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GDrive\RWA\Matlab\Week5\Day5\data\"/>
    </mc:Choice>
  </mc:AlternateContent>
  <bookViews>
    <workbookView xWindow="1176" yWindow="0" windowWidth="27636" windowHeight="13212" firstSheet="1" activeTab="3"/>
  </bookViews>
  <sheets>
    <sheet name="Quarterly data (2)" sheetId="7" state="hidden" r:id="rId1"/>
    <sheet name="ToC data doc" sheetId="8" r:id="rId2"/>
    <sheet name="monthly data" sheetId="4" r:id="rId3"/>
    <sheet name="Quarterly data" sheetId="3" r:id="rId4"/>
    <sheet name="Sheet1" sheetId="5" state="hidden" r:id="rId5"/>
    <sheet name="Dataset" sheetId="1" state="hidden" r:id="rId6"/>
  </sheets>
  <definedNames>
    <definedName name="BOP___External_sector_Quarterly" localSheetId="0">'Quarterly data (2)'!$BJ$159:$CS$1260</definedName>
    <definedName name="BOP_Rwametric_Qdata">'Quarterly data'!$O$188:$DF$239</definedName>
    <definedName name="CPI_Rwametric_Mdata">'monthly data'!$FO$151:$LM$182</definedName>
    <definedName name="CPIolder_Rwametric_Mdata">'monthly data'!$DF$150:$KW$182</definedName>
    <definedName name="FISCAL_Rwametric_Mdata">'monthly data'!$EP$275:$LM$299</definedName>
    <definedName name="GAS_Rwametric_Qdata">'Quarterly data'!$C$6:$DR$36</definedName>
    <definedName name="GEE_Rwametric_Qdata">'Quarterly data'!$C$40:$DR$52</definedName>
    <definedName name="GEE_Rwandametric" localSheetId="0">'Quarterly data (2)'!$BN$46:$DN$57</definedName>
    <definedName name="Interest_rwametric_Mdata">'monthly data'!$CH$304:$LM$326</definedName>
    <definedName name="Interst_rate" localSheetId="0">'Quarterly data (2)'!$A$1321:$A$1343</definedName>
    <definedName name="macro_ectric">'Quarterly data'!$B$456:$N$760</definedName>
    <definedName name="MON_Rwametric_Mdata">'monthly data'!$GV$241:$LM$266</definedName>
    <definedName name="NADEMAND_all_Rwametric_Qdata">'Quarterly data'!$S$57:$DF$121</definedName>
    <definedName name="NADEMAND_Qdata" localSheetId="0">'Quarterly data (2)'!$AT$63:$CS$102</definedName>
    <definedName name="NASUP_con_Rwametric_Qdata">'Quarterly data'!$S$139:$DF$149</definedName>
    <definedName name="NASUP_cup_Rwametric_Qdata">'Quarterly data'!$S$125:$DF$135</definedName>
    <definedName name="NASupplycop_Qdata" localSheetId="0">'Quarterly data (2)'!$AT$105:$CS$115</definedName>
    <definedName name="NASupplycup_Qdata" localSheetId="0">'Quarterly data (2)'!$AT$120:$CS$130</definedName>
    <definedName name="OUTPUT_govtdebt_Rwametric_Qdata">'Quarterly data'!$CH$332:$DZ$339</definedName>
    <definedName name="_xlnm.Print_Area" localSheetId="5">Dataset!$A$57:$E$161</definedName>
    <definedName name="_xlnm.Print_Area" localSheetId="3">'Quarterly data'!$B$151:$CZ$185</definedName>
    <definedName name="Qdata_INCOMEdisp">'Quarterly data'!$B$372:$DB$378</definedName>
    <definedName name="Qdata_PopFactors">'Quarterly data'!$B$381:$DB$396</definedName>
    <definedName name="Qdata_REER">'Quarterly data'!$B$416:$DB$427</definedName>
    <definedName name="REAL_POPLAB_Rwametric_Qdata">'Quarterly data'!$B$400:$DB$412</definedName>
    <definedName name="REAL_Rwametric_Qdata">'Quarterly data'!$S$344:$DB$368</definedName>
    <definedName name="Real_sector_Quarterly" localSheetId="0">'Quarterly data (2)'!$A$61:$A$155</definedName>
    <definedName name="Real_sector_Quarterly">'Quarterly data'!$B$56:$B$184</definedName>
    <definedName name="WEO_GAS" localSheetId="0">'Quarterly data (2)'!$A$6:$A$39</definedName>
    <definedName name="WEO_GEE" localSheetId="0">'Quarterly data (2)'!$A$45:$A$58</definedName>
    <definedName name="WEOGAS_Rwametric_Qdata">'Quarterly data'!$BK$6:$DZ$36</definedName>
    <definedName name="WEOGEE_Rwametric_Qdata">'Quarterly data'!$BO$40:$DZ$52</definedName>
  </definedNames>
  <calcPr calcId="152511" iterate="1" iterateCount="1" iterateDelta="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X155" i="3" l="1"/>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S278" i="3" l="1"/>
  <c r="T278" i="3"/>
  <c r="U278" i="3"/>
  <c r="V278" i="3"/>
  <c r="W278" i="3"/>
  <c r="X278" i="3"/>
  <c r="Y278" i="3"/>
  <c r="Z278" i="3"/>
  <c r="AA278" i="3"/>
  <c r="AB278" i="3"/>
  <c r="AC278" i="3"/>
  <c r="AD278" i="3"/>
  <c r="AE278" i="3"/>
  <c r="AF278" i="3"/>
  <c r="AG278" i="3"/>
  <c r="AH278" i="3"/>
  <c r="AI278" i="3"/>
  <c r="AJ278" i="3"/>
  <c r="AK278" i="3"/>
  <c r="AL278" i="3"/>
  <c r="AM278" i="3"/>
  <c r="AN278" i="3"/>
  <c r="AO278" i="3"/>
  <c r="AP278" i="3"/>
  <c r="AQ278" i="3"/>
  <c r="AR278" i="3"/>
  <c r="AS278" i="3"/>
  <c r="AT278" i="3"/>
  <c r="AU278" i="3"/>
  <c r="AV278" i="3"/>
  <c r="AW278" i="3"/>
  <c r="AX278" i="3"/>
  <c r="AY278" i="3"/>
  <c r="AZ278" i="3"/>
  <c r="BA278" i="3"/>
  <c r="BB278" i="3"/>
  <c r="BC278" i="3"/>
  <c r="BD278" i="3"/>
  <c r="BE278" i="3"/>
  <c r="BF278" i="3"/>
  <c r="BG278" i="3"/>
  <c r="BH278" i="3"/>
  <c r="BI278" i="3"/>
  <c r="BJ278" i="3"/>
  <c r="BK278" i="3"/>
  <c r="BL278" i="3"/>
  <c r="BM278" i="3"/>
  <c r="BN278" i="3"/>
  <c r="BO278" i="3"/>
  <c r="BP278" i="3"/>
  <c r="BQ278" i="3"/>
  <c r="BR278" i="3"/>
  <c r="BS278" i="3"/>
  <c r="BT278" i="3"/>
  <c r="BU278" i="3"/>
  <c r="BV278" i="3"/>
  <c r="BW278" i="3"/>
  <c r="BX278" i="3"/>
  <c r="BY278" i="3"/>
  <c r="BZ278" i="3"/>
  <c r="CA278" i="3"/>
  <c r="CB278" i="3"/>
  <c r="CC278" i="3"/>
  <c r="CD278" i="3"/>
  <c r="CE278" i="3"/>
  <c r="CF278" i="3"/>
  <c r="CG278" i="3"/>
  <c r="CH278" i="3"/>
  <c r="CI278" i="3"/>
  <c r="CJ278" i="3"/>
  <c r="CK278" i="3"/>
  <c r="CL278" i="3"/>
  <c r="CM278" i="3"/>
  <c r="CN278" i="3"/>
  <c r="CO278" i="3"/>
  <c r="CP278" i="3"/>
  <c r="CQ278" i="3"/>
  <c r="CR278" i="3"/>
  <c r="CS278" i="3"/>
  <c r="CT278" i="3"/>
  <c r="CU278" i="3"/>
  <c r="CV278" i="3"/>
  <c r="CW278" i="3"/>
  <c r="CX278" i="3"/>
  <c r="CY278" i="3"/>
  <c r="CZ278" i="3"/>
  <c r="DA278" i="3"/>
  <c r="DB278" i="3"/>
  <c r="S279" i="3"/>
  <c r="T279" i="3"/>
  <c r="U279" i="3"/>
  <c r="V279" i="3"/>
  <c r="W279" i="3"/>
  <c r="X279" i="3"/>
  <c r="Y279" i="3"/>
  <c r="Z279" i="3"/>
  <c r="AA279" i="3"/>
  <c r="AB279" i="3"/>
  <c r="AC279" i="3"/>
  <c r="AD279" i="3"/>
  <c r="AE279" i="3"/>
  <c r="AF279" i="3"/>
  <c r="AG279" i="3"/>
  <c r="AH279" i="3"/>
  <c r="AI279" i="3"/>
  <c r="AJ279" i="3"/>
  <c r="AK279" i="3"/>
  <c r="AL279" i="3"/>
  <c r="AM279" i="3"/>
  <c r="AN279" i="3"/>
  <c r="AO279" i="3"/>
  <c r="AP279" i="3"/>
  <c r="AQ279" i="3"/>
  <c r="AR279" i="3"/>
  <c r="AS279" i="3"/>
  <c r="AT279" i="3"/>
  <c r="AU279" i="3"/>
  <c r="AV279" i="3"/>
  <c r="AW279" i="3"/>
  <c r="AX279" i="3"/>
  <c r="AY279" i="3"/>
  <c r="AZ279" i="3"/>
  <c r="BA279" i="3"/>
  <c r="BB279" i="3"/>
  <c r="BC279" i="3"/>
  <c r="BD279" i="3"/>
  <c r="BE279" i="3"/>
  <c r="BF279" i="3"/>
  <c r="BG279" i="3"/>
  <c r="BH279" i="3"/>
  <c r="BI279" i="3"/>
  <c r="BJ279" i="3"/>
  <c r="BK279" i="3"/>
  <c r="BL279" i="3"/>
  <c r="BM279" i="3"/>
  <c r="BN279" i="3"/>
  <c r="BO279" i="3"/>
  <c r="BP279" i="3"/>
  <c r="BQ279" i="3"/>
  <c r="BR279" i="3"/>
  <c r="BS279" i="3"/>
  <c r="BT279" i="3"/>
  <c r="BU279" i="3"/>
  <c r="BV279" i="3"/>
  <c r="BW279" i="3"/>
  <c r="BX279" i="3"/>
  <c r="BY279" i="3"/>
  <c r="BZ279" i="3"/>
  <c r="CA279" i="3"/>
  <c r="CB279" i="3"/>
  <c r="CC279" i="3"/>
  <c r="CD279" i="3"/>
  <c r="CE279" i="3"/>
  <c r="CF279" i="3"/>
  <c r="CG279" i="3"/>
  <c r="CH279" i="3"/>
  <c r="CI279" i="3"/>
  <c r="CJ279" i="3"/>
  <c r="CK279" i="3"/>
  <c r="CL279" i="3"/>
  <c r="CM279" i="3"/>
  <c r="CN279" i="3"/>
  <c r="CO279" i="3"/>
  <c r="CP279" i="3"/>
  <c r="CQ279" i="3"/>
  <c r="CR279" i="3"/>
  <c r="CS279" i="3"/>
  <c r="CT279" i="3"/>
  <c r="CU279" i="3"/>
  <c r="CV279" i="3"/>
  <c r="CW279" i="3"/>
  <c r="CX279" i="3"/>
  <c r="CY279" i="3"/>
  <c r="CZ279" i="3"/>
  <c r="DA279" i="3"/>
  <c r="DB279" i="3"/>
  <c r="S280" i="3"/>
  <c r="T280" i="3"/>
  <c r="U280" i="3"/>
  <c r="V280" i="3"/>
  <c r="W280" i="3"/>
  <c r="X280" i="3"/>
  <c r="Y280" i="3"/>
  <c r="Z280" i="3"/>
  <c r="AA280" i="3"/>
  <c r="AB280" i="3"/>
  <c r="AC280" i="3"/>
  <c r="AD280" i="3"/>
  <c r="AE280" i="3"/>
  <c r="AF280" i="3"/>
  <c r="AG280" i="3"/>
  <c r="AH280" i="3"/>
  <c r="AI280" i="3"/>
  <c r="AJ280" i="3"/>
  <c r="AK280" i="3"/>
  <c r="AL280" i="3"/>
  <c r="AM280" i="3"/>
  <c r="AN280" i="3"/>
  <c r="AO280" i="3"/>
  <c r="AP280" i="3"/>
  <c r="AQ280" i="3"/>
  <c r="AR280" i="3"/>
  <c r="AS280" i="3"/>
  <c r="AT280" i="3"/>
  <c r="AU280" i="3"/>
  <c r="AV280" i="3"/>
  <c r="AW280" i="3"/>
  <c r="AX280" i="3"/>
  <c r="AY280" i="3"/>
  <c r="AZ280" i="3"/>
  <c r="BA280" i="3"/>
  <c r="BB280" i="3"/>
  <c r="BC280" i="3"/>
  <c r="BD280" i="3"/>
  <c r="BE280" i="3"/>
  <c r="BF280" i="3"/>
  <c r="BG280" i="3"/>
  <c r="BH280" i="3"/>
  <c r="BI280" i="3"/>
  <c r="BJ280" i="3"/>
  <c r="BK280" i="3"/>
  <c r="BL280" i="3"/>
  <c r="BM280" i="3"/>
  <c r="BN280" i="3"/>
  <c r="BO280" i="3"/>
  <c r="BP280" i="3"/>
  <c r="BQ280" i="3"/>
  <c r="BR280" i="3"/>
  <c r="BS280" i="3"/>
  <c r="BT280" i="3"/>
  <c r="BU280" i="3"/>
  <c r="BV280" i="3"/>
  <c r="BW280" i="3"/>
  <c r="BX280" i="3"/>
  <c r="BY280" i="3"/>
  <c r="BZ280" i="3"/>
  <c r="CA280" i="3"/>
  <c r="CB280" i="3"/>
  <c r="CC280" i="3"/>
  <c r="CD280" i="3"/>
  <c r="CE280" i="3"/>
  <c r="CF280" i="3"/>
  <c r="CG280" i="3"/>
  <c r="CH280" i="3"/>
  <c r="CI280" i="3"/>
  <c r="CJ280" i="3"/>
  <c r="CK280" i="3"/>
  <c r="CL280" i="3"/>
  <c r="CM280" i="3"/>
  <c r="CN280" i="3"/>
  <c r="CO280" i="3"/>
  <c r="CP280" i="3"/>
  <c r="CQ280" i="3"/>
  <c r="CR280" i="3"/>
  <c r="CS280" i="3"/>
  <c r="CT280" i="3"/>
  <c r="CU280" i="3"/>
  <c r="CV280" i="3"/>
  <c r="CW280" i="3"/>
  <c r="CX280" i="3"/>
  <c r="CY280" i="3"/>
  <c r="CZ280" i="3"/>
  <c r="DA280" i="3"/>
  <c r="DB280" i="3"/>
  <c r="S281" i="3"/>
  <c r="T281" i="3"/>
  <c r="U281" i="3"/>
  <c r="V281" i="3"/>
  <c r="W281" i="3"/>
  <c r="X281" i="3"/>
  <c r="Y281" i="3"/>
  <c r="Z281" i="3"/>
  <c r="AA281" i="3"/>
  <c r="AB281" i="3"/>
  <c r="AC281" i="3"/>
  <c r="AD281" i="3"/>
  <c r="AE281" i="3"/>
  <c r="AF281" i="3"/>
  <c r="AG281" i="3"/>
  <c r="AH281" i="3"/>
  <c r="AI281" i="3"/>
  <c r="AJ281" i="3"/>
  <c r="AK281" i="3"/>
  <c r="AL281" i="3"/>
  <c r="AM281" i="3"/>
  <c r="AN281" i="3"/>
  <c r="AO281" i="3"/>
  <c r="AP281" i="3"/>
  <c r="AQ281" i="3"/>
  <c r="AR281" i="3"/>
  <c r="AS281" i="3"/>
  <c r="AT281" i="3"/>
  <c r="AU281" i="3"/>
  <c r="AV281" i="3"/>
  <c r="AW281" i="3"/>
  <c r="AX281" i="3"/>
  <c r="AY281" i="3"/>
  <c r="AZ281" i="3"/>
  <c r="BA281" i="3"/>
  <c r="BB281" i="3"/>
  <c r="BC281" i="3"/>
  <c r="BD281" i="3"/>
  <c r="BE281" i="3"/>
  <c r="BF281" i="3"/>
  <c r="BG281" i="3"/>
  <c r="BH281" i="3"/>
  <c r="BI281" i="3"/>
  <c r="BJ281" i="3"/>
  <c r="BK281" i="3"/>
  <c r="BL281" i="3"/>
  <c r="BM281" i="3"/>
  <c r="BN281" i="3"/>
  <c r="BO281" i="3"/>
  <c r="BP281" i="3"/>
  <c r="BQ281" i="3"/>
  <c r="BR281" i="3"/>
  <c r="BS281" i="3"/>
  <c r="BT281" i="3"/>
  <c r="BU281" i="3"/>
  <c r="BV281" i="3"/>
  <c r="BW281" i="3"/>
  <c r="BX281" i="3"/>
  <c r="BY281" i="3"/>
  <c r="BZ281" i="3"/>
  <c r="CA281" i="3"/>
  <c r="CB281" i="3"/>
  <c r="CC281" i="3"/>
  <c r="CD281" i="3"/>
  <c r="CE281" i="3"/>
  <c r="CF281" i="3"/>
  <c r="CG281" i="3"/>
  <c r="CH281" i="3"/>
  <c r="CI281" i="3"/>
  <c r="CJ281" i="3"/>
  <c r="CK281" i="3"/>
  <c r="CL281" i="3"/>
  <c r="CM281" i="3"/>
  <c r="CN281" i="3"/>
  <c r="CO281" i="3"/>
  <c r="CP281" i="3"/>
  <c r="CQ281" i="3"/>
  <c r="CR281" i="3"/>
  <c r="CS281" i="3"/>
  <c r="CT281" i="3"/>
  <c r="CU281" i="3"/>
  <c r="CV281" i="3"/>
  <c r="CW281" i="3"/>
  <c r="CX281" i="3"/>
  <c r="CY281" i="3"/>
  <c r="CZ281" i="3"/>
  <c r="DA281" i="3"/>
  <c r="DB281"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I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AQ277" i="3"/>
  <c r="AR277" i="3"/>
  <c r="AS277" i="3"/>
  <c r="AT277" i="3"/>
  <c r="AU277" i="3"/>
  <c r="AV277" i="3"/>
  <c r="AW277" i="3"/>
  <c r="AX277" i="3"/>
  <c r="AY277" i="3"/>
  <c r="AZ277" i="3"/>
  <c r="BA277" i="3"/>
  <c r="BB277" i="3"/>
  <c r="BC277" i="3"/>
  <c r="BD277" i="3"/>
  <c r="BE277" i="3"/>
  <c r="BF277" i="3"/>
  <c r="BG277" i="3"/>
  <c r="BH277" i="3"/>
  <c r="BI277" i="3"/>
  <c r="BJ277" i="3"/>
  <c r="BK277" i="3"/>
  <c r="BL277" i="3"/>
  <c r="BM277" i="3"/>
  <c r="BN277" i="3"/>
  <c r="BO277" i="3"/>
  <c r="BP277" i="3"/>
  <c r="BQ277" i="3"/>
  <c r="BR277" i="3"/>
  <c r="BS277" i="3"/>
  <c r="BT277" i="3"/>
  <c r="BU277" i="3"/>
  <c r="BV277" i="3"/>
  <c r="BW277" i="3"/>
  <c r="BX277" i="3"/>
  <c r="BY277" i="3"/>
  <c r="BZ277" i="3"/>
  <c r="CA277" i="3"/>
  <c r="CB277" i="3"/>
  <c r="CC277" i="3"/>
  <c r="CD277" i="3"/>
  <c r="CE277" i="3"/>
  <c r="CF277" i="3"/>
  <c r="CG277" i="3"/>
  <c r="CH277" i="3"/>
  <c r="CI277" i="3"/>
  <c r="CJ277" i="3"/>
  <c r="CK277" i="3"/>
  <c r="CL277" i="3"/>
  <c r="CM277" i="3"/>
  <c r="CN277" i="3"/>
  <c r="CO277" i="3"/>
  <c r="CP277" i="3"/>
  <c r="CQ277" i="3"/>
  <c r="CR277" i="3"/>
  <c r="CS277" i="3"/>
  <c r="CT277" i="3"/>
  <c r="CU277" i="3"/>
  <c r="CV277" i="3"/>
  <c r="CW277" i="3"/>
  <c r="CX277" i="3"/>
  <c r="CY277" i="3"/>
  <c r="CZ277" i="3"/>
  <c r="DA277" i="3"/>
  <c r="DB277" i="3"/>
  <c r="D243" i="3" l="1"/>
  <c r="E243" i="3"/>
  <c r="F243" i="3"/>
  <c r="G243" i="3"/>
  <c r="H243" i="3"/>
  <c r="I243" i="3"/>
  <c r="J243" i="3"/>
  <c r="K243" i="3"/>
  <c r="L243" i="3"/>
  <c r="M243" i="3"/>
  <c r="N243" i="3"/>
  <c r="O243" i="3"/>
  <c r="P243" i="3"/>
  <c r="Q243" i="3"/>
  <c r="R243" i="3"/>
  <c r="S243" i="3"/>
  <c r="T243" i="3"/>
  <c r="U243" i="3"/>
  <c r="V243" i="3"/>
  <c r="W243" i="3"/>
  <c r="X243" i="3"/>
  <c r="Y243" i="3"/>
  <c r="Z243" i="3"/>
  <c r="AA243" i="3"/>
  <c r="AB243" i="3"/>
  <c r="AC243" i="3"/>
  <c r="AD243" i="3"/>
  <c r="AE243" i="3"/>
  <c r="AF243" i="3"/>
  <c r="AG243" i="3"/>
  <c r="AH243" i="3"/>
  <c r="AI243" i="3"/>
  <c r="AJ243" i="3"/>
  <c r="AK243" i="3"/>
  <c r="AL243" i="3"/>
  <c r="AM243" i="3"/>
  <c r="AN243" i="3"/>
  <c r="AO243" i="3"/>
  <c r="AP243" i="3"/>
  <c r="AQ243" i="3"/>
  <c r="AR243" i="3"/>
  <c r="AS243" i="3"/>
  <c r="AT243" i="3"/>
  <c r="AU243" i="3"/>
  <c r="AV243" i="3"/>
  <c r="AW243" i="3"/>
  <c r="AX243" i="3"/>
  <c r="AY243" i="3"/>
  <c r="AZ243" i="3"/>
  <c r="BA243" i="3"/>
  <c r="BB243" i="3"/>
  <c r="BC243" i="3"/>
  <c r="BD243" i="3"/>
  <c r="BE243" i="3"/>
  <c r="BF243" i="3"/>
  <c r="BG243" i="3"/>
  <c r="BH243" i="3"/>
  <c r="BI243" i="3"/>
  <c r="BJ243" i="3"/>
  <c r="BK243" i="3"/>
  <c r="BL243" i="3"/>
  <c r="BM243" i="3"/>
  <c r="BN243" i="3"/>
  <c r="BO243" i="3"/>
  <c r="BP243" i="3"/>
  <c r="BQ243" i="3"/>
  <c r="BR243" i="3"/>
  <c r="BS243" i="3"/>
  <c r="BT243" i="3"/>
  <c r="BU243" i="3"/>
  <c r="BV243" i="3"/>
  <c r="BW243" i="3"/>
  <c r="BX243" i="3"/>
  <c r="BY243" i="3"/>
  <c r="BZ243" i="3"/>
  <c r="CA243" i="3"/>
  <c r="CB243" i="3"/>
  <c r="CC243" i="3"/>
  <c r="CD243" i="3"/>
  <c r="CE243" i="3"/>
  <c r="CF243" i="3"/>
  <c r="CG243" i="3"/>
  <c r="CH243" i="3"/>
  <c r="CI243" i="3"/>
  <c r="CJ243" i="3"/>
  <c r="CK243" i="3"/>
  <c r="CL243" i="3"/>
  <c r="CM243" i="3"/>
  <c r="CN243" i="3"/>
  <c r="CO243" i="3"/>
  <c r="CP243" i="3"/>
  <c r="CQ243" i="3"/>
  <c r="CR243" i="3"/>
  <c r="CS243" i="3"/>
  <c r="CT243" i="3"/>
  <c r="CU243" i="3"/>
  <c r="CV243" i="3"/>
  <c r="CW243" i="3"/>
  <c r="CX243" i="3"/>
  <c r="CY243" i="3"/>
  <c r="CZ243" i="3"/>
  <c r="DA243" i="3"/>
  <c r="DB243"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C268" i="3"/>
  <c r="C249" i="3"/>
  <c r="C250" i="3"/>
  <c r="C251" i="3"/>
  <c r="C252" i="3"/>
  <c r="C253" i="3"/>
  <c r="C254" i="3"/>
  <c r="C255" i="3"/>
  <c r="C256" i="3"/>
  <c r="C257" i="3"/>
  <c r="C258" i="3"/>
  <c r="C259" i="3"/>
  <c r="C260" i="3"/>
  <c r="C261" i="3"/>
  <c r="C262" i="3"/>
  <c r="C263" i="3"/>
  <c r="C264" i="3"/>
  <c r="C265" i="3"/>
  <c r="C266" i="3"/>
  <c r="C267"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0" i="3" l="1"/>
  <c r="AU612" i="3" s="1"/>
  <c r="AX396" i="3"/>
  <c r="AU609" i="3" s="1"/>
  <c r="AV609" i="3" s="1"/>
  <c r="AU606" i="3"/>
  <c r="AU608" i="3"/>
  <c r="AV608" i="3" s="1"/>
  <c r="AV758" i="3"/>
  <c r="AV751" i="3"/>
  <c r="AV745" i="3"/>
  <c r="AV744" i="3" s="1"/>
  <c r="AV731" i="3"/>
  <c r="AV725" i="3"/>
  <c r="AV717" i="3" s="1"/>
  <c r="AV715" i="3"/>
  <c r="AV710" i="3"/>
  <c r="AV708" i="3" s="1"/>
  <c r="AV707" i="3"/>
  <c r="AV706" i="3"/>
  <c r="AV700" i="3"/>
  <c r="AV687" i="3"/>
  <c r="AV675" i="3"/>
  <c r="AV676" i="3" s="1"/>
  <c r="AV678" i="3" s="1"/>
  <c r="AV680" i="3" s="1"/>
  <c r="AV669" i="3"/>
  <c r="AV665" i="3"/>
  <c r="AV655" i="3"/>
  <c r="AV656" i="3" s="1"/>
  <c r="AV652" i="3"/>
  <c r="AV649" i="3"/>
  <c r="AV647" i="3"/>
  <c r="AV645" i="3"/>
  <c r="AV639" i="3"/>
  <c r="AV634" i="3"/>
  <c r="AV632" i="3"/>
  <c r="AV620" i="3"/>
  <c r="AV615" i="3"/>
  <c r="AV614" i="3"/>
  <c r="AV611" i="3"/>
  <c r="AV610" i="3" s="1"/>
  <c r="AV573" i="3"/>
  <c r="AV575" i="3" s="1"/>
  <c r="AV713" i="3" l="1"/>
  <c r="AV714" i="3" s="1"/>
  <c r="AV606" i="3"/>
  <c r="AV607" i="3" s="1"/>
  <c r="AV659" i="3"/>
  <c r="AV653" i="3"/>
  <c r="AV654" i="3" s="1"/>
  <c r="AV612" i="3"/>
  <c r="AV721" i="3"/>
  <c r="AV684" i="3"/>
  <c r="AV530" i="3"/>
  <c r="AU458" i="3"/>
  <c r="AV511" i="3"/>
  <c r="AV509" i="3"/>
  <c r="AV507" i="3"/>
  <c r="AV520" i="3"/>
  <c r="AV518" i="3"/>
  <c r="AV505" i="3"/>
  <c r="AV497" i="3"/>
  <c r="AV495" i="3"/>
  <c r="AV482" i="3"/>
  <c r="AV484" i="3"/>
  <c r="AV480" i="3"/>
  <c r="AV472" i="3"/>
  <c r="AV624" i="3" s="1"/>
  <c r="AV474" i="3"/>
  <c r="AV629" i="3" s="1"/>
  <c r="AV602" i="3" l="1"/>
  <c r="AV603" i="3" s="1"/>
  <c r="AV476" i="3"/>
  <c r="AV642" i="3"/>
  <c r="AV651" i="3"/>
  <c r="AV613" i="3"/>
  <c r="AV459" i="3" l="1"/>
  <c r="CD455" i="3"/>
  <c r="CC455" i="3"/>
  <c r="CB455" i="3"/>
  <c r="CA455" i="3"/>
  <c r="BZ455" i="3"/>
  <c r="BY455" i="3"/>
  <c r="BX455" i="3"/>
  <c r="BW455" i="3"/>
  <c r="BV455" i="3"/>
  <c r="BU455" i="3"/>
  <c r="BT455" i="3"/>
  <c r="BS455" i="3"/>
  <c r="BR455" i="3"/>
  <c r="BQ455" i="3"/>
  <c r="BP455" i="3"/>
  <c r="BO455" i="3"/>
  <c r="BN455" i="3"/>
  <c r="BM455" i="3"/>
  <c r="BL455" i="3"/>
  <c r="BK455" i="3"/>
  <c r="BJ455" i="3"/>
  <c r="BI455" i="3"/>
  <c r="BH455" i="3"/>
  <c r="BG455" i="3"/>
  <c r="BF455" i="3"/>
  <c r="BE455" i="3"/>
  <c r="BD455" i="3"/>
  <c r="BC455" i="3"/>
  <c r="BB455" i="3"/>
  <c r="BA455" i="3"/>
  <c r="AZ455" i="3"/>
  <c r="AY455" i="3"/>
  <c r="AX455" i="3"/>
  <c r="AW455" i="3"/>
  <c r="AV455" i="3"/>
  <c r="DB458" i="3"/>
  <c r="DA458" i="3"/>
  <c r="CZ458" i="3"/>
  <c r="CY458" i="3"/>
  <c r="CX458" i="3"/>
  <c r="CW458" i="3"/>
  <c r="CV458" i="3"/>
  <c r="CU458" i="3"/>
  <c r="CT458" i="3"/>
  <c r="CS458" i="3"/>
  <c r="CR458" i="3"/>
  <c r="CQ458" i="3"/>
  <c r="CP458" i="3"/>
  <c r="CO458" i="3"/>
  <c r="CN458" i="3"/>
  <c r="CM458" i="3"/>
  <c r="CL458" i="3"/>
  <c r="CK458" i="3"/>
  <c r="CJ458" i="3"/>
  <c r="CI458" i="3"/>
  <c r="CH458" i="3"/>
  <c r="CG458" i="3"/>
  <c r="CF458" i="3"/>
  <c r="CE458" i="3"/>
  <c r="CD458" i="3"/>
  <c r="CC458" i="3"/>
  <c r="CB458" i="3"/>
  <c r="CA458" i="3"/>
  <c r="BZ458" i="3"/>
  <c r="BY458" i="3"/>
  <c r="BX458" i="3"/>
  <c r="BW458" i="3"/>
  <c r="BV458" i="3"/>
  <c r="BU458" i="3"/>
  <c r="BT458" i="3"/>
  <c r="BS458" i="3"/>
  <c r="BR458" i="3"/>
  <c r="BQ458" i="3"/>
  <c r="BP458" i="3"/>
  <c r="BO458" i="3"/>
  <c r="BN458" i="3"/>
  <c r="BM458" i="3"/>
  <c r="BL458" i="3"/>
  <c r="BK458" i="3"/>
  <c r="BJ458" i="3"/>
  <c r="BI458" i="3"/>
  <c r="BH458" i="3"/>
  <c r="BG458" i="3"/>
  <c r="BF458" i="3"/>
  <c r="BE458" i="3"/>
  <c r="BD458" i="3"/>
  <c r="BC458" i="3"/>
  <c r="BB458" i="3"/>
  <c r="BA458" i="3"/>
  <c r="AZ458" i="3"/>
  <c r="AY458" i="3"/>
  <c r="AX458" i="3"/>
  <c r="AW458" i="3"/>
  <c r="AV458" i="3"/>
  <c r="AV604" i="3" l="1"/>
  <c r="AV496" i="3"/>
  <c r="CY328" i="3"/>
  <c r="CZ328" i="3"/>
  <c r="DA328" i="3"/>
  <c r="DB328" i="3"/>
  <c r="DC328" i="3"/>
  <c r="DD328" i="3"/>
  <c r="CU328" i="3"/>
  <c r="CV328" i="3"/>
  <c r="CZ327" i="3"/>
  <c r="DA327" i="3"/>
  <c r="DB327" i="3"/>
  <c r="DC327" i="3"/>
  <c r="DD327" i="3"/>
  <c r="AE327" i="3"/>
  <c r="AF327" i="3"/>
  <c r="AG327" i="3"/>
  <c r="AH327" i="3"/>
  <c r="AI327" i="3"/>
  <c r="AJ327" i="3"/>
  <c r="AK327" i="3"/>
  <c r="AL327" i="3"/>
  <c r="AM327" i="3"/>
  <c r="AN327" i="3"/>
  <c r="AO327" i="3"/>
  <c r="AP327" i="3"/>
  <c r="AQ327" i="3"/>
  <c r="AR327" i="3"/>
  <c r="AS327" i="3"/>
  <c r="AT327" i="3"/>
  <c r="AU327" i="3"/>
  <c r="AV327" i="3"/>
  <c r="AW327" i="3"/>
  <c r="AX327" i="3"/>
  <c r="AY327" i="3"/>
  <c r="AZ327" i="3"/>
  <c r="BA327" i="3"/>
  <c r="BB327" i="3"/>
  <c r="BC327" i="3"/>
  <c r="BD327" i="3"/>
  <c r="BE327" i="3"/>
  <c r="BF327" i="3"/>
  <c r="BG327" i="3"/>
  <c r="BH327" i="3"/>
  <c r="BI327" i="3"/>
  <c r="BJ327" i="3"/>
  <c r="BK327" i="3"/>
  <c r="BL327" i="3"/>
  <c r="BM327" i="3"/>
  <c r="BN327" i="3"/>
  <c r="BO327" i="3"/>
  <c r="BP327" i="3"/>
  <c r="BQ327" i="3"/>
  <c r="BR327" i="3"/>
  <c r="BS327" i="3"/>
  <c r="BT327" i="3"/>
  <c r="BU327" i="3"/>
  <c r="BV327" i="3"/>
  <c r="BW327" i="3"/>
  <c r="BX327" i="3"/>
  <c r="BY327" i="3"/>
  <c r="BZ327" i="3"/>
  <c r="CA327" i="3"/>
  <c r="CB327" i="3"/>
  <c r="CC327" i="3"/>
  <c r="CD327" i="3"/>
  <c r="CE327" i="3"/>
  <c r="CF327" i="3"/>
  <c r="CG327" i="3"/>
  <c r="CH327" i="3"/>
  <c r="AE328" i="3"/>
  <c r="AF328" i="3"/>
  <c r="AG328" i="3"/>
  <c r="AH328" i="3"/>
  <c r="AI328" i="3"/>
  <c r="AJ328" i="3"/>
  <c r="AK328" i="3"/>
  <c r="AL328" i="3"/>
  <c r="AM328" i="3"/>
  <c r="AN328" i="3"/>
  <c r="AO328" i="3"/>
  <c r="AP328" i="3"/>
  <c r="AQ328" i="3"/>
  <c r="AR328" i="3"/>
  <c r="AS328" i="3"/>
  <c r="AT328" i="3"/>
  <c r="AU328" i="3"/>
  <c r="AV328" i="3"/>
  <c r="AW328" i="3"/>
  <c r="AX328" i="3"/>
  <c r="AY328" i="3"/>
  <c r="AZ328" i="3"/>
  <c r="BA328" i="3"/>
  <c r="BB328" i="3"/>
  <c r="BC328" i="3"/>
  <c r="BD328" i="3"/>
  <c r="BE328" i="3"/>
  <c r="BF328" i="3"/>
  <c r="BG328" i="3"/>
  <c r="BH328" i="3"/>
  <c r="BI328" i="3"/>
  <c r="BJ328" i="3"/>
  <c r="BK328" i="3"/>
  <c r="BL328" i="3"/>
  <c r="BM328" i="3"/>
  <c r="BN328" i="3"/>
  <c r="BO328" i="3"/>
  <c r="BP328" i="3"/>
  <c r="BQ328" i="3"/>
  <c r="BR328" i="3"/>
  <c r="BS328" i="3"/>
  <c r="BT328" i="3"/>
  <c r="BU328" i="3"/>
  <c r="BV328" i="3"/>
  <c r="BW328" i="3"/>
  <c r="BX328" i="3"/>
  <c r="BY328" i="3"/>
  <c r="BZ328" i="3"/>
  <c r="CA328" i="3"/>
  <c r="CB328" i="3"/>
  <c r="CC328" i="3"/>
  <c r="CD328" i="3"/>
  <c r="CE328" i="3"/>
  <c r="CF328" i="3"/>
  <c r="CG328" i="3"/>
  <c r="CH328" i="3"/>
  <c r="CY326" i="3"/>
  <c r="CV326" i="3"/>
  <c r="CW326" i="3"/>
  <c r="CV327" i="3"/>
  <c r="CW327"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BC326" i="3"/>
  <c r="BD326" i="3"/>
  <c r="BE326" i="3"/>
  <c r="BF326" i="3"/>
  <c r="BG326" i="3"/>
  <c r="BH326" i="3"/>
  <c r="BI326" i="3"/>
  <c r="BJ326" i="3"/>
  <c r="BK326" i="3"/>
  <c r="BL326" i="3"/>
  <c r="BM326" i="3"/>
  <c r="BN326" i="3"/>
  <c r="BO326" i="3"/>
  <c r="BP326" i="3"/>
  <c r="BQ326" i="3"/>
  <c r="BR326" i="3"/>
  <c r="BS326" i="3"/>
  <c r="BT326" i="3"/>
  <c r="BU326" i="3"/>
  <c r="BV326" i="3"/>
  <c r="BW326" i="3"/>
  <c r="BX326" i="3"/>
  <c r="BY326" i="3"/>
  <c r="BZ326" i="3"/>
  <c r="CA326" i="3"/>
  <c r="CB326" i="3"/>
  <c r="CC326" i="3"/>
  <c r="CD326" i="3"/>
  <c r="CZ324" i="3"/>
  <c r="CZ325" i="3"/>
  <c r="CW325"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BC325" i="3"/>
  <c r="BD325" i="3"/>
  <c r="BE325" i="3"/>
  <c r="BF325" i="3"/>
  <c r="BG325" i="3"/>
  <c r="BH325" i="3"/>
  <c r="BI325" i="3"/>
  <c r="BJ325" i="3"/>
  <c r="BK325" i="3"/>
  <c r="BL325" i="3"/>
  <c r="BM325" i="3"/>
  <c r="BN325" i="3"/>
  <c r="BO325" i="3"/>
  <c r="BP325" i="3"/>
  <c r="BQ325" i="3"/>
  <c r="BR325" i="3"/>
  <c r="BS325" i="3"/>
  <c r="BT325" i="3"/>
  <c r="BU325" i="3"/>
  <c r="BV325" i="3"/>
  <c r="BW325" i="3"/>
  <c r="BX325" i="3"/>
  <c r="BY325" i="3"/>
  <c r="BZ325" i="3"/>
  <c r="CY324" i="3"/>
  <c r="CU323" i="3"/>
  <c r="CU324" i="3"/>
  <c r="BP324" i="3"/>
  <c r="BQ324"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BC324" i="3"/>
  <c r="BD324" i="3"/>
  <c r="BE324" i="3"/>
  <c r="BF324" i="3"/>
  <c r="BG324" i="3"/>
  <c r="BH324" i="3"/>
  <c r="BI324" i="3"/>
  <c r="BJ324" i="3"/>
  <c r="CV323" i="3"/>
  <c r="CW323" i="3"/>
  <c r="BS322" i="3"/>
  <c r="BT322" i="3"/>
  <c r="BU322" i="3"/>
  <c r="BV322" i="3"/>
  <c r="BW322" i="3"/>
  <c r="BX322" i="3"/>
  <c r="BY322" i="3"/>
  <c r="BZ322" i="3"/>
  <c r="BS323" i="3"/>
  <c r="BT323" i="3"/>
  <c r="BU323" i="3"/>
  <c r="BV323" i="3"/>
  <c r="BW323" i="3"/>
  <c r="BX323" i="3"/>
  <c r="BY323" i="3"/>
  <c r="BZ323" i="3"/>
  <c r="BS324" i="3"/>
  <c r="BT324" i="3"/>
  <c r="BU324" i="3"/>
  <c r="BV324" i="3"/>
  <c r="BW324" i="3"/>
  <c r="BX324" i="3"/>
  <c r="BY324" i="3"/>
  <c r="BZ324" i="3"/>
  <c r="BG322" i="3"/>
  <c r="BH322" i="3"/>
  <c r="BI322" i="3"/>
  <c r="BJ322" i="3"/>
  <c r="BG323" i="3"/>
  <c r="BH323" i="3"/>
  <c r="BI323" i="3"/>
  <c r="BJ323" i="3"/>
  <c r="AE322" i="3"/>
  <c r="AF322" i="3"/>
  <c r="AG322" i="3"/>
  <c r="AH322" i="3"/>
  <c r="AI322" i="3"/>
  <c r="AJ322" i="3"/>
  <c r="AK322" i="3"/>
  <c r="AL322" i="3"/>
  <c r="AM322" i="3"/>
  <c r="AN322" i="3"/>
  <c r="AO322" i="3"/>
  <c r="AP322" i="3"/>
  <c r="AQ322" i="3"/>
  <c r="AR322" i="3"/>
  <c r="AS322" i="3"/>
  <c r="AT322" i="3"/>
  <c r="AU322" i="3"/>
  <c r="AV322" i="3"/>
  <c r="AW322" i="3"/>
  <c r="AX322" i="3"/>
  <c r="AY322" i="3"/>
  <c r="AZ322" i="3"/>
  <c r="BA322" i="3"/>
  <c r="BB322" i="3"/>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BG321" i="3"/>
  <c r="BS316" i="3"/>
  <c r="BR245" i="1" s="1"/>
  <c r="BT316" i="3"/>
  <c r="BS245" i="1" s="1"/>
  <c r="BU316" i="3"/>
  <c r="BT245" i="1" s="1"/>
  <c r="BV316" i="3"/>
  <c r="BW316" i="3"/>
  <c r="BV245" i="1" s="1"/>
  <c r="BX316" i="3"/>
  <c r="BW245" i="1" s="1"/>
  <c r="BY316" i="3"/>
  <c r="BX245" i="1" s="1"/>
  <c r="BZ316" i="3"/>
  <c r="BY245" i="1" s="1"/>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AE316" i="3"/>
  <c r="AD245" i="1" s="1"/>
  <c r="AF316" i="3"/>
  <c r="AE245" i="1" s="1"/>
  <c r="AG316" i="3"/>
  <c r="AF245" i="1" s="1"/>
  <c r="AH316" i="3"/>
  <c r="AI316" i="3"/>
  <c r="AH245" i="1" s="1"/>
  <c r="AJ316" i="3"/>
  <c r="AK316" i="3"/>
  <c r="AJ245" i="1" s="1"/>
  <c r="AL316" i="3"/>
  <c r="AK245" i="1" s="1"/>
  <c r="AM316" i="3"/>
  <c r="AL245" i="1" s="1"/>
  <c r="AN316" i="3"/>
  <c r="AM245" i="1" s="1"/>
  <c r="AO316" i="3"/>
  <c r="AN245" i="1" s="1"/>
  <c r="AP316" i="3"/>
  <c r="AO245" i="1" s="1"/>
  <c r="AQ316" i="3"/>
  <c r="AP245" i="1" s="1"/>
  <c r="AR316" i="3"/>
  <c r="AQ245" i="1" s="1"/>
  <c r="AS316" i="3"/>
  <c r="AR245" i="1" s="1"/>
  <c r="AT316" i="3"/>
  <c r="AS245" i="1" s="1"/>
  <c r="AU316" i="3"/>
  <c r="AT245" i="1" s="1"/>
  <c r="AV316" i="3"/>
  <c r="AU245" i="1" s="1"/>
  <c r="AW316" i="3"/>
  <c r="AV245" i="1" s="1"/>
  <c r="AX316" i="3"/>
  <c r="AW245" i="1" s="1"/>
  <c r="AY316" i="3"/>
  <c r="AX245" i="1" s="1"/>
  <c r="AZ316" i="3"/>
  <c r="AY245" i="1" s="1"/>
  <c r="BA316" i="3"/>
  <c r="AZ245" i="1" s="1"/>
  <c r="BB316" i="3"/>
  <c r="BA245" i="1" s="1"/>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AE320" i="3"/>
  <c r="AF320" i="3"/>
  <c r="AG320" i="3"/>
  <c r="AH320" i="3"/>
  <c r="AI320" i="3"/>
  <c r="AJ320" i="3"/>
  <c r="AK320" i="3"/>
  <c r="AL320" i="3"/>
  <c r="AM320" i="3"/>
  <c r="AN320" i="3"/>
  <c r="AO320" i="3"/>
  <c r="AP320" i="3"/>
  <c r="AQ320" i="3"/>
  <c r="AR320" i="3"/>
  <c r="AS320" i="3"/>
  <c r="AT320" i="3"/>
  <c r="AU320" i="3"/>
  <c r="AV320" i="3"/>
  <c r="AW320" i="3"/>
  <c r="AX320" i="3"/>
  <c r="AY320" i="3"/>
  <c r="AZ320" i="3"/>
  <c r="BA320" i="3"/>
  <c r="BB320" i="3"/>
  <c r="B242" i="1"/>
  <c r="C242" i="1"/>
  <c r="D242" i="1"/>
  <c r="E242" i="1"/>
  <c r="F242" i="1"/>
  <c r="G242" i="1"/>
  <c r="H242" i="1"/>
  <c r="I242" i="1"/>
  <c r="CU312" i="3"/>
  <c r="CV312" i="3"/>
  <c r="CM312" i="3"/>
  <c r="CN312" i="3"/>
  <c r="CO312" i="3"/>
  <c r="CP312" i="3"/>
  <c r="CQ312" i="3"/>
  <c r="CR312" i="3"/>
  <c r="CS312" i="3"/>
  <c r="CI312" i="3"/>
  <c r="CJ312" i="3"/>
  <c r="CE312" i="3"/>
  <c r="CF312" i="3"/>
  <c r="CG312" i="3"/>
  <c r="BW312" i="3"/>
  <c r="BX312" i="3"/>
  <c r="BY312" i="3"/>
  <c r="BZ312" i="3"/>
  <c r="CA312" i="3"/>
  <c r="CB312" i="3"/>
  <c r="CC312" i="3"/>
  <c r="BS312" i="3"/>
  <c r="BT312" i="3"/>
  <c r="BU312" i="3"/>
  <c r="BJ310" i="3"/>
  <c r="BJ311" i="3"/>
  <c r="BJ312" i="3"/>
  <c r="AE312" i="3"/>
  <c r="AF312" i="3"/>
  <c r="AG312" i="3"/>
  <c r="AH312" i="3"/>
  <c r="AI312" i="3"/>
  <c r="AJ312" i="3"/>
  <c r="AK312" i="3"/>
  <c r="AL312" i="3"/>
  <c r="AM312" i="3"/>
  <c r="AN312" i="3"/>
  <c r="AO312" i="3"/>
  <c r="AP312" i="3"/>
  <c r="AQ312" i="3"/>
  <c r="AR312" i="3"/>
  <c r="AS312" i="3"/>
  <c r="AT312" i="3"/>
  <c r="AU312" i="3"/>
  <c r="AV312" i="3"/>
  <c r="AW312" i="3"/>
  <c r="AX312" i="3"/>
  <c r="AY312" i="3"/>
  <c r="AZ312" i="3"/>
  <c r="BA312" i="3"/>
  <c r="BB312" i="3"/>
  <c r="BC312" i="3"/>
  <c r="BD312" i="3"/>
  <c r="BE312" i="3"/>
  <c r="BF312" i="3"/>
  <c r="BK310" i="3"/>
  <c r="BL310" i="3"/>
  <c r="BM310" i="3"/>
  <c r="BN310" i="3"/>
  <c r="BO310" i="3"/>
  <c r="BP310" i="3"/>
  <c r="BQ310" i="3"/>
  <c r="BR310" i="3"/>
  <c r="BS310" i="3"/>
  <c r="BT310" i="3"/>
  <c r="BU310" i="3"/>
  <c r="BV310" i="3"/>
  <c r="BK311" i="3"/>
  <c r="BL311" i="3"/>
  <c r="BM311" i="3"/>
  <c r="BN311" i="3"/>
  <c r="BO311" i="3"/>
  <c r="BP311" i="3"/>
  <c r="BQ311" i="3"/>
  <c r="BR311" i="3"/>
  <c r="BS311" i="3"/>
  <c r="BT311" i="3"/>
  <c r="BU311" i="3"/>
  <c r="BV311" i="3"/>
  <c r="AE310" i="3"/>
  <c r="AF310" i="3"/>
  <c r="AG310" i="3"/>
  <c r="AH310" i="3"/>
  <c r="AI310" i="3"/>
  <c r="AJ310" i="3"/>
  <c r="AK310" i="3"/>
  <c r="AL310" i="3"/>
  <c r="AM310" i="3"/>
  <c r="AN310" i="3"/>
  <c r="AO310" i="3"/>
  <c r="AP310" i="3"/>
  <c r="AQ310" i="3"/>
  <c r="AR310" i="3"/>
  <c r="AS310" i="3"/>
  <c r="AT310" i="3"/>
  <c r="AU310" i="3"/>
  <c r="AV310" i="3"/>
  <c r="AW310" i="3"/>
  <c r="AX310" i="3"/>
  <c r="AY310" i="3"/>
  <c r="AZ310" i="3"/>
  <c r="BA310" i="3"/>
  <c r="BB310" i="3"/>
  <c r="BC310" i="3"/>
  <c r="BD310" i="3"/>
  <c r="BE310" i="3"/>
  <c r="BF310" i="3"/>
  <c r="BG310" i="3"/>
  <c r="BH310" i="3"/>
  <c r="BI310" i="3"/>
  <c r="AE311" i="3"/>
  <c r="AF311" i="3"/>
  <c r="AG311" i="3"/>
  <c r="AH311" i="3"/>
  <c r="AI311" i="3"/>
  <c r="AJ311" i="3"/>
  <c r="AK311" i="3"/>
  <c r="AL311" i="3"/>
  <c r="AM311" i="3"/>
  <c r="AN311" i="3"/>
  <c r="AO311" i="3"/>
  <c r="AP311" i="3"/>
  <c r="AQ311" i="3"/>
  <c r="AR311" i="3"/>
  <c r="AS311" i="3"/>
  <c r="AT311" i="3"/>
  <c r="AU311" i="3"/>
  <c r="AV311" i="3"/>
  <c r="AW311" i="3"/>
  <c r="AX311" i="3"/>
  <c r="AY311" i="3"/>
  <c r="AZ311" i="3"/>
  <c r="BA311" i="3"/>
  <c r="BB311" i="3"/>
  <c r="BC311" i="3"/>
  <c r="BD311" i="3"/>
  <c r="BE311" i="3"/>
  <c r="BF311" i="3"/>
  <c r="BG311" i="3"/>
  <c r="BH311" i="3"/>
  <c r="BI311" i="3"/>
  <c r="CY309" i="3"/>
  <c r="BD307" i="3"/>
  <c r="BD308" i="3"/>
  <c r="BE307" i="3"/>
  <c r="BD243" i="1" s="1"/>
  <c r="BF307" i="3"/>
  <c r="BE243" i="1" s="1"/>
  <c r="DA306" i="3"/>
  <c r="DB306" i="3"/>
  <c r="DC306" i="3"/>
  <c r="DD306" i="3"/>
  <c r="DA307" i="3"/>
  <c r="DB307" i="3"/>
  <c r="DC307" i="3"/>
  <c r="DD307" i="3"/>
  <c r="DA308" i="3"/>
  <c r="DB308" i="3"/>
  <c r="DC308" i="3"/>
  <c r="DD308" i="3"/>
  <c r="DA309" i="3"/>
  <c r="DB309" i="3"/>
  <c r="DC309" i="3"/>
  <c r="DD309" i="3"/>
  <c r="DA310" i="3"/>
  <c r="DB310" i="3"/>
  <c r="DC310" i="3"/>
  <c r="DD310" i="3"/>
  <c r="DA311" i="3"/>
  <c r="DB311" i="3"/>
  <c r="DC311" i="3"/>
  <c r="DD311" i="3"/>
  <c r="DA312" i="3"/>
  <c r="DB312" i="3"/>
  <c r="DC312" i="3"/>
  <c r="DD312" i="3"/>
  <c r="DA313" i="3"/>
  <c r="DB313" i="3"/>
  <c r="DC313" i="3"/>
  <c r="DD313" i="3"/>
  <c r="DA314" i="3"/>
  <c r="DB314" i="3"/>
  <c r="DC314" i="3"/>
  <c r="DD314" i="3"/>
  <c r="DA315" i="3"/>
  <c r="DB315" i="3"/>
  <c r="DC315" i="3"/>
  <c r="DD315" i="3"/>
  <c r="DA316" i="3"/>
  <c r="DB316" i="3"/>
  <c r="DC316" i="3"/>
  <c r="DD316" i="3"/>
  <c r="DA317" i="3"/>
  <c r="DB317" i="3"/>
  <c r="DC317" i="3"/>
  <c r="DD317" i="3"/>
  <c r="DA318" i="3"/>
  <c r="DB318" i="3"/>
  <c r="DC318" i="3"/>
  <c r="DD318" i="3"/>
  <c r="DA319" i="3"/>
  <c r="DB319" i="3"/>
  <c r="DC319" i="3"/>
  <c r="DD319" i="3"/>
  <c r="DA320" i="3"/>
  <c r="DB320" i="3"/>
  <c r="DC320" i="3"/>
  <c r="DD320" i="3"/>
  <c r="DA321" i="3"/>
  <c r="DB321" i="3"/>
  <c r="DC321" i="3"/>
  <c r="DD321" i="3"/>
  <c r="DA322" i="3"/>
  <c r="DB322" i="3"/>
  <c r="DC322" i="3"/>
  <c r="DD322" i="3"/>
  <c r="DA323" i="3"/>
  <c r="DB323" i="3"/>
  <c r="DC323" i="3"/>
  <c r="DD323" i="3"/>
  <c r="DA324" i="3"/>
  <c r="DB324" i="3"/>
  <c r="DC324" i="3"/>
  <c r="DD324" i="3"/>
  <c r="DA325" i="3"/>
  <c r="DB325" i="3"/>
  <c r="DC325" i="3"/>
  <c r="DD325" i="3"/>
  <c r="DA326" i="3"/>
  <c r="DB326" i="3"/>
  <c r="DC326" i="3"/>
  <c r="DD326" i="3"/>
  <c r="AE306" i="3"/>
  <c r="AD241" i="1" s="1"/>
  <c r="AF306" i="3"/>
  <c r="AE241" i="1" s="1"/>
  <c r="AG306" i="3"/>
  <c r="AF241" i="1" s="1"/>
  <c r="AH306" i="3"/>
  <c r="AG241" i="1" s="1"/>
  <c r="AI306" i="3"/>
  <c r="AH241" i="1" s="1"/>
  <c r="AJ306" i="3"/>
  <c r="AI241" i="1" s="1"/>
  <c r="AK306" i="3"/>
  <c r="AJ241" i="1" s="1"/>
  <c r="AL306" i="3"/>
  <c r="AK241" i="1" s="1"/>
  <c r="AM306" i="3"/>
  <c r="AL241" i="1" s="1"/>
  <c r="AN306" i="3"/>
  <c r="AM241" i="1" s="1"/>
  <c r="AO306" i="3"/>
  <c r="AN241" i="1" s="1"/>
  <c r="AP306" i="3"/>
  <c r="AO241" i="1" s="1"/>
  <c r="CX272" i="3"/>
  <c r="CY272" i="3"/>
  <c r="CZ272" i="3"/>
  <c r="DA272" i="3"/>
  <c r="DB272" i="3"/>
  <c r="DC272" i="3"/>
  <c r="DD272" i="3"/>
  <c r="DE272" i="3"/>
  <c r="DF272" i="3"/>
  <c r="DG272" i="3"/>
  <c r="DH272" i="3"/>
  <c r="DI272" i="3"/>
  <c r="DJ272" i="3"/>
  <c r="DK272" i="3"/>
  <c r="DL272" i="3"/>
  <c r="DM272" i="3"/>
  <c r="DN272" i="3"/>
  <c r="DO272" i="3"/>
  <c r="DP272" i="3"/>
  <c r="DQ272" i="3"/>
  <c r="DR272" i="3"/>
  <c r="CX273" i="3"/>
  <c r="CY273" i="3"/>
  <c r="CZ273" i="3"/>
  <c r="DA273" i="3"/>
  <c r="DB273" i="3"/>
  <c r="DC273" i="3"/>
  <c r="DD273" i="3"/>
  <c r="DE273" i="3"/>
  <c r="DF273" i="3"/>
  <c r="DG273" i="3"/>
  <c r="DH273" i="3"/>
  <c r="DI273" i="3"/>
  <c r="DJ273" i="3"/>
  <c r="DK273" i="3"/>
  <c r="DL273" i="3"/>
  <c r="DM273" i="3"/>
  <c r="DN273" i="3"/>
  <c r="DO273" i="3"/>
  <c r="DP273" i="3"/>
  <c r="DQ273" i="3"/>
  <c r="DR273" i="3"/>
  <c r="C272" i="3"/>
  <c r="D272" i="3"/>
  <c r="E272" i="3"/>
  <c r="F272" i="3"/>
  <c r="G272" i="3"/>
  <c r="H272" i="3"/>
  <c r="I272" i="3"/>
  <c r="J272" i="3"/>
  <c r="K272" i="3"/>
  <c r="L272" i="3"/>
  <c r="M272" i="3"/>
  <c r="N272" i="3"/>
  <c r="O272" i="3"/>
  <c r="P272" i="3"/>
  <c r="Q272" i="3"/>
  <c r="R272" i="3"/>
  <c r="S272" i="3"/>
  <c r="T272" i="3"/>
  <c r="U272" i="3"/>
  <c r="V272" i="3"/>
  <c r="W272" i="3"/>
  <c r="X272" i="3"/>
  <c r="Y272" i="3"/>
  <c r="Z272" i="3"/>
  <c r="AA272" i="3"/>
  <c r="AB272" i="3"/>
  <c r="AC272" i="3"/>
  <c r="AD272" i="3"/>
  <c r="AE272" i="3"/>
  <c r="AF272" i="3"/>
  <c r="AG272" i="3"/>
  <c r="AH272" i="3"/>
  <c r="AI272" i="3"/>
  <c r="AJ272" i="3"/>
  <c r="AK272" i="3"/>
  <c r="AL272" i="3"/>
  <c r="AM272" i="3"/>
  <c r="AN272" i="3"/>
  <c r="AO272" i="3"/>
  <c r="AP272" i="3"/>
  <c r="C273" i="3"/>
  <c r="D273" i="3"/>
  <c r="E273" i="3"/>
  <c r="F273" i="3"/>
  <c r="G273" i="3"/>
  <c r="H273" i="3"/>
  <c r="I273" i="3"/>
  <c r="J273" i="3"/>
  <c r="K273" i="3"/>
  <c r="L273" i="3"/>
  <c r="M273" i="3"/>
  <c r="N273" i="3"/>
  <c r="O273" i="3"/>
  <c r="P273" i="3"/>
  <c r="Q273" i="3"/>
  <c r="R273" i="3"/>
  <c r="S273" i="3"/>
  <c r="T273" i="3"/>
  <c r="U273" i="3"/>
  <c r="V273" i="3"/>
  <c r="W273" i="3"/>
  <c r="X273" i="3"/>
  <c r="Y273" i="3"/>
  <c r="Z273" i="3"/>
  <c r="AA273" i="3"/>
  <c r="AB273" i="3"/>
  <c r="AC273" i="3"/>
  <c r="AD273" i="3"/>
  <c r="AE273" i="3"/>
  <c r="AF273" i="3"/>
  <c r="AG273" i="3"/>
  <c r="AH273" i="3"/>
  <c r="AI273" i="3"/>
  <c r="AJ273" i="3"/>
  <c r="AK273" i="3"/>
  <c r="AL273" i="3"/>
  <c r="AM273" i="3"/>
  <c r="AN273" i="3"/>
  <c r="AO273" i="3"/>
  <c r="AP273" i="3"/>
  <c r="DB375" i="3"/>
  <c r="DB268" i="3"/>
  <c r="DA154" i="3"/>
  <c r="DB154" i="3"/>
  <c r="DC154" i="3"/>
  <c r="DD154" i="3"/>
  <c r="CX306" i="3"/>
  <c r="CY306" i="3"/>
  <c r="CZ306" i="3"/>
  <c r="CX307" i="3"/>
  <c r="CY307" i="3"/>
  <c r="CZ307" i="3"/>
  <c r="CX308" i="3"/>
  <c r="CY308" i="3"/>
  <c r="CZ308" i="3"/>
  <c r="CX309" i="3"/>
  <c r="CZ309" i="3"/>
  <c r="CX310" i="3"/>
  <c r="CY310" i="3"/>
  <c r="CZ310" i="3"/>
  <c r="CX311" i="3"/>
  <c r="CY311" i="3"/>
  <c r="CZ311" i="3"/>
  <c r="CX312" i="3"/>
  <c r="CY312" i="3"/>
  <c r="CZ312" i="3"/>
  <c r="CX313" i="3"/>
  <c r="CY313" i="3"/>
  <c r="CZ313" i="3"/>
  <c r="CX314" i="3"/>
  <c r="CY314" i="3"/>
  <c r="CZ314" i="3"/>
  <c r="CX315" i="3"/>
  <c r="CY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X325" i="3"/>
  <c r="CY325" i="3"/>
  <c r="CX326" i="3"/>
  <c r="CZ326" i="3"/>
  <c r="CX327" i="3"/>
  <c r="CY327" i="3"/>
  <c r="CX328" i="3"/>
  <c r="DA375" i="3"/>
  <c r="CZ268" i="3"/>
  <c r="DA268" i="3"/>
  <c r="CY373" i="3"/>
  <c r="CZ373" i="3"/>
  <c r="DA373" i="3"/>
  <c r="DB373" i="3"/>
  <c r="DB343" i="3"/>
  <c r="DA343" i="3"/>
  <c r="CZ343" i="3"/>
  <c r="CY343" i="3"/>
  <c r="CV455" i="3"/>
  <c r="C424" i="3"/>
  <c r="C356" i="3"/>
  <c r="C425" i="3" s="1"/>
  <c r="C184" i="3"/>
  <c r="B153" i="1" s="1"/>
  <c r="C183" i="3"/>
  <c r="C182" i="3"/>
  <c r="C181" i="3"/>
  <c r="B152" i="1" s="1"/>
  <c r="C180" i="3"/>
  <c r="C179" i="3"/>
  <c r="C178" i="3"/>
  <c r="B151" i="1" s="1"/>
  <c r="C177" i="3"/>
  <c r="C176" i="3"/>
  <c r="B150" i="1" s="1"/>
  <c r="C175" i="3"/>
  <c r="B149" i="1" s="1"/>
  <c r="C174" i="3"/>
  <c r="B148" i="1" s="1"/>
  <c r="C173" i="3"/>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C155" i="3"/>
  <c r="B134" i="1" s="1"/>
  <c r="C166" i="3"/>
  <c r="B142" i="1" s="1"/>
  <c r="C154" i="3"/>
  <c r="B133" i="1" s="1"/>
  <c r="AT373" i="3"/>
  <c r="AS373" i="3"/>
  <c r="AR373" i="3"/>
  <c r="AQ373" i="3"/>
  <c r="AP373" i="3"/>
  <c r="AO373" i="3"/>
  <c r="AN373" i="3"/>
  <c r="AM373" i="3"/>
  <c r="AL373" i="3"/>
  <c r="AK373" i="3"/>
  <c r="AJ373" i="3"/>
  <c r="AI373" i="3"/>
  <c r="AH373" i="3"/>
  <c r="AG373" i="3"/>
  <c r="AF373" i="3"/>
  <c r="AE373" i="3"/>
  <c r="AD373" i="3"/>
  <c r="AC373" i="3"/>
  <c r="AB373" i="3"/>
  <c r="AA373" i="3"/>
  <c r="Z373" i="3"/>
  <c r="Y373" i="3"/>
  <c r="X373" i="3"/>
  <c r="W373" i="3"/>
  <c r="V373" i="3"/>
  <c r="U373" i="3"/>
  <c r="T373" i="3"/>
  <c r="S373" i="3"/>
  <c r="CC373" i="3"/>
  <c r="CB373" i="3"/>
  <c r="CA373" i="3"/>
  <c r="BZ373" i="3"/>
  <c r="BY373" i="3"/>
  <c r="BX373" i="3"/>
  <c r="BW373" i="3"/>
  <c r="BV373" i="3"/>
  <c r="BU373" i="3"/>
  <c r="BT373" i="3"/>
  <c r="BS373" i="3"/>
  <c r="BR373" i="3"/>
  <c r="BQ373" i="3"/>
  <c r="BP373" i="3"/>
  <c r="BO373" i="3"/>
  <c r="BN373" i="3"/>
  <c r="BM373" i="3"/>
  <c r="BL373" i="3"/>
  <c r="BK373" i="3"/>
  <c r="BJ373" i="3"/>
  <c r="BI373" i="3"/>
  <c r="BH373" i="3"/>
  <c r="BG373" i="3"/>
  <c r="BF373" i="3"/>
  <c r="BE373" i="3"/>
  <c r="BD373" i="3"/>
  <c r="BC373" i="3"/>
  <c r="BB373" i="3"/>
  <c r="BA373" i="3"/>
  <c r="AZ373" i="3"/>
  <c r="AY373" i="3"/>
  <c r="AX373" i="3"/>
  <c r="AW373" i="3"/>
  <c r="AV373" i="3"/>
  <c r="CD373" i="3"/>
  <c r="CX373" i="3"/>
  <c r="CW373" i="3"/>
  <c r="CV373" i="3"/>
  <c r="CU373" i="3"/>
  <c r="CT373" i="3"/>
  <c r="CS373" i="3"/>
  <c r="CR373" i="3"/>
  <c r="CQ373" i="3"/>
  <c r="CP373" i="3"/>
  <c r="CO373" i="3"/>
  <c r="CN373" i="3"/>
  <c r="CM373" i="3"/>
  <c r="CL373" i="3"/>
  <c r="CK373" i="3"/>
  <c r="CJ373" i="3"/>
  <c r="CI373" i="3"/>
  <c r="CH373" i="3"/>
  <c r="CG373" i="3"/>
  <c r="CF373" i="3"/>
  <c r="CE373" i="3"/>
  <c r="B378" i="3"/>
  <c r="AU373" i="3"/>
  <c r="B376" i="3"/>
  <c r="B375" i="3"/>
  <c r="B374" i="3"/>
  <c r="B373" i="3"/>
  <c r="S342" i="3"/>
  <c r="W418" i="3"/>
  <c r="X418" i="3" s="1"/>
  <c r="Y418" i="3" s="1"/>
  <c r="Z418" i="3" s="1"/>
  <c r="CW273" i="3"/>
  <c r="CW419" i="3" s="1"/>
  <c r="CV273" i="3"/>
  <c r="CV419" i="3" s="1"/>
  <c r="CU273" i="3"/>
  <c r="CU419" i="3" s="1"/>
  <c r="CT273" i="3"/>
  <c r="CT419" i="3" s="1"/>
  <c r="CS273" i="3"/>
  <c r="CS419" i="3" s="1"/>
  <c r="CR273" i="3"/>
  <c r="CR419" i="3" s="1"/>
  <c r="CQ273" i="3"/>
  <c r="CQ419" i="3" s="1"/>
  <c r="CP273" i="3"/>
  <c r="CP419" i="3" s="1"/>
  <c r="CO273" i="3"/>
  <c r="CO419" i="3" s="1"/>
  <c r="CN273" i="3"/>
  <c r="CN419" i="3" s="1"/>
  <c r="CM273" i="3"/>
  <c r="CM419" i="3" s="1"/>
  <c r="CL273" i="3"/>
  <c r="CL419" i="3" s="1"/>
  <c r="CK273" i="3"/>
  <c r="CK419" i="3" s="1"/>
  <c r="CJ273" i="3"/>
  <c r="CJ419" i="3" s="1"/>
  <c r="CI273" i="3"/>
  <c r="CI419" i="3" s="1"/>
  <c r="CH273" i="3"/>
  <c r="CH419" i="3" s="1"/>
  <c r="CG273" i="3"/>
  <c r="CG419" i="3" s="1"/>
  <c r="CF273" i="3"/>
  <c r="CF419" i="3" s="1"/>
  <c r="CE273" i="3"/>
  <c r="CE419" i="3" s="1"/>
  <c r="CD273" i="3"/>
  <c r="CD419" i="3" s="1"/>
  <c r="CC273" i="3"/>
  <c r="CC419" i="3" s="1"/>
  <c r="CB273" i="3"/>
  <c r="CB419" i="3" s="1"/>
  <c r="CA273" i="3"/>
  <c r="CA419" i="3" s="1"/>
  <c r="BZ273" i="3"/>
  <c r="BZ419" i="3" s="1"/>
  <c r="BY273" i="3"/>
  <c r="BY419" i="3" s="1"/>
  <c r="BX273" i="3"/>
  <c r="BX419" i="3" s="1"/>
  <c r="BW273" i="3"/>
  <c r="BW419" i="3" s="1"/>
  <c r="BV273" i="3"/>
  <c r="BV419" i="3" s="1"/>
  <c r="BU273" i="3"/>
  <c r="BU419" i="3" s="1"/>
  <c r="BT273" i="3"/>
  <c r="BT419" i="3" s="1"/>
  <c r="BS273" i="3"/>
  <c r="BS419" i="3" s="1"/>
  <c r="BR273" i="3"/>
  <c r="BR419" i="3" s="1"/>
  <c r="BQ273" i="3"/>
  <c r="BQ419" i="3" s="1"/>
  <c r="BP273" i="3"/>
  <c r="BP419" i="3" s="1"/>
  <c r="BO273" i="3"/>
  <c r="BO419" i="3" s="1"/>
  <c r="BN273" i="3"/>
  <c r="BN419" i="3" s="1"/>
  <c r="BM273" i="3"/>
  <c r="BM419" i="3" s="1"/>
  <c r="BL273" i="3"/>
  <c r="BL419" i="3" s="1"/>
  <c r="BK273" i="3"/>
  <c r="BK419" i="3" s="1"/>
  <c r="BJ273" i="3"/>
  <c r="BJ419" i="3" s="1"/>
  <c r="BI273" i="3"/>
  <c r="BI419" i="3" s="1"/>
  <c r="BH273" i="3"/>
  <c r="BH419" i="3" s="1"/>
  <c r="BG273" i="3"/>
  <c r="BG419" i="3" s="1"/>
  <c r="BF273" i="3"/>
  <c r="BF419" i="3" s="1"/>
  <c r="BE273" i="3"/>
  <c r="BE419" i="3" s="1"/>
  <c r="BD273" i="3"/>
  <c r="BD419" i="3" s="1"/>
  <c r="BC273" i="3"/>
  <c r="BC419" i="3" s="1"/>
  <c r="BB273" i="3"/>
  <c r="BB419" i="3" s="1"/>
  <c r="BA273" i="3"/>
  <c r="BA419" i="3" s="1"/>
  <c r="AZ273" i="3"/>
  <c r="AZ419" i="3" s="1"/>
  <c r="AY273" i="3"/>
  <c r="AY419" i="3" s="1"/>
  <c r="AX273" i="3"/>
  <c r="AX419" i="3" s="1"/>
  <c r="AW273" i="3"/>
  <c r="AW419" i="3" s="1"/>
  <c r="AV273" i="3"/>
  <c r="AV419" i="3" s="1"/>
  <c r="AU273" i="3"/>
  <c r="AU419" i="3" s="1"/>
  <c r="AT273" i="3"/>
  <c r="AT419" i="3" s="1"/>
  <c r="AS273" i="3"/>
  <c r="AS419" i="3" s="1"/>
  <c r="AR273" i="3"/>
  <c r="AR419" i="3" s="1"/>
  <c r="AQ273" i="3"/>
  <c r="AQ419" i="3" s="1"/>
  <c r="CW272" i="3"/>
  <c r="CW420" i="3" s="1"/>
  <c r="CV272" i="3"/>
  <c r="CV420" i="3" s="1"/>
  <c r="CU272" i="3"/>
  <c r="CU420" i="3" s="1"/>
  <c r="CT272" i="3"/>
  <c r="CT420" i="3" s="1"/>
  <c r="CS272" i="3"/>
  <c r="CS420" i="3" s="1"/>
  <c r="CR272" i="3"/>
  <c r="CR420" i="3" s="1"/>
  <c r="CQ272" i="3"/>
  <c r="CQ420" i="3" s="1"/>
  <c r="CP272" i="3"/>
  <c r="CP420" i="3" s="1"/>
  <c r="CO272" i="3"/>
  <c r="CO420" i="3" s="1"/>
  <c r="CN272" i="3"/>
  <c r="CN420" i="3" s="1"/>
  <c r="CM272" i="3"/>
  <c r="CM420" i="3" s="1"/>
  <c r="CL272" i="3"/>
  <c r="CL420" i="3" s="1"/>
  <c r="CK272" i="3"/>
  <c r="CK420" i="3" s="1"/>
  <c r="CJ272" i="3"/>
  <c r="CJ420" i="3" s="1"/>
  <c r="CI272" i="3"/>
  <c r="CI420" i="3" s="1"/>
  <c r="CH272" i="3"/>
  <c r="CH420" i="3" s="1"/>
  <c r="CG272" i="3"/>
  <c r="CG420" i="3" s="1"/>
  <c r="CF272" i="3"/>
  <c r="CF420" i="3" s="1"/>
  <c r="CE272" i="3"/>
  <c r="CE420" i="3" s="1"/>
  <c r="CD272" i="3"/>
  <c r="CD420" i="3" s="1"/>
  <c r="CC272" i="3"/>
  <c r="CC420" i="3" s="1"/>
  <c r="CB272" i="3"/>
  <c r="CB420" i="3" s="1"/>
  <c r="CA272" i="3"/>
  <c r="CA420" i="3" s="1"/>
  <c r="BZ272" i="3"/>
  <c r="BZ420" i="3" s="1"/>
  <c r="BY272" i="3"/>
  <c r="BY420" i="3" s="1"/>
  <c r="BX272" i="3"/>
  <c r="BX420" i="3" s="1"/>
  <c r="BW272" i="3"/>
  <c r="BW420" i="3" s="1"/>
  <c r="BV272" i="3"/>
  <c r="BV420" i="3" s="1"/>
  <c r="BU272" i="3"/>
  <c r="BU420" i="3" s="1"/>
  <c r="BT272" i="3"/>
  <c r="BT420" i="3" s="1"/>
  <c r="BS272" i="3"/>
  <c r="BS420" i="3" s="1"/>
  <c r="BR272" i="3"/>
  <c r="BR420" i="3" s="1"/>
  <c r="BQ272" i="3"/>
  <c r="BQ420" i="3" s="1"/>
  <c r="BP272" i="3"/>
  <c r="BP420" i="3" s="1"/>
  <c r="BO272" i="3"/>
  <c r="BO420" i="3" s="1"/>
  <c r="BN272" i="3"/>
  <c r="BN420" i="3" s="1"/>
  <c r="BM272" i="3"/>
  <c r="BM420" i="3" s="1"/>
  <c r="BL272" i="3"/>
  <c r="BL420" i="3" s="1"/>
  <c r="BK272" i="3"/>
  <c r="BK420" i="3" s="1"/>
  <c r="BJ272" i="3"/>
  <c r="BJ420" i="3" s="1"/>
  <c r="BI272" i="3"/>
  <c r="BI420" i="3" s="1"/>
  <c r="BH272" i="3"/>
  <c r="BH420" i="3" s="1"/>
  <c r="BG272" i="3"/>
  <c r="BG420" i="3" s="1"/>
  <c r="BF272" i="3"/>
  <c r="BF420" i="3" s="1"/>
  <c r="BE272" i="3"/>
  <c r="BE420" i="3" s="1"/>
  <c r="BD272" i="3"/>
  <c r="BD420" i="3" s="1"/>
  <c r="BC272" i="3"/>
  <c r="BC420" i="3" s="1"/>
  <c r="BB272" i="3"/>
  <c r="BB420" i="3" s="1"/>
  <c r="BA272" i="3"/>
  <c r="BA420" i="3" s="1"/>
  <c r="AZ272" i="3"/>
  <c r="AZ420" i="3" s="1"/>
  <c r="AY272" i="3"/>
  <c r="AY420" i="3" s="1"/>
  <c r="AX272" i="3"/>
  <c r="AX420" i="3" s="1"/>
  <c r="AW272" i="3"/>
  <c r="AW420" i="3" s="1"/>
  <c r="AV272" i="3"/>
  <c r="AV420" i="3" s="1"/>
  <c r="AU272" i="3"/>
  <c r="AU420" i="3" s="1"/>
  <c r="AT272" i="3"/>
  <c r="AT420" i="3" s="1"/>
  <c r="AS272" i="3"/>
  <c r="AS420" i="3" s="1"/>
  <c r="AR272" i="3"/>
  <c r="AR420" i="3" s="1"/>
  <c r="AQ272" i="3"/>
  <c r="AQ420" i="3" s="1"/>
  <c r="X153" i="3"/>
  <c r="V153" i="3"/>
  <c r="W153" i="3"/>
  <c r="W423" i="3"/>
  <c r="X423" i="3" s="1"/>
  <c r="CW153" i="3"/>
  <c r="CV153" i="3"/>
  <c r="CU153" i="3"/>
  <c r="CT153" i="3"/>
  <c r="CS153" i="3"/>
  <c r="CR153" i="3"/>
  <c r="CR425" i="3" s="1"/>
  <c r="CQ153" i="3"/>
  <c r="CP153" i="3"/>
  <c r="CO153" i="3"/>
  <c r="CN153" i="3"/>
  <c r="CM153" i="3"/>
  <c r="CL153" i="3"/>
  <c r="CK153" i="3"/>
  <c r="CJ153" i="3"/>
  <c r="CI153" i="3"/>
  <c r="CH153" i="3"/>
  <c r="CG153" i="3"/>
  <c r="CF153" i="3"/>
  <c r="CE153" i="3"/>
  <c r="CD153" i="3"/>
  <c r="CC153" i="3"/>
  <c r="CB153" i="3"/>
  <c r="CB425" i="3" s="1"/>
  <c r="CA153" i="3"/>
  <c r="BZ153" i="3"/>
  <c r="BY153" i="3"/>
  <c r="BX153" i="3"/>
  <c r="BW153" i="3"/>
  <c r="BV153" i="3"/>
  <c r="BU153" i="3"/>
  <c r="BT153" i="3"/>
  <c r="BT425" i="3" s="1"/>
  <c r="BS153" i="3"/>
  <c r="BR153" i="3"/>
  <c r="BQ153" i="3"/>
  <c r="BP153" i="3"/>
  <c r="BO153" i="3"/>
  <c r="BN153" i="3"/>
  <c r="BM153" i="3"/>
  <c r="BL153" i="3"/>
  <c r="BL425" i="3" s="1"/>
  <c r="BK153" i="3"/>
  <c r="BJ153" i="3"/>
  <c r="BI153" i="3"/>
  <c r="BH153" i="3"/>
  <c r="BG153" i="3"/>
  <c r="DB455" i="3"/>
  <c r="DA455" i="3"/>
  <c r="CZ455" i="3"/>
  <c r="CY455" i="3"/>
  <c r="CX455" i="3"/>
  <c r="CW455" i="3"/>
  <c r="CU455" i="3"/>
  <c r="CT455" i="3"/>
  <c r="CS455" i="3"/>
  <c r="CR455" i="3"/>
  <c r="CQ455" i="3"/>
  <c r="CP455" i="3"/>
  <c r="CO455" i="3"/>
  <c r="CN455" i="3"/>
  <c r="CM455" i="3"/>
  <c r="CL455" i="3"/>
  <c r="CK455" i="3"/>
  <c r="CJ455" i="3"/>
  <c r="CI455" i="3"/>
  <c r="CH455" i="3"/>
  <c r="CG455" i="3"/>
  <c r="CF455" i="3"/>
  <c r="CE455" i="3"/>
  <c r="Y153" i="3"/>
  <c r="Y211" i="1"/>
  <c r="Z153" i="3"/>
  <c r="AA153" i="3"/>
  <c r="AA425" i="3" s="1"/>
  <c r="AB374" i="3"/>
  <c r="AB153" i="3"/>
  <c r="AB211" i="1"/>
  <c r="AC153" i="3"/>
  <c r="AD375" i="3"/>
  <c r="AD153" i="3"/>
  <c r="B412" i="3"/>
  <c r="AE153" i="3"/>
  <c r="AE425" i="3" s="1"/>
  <c r="B5" i="8"/>
  <c r="B4" i="8"/>
  <c r="AF153" i="3"/>
  <c r="BF153" i="3"/>
  <c r="BE153" i="3"/>
  <c r="BD153" i="3"/>
  <c r="BC153" i="3"/>
  <c r="BB153" i="3"/>
  <c r="BB424" i="3" s="1"/>
  <c r="BA153" i="3"/>
  <c r="AZ153" i="3"/>
  <c r="AY153" i="3"/>
  <c r="AX153" i="3"/>
  <c r="AW153" i="3"/>
  <c r="AV153" i="3"/>
  <c r="AU153" i="3"/>
  <c r="AT153" i="3"/>
  <c r="AT424" i="3" s="1"/>
  <c r="AS153" i="3"/>
  <c r="AR153" i="3"/>
  <c r="AQ153" i="3"/>
  <c r="AP153" i="3"/>
  <c r="AO153" i="3"/>
  <c r="AN153" i="3"/>
  <c r="AM153" i="3"/>
  <c r="AL153" i="3"/>
  <c r="AL424" i="3" s="1"/>
  <c r="AK153" i="3"/>
  <c r="AJ153" i="3"/>
  <c r="AI153" i="3"/>
  <c r="AH153" i="3"/>
  <c r="AG153" i="3"/>
  <c r="U153" i="3"/>
  <c r="T153" i="3"/>
  <c r="S153" i="3"/>
  <c r="AF211" i="1"/>
  <c r="CW321" i="3"/>
  <c r="CV321" i="3"/>
  <c r="CU321" i="3"/>
  <c r="CT321" i="3"/>
  <c r="CS321" i="3"/>
  <c r="CR321" i="3"/>
  <c r="CQ321" i="3"/>
  <c r="CP321" i="3"/>
  <c r="CO321" i="3"/>
  <c r="CN321" i="3"/>
  <c r="CM321" i="3"/>
  <c r="CL321" i="3"/>
  <c r="CK321" i="3"/>
  <c r="CJ321" i="3"/>
  <c r="CI321" i="3"/>
  <c r="CH321" i="3"/>
  <c r="CG321" i="3"/>
  <c r="CF321" i="3"/>
  <c r="CE321" i="3"/>
  <c r="CD321" i="3"/>
  <c r="CC321" i="3"/>
  <c r="CB321" i="3"/>
  <c r="CA321" i="3"/>
  <c r="BZ321" i="3"/>
  <c r="BY321" i="3"/>
  <c r="BX321" i="3"/>
  <c r="BW321" i="3"/>
  <c r="BV321" i="3"/>
  <c r="BU321" i="3"/>
  <c r="BT321" i="3"/>
  <c r="BS321" i="3"/>
  <c r="BR321" i="3"/>
  <c r="BQ321" i="3"/>
  <c r="BP321" i="3"/>
  <c r="BO321" i="3"/>
  <c r="BN321" i="3"/>
  <c r="BM321" i="3"/>
  <c r="BL321" i="3"/>
  <c r="BK321" i="3"/>
  <c r="BJ321" i="3"/>
  <c r="BI321" i="3"/>
  <c r="BH321" i="3"/>
  <c r="BF321" i="3"/>
  <c r="BE321" i="3"/>
  <c r="BD321" i="3"/>
  <c r="BC321" i="3"/>
  <c r="BB321" i="3"/>
  <c r="BA321" i="3"/>
  <c r="AZ321" i="3"/>
  <c r="AY321" i="3"/>
  <c r="AX321" i="3"/>
  <c r="AW321" i="3"/>
  <c r="AV321" i="3"/>
  <c r="AU321" i="3"/>
  <c r="AT321" i="3"/>
  <c r="AS321" i="3"/>
  <c r="AR321" i="3"/>
  <c r="AQ321" i="3"/>
  <c r="AP321" i="3"/>
  <c r="AO321" i="3"/>
  <c r="AN321" i="3"/>
  <c r="AM321" i="3"/>
  <c r="AL321" i="3"/>
  <c r="AK321" i="3"/>
  <c r="AJ321" i="3"/>
  <c r="AI321" i="3"/>
  <c r="AH321" i="3"/>
  <c r="AG321" i="3"/>
  <c r="AF321" i="3"/>
  <c r="AE321" i="3"/>
  <c r="AD321" i="3"/>
  <c r="AC321" i="3"/>
  <c r="AB321" i="3"/>
  <c r="AA321" i="3"/>
  <c r="Z321" i="3"/>
  <c r="Y321" i="3"/>
  <c r="X321" i="3"/>
  <c r="W321" i="3"/>
  <c r="V321" i="3"/>
  <c r="U321" i="3"/>
  <c r="T321" i="3"/>
  <c r="S321" i="3"/>
  <c r="R321" i="3"/>
  <c r="Q321" i="3"/>
  <c r="P321" i="3"/>
  <c r="O321" i="3"/>
  <c r="N321" i="3"/>
  <c r="M321" i="3"/>
  <c r="L321" i="3"/>
  <c r="K321" i="3"/>
  <c r="J321" i="3"/>
  <c r="I321" i="3"/>
  <c r="H321" i="3"/>
  <c r="G321" i="3"/>
  <c r="F321" i="3"/>
  <c r="E321" i="3"/>
  <c r="D321" i="3"/>
  <c r="C321" i="3"/>
  <c r="CW320" i="3"/>
  <c r="CV320" i="3"/>
  <c r="CU320" i="3"/>
  <c r="CT320" i="3"/>
  <c r="CS320" i="3"/>
  <c r="CR320" i="3"/>
  <c r="CQ320" i="3"/>
  <c r="CP320" i="3"/>
  <c r="CO320" i="3"/>
  <c r="CN320" i="3"/>
  <c r="CM320" i="3"/>
  <c r="CL320" i="3"/>
  <c r="CK320" i="3"/>
  <c r="CJ320" i="3"/>
  <c r="CI320" i="3"/>
  <c r="CH320" i="3"/>
  <c r="CG320" i="3"/>
  <c r="CF320" i="3"/>
  <c r="CE320" i="3"/>
  <c r="CD320" i="3"/>
  <c r="CC320" i="3"/>
  <c r="CB320" i="3"/>
  <c r="CA320" i="3"/>
  <c r="BZ320" i="3"/>
  <c r="BY320" i="3"/>
  <c r="BX320" i="3"/>
  <c r="BW320" i="3"/>
  <c r="BV320" i="3"/>
  <c r="BU320" i="3"/>
  <c r="BT320" i="3"/>
  <c r="BS320" i="3"/>
  <c r="BR320" i="3"/>
  <c r="BQ320" i="3"/>
  <c r="BP320" i="3"/>
  <c r="BO320" i="3"/>
  <c r="BN320" i="3"/>
  <c r="BM320" i="3"/>
  <c r="BL320" i="3"/>
  <c r="BK320" i="3"/>
  <c r="BJ320" i="3"/>
  <c r="BI320" i="3"/>
  <c r="BH320" i="3"/>
  <c r="BG320" i="3"/>
  <c r="BF320" i="3"/>
  <c r="BE320" i="3"/>
  <c r="BD320" i="3"/>
  <c r="BC320" i="3"/>
  <c r="AD320" i="3"/>
  <c r="AC320" i="3"/>
  <c r="AB320" i="3"/>
  <c r="AA320" i="3"/>
  <c r="Z320" i="3"/>
  <c r="Y320" i="3"/>
  <c r="X320" i="3"/>
  <c r="W320" i="3"/>
  <c r="V320" i="3"/>
  <c r="U320" i="3"/>
  <c r="T320" i="3"/>
  <c r="S320" i="3"/>
  <c r="R320" i="3"/>
  <c r="Q320" i="3"/>
  <c r="P320" i="3"/>
  <c r="O320" i="3"/>
  <c r="N320" i="3"/>
  <c r="M320" i="3"/>
  <c r="L320" i="3"/>
  <c r="K320" i="3"/>
  <c r="J320" i="3"/>
  <c r="I320" i="3"/>
  <c r="H320" i="3"/>
  <c r="G320" i="3"/>
  <c r="F320" i="3"/>
  <c r="E320" i="3"/>
  <c r="D320" i="3"/>
  <c r="C320" i="3"/>
  <c r="CW319" i="3"/>
  <c r="CV319" i="3"/>
  <c r="CU319" i="3"/>
  <c r="CT319" i="3"/>
  <c r="CS319" i="3"/>
  <c r="CR319" i="3"/>
  <c r="CQ319" i="3"/>
  <c r="CP319" i="3"/>
  <c r="CO319" i="3"/>
  <c r="CN319" i="3"/>
  <c r="CM319" i="3"/>
  <c r="CL319" i="3"/>
  <c r="CK319" i="3"/>
  <c r="CJ319" i="3"/>
  <c r="CI319" i="3"/>
  <c r="CH319" i="3"/>
  <c r="CG319" i="3"/>
  <c r="CF319" i="3"/>
  <c r="CE319" i="3"/>
  <c r="CD319" i="3"/>
  <c r="CC319" i="3"/>
  <c r="CB319" i="3"/>
  <c r="CA319" i="3"/>
  <c r="BZ319" i="3"/>
  <c r="BY319" i="3"/>
  <c r="BX319" i="3"/>
  <c r="BW319" i="3"/>
  <c r="BV319" i="3"/>
  <c r="BU319" i="3"/>
  <c r="BT319" i="3"/>
  <c r="BS319" i="3"/>
  <c r="BR319" i="3"/>
  <c r="BQ319" i="3"/>
  <c r="BP319" i="3"/>
  <c r="BO319" i="3"/>
  <c r="BN319" i="3"/>
  <c r="BM319" i="3"/>
  <c r="BL319" i="3"/>
  <c r="BK319" i="3"/>
  <c r="BJ319" i="3"/>
  <c r="BI319" i="3"/>
  <c r="BH319" i="3"/>
  <c r="BG319" i="3"/>
  <c r="BF319" i="3"/>
  <c r="BE319" i="3"/>
  <c r="BD319" i="3"/>
  <c r="BC319" i="3"/>
  <c r="AD319" i="3"/>
  <c r="AC319" i="3"/>
  <c r="AB319" i="3"/>
  <c r="AA319" i="3"/>
  <c r="Z319" i="3"/>
  <c r="Y319" i="3"/>
  <c r="X319" i="3"/>
  <c r="W319" i="3"/>
  <c r="V319" i="3"/>
  <c r="U319" i="3"/>
  <c r="T319" i="3"/>
  <c r="S319" i="3"/>
  <c r="R319" i="3"/>
  <c r="Q319" i="3"/>
  <c r="P319" i="3"/>
  <c r="O319" i="3"/>
  <c r="N319" i="3"/>
  <c r="M319" i="3"/>
  <c r="L319" i="3"/>
  <c r="K319" i="3"/>
  <c r="J319" i="3"/>
  <c r="I319" i="3"/>
  <c r="H319" i="3"/>
  <c r="G319" i="3"/>
  <c r="F319" i="3"/>
  <c r="E319" i="3"/>
  <c r="D319" i="3"/>
  <c r="C319" i="3"/>
  <c r="CW318" i="3"/>
  <c r="CV318" i="3"/>
  <c r="CU318" i="3"/>
  <c r="CT318" i="3"/>
  <c r="CS318" i="3"/>
  <c r="CR318" i="3"/>
  <c r="CQ318" i="3"/>
  <c r="CP318" i="3"/>
  <c r="CO318" i="3"/>
  <c r="CN318" i="3"/>
  <c r="CM318" i="3"/>
  <c r="CL318" i="3"/>
  <c r="CK318" i="3"/>
  <c r="CJ318" i="3"/>
  <c r="CI318" i="3"/>
  <c r="CH318" i="3"/>
  <c r="CG318" i="3"/>
  <c r="CF318" i="3"/>
  <c r="CE318" i="3"/>
  <c r="CD318" i="3"/>
  <c r="CC318" i="3"/>
  <c r="CB318" i="3"/>
  <c r="CA318" i="3"/>
  <c r="BZ318" i="3"/>
  <c r="BY318" i="3"/>
  <c r="BX318" i="3"/>
  <c r="BW318" i="3"/>
  <c r="BV318" i="3"/>
  <c r="BU318" i="3"/>
  <c r="BT318" i="3"/>
  <c r="BS318" i="3"/>
  <c r="BR318" i="3"/>
  <c r="BQ318" i="3"/>
  <c r="BP318" i="3"/>
  <c r="BO318" i="3"/>
  <c r="BN318" i="3"/>
  <c r="BM318" i="3"/>
  <c r="BL318" i="3"/>
  <c r="BK318" i="3"/>
  <c r="BJ318" i="3"/>
  <c r="BI318" i="3"/>
  <c r="BH318" i="3"/>
  <c r="BG318" i="3"/>
  <c r="BF318" i="3"/>
  <c r="BE318" i="3"/>
  <c r="BD318" i="3"/>
  <c r="BC318" i="3"/>
  <c r="AD318" i="3"/>
  <c r="AC318" i="3"/>
  <c r="AB318" i="3"/>
  <c r="AA318" i="3"/>
  <c r="Z318" i="3"/>
  <c r="Y318" i="3"/>
  <c r="X318" i="3"/>
  <c r="W318" i="3"/>
  <c r="V318" i="3"/>
  <c r="U318" i="3"/>
  <c r="T318" i="3"/>
  <c r="S318" i="3"/>
  <c r="R318" i="3"/>
  <c r="Q318" i="3"/>
  <c r="P318" i="3"/>
  <c r="O318" i="3"/>
  <c r="N318" i="3"/>
  <c r="M318" i="3"/>
  <c r="L318" i="3"/>
  <c r="K318" i="3"/>
  <c r="J318" i="3"/>
  <c r="I318" i="3"/>
  <c r="H318" i="3"/>
  <c r="G318" i="3"/>
  <c r="F318" i="3"/>
  <c r="E318" i="3"/>
  <c r="D318" i="3"/>
  <c r="C318" i="3"/>
  <c r="CW317" i="3"/>
  <c r="CV317" i="3"/>
  <c r="CU317" i="3"/>
  <c r="CT317" i="3"/>
  <c r="CS317" i="3"/>
  <c r="CR317" i="3"/>
  <c r="CQ317" i="3"/>
  <c r="CP317" i="3"/>
  <c r="CO317" i="3"/>
  <c r="CN317" i="3"/>
  <c r="CM317" i="3"/>
  <c r="CL317" i="3"/>
  <c r="CK317" i="3"/>
  <c r="CJ317" i="3"/>
  <c r="CI317" i="3"/>
  <c r="CH317" i="3"/>
  <c r="CG317" i="3"/>
  <c r="CF317" i="3"/>
  <c r="CE317" i="3"/>
  <c r="CD317" i="3"/>
  <c r="CC317" i="3"/>
  <c r="CB317" i="3"/>
  <c r="CA317" i="3"/>
  <c r="BZ317" i="3"/>
  <c r="BY317" i="3"/>
  <c r="BX317" i="3"/>
  <c r="BW317" i="3"/>
  <c r="BV317" i="3"/>
  <c r="BU317" i="3"/>
  <c r="BT317" i="3"/>
  <c r="BS317" i="3"/>
  <c r="BR317" i="3"/>
  <c r="BQ317" i="3"/>
  <c r="BP317" i="3"/>
  <c r="BO317" i="3"/>
  <c r="BN317" i="3"/>
  <c r="BM317" i="3"/>
  <c r="BL317" i="3"/>
  <c r="BK317" i="3"/>
  <c r="BJ317" i="3"/>
  <c r="BI317" i="3"/>
  <c r="BH317" i="3"/>
  <c r="BG317" i="3"/>
  <c r="BF317" i="3"/>
  <c r="BE317" i="3"/>
  <c r="BD317" i="3"/>
  <c r="BC317" i="3"/>
  <c r="AD317" i="3"/>
  <c r="AC317" i="3"/>
  <c r="AB317" i="3"/>
  <c r="AA317" i="3"/>
  <c r="Z317" i="3"/>
  <c r="Y317" i="3"/>
  <c r="X317" i="3"/>
  <c r="W317" i="3"/>
  <c r="V317" i="3"/>
  <c r="U317" i="3"/>
  <c r="T317" i="3"/>
  <c r="S317" i="3"/>
  <c r="R317" i="3"/>
  <c r="Q317" i="3"/>
  <c r="P317" i="3"/>
  <c r="O317" i="3"/>
  <c r="N317" i="3"/>
  <c r="M317" i="3"/>
  <c r="L317" i="3"/>
  <c r="K317" i="3"/>
  <c r="J317" i="3"/>
  <c r="I317" i="3"/>
  <c r="H317" i="3"/>
  <c r="G317" i="3"/>
  <c r="F317" i="3"/>
  <c r="E317" i="3"/>
  <c r="D317" i="3"/>
  <c r="C317"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8" i="3"/>
  <c r="C247"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6" i="3"/>
  <c r="B209" i="1" s="1"/>
  <c r="C245" i="3"/>
  <c r="C244"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J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J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J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J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J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J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J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J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32" i="3"/>
  <c r="AV493" i="3" s="1"/>
  <c r="AV565" i="3" s="1"/>
  <c r="AV748"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J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J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36"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J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J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J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J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J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J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J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J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J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J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J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J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J215" i="1"/>
  <c r="DI215" i="1"/>
  <c r="DH215" i="1"/>
  <c r="DG215" i="1"/>
  <c r="DF215" i="1"/>
  <c r="DE215" i="1"/>
  <c r="DD215" i="1"/>
  <c r="DC215" i="1"/>
  <c r="DB215" i="1"/>
  <c r="DB377" i="3"/>
  <c r="DA377" i="3"/>
  <c r="CX215" i="1"/>
  <c r="CW215" i="1"/>
  <c r="CW377" i="3"/>
  <c r="CU215" i="1"/>
  <c r="CU377" i="3"/>
  <c r="CS215" i="1"/>
  <c r="CR215" i="1"/>
  <c r="CQ377" i="3"/>
  <c r="CP377" i="3"/>
  <c r="CN215" i="1"/>
  <c r="CM377" i="3"/>
  <c r="CL377" i="3"/>
  <c r="CK377" i="3"/>
  <c r="CI377" i="3"/>
  <c r="CG215" i="1"/>
  <c r="CF215" i="1"/>
  <c r="CE215" i="1"/>
  <c r="CE377" i="3"/>
  <c r="CC215" i="1"/>
  <c r="CB377" i="3"/>
  <c r="CA377" i="3"/>
  <c r="BY215" i="1"/>
  <c r="BW215" i="1"/>
  <c r="BW377" i="3"/>
  <c r="BU215" i="1"/>
  <c r="BT215" i="1"/>
  <c r="BS215" i="1"/>
  <c r="BS377" i="3"/>
  <c r="BR377" i="3"/>
  <c r="BP215" i="1"/>
  <c r="BO215" i="1"/>
  <c r="BO377" i="3"/>
  <c r="BM215" i="1"/>
  <c r="BL215" i="1"/>
  <c r="BK215" i="1"/>
  <c r="BK377" i="3"/>
  <c r="BI215" i="1"/>
  <c r="BH215" i="1"/>
  <c r="BG215" i="1"/>
  <c r="BF215" i="1"/>
  <c r="BF377" i="3"/>
  <c r="BD215" i="1"/>
  <c r="BC215" i="1"/>
  <c r="BB215" i="1"/>
  <c r="BB377" i="3"/>
  <c r="AZ215" i="1"/>
  <c r="AY215" i="1"/>
  <c r="AY377" i="3"/>
  <c r="AW215" i="1"/>
  <c r="AV215" i="1"/>
  <c r="AU377" i="3"/>
  <c r="AS215" i="1"/>
  <c r="AS377" i="3"/>
  <c r="AR377" i="3"/>
  <c r="AQ377" i="3"/>
  <c r="AP377" i="3"/>
  <c r="AN215" i="1"/>
  <c r="AM215" i="1"/>
  <c r="AL377" i="3"/>
  <c r="AJ215" i="1"/>
  <c r="AJ377" i="3"/>
  <c r="AH215" i="1"/>
  <c r="AG215" i="1"/>
  <c r="AF215" i="1"/>
  <c r="AE215" i="1"/>
  <c r="AD215" i="1"/>
  <c r="AC215" i="1"/>
  <c r="AB215" i="1"/>
  <c r="AB377" i="3"/>
  <c r="AA377" i="3"/>
  <c r="Y215" i="1"/>
  <c r="X215" i="1"/>
  <c r="W215" i="1"/>
  <c r="W377" i="3"/>
  <c r="U215" i="1"/>
  <c r="T215" i="1"/>
  <c r="S215" i="1"/>
  <c r="S377" i="3"/>
  <c r="Q215" i="1"/>
  <c r="P215" i="1"/>
  <c r="O215" i="1"/>
  <c r="N215" i="1"/>
  <c r="M215" i="1"/>
  <c r="L215" i="1"/>
  <c r="K215" i="1"/>
  <c r="J215" i="1"/>
  <c r="I215" i="1"/>
  <c r="H215" i="1"/>
  <c r="G215" i="1"/>
  <c r="F215" i="1"/>
  <c r="E215" i="1"/>
  <c r="D215" i="1"/>
  <c r="C215" i="1"/>
  <c r="B215" i="1"/>
  <c r="W208" i="1"/>
  <c r="V208" i="1"/>
  <c r="U208" i="1"/>
  <c r="T208" i="1"/>
  <c r="S208" i="1"/>
  <c r="R208" i="1"/>
  <c r="Q208" i="1"/>
  <c r="P208" i="1"/>
  <c r="O208" i="1"/>
  <c r="N208" i="1"/>
  <c r="M208" i="1"/>
  <c r="L208" i="1"/>
  <c r="K208" i="1"/>
  <c r="I208" i="1"/>
  <c r="H208" i="1"/>
  <c r="G208" i="1"/>
  <c r="F208" i="1"/>
  <c r="E208" i="1"/>
  <c r="D208" i="1"/>
  <c r="C208" i="1"/>
  <c r="C243" i="3"/>
  <c r="B208" i="1" s="1"/>
  <c r="AH375"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88" i="3"/>
  <c r="BB388" i="3" s="1"/>
  <c r="BF388" i="3" s="1"/>
  <c r="BJ388" i="3" s="1"/>
  <c r="AD388" i="3"/>
  <c r="AH388" i="3" s="1"/>
  <c r="AL388" i="3" s="1"/>
  <c r="AP388" i="3" s="1"/>
  <c r="J388" i="3"/>
  <c r="N388" i="3" s="1"/>
  <c r="R388" i="3" s="1"/>
  <c r="V388" i="3" s="1"/>
  <c r="AJ374" i="3"/>
  <c r="BM372" i="3"/>
  <c r="BL372" i="3"/>
  <c r="BK372" i="3"/>
  <c r="J385" i="3"/>
  <c r="CX372" i="3"/>
  <c r="CW372" i="3"/>
  <c r="CV372" i="3"/>
  <c r="CU372" i="3"/>
  <c r="CT372" i="3"/>
  <c r="CS372" i="3"/>
  <c r="CR372" i="3"/>
  <c r="CQ372" i="3"/>
  <c r="CP372" i="3"/>
  <c r="CO372" i="3"/>
  <c r="CN372" i="3"/>
  <c r="CM372" i="3"/>
  <c r="CL372" i="3"/>
  <c r="CK372" i="3"/>
  <c r="CJ372" i="3"/>
  <c r="CI372" i="3"/>
  <c r="CH372" i="3"/>
  <c r="CG372" i="3"/>
  <c r="CF372" i="3"/>
  <c r="CE372" i="3"/>
  <c r="CD372" i="3"/>
  <c r="CC372" i="3"/>
  <c r="CB372" i="3"/>
  <c r="CA372" i="3"/>
  <c r="BZ372" i="3"/>
  <c r="BY372" i="3"/>
  <c r="BX372" i="3"/>
  <c r="BW372" i="3"/>
  <c r="BV372" i="3"/>
  <c r="BU372" i="3"/>
  <c r="BT372" i="3"/>
  <c r="BS372" i="3"/>
  <c r="BR372" i="3"/>
  <c r="BQ372" i="3"/>
  <c r="BP372" i="3"/>
  <c r="BO372" i="3"/>
  <c r="BN372" i="3"/>
  <c r="BJ372" i="3"/>
  <c r="BI372" i="3"/>
  <c r="BH372" i="3"/>
  <c r="BG372" i="3"/>
  <c r="BF372" i="3"/>
  <c r="BE372" i="3"/>
  <c r="BD372" i="3"/>
  <c r="BC372" i="3"/>
  <c r="BB372" i="3"/>
  <c r="BA372" i="3"/>
  <c r="AZ372" i="3"/>
  <c r="AY372" i="3"/>
  <c r="AX372" i="3"/>
  <c r="AW372" i="3"/>
  <c r="AV372" i="3"/>
  <c r="AU372" i="3"/>
  <c r="AT372" i="3"/>
  <c r="AS372" i="3"/>
  <c r="AR372" i="3"/>
  <c r="AQ372" i="3"/>
  <c r="AP372" i="3"/>
  <c r="AO372" i="3"/>
  <c r="AN372" i="3"/>
  <c r="AM372" i="3"/>
  <c r="AL372" i="3"/>
  <c r="AK372" i="3"/>
  <c r="AJ372" i="3"/>
  <c r="AI372" i="3"/>
  <c r="AH372" i="3"/>
  <c r="AG372" i="3"/>
  <c r="AF372" i="3"/>
  <c r="AE372" i="3"/>
  <c r="AD372" i="3"/>
  <c r="AC372" i="3"/>
  <c r="AB372" i="3"/>
  <c r="AA372" i="3"/>
  <c r="Z372" i="3"/>
  <c r="Y372" i="3"/>
  <c r="X372" i="3"/>
  <c r="W372" i="3"/>
  <c r="V372" i="3"/>
  <c r="U372" i="3"/>
  <c r="T372" i="3"/>
  <c r="S372" i="3"/>
  <c r="CX343" i="3"/>
  <c r="CW343" i="3"/>
  <c r="CV343" i="3"/>
  <c r="CU343" i="3"/>
  <c r="CT343" i="3"/>
  <c r="CS343" i="3"/>
  <c r="CR343" i="3"/>
  <c r="CQ343" i="3"/>
  <c r="CP343" i="3"/>
  <c r="CO343" i="3"/>
  <c r="CN343" i="3"/>
  <c r="CM343" i="3"/>
  <c r="CL343" i="3"/>
  <c r="CK343" i="3"/>
  <c r="CJ343" i="3"/>
  <c r="CI343" i="3"/>
  <c r="CH343" i="3"/>
  <c r="CG343" i="3"/>
  <c r="CF343" i="3"/>
  <c r="CE343" i="3"/>
  <c r="CD343" i="3"/>
  <c r="CC343" i="3"/>
  <c r="CB343" i="3"/>
  <c r="CA343" i="3"/>
  <c r="BZ343" i="3"/>
  <c r="BY343" i="3"/>
  <c r="BX343" i="3"/>
  <c r="BW343" i="3"/>
  <c r="BV343" i="3"/>
  <c r="BU343" i="3"/>
  <c r="BT343" i="3"/>
  <c r="BS343" i="3"/>
  <c r="BR343" i="3"/>
  <c r="BQ343" i="3"/>
  <c r="BP343" i="3"/>
  <c r="BO343" i="3"/>
  <c r="BN343" i="3"/>
  <c r="BM343" i="3"/>
  <c r="BL343" i="3"/>
  <c r="BK343" i="3"/>
  <c r="BJ343" i="3"/>
  <c r="BI343" i="3"/>
  <c r="BH343" i="3"/>
  <c r="BG343" i="3"/>
  <c r="BF343" i="3"/>
  <c r="BE343" i="3"/>
  <c r="BD343" i="3"/>
  <c r="BC343" i="3"/>
  <c r="BB343" i="3"/>
  <c r="BA343" i="3"/>
  <c r="AZ343" i="3"/>
  <c r="AY343" i="3"/>
  <c r="AX343" i="3"/>
  <c r="AW343" i="3"/>
  <c r="AV343" i="3"/>
  <c r="AU343" i="3"/>
  <c r="AT343" i="3"/>
  <c r="AS343" i="3"/>
  <c r="AR343" i="3"/>
  <c r="AQ343" i="3"/>
  <c r="AP343" i="3"/>
  <c r="AO343" i="3"/>
  <c r="AN343" i="3"/>
  <c r="AM343" i="3"/>
  <c r="AL343" i="3"/>
  <c r="AK343" i="3"/>
  <c r="AJ343" i="3"/>
  <c r="AI343" i="3"/>
  <c r="AH343" i="3"/>
  <c r="AG343" i="3"/>
  <c r="AF343" i="3"/>
  <c r="AE343" i="3"/>
  <c r="AD343" i="3"/>
  <c r="AC343" i="3"/>
  <c r="AB343" i="3"/>
  <c r="AA343" i="3"/>
  <c r="Z343" i="3"/>
  <c r="Y343" i="3"/>
  <c r="X343" i="3"/>
  <c r="W343" i="3"/>
  <c r="V343" i="3"/>
  <c r="U343" i="3"/>
  <c r="T343" i="3"/>
  <c r="AK211"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C134" i="1"/>
  <c r="AD134" i="1"/>
  <c r="AE134" i="1"/>
  <c r="AF134" i="1"/>
  <c r="AG134" i="1"/>
  <c r="AH134" i="1"/>
  <c r="AI134" i="1"/>
  <c r="AJ134" i="1"/>
  <c r="AK134" i="1"/>
  <c r="AL134" i="1"/>
  <c r="AM134" i="1"/>
  <c r="AN134" i="1"/>
  <c r="AO134" i="1"/>
  <c r="AP134" i="1"/>
  <c r="AQ134" i="1"/>
  <c r="AR134" i="1"/>
  <c r="AS134" i="1"/>
  <c r="AT134" i="1"/>
  <c r="AU134" i="1"/>
  <c r="AV134" i="1"/>
  <c r="AW134" i="1"/>
  <c r="AX134" i="1"/>
  <c r="AY134" i="1"/>
  <c r="AZ134" i="1"/>
  <c r="BA134" i="1"/>
  <c r="BB134" i="1"/>
  <c r="BC134" i="1"/>
  <c r="BD134" i="1"/>
  <c r="BE134" i="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B135" i="1"/>
  <c r="C135" i="1"/>
  <c r="D135" i="1"/>
  <c r="E135" i="1"/>
  <c r="F135" i="1"/>
  <c r="G135" i="1"/>
  <c r="H135" i="1"/>
  <c r="I135" i="1"/>
  <c r="J135" i="1"/>
  <c r="K135" i="1"/>
  <c r="L135" i="1"/>
  <c r="M135" i="1"/>
  <c r="N135" i="1"/>
  <c r="O135" i="1"/>
  <c r="Q135" i="1"/>
  <c r="R135" i="1"/>
  <c r="S135" i="1"/>
  <c r="T135" i="1"/>
  <c r="U135" i="1"/>
  <c r="V135" i="1"/>
  <c r="W135" i="1"/>
  <c r="X135" i="1"/>
  <c r="Y135" i="1"/>
  <c r="Z135" i="1"/>
  <c r="AA135" i="1"/>
  <c r="AB135" i="1"/>
  <c r="AC135" i="1"/>
  <c r="AD135" i="1"/>
  <c r="AE135" i="1"/>
  <c r="AF135" i="1"/>
  <c r="AG135" i="1"/>
  <c r="AH135" i="1"/>
  <c r="AI135" i="1"/>
  <c r="AJ135" i="1"/>
  <c r="AK135" i="1"/>
  <c r="AL135" i="1"/>
  <c r="AM135" i="1"/>
  <c r="AN135" i="1"/>
  <c r="AO135" i="1"/>
  <c r="AP135" i="1"/>
  <c r="AQ135" i="1"/>
  <c r="AR135" i="1"/>
  <c r="AS135" i="1"/>
  <c r="AT135" i="1"/>
  <c r="AU135" i="1"/>
  <c r="AV135" i="1"/>
  <c r="AW135" i="1"/>
  <c r="AX135" i="1"/>
  <c r="AY135" i="1"/>
  <c r="AZ135" i="1"/>
  <c r="BA135" i="1"/>
  <c r="BB135" i="1"/>
  <c r="BC135" i="1"/>
  <c r="BE135" i="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C136" i="1"/>
  <c r="AD136" i="1"/>
  <c r="AE136" i="1"/>
  <c r="AF136" i="1"/>
  <c r="AG136" i="1"/>
  <c r="AH136" i="1"/>
  <c r="AI136" i="1"/>
  <c r="AJ136" i="1"/>
  <c r="AK136" i="1"/>
  <c r="AL136" i="1"/>
  <c r="AM136" i="1"/>
  <c r="AN136" i="1"/>
  <c r="AO136" i="1"/>
  <c r="AP136" i="1"/>
  <c r="AQ136" i="1"/>
  <c r="AR136" i="1"/>
  <c r="AS136" i="1"/>
  <c r="AT136" i="1"/>
  <c r="AU136" i="1"/>
  <c r="AV136" i="1"/>
  <c r="AW136" i="1"/>
  <c r="AX136" i="1"/>
  <c r="AY136" i="1"/>
  <c r="AZ136" i="1"/>
  <c r="BA136" i="1"/>
  <c r="BB136" i="1"/>
  <c r="BC136" i="1"/>
  <c r="BD136" i="1"/>
  <c r="BE136" i="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C137" i="1"/>
  <c r="AD137" i="1"/>
  <c r="AE137" i="1"/>
  <c r="AF137" i="1"/>
  <c r="AG137" i="1"/>
  <c r="AH137" i="1"/>
  <c r="AI137" i="1"/>
  <c r="AJ137" i="1"/>
  <c r="AK137" i="1"/>
  <c r="AL137" i="1"/>
  <c r="AM137" i="1"/>
  <c r="AN137" i="1"/>
  <c r="AO137" i="1"/>
  <c r="AP137" i="1"/>
  <c r="AQ137" i="1"/>
  <c r="AR137" i="1"/>
  <c r="AS137" i="1"/>
  <c r="AT137" i="1"/>
  <c r="AU137" i="1"/>
  <c r="AV137" i="1"/>
  <c r="AW137" i="1"/>
  <c r="AX137" i="1"/>
  <c r="AY137" i="1"/>
  <c r="AZ137" i="1"/>
  <c r="BA137" i="1"/>
  <c r="BB137" i="1"/>
  <c r="BC137" i="1"/>
  <c r="BD137" i="1"/>
  <c r="BE137" i="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C138" i="1"/>
  <c r="AD138" i="1"/>
  <c r="AE138" i="1"/>
  <c r="AF138" i="1"/>
  <c r="AG138" i="1"/>
  <c r="AH138" i="1"/>
  <c r="AI138" i="1"/>
  <c r="AJ138" i="1"/>
  <c r="AK138" i="1"/>
  <c r="AL138" i="1"/>
  <c r="AM138" i="1"/>
  <c r="AN138" i="1"/>
  <c r="AO138" i="1"/>
  <c r="AP138" i="1"/>
  <c r="AQ138" i="1"/>
  <c r="AR138" i="1"/>
  <c r="AT138" i="1"/>
  <c r="AU138" i="1"/>
  <c r="AV138" i="1"/>
  <c r="AW138" i="1"/>
  <c r="AX138" i="1"/>
  <c r="AY138" i="1"/>
  <c r="AZ138" i="1"/>
  <c r="BA138" i="1"/>
  <c r="BB138" i="1"/>
  <c r="BC138" i="1"/>
  <c r="BD138" i="1"/>
  <c r="BE138" i="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C139" i="1"/>
  <c r="AD139" i="1"/>
  <c r="AE139" i="1"/>
  <c r="AF139" i="1"/>
  <c r="AG139" i="1"/>
  <c r="AH139" i="1"/>
  <c r="AI139" i="1"/>
  <c r="AJ139" i="1"/>
  <c r="AK139" i="1"/>
  <c r="AL139" i="1"/>
  <c r="AM139" i="1"/>
  <c r="AN139" i="1"/>
  <c r="AO139" i="1"/>
  <c r="AP139" i="1"/>
  <c r="AQ139" i="1"/>
  <c r="AR139" i="1"/>
  <c r="AS139" i="1"/>
  <c r="AT139" i="1"/>
  <c r="AU139" i="1"/>
  <c r="AV139" i="1"/>
  <c r="AW139" i="1"/>
  <c r="AX139" i="1"/>
  <c r="AY139" i="1"/>
  <c r="AZ139" i="1"/>
  <c r="BA139" i="1"/>
  <c r="BB139" i="1"/>
  <c r="BC139" i="1"/>
  <c r="BD139" i="1"/>
  <c r="BE139" i="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C140" i="1"/>
  <c r="AD140" i="1"/>
  <c r="AE140" i="1"/>
  <c r="AF140" i="1"/>
  <c r="AG140" i="1"/>
  <c r="AH140" i="1"/>
  <c r="AI140" i="1"/>
  <c r="AJ140" i="1"/>
  <c r="AK140" i="1"/>
  <c r="AL140" i="1"/>
  <c r="AM140" i="1"/>
  <c r="AN140" i="1"/>
  <c r="AO140" i="1"/>
  <c r="AP140" i="1"/>
  <c r="AQ140" i="1"/>
  <c r="AR140" i="1"/>
  <c r="AS140" i="1"/>
  <c r="AT140" i="1"/>
  <c r="AV140" i="1"/>
  <c r="AW140" i="1"/>
  <c r="AX140" i="1"/>
  <c r="AY140" i="1"/>
  <c r="AZ140" i="1"/>
  <c r="BA140" i="1"/>
  <c r="BB140" i="1"/>
  <c r="BC140" i="1"/>
  <c r="BD140" i="1"/>
  <c r="BE140" i="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C141" i="1"/>
  <c r="AD141" i="1"/>
  <c r="AE141" i="1"/>
  <c r="AF141" i="1"/>
  <c r="AG141" i="1"/>
  <c r="AH141" i="1"/>
  <c r="AI141" i="1"/>
  <c r="AJ141" i="1"/>
  <c r="AK141" i="1"/>
  <c r="AL141" i="1"/>
  <c r="AM141" i="1"/>
  <c r="AN141" i="1"/>
  <c r="AO141" i="1"/>
  <c r="AP141" i="1"/>
  <c r="AQ141" i="1"/>
  <c r="AS141" i="1"/>
  <c r="AT141" i="1"/>
  <c r="AU141" i="1"/>
  <c r="AV141" i="1"/>
  <c r="AW141" i="1"/>
  <c r="AX141" i="1"/>
  <c r="AY141" i="1"/>
  <c r="AZ141" i="1"/>
  <c r="BA141" i="1"/>
  <c r="BB141" i="1"/>
  <c r="BC141" i="1"/>
  <c r="BD141" i="1"/>
  <c r="BE141" i="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C142" i="1"/>
  <c r="D142" i="1"/>
  <c r="E142" i="1"/>
  <c r="F142" i="1"/>
  <c r="G142" i="1"/>
  <c r="H142" i="1"/>
  <c r="I142" i="1"/>
  <c r="J142" i="1"/>
  <c r="K142" i="1"/>
  <c r="L142" i="1"/>
  <c r="M142" i="1"/>
  <c r="N142" i="1"/>
  <c r="O142" i="1"/>
  <c r="P142" i="1"/>
  <c r="Q142" i="1"/>
  <c r="R142" i="1"/>
  <c r="T142" i="1"/>
  <c r="U142" i="1"/>
  <c r="V142" i="1"/>
  <c r="W142" i="1"/>
  <c r="X142" i="1"/>
  <c r="Y142" i="1"/>
  <c r="Z142" i="1"/>
  <c r="AB142" i="1"/>
  <c r="AC142" i="1"/>
  <c r="AD142" i="1"/>
  <c r="AE142" i="1"/>
  <c r="AF142" i="1"/>
  <c r="AG142" i="1"/>
  <c r="AH142" i="1"/>
  <c r="AJ142" i="1"/>
  <c r="AK142" i="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C143" i="1"/>
  <c r="AD143" i="1"/>
  <c r="AE143" i="1"/>
  <c r="AF143" i="1"/>
  <c r="AG143" i="1"/>
  <c r="AH143" i="1"/>
  <c r="AI143" i="1"/>
  <c r="AJ143" i="1"/>
  <c r="AK143" i="1"/>
  <c r="AL143" i="1"/>
  <c r="AM143" i="1"/>
  <c r="AN143" i="1"/>
  <c r="AO143" i="1"/>
  <c r="AP143" i="1"/>
  <c r="AQ143" i="1"/>
  <c r="AR143" i="1"/>
  <c r="AS143" i="1"/>
  <c r="AT143" i="1"/>
  <c r="AU143" i="1"/>
  <c r="AV143" i="1"/>
  <c r="AW143" i="1"/>
  <c r="AX143" i="1"/>
  <c r="AY143" i="1"/>
  <c r="AZ143" i="1"/>
  <c r="BA143" i="1"/>
  <c r="BB143" i="1"/>
  <c r="BC143" i="1"/>
  <c r="BD143" i="1"/>
  <c r="BE143" i="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C144" i="1"/>
  <c r="AD144" i="1"/>
  <c r="AE144" i="1"/>
  <c r="AF144" i="1"/>
  <c r="AG144" i="1"/>
  <c r="AH144" i="1"/>
  <c r="AI144" i="1"/>
  <c r="AJ144" i="1"/>
  <c r="AK144" i="1"/>
  <c r="AL144" i="1"/>
  <c r="AM144" i="1"/>
  <c r="AN144" i="1"/>
  <c r="AO144" i="1"/>
  <c r="AP144" i="1"/>
  <c r="AQ144" i="1"/>
  <c r="AR144" i="1"/>
  <c r="AS144" i="1"/>
  <c r="AT144" i="1"/>
  <c r="AU144" i="1"/>
  <c r="AV144" i="1"/>
  <c r="AW144" i="1"/>
  <c r="AX144" i="1"/>
  <c r="AY144" i="1"/>
  <c r="AZ144" i="1"/>
  <c r="BA144" i="1"/>
  <c r="BB144" i="1"/>
  <c r="BC144" i="1"/>
  <c r="BD144" i="1"/>
  <c r="BE144" i="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C145" i="1"/>
  <c r="D145" i="1"/>
  <c r="E145" i="1"/>
  <c r="F145" i="1"/>
  <c r="G145" i="1"/>
  <c r="H145" i="1"/>
  <c r="I145" i="1"/>
  <c r="J145" i="1"/>
  <c r="K145" i="1"/>
  <c r="L145" i="1"/>
  <c r="M145" i="1"/>
  <c r="N145" i="1"/>
  <c r="O145" i="1"/>
  <c r="P145" i="1"/>
  <c r="Q145" i="1"/>
  <c r="R145" i="1"/>
  <c r="T145" i="1"/>
  <c r="U145" i="1"/>
  <c r="V145" i="1"/>
  <c r="W145" i="1"/>
  <c r="X145" i="1"/>
  <c r="Y145" i="1"/>
  <c r="Z145" i="1"/>
  <c r="AA145" i="1"/>
  <c r="AB145" i="1"/>
  <c r="AC145" i="1"/>
  <c r="AD145" i="1"/>
  <c r="AE145" i="1"/>
  <c r="AF145" i="1"/>
  <c r="AG145" i="1"/>
  <c r="AH145" i="1"/>
  <c r="AI145" i="1"/>
  <c r="AJ145" i="1"/>
  <c r="AK145" i="1"/>
  <c r="AL145" i="1"/>
  <c r="AM145" i="1"/>
  <c r="AN145" i="1"/>
  <c r="AO145" i="1"/>
  <c r="AP145" i="1"/>
  <c r="AQ145" i="1"/>
  <c r="AR145" i="1"/>
  <c r="AS145" i="1"/>
  <c r="AT145" i="1"/>
  <c r="AU145" i="1"/>
  <c r="AV145" i="1"/>
  <c r="AW145" i="1"/>
  <c r="AX145" i="1"/>
  <c r="AY145" i="1"/>
  <c r="AZ145" i="1"/>
  <c r="BA145" i="1"/>
  <c r="BB145" i="1"/>
  <c r="BC145" i="1"/>
  <c r="BD145" i="1"/>
  <c r="BE145" i="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C146" i="1"/>
  <c r="AD146" i="1"/>
  <c r="AE146" i="1"/>
  <c r="AF146" i="1"/>
  <c r="AG146" i="1"/>
  <c r="AH146" i="1"/>
  <c r="AI146" i="1"/>
  <c r="AJ146" i="1"/>
  <c r="AK146" i="1"/>
  <c r="AL146" i="1"/>
  <c r="AM146" i="1"/>
  <c r="AN146" i="1"/>
  <c r="AO146" i="1"/>
  <c r="AP146" i="1"/>
  <c r="AQ146" i="1"/>
  <c r="AR146" i="1"/>
  <c r="AS146" i="1"/>
  <c r="AT146" i="1"/>
  <c r="AU146" i="1"/>
  <c r="AV146" i="1"/>
  <c r="AW146" i="1"/>
  <c r="AX146" i="1"/>
  <c r="AY146" i="1"/>
  <c r="AZ146" i="1"/>
  <c r="BA146" i="1"/>
  <c r="BB146" i="1"/>
  <c r="BC146" i="1"/>
  <c r="BD146" i="1"/>
  <c r="BE146" i="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C147" i="1"/>
  <c r="AD147" i="1"/>
  <c r="AE147" i="1"/>
  <c r="AF147" i="1"/>
  <c r="AG147" i="1"/>
  <c r="AH147" i="1"/>
  <c r="AI147" i="1"/>
  <c r="AJ147" i="1"/>
  <c r="AK147" i="1"/>
  <c r="AL147" i="1"/>
  <c r="AM147" i="1"/>
  <c r="AN147" i="1"/>
  <c r="AO147" i="1"/>
  <c r="AP147" i="1"/>
  <c r="AQ147" i="1"/>
  <c r="AR147" i="1"/>
  <c r="AS147" i="1"/>
  <c r="AT147" i="1"/>
  <c r="AU147" i="1"/>
  <c r="AV147" i="1"/>
  <c r="AW147" i="1"/>
  <c r="AX147" i="1"/>
  <c r="AY147" i="1"/>
  <c r="AZ147" i="1"/>
  <c r="BA147" i="1"/>
  <c r="BB147" i="1"/>
  <c r="BC147" i="1"/>
  <c r="BD147" i="1"/>
  <c r="BE147" i="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C148" i="1"/>
  <c r="AD148" i="1"/>
  <c r="AE148" i="1"/>
  <c r="AF148" i="1"/>
  <c r="AG148" i="1"/>
  <c r="AH148" i="1"/>
  <c r="AI148" i="1"/>
  <c r="AJ148" i="1"/>
  <c r="AK148" i="1"/>
  <c r="AL148" i="1"/>
  <c r="AM148" i="1"/>
  <c r="AN148" i="1"/>
  <c r="AO148" i="1"/>
  <c r="AP148" i="1"/>
  <c r="AQ148" i="1"/>
  <c r="AR148" i="1"/>
  <c r="AS148" i="1"/>
  <c r="AT148" i="1"/>
  <c r="AU148" i="1"/>
  <c r="AV148" i="1"/>
  <c r="AW148" i="1"/>
  <c r="AX148" i="1"/>
  <c r="AY148" i="1"/>
  <c r="AZ148" i="1"/>
  <c r="BA148" i="1"/>
  <c r="BB148" i="1"/>
  <c r="BC148" i="1"/>
  <c r="BD148" i="1"/>
  <c r="BE148" i="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C149" i="1"/>
  <c r="AD149" i="1"/>
  <c r="AE149" i="1"/>
  <c r="AF149" i="1"/>
  <c r="AG149" i="1"/>
  <c r="AH149" i="1"/>
  <c r="AI149" i="1"/>
  <c r="AJ149" i="1"/>
  <c r="AK149" i="1"/>
  <c r="AL149" i="1"/>
  <c r="AM149" i="1"/>
  <c r="AN149" i="1"/>
  <c r="AO149" i="1"/>
  <c r="AP149" i="1"/>
  <c r="AQ149" i="1"/>
  <c r="AR149" i="1"/>
  <c r="AS149" i="1"/>
  <c r="AT149" i="1"/>
  <c r="AU149" i="1"/>
  <c r="AV149" i="1"/>
  <c r="AW149" i="1"/>
  <c r="AX149" i="1"/>
  <c r="AY149" i="1"/>
  <c r="AZ149" i="1"/>
  <c r="BA149" i="1"/>
  <c r="BB149" i="1"/>
  <c r="BC149" i="1"/>
  <c r="BD149" i="1"/>
  <c r="BE149" i="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C150" i="1"/>
  <c r="AD150" i="1"/>
  <c r="AE150" i="1"/>
  <c r="AF150" i="1"/>
  <c r="AG150" i="1"/>
  <c r="AH150" i="1"/>
  <c r="AI150" i="1"/>
  <c r="AJ150" i="1"/>
  <c r="AK150" i="1"/>
  <c r="AL150" i="1"/>
  <c r="AM150" i="1"/>
  <c r="AN150" i="1"/>
  <c r="AO150" i="1"/>
  <c r="AP150" i="1"/>
  <c r="AQ150" i="1"/>
  <c r="AR150" i="1"/>
  <c r="AS150" i="1"/>
  <c r="AT150" i="1"/>
  <c r="AU150" i="1"/>
  <c r="AV150" i="1"/>
  <c r="AW150" i="1"/>
  <c r="AX150" i="1"/>
  <c r="AY150" i="1"/>
  <c r="AZ150" i="1"/>
  <c r="BA150" i="1"/>
  <c r="BB150" i="1"/>
  <c r="BC150" i="1"/>
  <c r="BD150" i="1"/>
  <c r="BE150" i="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74" i="3"/>
  <c r="K307" i="3"/>
  <c r="J243" i="1" s="1"/>
  <c r="L307" i="3"/>
  <c r="K243" i="1" s="1"/>
  <c r="M307" i="3"/>
  <c r="L243" i="1" s="1"/>
  <c r="N307" i="3"/>
  <c r="M243" i="1" s="1"/>
  <c r="O307" i="3"/>
  <c r="N243" i="1" s="1"/>
  <c r="P307" i="3"/>
  <c r="O243" i="1" s="1"/>
  <c r="Q307" i="3"/>
  <c r="P243" i="1" s="1"/>
  <c r="R307" i="3"/>
  <c r="Q243" i="1" s="1"/>
  <c r="S307" i="3"/>
  <c r="R243" i="1" s="1"/>
  <c r="T307" i="3"/>
  <c r="S243" i="1" s="1"/>
  <c r="U307" i="3"/>
  <c r="T243" i="1" s="1"/>
  <c r="V307" i="3"/>
  <c r="U243" i="1" s="1"/>
  <c r="W307" i="3"/>
  <c r="V243" i="1" s="1"/>
  <c r="X307" i="3"/>
  <c r="W243" i="1" s="1"/>
  <c r="Y307" i="3"/>
  <c r="X243" i="1" s="1"/>
  <c r="Z307" i="3"/>
  <c r="Y243" i="1" s="1"/>
  <c r="AA307" i="3"/>
  <c r="Z243" i="1" s="1"/>
  <c r="AB307" i="3"/>
  <c r="AA243" i="1" s="1"/>
  <c r="AC307" i="3"/>
  <c r="AB243" i="1" s="1"/>
  <c r="AD307" i="3"/>
  <c r="AC243" i="1" s="1"/>
  <c r="AE307" i="3"/>
  <c r="AD243" i="1" s="1"/>
  <c r="AF307" i="3"/>
  <c r="AE243" i="1" s="1"/>
  <c r="AG307" i="3"/>
  <c r="AF243" i="1" s="1"/>
  <c r="AH307" i="3"/>
  <c r="AG243" i="1" s="1"/>
  <c r="AI307" i="3"/>
  <c r="AH243" i="1" s="1"/>
  <c r="AJ307" i="3"/>
  <c r="AI243" i="1" s="1"/>
  <c r="AK307" i="3"/>
  <c r="AJ243" i="1" s="1"/>
  <c r="AL307" i="3"/>
  <c r="AK243" i="1" s="1"/>
  <c r="AM307" i="3"/>
  <c r="AL243" i="1" s="1"/>
  <c r="AN307" i="3"/>
  <c r="AM243" i="1" s="1"/>
  <c r="AO307" i="3"/>
  <c r="AN243" i="1" s="1"/>
  <c r="AP307" i="3"/>
  <c r="AO243" i="1" s="1"/>
  <c r="AQ307" i="3"/>
  <c r="AP243" i="1" s="1"/>
  <c r="AR307" i="3"/>
  <c r="AQ243" i="1" s="1"/>
  <c r="AS307" i="3"/>
  <c r="AR243" i="1" s="1"/>
  <c r="AT307" i="3"/>
  <c r="AS243" i="1" s="1"/>
  <c r="AU307" i="3"/>
  <c r="AT243" i="1" s="1"/>
  <c r="AV307" i="3"/>
  <c r="AU243" i="1" s="1"/>
  <c r="AW307" i="3"/>
  <c r="AV243" i="1" s="1"/>
  <c r="AX307" i="3"/>
  <c r="AW243" i="1" s="1"/>
  <c r="AY307" i="3"/>
  <c r="AX243" i="1" s="1"/>
  <c r="AZ307" i="3"/>
  <c r="AY243" i="1" s="1"/>
  <c r="BA307" i="3"/>
  <c r="AZ243" i="1" s="1"/>
  <c r="BB307" i="3"/>
  <c r="BA243" i="1" s="1"/>
  <c r="BC307" i="3"/>
  <c r="BB243" i="1" s="1"/>
  <c r="BG307" i="3"/>
  <c r="BF243" i="1" s="1"/>
  <c r="BH307" i="3"/>
  <c r="BG243" i="1" s="1"/>
  <c r="BI307" i="3"/>
  <c r="BH243" i="1" s="1"/>
  <c r="BJ307" i="3"/>
  <c r="BI243" i="1" s="1"/>
  <c r="BK307" i="3"/>
  <c r="BJ243" i="1" s="1"/>
  <c r="BL307" i="3"/>
  <c r="BK243" i="1" s="1"/>
  <c r="BM307" i="3"/>
  <c r="BL243" i="1" s="1"/>
  <c r="BN307" i="3"/>
  <c r="BM243" i="1" s="1"/>
  <c r="BO307" i="3"/>
  <c r="BN243" i="1" s="1"/>
  <c r="BP307" i="3"/>
  <c r="BO243" i="1" s="1"/>
  <c r="BQ307" i="3"/>
  <c r="BP243" i="1" s="1"/>
  <c r="BR307" i="3"/>
  <c r="BQ243" i="1" s="1"/>
  <c r="BS307" i="3"/>
  <c r="BR243" i="1" s="1"/>
  <c r="BT307" i="3"/>
  <c r="BS243" i="1" s="1"/>
  <c r="BU307" i="3"/>
  <c r="BT243" i="1" s="1"/>
  <c r="BV307" i="3"/>
  <c r="BU243" i="1" s="1"/>
  <c r="BW307" i="3"/>
  <c r="BV243" i="1" s="1"/>
  <c r="BX307" i="3"/>
  <c r="BW243" i="1" s="1"/>
  <c r="BY307" i="3"/>
  <c r="BX243" i="1" s="1"/>
  <c r="BZ307" i="3"/>
  <c r="BY243" i="1" s="1"/>
  <c r="CA307" i="3"/>
  <c r="BZ243" i="1" s="1"/>
  <c r="CB307" i="3"/>
  <c r="CA243" i="1" s="1"/>
  <c r="CC307" i="3"/>
  <c r="CB243" i="1" s="1"/>
  <c r="CD307" i="3"/>
  <c r="CC243" i="1" s="1"/>
  <c r="CE307" i="3"/>
  <c r="CD243" i="1" s="1"/>
  <c r="CF307" i="3"/>
  <c r="CE243" i="1" s="1"/>
  <c r="CG307" i="3"/>
  <c r="CF243" i="1" s="1"/>
  <c r="CH307" i="3"/>
  <c r="CG243" i="1" s="1"/>
  <c r="CI307" i="3"/>
  <c r="CH243" i="1" s="1"/>
  <c r="CJ307" i="3"/>
  <c r="CI243" i="1" s="1"/>
  <c r="CK307" i="3"/>
  <c r="CJ243" i="1" s="1"/>
  <c r="CL307" i="3"/>
  <c r="CK243" i="1" s="1"/>
  <c r="CM307" i="3"/>
  <c r="CL243" i="1" s="1"/>
  <c r="CN307" i="3"/>
  <c r="CM243" i="1" s="1"/>
  <c r="CO307" i="3"/>
  <c r="CN243" i="1" s="1"/>
  <c r="CP307" i="3"/>
  <c r="CO243" i="1" s="1"/>
  <c r="CQ307" i="3"/>
  <c r="CP243" i="1" s="1"/>
  <c r="CR307" i="3"/>
  <c r="CQ243" i="1" s="1"/>
  <c r="CS307" i="3"/>
  <c r="CR243" i="1" s="1"/>
  <c r="CT307" i="3"/>
  <c r="CS243" i="1" s="1"/>
  <c r="CU307" i="3"/>
  <c r="CT243" i="1" s="1"/>
  <c r="CV307" i="3"/>
  <c r="CU243" i="1" s="1"/>
  <c r="CW307" i="3"/>
  <c r="CV243" i="1" s="1"/>
  <c r="K308" i="3"/>
  <c r="J244" i="1" s="1"/>
  <c r="L308" i="3"/>
  <c r="K244" i="1" s="1"/>
  <c r="M308" i="3"/>
  <c r="L244" i="1" s="1"/>
  <c r="N308" i="3"/>
  <c r="M244" i="1" s="1"/>
  <c r="O308" i="3"/>
  <c r="N244" i="1" s="1"/>
  <c r="P308" i="3"/>
  <c r="O244" i="1" s="1"/>
  <c r="Q308" i="3"/>
  <c r="P244" i="1" s="1"/>
  <c r="R308" i="3"/>
  <c r="Q244" i="1" s="1"/>
  <c r="S308" i="3"/>
  <c r="R244" i="1" s="1"/>
  <c r="T308" i="3"/>
  <c r="S244" i="1" s="1"/>
  <c r="U308" i="3"/>
  <c r="T244" i="1" s="1"/>
  <c r="V308" i="3"/>
  <c r="U244" i="1" s="1"/>
  <c r="W308" i="3"/>
  <c r="V244" i="1" s="1"/>
  <c r="X308" i="3"/>
  <c r="W244" i="1" s="1"/>
  <c r="Y308" i="3"/>
  <c r="X244" i="1" s="1"/>
  <c r="Z308" i="3"/>
  <c r="Y244" i="1" s="1"/>
  <c r="AA308" i="3"/>
  <c r="Z244" i="1" s="1"/>
  <c r="AB308" i="3"/>
  <c r="AA244" i="1" s="1"/>
  <c r="AC308" i="3"/>
  <c r="AB244" i="1" s="1"/>
  <c r="AD308" i="3"/>
  <c r="AC244" i="1" s="1"/>
  <c r="AE308" i="3"/>
  <c r="AD244" i="1" s="1"/>
  <c r="AF308" i="3"/>
  <c r="AE244" i="1" s="1"/>
  <c r="AG308" i="3"/>
  <c r="AF244" i="1" s="1"/>
  <c r="AH308" i="3"/>
  <c r="AG244" i="1" s="1"/>
  <c r="AI308" i="3"/>
  <c r="AH244" i="1" s="1"/>
  <c r="AJ308" i="3"/>
  <c r="AI244" i="1" s="1"/>
  <c r="AK308" i="3"/>
  <c r="AJ244" i="1" s="1"/>
  <c r="AL308" i="3"/>
  <c r="AK244" i="1" s="1"/>
  <c r="AM308" i="3"/>
  <c r="AL244" i="1" s="1"/>
  <c r="AN308" i="3"/>
  <c r="AM244" i="1" s="1"/>
  <c r="AO308" i="3"/>
  <c r="AN244" i="1" s="1"/>
  <c r="AP308" i="3"/>
  <c r="AO244" i="1" s="1"/>
  <c r="AQ308" i="3"/>
  <c r="AP244" i="1" s="1"/>
  <c r="AR308" i="3"/>
  <c r="AQ244" i="1" s="1"/>
  <c r="AS308" i="3"/>
  <c r="AR244" i="1" s="1"/>
  <c r="AT308" i="3"/>
  <c r="AS244" i="1" s="1"/>
  <c r="AU308" i="3"/>
  <c r="AT244" i="1" s="1"/>
  <c r="AV308" i="3"/>
  <c r="AU244" i="1" s="1"/>
  <c r="AW308" i="3"/>
  <c r="AV244" i="1" s="1"/>
  <c r="AX308" i="3"/>
  <c r="AW244" i="1" s="1"/>
  <c r="AY308" i="3"/>
  <c r="AX244" i="1" s="1"/>
  <c r="AZ308" i="3"/>
  <c r="AY244" i="1" s="1"/>
  <c r="BA308" i="3"/>
  <c r="AZ244" i="1" s="1"/>
  <c r="BB308" i="3"/>
  <c r="BA244" i="1" s="1"/>
  <c r="BC308" i="3"/>
  <c r="BB244" i="1" s="1"/>
  <c r="BE308" i="3"/>
  <c r="BD244" i="1" s="1"/>
  <c r="BF308" i="3"/>
  <c r="BE244" i="1" s="1"/>
  <c r="BG308" i="3"/>
  <c r="BF244" i="1" s="1"/>
  <c r="BH308" i="3"/>
  <c r="BG244" i="1" s="1"/>
  <c r="BI308" i="3"/>
  <c r="BH244" i="1" s="1"/>
  <c r="BJ308" i="3"/>
  <c r="BI244" i="1" s="1"/>
  <c r="BK308" i="3"/>
  <c r="BJ244" i="1" s="1"/>
  <c r="BL308" i="3"/>
  <c r="BK244" i="1" s="1"/>
  <c r="BM308" i="3"/>
  <c r="BL244" i="1" s="1"/>
  <c r="BN308" i="3"/>
  <c r="BM244" i="1" s="1"/>
  <c r="BO308" i="3"/>
  <c r="BN244" i="1" s="1"/>
  <c r="BP308" i="3"/>
  <c r="BO244" i="1" s="1"/>
  <c r="BQ308" i="3"/>
  <c r="BP244" i="1" s="1"/>
  <c r="BR308" i="3"/>
  <c r="BQ244" i="1" s="1"/>
  <c r="BS308" i="3"/>
  <c r="BR244" i="1" s="1"/>
  <c r="BT308" i="3"/>
  <c r="BS244" i="1" s="1"/>
  <c r="BU308" i="3"/>
  <c r="BT244" i="1" s="1"/>
  <c r="BV308" i="3"/>
  <c r="BU244" i="1" s="1"/>
  <c r="BW308" i="3"/>
  <c r="BV244" i="1" s="1"/>
  <c r="BX308" i="3"/>
  <c r="BW244" i="1" s="1"/>
  <c r="BY308" i="3"/>
  <c r="BX244" i="1" s="1"/>
  <c r="BZ308" i="3"/>
  <c r="BY244" i="1" s="1"/>
  <c r="CA308" i="3"/>
  <c r="BZ244" i="1" s="1"/>
  <c r="CB308" i="3"/>
  <c r="CA244" i="1" s="1"/>
  <c r="CC308" i="3"/>
  <c r="CB244" i="1" s="1"/>
  <c r="CD308" i="3"/>
  <c r="CC244" i="1" s="1"/>
  <c r="CE308" i="3"/>
  <c r="CD244" i="1" s="1"/>
  <c r="CF308" i="3"/>
  <c r="CE244" i="1" s="1"/>
  <c r="CG308" i="3"/>
  <c r="CF244" i="1" s="1"/>
  <c r="CH308" i="3"/>
  <c r="CG244" i="1" s="1"/>
  <c r="CI308" i="3"/>
  <c r="CH244" i="1" s="1"/>
  <c r="CJ308" i="3"/>
  <c r="CI244" i="1" s="1"/>
  <c r="CK308" i="3"/>
  <c r="CJ244" i="1" s="1"/>
  <c r="CL308" i="3"/>
  <c r="CK244" i="1" s="1"/>
  <c r="CM308" i="3"/>
  <c r="CL244" i="1" s="1"/>
  <c r="CN308" i="3"/>
  <c r="CM244" i="1" s="1"/>
  <c r="CO308" i="3"/>
  <c r="CN244" i="1" s="1"/>
  <c r="CP308" i="3"/>
  <c r="CO244" i="1" s="1"/>
  <c r="CQ308" i="3"/>
  <c r="CP244" i="1" s="1"/>
  <c r="CR308" i="3"/>
  <c r="CQ244" i="1" s="1"/>
  <c r="CS308" i="3"/>
  <c r="CR244" i="1" s="1"/>
  <c r="CT308" i="3"/>
  <c r="CS244" i="1" s="1"/>
  <c r="CU308" i="3"/>
  <c r="CT244" i="1" s="1"/>
  <c r="CV308" i="3"/>
  <c r="CU244" i="1" s="1"/>
  <c r="CW308" i="3"/>
  <c r="CV244" i="1" s="1"/>
  <c r="K309" i="3"/>
  <c r="L309" i="3"/>
  <c r="M309" i="3"/>
  <c r="N309" i="3"/>
  <c r="O309" i="3"/>
  <c r="P309" i="3"/>
  <c r="Q309" i="3"/>
  <c r="R309" i="3"/>
  <c r="S309" i="3"/>
  <c r="T309" i="3"/>
  <c r="U309" i="3"/>
  <c r="V309" i="3"/>
  <c r="W309" i="3"/>
  <c r="X309" i="3"/>
  <c r="Y309" i="3"/>
  <c r="Z309" i="3"/>
  <c r="AA309" i="3"/>
  <c r="AB309" i="3"/>
  <c r="AC309" i="3"/>
  <c r="AD309" i="3"/>
  <c r="AE309" i="3"/>
  <c r="AF309" i="3"/>
  <c r="AG309" i="3"/>
  <c r="AH309" i="3"/>
  <c r="AI309" i="3"/>
  <c r="AJ309" i="3"/>
  <c r="AK309" i="3"/>
  <c r="AL309" i="3"/>
  <c r="AM309" i="3"/>
  <c r="AN309" i="3"/>
  <c r="AO309" i="3"/>
  <c r="AP309" i="3"/>
  <c r="AQ309" i="3"/>
  <c r="AR309" i="3"/>
  <c r="AS309" i="3"/>
  <c r="AT309" i="3"/>
  <c r="AU309" i="3"/>
  <c r="AV309" i="3"/>
  <c r="AW309" i="3"/>
  <c r="AX309" i="3"/>
  <c r="AY309" i="3"/>
  <c r="AZ309" i="3"/>
  <c r="BA309" i="3"/>
  <c r="BB309" i="3"/>
  <c r="BC309" i="3"/>
  <c r="BD309" i="3"/>
  <c r="BE309" i="3"/>
  <c r="BF309" i="3"/>
  <c r="BG309" i="3"/>
  <c r="BH309" i="3"/>
  <c r="BI309" i="3"/>
  <c r="BJ309" i="3"/>
  <c r="BK309" i="3"/>
  <c r="BL309" i="3"/>
  <c r="BM309" i="3"/>
  <c r="BN309" i="3"/>
  <c r="BO309" i="3"/>
  <c r="BP309" i="3"/>
  <c r="BQ309" i="3"/>
  <c r="BR309" i="3"/>
  <c r="BS309" i="3"/>
  <c r="BT309" i="3"/>
  <c r="BU309" i="3"/>
  <c r="BV309" i="3"/>
  <c r="BW309" i="3"/>
  <c r="BX309" i="3"/>
  <c r="BY309" i="3"/>
  <c r="BZ309" i="3"/>
  <c r="CA309" i="3"/>
  <c r="CB309" i="3"/>
  <c r="CC309" i="3"/>
  <c r="CD309" i="3"/>
  <c r="CE309" i="3"/>
  <c r="CF309" i="3"/>
  <c r="CG309" i="3"/>
  <c r="CH309" i="3"/>
  <c r="CI309" i="3"/>
  <c r="CJ309" i="3"/>
  <c r="CK309" i="3"/>
  <c r="CL309" i="3"/>
  <c r="CM309" i="3"/>
  <c r="CN309" i="3"/>
  <c r="CO309" i="3"/>
  <c r="CP309" i="3"/>
  <c r="CQ309" i="3"/>
  <c r="CR309" i="3"/>
  <c r="CS309" i="3"/>
  <c r="CT309" i="3"/>
  <c r="CU309" i="3"/>
  <c r="CV309" i="3"/>
  <c r="CW309" i="3"/>
  <c r="K310" i="3"/>
  <c r="L310" i="3"/>
  <c r="M310" i="3"/>
  <c r="N310" i="3"/>
  <c r="O310" i="3"/>
  <c r="P310" i="3"/>
  <c r="Q310" i="3"/>
  <c r="R310" i="3"/>
  <c r="S310" i="3"/>
  <c r="T310" i="3"/>
  <c r="U310" i="3"/>
  <c r="V310" i="3"/>
  <c r="W310" i="3"/>
  <c r="X310" i="3"/>
  <c r="Y310" i="3"/>
  <c r="Z310" i="3"/>
  <c r="AA310" i="3"/>
  <c r="AB310" i="3"/>
  <c r="AC310" i="3"/>
  <c r="AD310" i="3"/>
  <c r="BW310" i="3"/>
  <c r="BX310" i="3"/>
  <c r="BY310" i="3"/>
  <c r="BZ310" i="3"/>
  <c r="CA310" i="3"/>
  <c r="CB310" i="3"/>
  <c r="CC310" i="3"/>
  <c r="CD310" i="3"/>
  <c r="CE310" i="3"/>
  <c r="CF310" i="3"/>
  <c r="CG310" i="3"/>
  <c r="CH310" i="3"/>
  <c r="CI310" i="3"/>
  <c r="CJ310" i="3"/>
  <c r="CK310" i="3"/>
  <c r="CL310" i="3"/>
  <c r="CM310" i="3"/>
  <c r="CN310" i="3"/>
  <c r="CO310" i="3"/>
  <c r="CP310" i="3"/>
  <c r="CQ310" i="3"/>
  <c r="CR310" i="3"/>
  <c r="CS310" i="3"/>
  <c r="CT310" i="3"/>
  <c r="CU310" i="3"/>
  <c r="CV310" i="3"/>
  <c r="CW310" i="3"/>
  <c r="K311" i="3"/>
  <c r="L311" i="3"/>
  <c r="M311" i="3"/>
  <c r="N311" i="3"/>
  <c r="O311" i="3"/>
  <c r="P311" i="3"/>
  <c r="Q311" i="3"/>
  <c r="R311" i="3"/>
  <c r="S311" i="3"/>
  <c r="T311" i="3"/>
  <c r="U311" i="3"/>
  <c r="V311" i="3"/>
  <c r="W311" i="3"/>
  <c r="X311" i="3"/>
  <c r="Y311" i="3"/>
  <c r="Z311" i="3"/>
  <c r="AA311" i="3"/>
  <c r="AB311" i="3"/>
  <c r="AC311" i="3"/>
  <c r="AD311" i="3"/>
  <c r="BW311" i="3"/>
  <c r="BX311" i="3"/>
  <c r="BY311" i="3"/>
  <c r="BZ311" i="3"/>
  <c r="CA311" i="3"/>
  <c r="CB311" i="3"/>
  <c r="CC311" i="3"/>
  <c r="CD311" i="3"/>
  <c r="CE311" i="3"/>
  <c r="CF311" i="3"/>
  <c r="CG311" i="3"/>
  <c r="CH311" i="3"/>
  <c r="CI311" i="3"/>
  <c r="CJ311" i="3"/>
  <c r="CK311" i="3"/>
  <c r="CL311" i="3"/>
  <c r="CM311" i="3"/>
  <c r="CN311" i="3"/>
  <c r="CO311" i="3"/>
  <c r="CP311" i="3"/>
  <c r="CQ311" i="3"/>
  <c r="CR311" i="3"/>
  <c r="CS311" i="3"/>
  <c r="CT311" i="3"/>
  <c r="CU311" i="3"/>
  <c r="CV311" i="3"/>
  <c r="CW311" i="3"/>
  <c r="K312" i="3"/>
  <c r="L312" i="3"/>
  <c r="M312" i="3"/>
  <c r="N312" i="3"/>
  <c r="O312" i="3"/>
  <c r="P312" i="3"/>
  <c r="Q312" i="3"/>
  <c r="R312" i="3"/>
  <c r="S312" i="3"/>
  <c r="T312" i="3"/>
  <c r="U312" i="3"/>
  <c r="V312" i="3"/>
  <c r="W312" i="3"/>
  <c r="X312" i="3"/>
  <c r="Y312" i="3"/>
  <c r="Z312" i="3"/>
  <c r="AA312" i="3"/>
  <c r="AB312" i="3"/>
  <c r="AC312" i="3"/>
  <c r="AD312" i="3"/>
  <c r="BG312" i="3"/>
  <c r="BH312" i="3"/>
  <c r="BI312" i="3"/>
  <c r="BK312" i="3"/>
  <c r="BL312" i="3"/>
  <c r="BM312" i="3"/>
  <c r="BN312" i="3"/>
  <c r="BO312" i="3"/>
  <c r="BP312" i="3"/>
  <c r="BQ312" i="3"/>
  <c r="BR312" i="3"/>
  <c r="BV312" i="3"/>
  <c r="CD312" i="3"/>
  <c r="CH312" i="3"/>
  <c r="CK312" i="3"/>
  <c r="CL312" i="3"/>
  <c r="CT312" i="3"/>
  <c r="CW312" i="3"/>
  <c r="K313" i="3"/>
  <c r="L313" i="3"/>
  <c r="M313" i="3"/>
  <c r="N313" i="3"/>
  <c r="O313" i="3"/>
  <c r="P313" i="3"/>
  <c r="Q313" i="3"/>
  <c r="R313" i="3"/>
  <c r="S313" i="3"/>
  <c r="T313" i="3"/>
  <c r="U313" i="3"/>
  <c r="V313" i="3"/>
  <c r="W313" i="3"/>
  <c r="X313" i="3"/>
  <c r="Y313" i="3"/>
  <c r="Z313" i="3"/>
  <c r="AA313" i="3"/>
  <c r="AB313" i="3"/>
  <c r="AC313" i="3"/>
  <c r="AD313" i="3"/>
  <c r="AE313" i="3"/>
  <c r="AF313" i="3"/>
  <c r="AG313" i="3"/>
  <c r="AH313" i="3"/>
  <c r="AI313" i="3"/>
  <c r="AJ313" i="3"/>
  <c r="AK313" i="3"/>
  <c r="AL313" i="3"/>
  <c r="AM313" i="3"/>
  <c r="AN313" i="3"/>
  <c r="AO313" i="3"/>
  <c r="AP313" i="3"/>
  <c r="AQ313" i="3"/>
  <c r="AR313" i="3"/>
  <c r="AS313" i="3"/>
  <c r="AT313" i="3"/>
  <c r="AU313" i="3"/>
  <c r="AV313" i="3"/>
  <c r="AW313" i="3"/>
  <c r="AX313" i="3"/>
  <c r="AY313" i="3"/>
  <c r="AZ313" i="3"/>
  <c r="BA313" i="3"/>
  <c r="BB313" i="3"/>
  <c r="BC313" i="3"/>
  <c r="BD313" i="3"/>
  <c r="BE313" i="3"/>
  <c r="BF313" i="3"/>
  <c r="BG313" i="3"/>
  <c r="BH313" i="3"/>
  <c r="BI313" i="3"/>
  <c r="BJ313" i="3"/>
  <c r="BK313" i="3"/>
  <c r="BL313" i="3"/>
  <c r="BM313" i="3"/>
  <c r="BN313" i="3"/>
  <c r="BO313" i="3"/>
  <c r="BP313" i="3"/>
  <c r="BQ313" i="3"/>
  <c r="BR313" i="3"/>
  <c r="BS313" i="3"/>
  <c r="BT313" i="3"/>
  <c r="BU313" i="3"/>
  <c r="BV313" i="3"/>
  <c r="BW313" i="3"/>
  <c r="BX313" i="3"/>
  <c r="BY313" i="3"/>
  <c r="BZ313" i="3"/>
  <c r="CA313" i="3"/>
  <c r="CB313" i="3"/>
  <c r="CC313" i="3"/>
  <c r="CD313" i="3"/>
  <c r="CE313" i="3"/>
  <c r="CF313" i="3"/>
  <c r="CG313" i="3"/>
  <c r="CH313" i="3"/>
  <c r="CI313" i="3"/>
  <c r="CJ313" i="3"/>
  <c r="CK313" i="3"/>
  <c r="CL313" i="3"/>
  <c r="CM313" i="3"/>
  <c r="CN313" i="3"/>
  <c r="CO313" i="3"/>
  <c r="CP313" i="3"/>
  <c r="CQ313" i="3"/>
  <c r="CR313" i="3"/>
  <c r="CS313" i="3"/>
  <c r="CT313" i="3"/>
  <c r="CU313" i="3"/>
  <c r="CV313" i="3"/>
  <c r="CW313" i="3"/>
  <c r="K314" i="3"/>
  <c r="J242" i="1" s="1"/>
  <c r="L314" i="3"/>
  <c r="K242" i="1" s="1"/>
  <c r="M314" i="3"/>
  <c r="L242" i="1" s="1"/>
  <c r="N314" i="3"/>
  <c r="M242" i="1" s="1"/>
  <c r="O314" i="3"/>
  <c r="N242" i="1" s="1"/>
  <c r="P314" i="3"/>
  <c r="O242" i="1" s="1"/>
  <c r="Q314" i="3"/>
  <c r="P242" i="1" s="1"/>
  <c r="R314" i="3"/>
  <c r="Q242" i="1" s="1"/>
  <c r="S314" i="3"/>
  <c r="R242" i="1" s="1"/>
  <c r="T314" i="3"/>
  <c r="S242" i="1" s="1"/>
  <c r="U314" i="3"/>
  <c r="T242" i="1" s="1"/>
  <c r="V314" i="3"/>
  <c r="U242" i="1" s="1"/>
  <c r="W314" i="3"/>
  <c r="V242" i="1" s="1"/>
  <c r="X314" i="3"/>
  <c r="W242" i="1" s="1"/>
  <c r="Y314" i="3"/>
  <c r="X242" i="1" s="1"/>
  <c r="Z314" i="3"/>
  <c r="Y242" i="1" s="1"/>
  <c r="AA314" i="3"/>
  <c r="Z242" i="1" s="1"/>
  <c r="AB314" i="3"/>
  <c r="AA242" i="1" s="1"/>
  <c r="AC314" i="3"/>
  <c r="AB242" i="1" s="1"/>
  <c r="AD314" i="3"/>
  <c r="AC242" i="1" s="1"/>
  <c r="AE314" i="3"/>
  <c r="AD242" i="1" s="1"/>
  <c r="AF314" i="3"/>
  <c r="AE242" i="1" s="1"/>
  <c r="AG314" i="3"/>
  <c r="AF242" i="1" s="1"/>
  <c r="AH314" i="3"/>
  <c r="AG242" i="1" s="1"/>
  <c r="AI314" i="3"/>
  <c r="AH242" i="1" s="1"/>
  <c r="AJ314" i="3"/>
  <c r="AI242" i="1" s="1"/>
  <c r="AK314" i="3"/>
  <c r="AJ242" i="1" s="1"/>
  <c r="AL314" i="3"/>
  <c r="AK242" i="1" s="1"/>
  <c r="AM314" i="3"/>
  <c r="AL242" i="1" s="1"/>
  <c r="AN314" i="3"/>
  <c r="AM242" i="1" s="1"/>
  <c r="AO314" i="3"/>
  <c r="AN242" i="1" s="1"/>
  <c r="AP314" i="3"/>
  <c r="AO242" i="1" s="1"/>
  <c r="AQ314" i="3"/>
  <c r="AP242" i="1" s="1"/>
  <c r="AR314" i="3"/>
  <c r="AQ242" i="1" s="1"/>
  <c r="AS314" i="3"/>
  <c r="AR242" i="1" s="1"/>
  <c r="AT314" i="3"/>
  <c r="AS242" i="1" s="1"/>
  <c r="AU314" i="3"/>
  <c r="AT242" i="1" s="1"/>
  <c r="AV314" i="3"/>
  <c r="AU242" i="1" s="1"/>
  <c r="AW314" i="3"/>
  <c r="AV242" i="1" s="1"/>
  <c r="AX314" i="3"/>
  <c r="AW242" i="1" s="1"/>
  <c r="AY314" i="3"/>
  <c r="AX242" i="1" s="1"/>
  <c r="AZ314" i="3"/>
  <c r="AY242" i="1" s="1"/>
  <c r="BA314" i="3"/>
  <c r="AZ242" i="1" s="1"/>
  <c r="BB314" i="3"/>
  <c r="BA242" i="1" s="1"/>
  <c r="BC314" i="3"/>
  <c r="BB242" i="1" s="1"/>
  <c r="BD314" i="3"/>
  <c r="BC242" i="1" s="1"/>
  <c r="BE314" i="3"/>
  <c r="BD242" i="1" s="1"/>
  <c r="BF314" i="3"/>
  <c r="BE242" i="1" s="1"/>
  <c r="BG314" i="3"/>
  <c r="BF242" i="1" s="1"/>
  <c r="BH314" i="3"/>
  <c r="BG242" i="1" s="1"/>
  <c r="BI314" i="3"/>
  <c r="BH242" i="1" s="1"/>
  <c r="BJ314" i="3"/>
  <c r="BI242" i="1" s="1"/>
  <c r="BK314" i="3"/>
  <c r="BJ242" i="1" s="1"/>
  <c r="BL314" i="3"/>
  <c r="BK242" i="1" s="1"/>
  <c r="BM314" i="3"/>
  <c r="BL242" i="1" s="1"/>
  <c r="BN314" i="3"/>
  <c r="BM242" i="1" s="1"/>
  <c r="BO314" i="3"/>
  <c r="BN242" i="1" s="1"/>
  <c r="BP314" i="3"/>
  <c r="BO242" i="1" s="1"/>
  <c r="BQ314" i="3"/>
  <c r="BP242" i="1" s="1"/>
  <c r="BR314" i="3"/>
  <c r="BQ242" i="1" s="1"/>
  <c r="BS314" i="3"/>
  <c r="BR242" i="1" s="1"/>
  <c r="BT314" i="3"/>
  <c r="BS242" i="1" s="1"/>
  <c r="BU314" i="3"/>
  <c r="BT242" i="1" s="1"/>
  <c r="BV314" i="3"/>
  <c r="BU242" i="1" s="1"/>
  <c r="BW314" i="3"/>
  <c r="BV242" i="1" s="1"/>
  <c r="BX314" i="3"/>
  <c r="BW242" i="1" s="1"/>
  <c r="BY314" i="3"/>
  <c r="BX242" i="1" s="1"/>
  <c r="BZ314" i="3"/>
  <c r="BY242" i="1" s="1"/>
  <c r="CA314" i="3"/>
  <c r="BZ242" i="1" s="1"/>
  <c r="CB314" i="3"/>
  <c r="CA242" i="1" s="1"/>
  <c r="CC314" i="3"/>
  <c r="CB242" i="1" s="1"/>
  <c r="CD314" i="3"/>
  <c r="CC242" i="1" s="1"/>
  <c r="CE314" i="3"/>
  <c r="CD242" i="1" s="1"/>
  <c r="CF314" i="3"/>
  <c r="CE242" i="1" s="1"/>
  <c r="CG314" i="3"/>
  <c r="CF242" i="1" s="1"/>
  <c r="CH314" i="3"/>
  <c r="CG242" i="1" s="1"/>
  <c r="CI314" i="3"/>
  <c r="CH242" i="1" s="1"/>
  <c r="CJ314" i="3"/>
  <c r="CI242" i="1" s="1"/>
  <c r="CK314" i="3"/>
  <c r="CJ242" i="1" s="1"/>
  <c r="CL314" i="3"/>
  <c r="CK242" i="1" s="1"/>
  <c r="CM314" i="3"/>
  <c r="CL242" i="1" s="1"/>
  <c r="CN314" i="3"/>
  <c r="CM242" i="1" s="1"/>
  <c r="CO314" i="3"/>
  <c r="CN242" i="1" s="1"/>
  <c r="CP314" i="3"/>
  <c r="CO242" i="1" s="1"/>
  <c r="CQ314" i="3"/>
  <c r="CP242" i="1" s="1"/>
  <c r="CR314" i="3"/>
  <c r="CQ242" i="1" s="1"/>
  <c r="CS314" i="3"/>
  <c r="CR242" i="1" s="1"/>
  <c r="CT314" i="3"/>
  <c r="CS242" i="1" s="1"/>
  <c r="CU314" i="3"/>
  <c r="CT242" i="1" s="1"/>
  <c r="CV314" i="3"/>
  <c r="CU242" i="1" s="1"/>
  <c r="CW314" i="3"/>
  <c r="CV242" i="1" s="1"/>
  <c r="K315" i="3"/>
  <c r="L315" i="3"/>
  <c r="M315" i="3"/>
  <c r="N315" i="3"/>
  <c r="O315" i="3"/>
  <c r="P315" i="3"/>
  <c r="Q315" i="3"/>
  <c r="R315" i="3"/>
  <c r="S315" i="3"/>
  <c r="T315" i="3"/>
  <c r="U315" i="3"/>
  <c r="V315" i="3"/>
  <c r="W315" i="3"/>
  <c r="X315" i="3"/>
  <c r="Y315" i="3"/>
  <c r="Z315" i="3"/>
  <c r="AA315" i="3"/>
  <c r="AB315" i="3"/>
  <c r="AC315" i="3"/>
  <c r="AD315" i="3"/>
  <c r="BC315" i="3"/>
  <c r="BD315" i="3"/>
  <c r="BC243" i="1" s="1"/>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J245" i="1" s="1"/>
  <c r="L316" i="3"/>
  <c r="K245" i="1" s="1"/>
  <c r="M316" i="3"/>
  <c r="L245" i="1" s="1"/>
  <c r="N316" i="3"/>
  <c r="M245" i="1" s="1"/>
  <c r="O316" i="3"/>
  <c r="N245" i="1" s="1"/>
  <c r="P316" i="3"/>
  <c r="O245" i="1" s="1"/>
  <c r="Q316" i="3"/>
  <c r="P245" i="1" s="1"/>
  <c r="R316" i="3"/>
  <c r="Q245" i="1" s="1"/>
  <c r="S316" i="3"/>
  <c r="R245" i="1" s="1"/>
  <c r="T316" i="3"/>
  <c r="S245" i="1" s="1"/>
  <c r="U316" i="3"/>
  <c r="T245" i="1" s="1"/>
  <c r="V316" i="3"/>
  <c r="U245" i="1" s="1"/>
  <c r="W316" i="3"/>
  <c r="V245" i="1" s="1"/>
  <c r="X316" i="3"/>
  <c r="W245" i="1" s="1"/>
  <c r="Y316" i="3"/>
  <c r="X245" i="1" s="1"/>
  <c r="Z316" i="3"/>
  <c r="Y245" i="1" s="1"/>
  <c r="AA316" i="3"/>
  <c r="Z245" i="1" s="1"/>
  <c r="AB316" i="3"/>
  <c r="AA245" i="1" s="1"/>
  <c r="AC316" i="3"/>
  <c r="AB245" i="1" s="1"/>
  <c r="AD316" i="3"/>
  <c r="AC245" i="1" s="1"/>
  <c r="AG245" i="1"/>
  <c r="AI245" i="1"/>
  <c r="BC316" i="3"/>
  <c r="BB245" i="1" s="1"/>
  <c r="BD316" i="3"/>
  <c r="BC245" i="1" s="1"/>
  <c r="BE316" i="3"/>
  <c r="BD245" i="1" s="1"/>
  <c r="BF316" i="3"/>
  <c r="BE245" i="1" s="1"/>
  <c r="BG316" i="3"/>
  <c r="BF245" i="1" s="1"/>
  <c r="BH316" i="3"/>
  <c r="BG245" i="1" s="1"/>
  <c r="BI316" i="3"/>
  <c r="BH245" i="1" s="1"/>
  <c r="BJ316" i="3"/>
  <c r="BI245" i="1" s="1"/>
  <c r="BK316" i="3"/>
  <c r="BJ245" i="1" s="1"/>
  <c r="BL316" i="3"/>
  <c r="BK245" i="1" s="1"/>
  <c r="BM316" i="3"/>
  <c r="BL245" i="1" s="1"/>
  <c r="BN316" i="3"/>
  <c r="BM245" i="1" s="1"/>
  <c r="BO316" i="3"/>
  <c r="BN245" i="1" s="1"/>
  <c r="BP316" i="3"/>
  <c r="BO245" i="1" s="1"/>
  <c r="BQ316" i="3"/>
  <c r="BP245" i="1" s="1"/>
  <c r="BR316" i="3"/>
  <c r="BQ245" i="1" s="1"/>
  <c r="BU245" i="1"/>
  <c r="CA316" i="3"/>
  <c r="BZ245" i="1" s="1"/>
  <c r="CB316" i="3"/>
  <c r="CA245" i="1" s="1"/>
  <c r="CC316" i="3"/>
  <c r="CB245" i="1" s="1"/>
  <c r="CD316" i="3"/>
  <c r="CC245" i="1" s="1"/>
  <c r="CE316" i="3"/>
  <c r="CD245" i="1" s="1"/>
  <c r="CF316" i="3"/>
  <c r="CE245" i="1" s="1"/>
  <c r="CG316" i="3"/>
  <c r="CF245" i="1" s="1"/>
  <c r="CH316" i="3"/>
  <c r="CG245" i="1" s="1"/>
  <c r="CI316" i="3"/>
  <c r="CH245" i="1" s="1"/>
  <c r="CJ316" i="3"/>
  <c r="CI245" i="1" s="1"/>
  <c r="CK316" i="3"/>
  <c r="CJ245" i="1" s="1"/>
  <c r="CL316" i="3"/>
  <c r="CK245" i="1" s="1"/>
  <c r="CM316" i="3"/>
  <c r="CL245" i="1" s="1"/>
  <c r="CN316" i="3"/>
  <c r="CM245" i="1" s="1"/>
  <c r="CO316" i="3"/>
  <c r="CN245" i="1" s="1"/>
  <c r="CP316" i="3"/>
  <c r="CO245" i="1" s="1"/>
  <c r="CQ316" i="3"/>
  <c r="CP245" i="1" s="1"/>
  <c r="CR316" i="3"/>
  <c r="CQ245" i="1" s="1"/>
  <c r="CS316" i="3"/>
  <c r="CR245" i="1" s="1"/>
  <c r="CT316" i="3"/>
  <c r="CS245" i="1" s="1"/>
  <c r="CU316" i="3"/>
  <c r="CT245" i="1" s="1"/>
  <c r="CV316" i="3"/>
  <c r="CU245" i="1" s="1"/>
  <c r="CW316" i="3"/>
  <c r="CV245" i="1" s="1"/>
  <c r="K322" i="3"/>
  <c r="L322" i="3"/>
  <c r="M322" i="3"/>
  <c r="N322" i="3"/>
  <c r="O322" i="3"/>
  <c r="P322" i="3"/>
  <c r="Q322" i="3"/>
  <c r="R322" i="3"/>
  <c r="S322" i="3"/>
  <c r="T322" i="3"/>
  <c r="U322" i="3"/>
  <c r="V322" i="3"/>
  <c r="W322" i="3"/>
  <c r="X322" i="3"/>
  <c r="Y322" i="3"/>
  <c r="Z322" i="3"/>
  <c r="AA322" i="3"/>
  <c r="AB322" i="3"/>
  <c r="AC322" i="3"/>
  <c r="AD322" i="3"/>
  <c r="BC322" i="3"/>
  <c r="BD322" i="3"/>
  <c r="BE322" i="3"/>
  <c r="BF322" i="3"/>
  <c r="BK322" i="3"/>
  <c r="BL322" i="3"/>
  <c r="BM322" i="3"/>
  <c r="BN322" i="3"/>
  <c r="BO322" i="3"/>
  <c r="BP322" i="3"/>
  <c r="BQ322" i="3"/>
  <c r="BR322" i="3"/>
  <c r="CA322" i="3"/>
  <c r="CB322" i="3"/>
  <c r="CC322" i="3"/>
  <c r="CD322" i="3"/>
  <c r="CE322" i="3"/>
  <c r="CF322" i="3"/>
  <c r="CG322" i="3"/>
  <c r="CH322" i="3"/>
  <c r="CI322" i="3"/>
  <c r="CJ322" i="3"/>
  <c r="CK322" i="3"/>
  <c r="CL322" i="3"/>
  <c r="CM322" i="3"/>
  <c r="CN322" i="3"/>
  <c r="CO322" i="3"/>
  <c r="CP322" i="3"/>
  <c r="CQ322" i="3"/>
  <c r="CR322" i="3"/>
  <c r="CS322" i="3"/>
  <c r="CT322" i="3"/>
  <c r="CU322" i="3"/>
  <c r="CV322" i="3"/>
  <c r="CW322" i="3"/>
  <c r="K323" i="3"/>
  <c r="L323" i="3"/>
  <c r="M323" i="3"/>
  <c r="N323" i="3"/>
  <c r="O323" i="3"/>
  <c r="P323" i="3"/>
  <c r="Q323" i="3"/>
  <c r="R323" i="3"/>
  <c r="S323" i="3"/>
  <c r="T323" i="3"/>
  <c r="U323" i="3"/>
  <c r="V323" i="3"/>
  <c r="W323" i="3"/>
  <c r="X323" i="3"/>
  <c r="Y323" i="3"/>
  <c r="Z323" i="3"/>
  <c r="AA323" i="3"/>
  <c r="AB323" i="3"/>
  <c r="AC323" i="3"/>
  <c r="AD323" i="3"/>
  <c r="BC323" i="3"/>
  <c r="BD323" i="3"/>
  <c r="BE323" i="3"/>
  <c r="BF323" i="3"/>
  <c r="BK323" i="3"/>
  <c r="BL323" i="3"/>
  <c r="BM323" i="3"/>
  <c r="BN323" i="3"/>
  <c r="BO323" i="3"/>
  <c r="BP323" i="3"/>
  <c r="BQ323" i="3"/>
  <c r="BR323" i="3"/>
  <c r="CA323" i="3"/>
  <c r="CB323" i="3"/>
  <c r="CC323" i="3"/>
  <c r="CD323" i="3"/>
  <c r="CE323" i="3"/>
  <c r="CF323" i="3"/>
  <c r="CG323" i="3"/>
  <c r="CH323" i="3"/>
  <c r="CI323" i="3"/>
  <c r="CJ323" i="3"/>
  <c r="CK323" i="3"/>
  <c r="CL323" i="3"/>
  <c r="CM323" i="3"/>
  <c r="CN323" i="3"/>
  <c r="CO323" i="3"/>
  <c r="CP323" i="3"/>
  <c r="CQ323" i="3"/>
  <c r="CR323" i="3"/>
  <c r="CS323" i="3"/>
  <c r="CT323" i="3"/>
  <c r="K324" i="3"/>
  <c r="L324" i="3"/>
  <c r="M324" i="3"/>
  <c r="N324" i="3"/>
  <c r="O324" i="3"/>
  <c r="P324" i="3"/>
  <c r="Q324" i="3"/>
  <c r="R324" i="3"/>
  <c r="S324" i="3"/>
  <c r="T324" i="3"/>
  <c r="U324" i="3"/>
  <c r="V324" i="3"/>
  <c r="W324" i="3"/>
  <c r="X324" i="3"/>
  <c r="Y324" i="3"/>
  <c r="Z324" i="3"/>
  <c r="AA324" i="3"/>
  <c r="AB324" i="3"/>
  <c r="AC324" i="3"/>
  <c r="AD324" i="3"/>
  <c r="BK324" i="3"/>
  <c r="BL324" i="3"/>
  <c r="BM324" i="3"/>
  <c r="BN324" i="3"/>
  <c r="BO324" i="3"/>
  <c r="BR324" i="3"/>
  <c r="CA324" i="3"/>
  <c r="CB324" i="3"/>
  <c r="CC324" i="3"/>
  <c r="CD324" i="3"/>
  <c r="CE324" i="3"/>
  <c r="CF324" i="3"/>
  <c r="CG324" i="3"/>
  <c r="CH324" i="3"/>
  <c r="CI324" i="3"/>
  <c r="CJ324" i="3"/>
  <c r="CK324" i="3"/>
  <c r="CL324" i="3"/>
  <c r="CM324" i="3"/>
  <c r="CN324" i="3"/>
  <c r="CO324" i="3"/>
  <c r="CP324" i="3"/>
  <c r="CQ324" i="3"/>
  <c r="CR324" i="3"/>
  <c r="CS324" i="3"/>
  <c r="CT324" i="3"/>
  <c r="CV324" i="3"/>
  <c r="CW324" i="3"/>
  <c r="K325" i="3"/>
  <c r="L325" i="3"/>
  <c r="M325" i="3"/>
  <c r="N325" i="3"/>
  <c r="O325" i="3"/>
  <c r="P325" i="3"/>
  <c r="Q325" i="3"/>
  <c r="R325" i="3"/>
  <c r="S325" i="3"/>
  <c r="T325" i="3"/>
  <c r="U325" i="3"/>
  <c r="V325" i="3"/>
  <c r="W325" i="3"/>
  <c r="X325" i="3"/>
  <c r="Y325" i="3"/>
  <c r="Z325" i="3"/>
  <c r="AA325" i="3"/>
  <c r="AB325" i="3"/>
  <c r="AC325" i="3"/>
  <c r="AD325" i="3"/>
  <c r="CA325" i="3"/>
  <c r="CB325" i="3"/>
  <c r="CC325" i="3"/>
  <c r="CD325" i="3"/>
  <c r="CE325" i="3"/>
  <c r="CF325" i="3"/>
  <c r="CG325" i="3"/>
  <c r="CH325" i="3"/>
  <c r="CI325" i="3"/>
  <c r="CJ325" i="3"/>
  <c r="CK325" i="3"/>
  <c r="CL325" i="3"/>
  <c r="CM325" i="3"/>
  <c r="CN325" i="3"/>
  <c r="CO325" i="3"/>
  <c r="CP325" i="3"/>
  <c r="CQ325" i="3"/>
  <c r="CR325" i="3"/>
  <c r="CS325" i="3"/>
  <c r="CT325" i="3"/>
  <c r="CU325" i="3"/>
  <c r="CV325" i="3"/>
  <c r="K326" i="3"/>
  <c r="L326" i="3"/>
  <c r="M326" i="3"/>
  <c r="N326" i="3"/>
  <c r="O326" i="3"/>
  <c r="P326" i="3"/>
  <c r="Q326" i="3"/>
  <c r="R326" i="3"/>
  <c r="S326" i="3"/>
  <c r="T326" i="3"/>
  <c r="U326" i="3"/>
  <c r="V326" i="3"/>
  <c r="W326" i="3"/>
  <c r="X326" i="3"/>
  <c r="Y326" i="3"/>
  <c r="Z326" i="3"/>
  <c r="AA326" i="3"/>
  <c r="AB326" i="3"/>
  <c r="AC326" i="3"/>
  <c r="AD326" i="3"/>
  <c r="CE326" i="3"/>
  <c r="CF326" i="3"/>
  <c r="CG326" i="3"/>
  <c r="CH326" i="3"/>
  <c r="CI326" i="3"/>
  <c r="CJ326" i="3"/>
  <c r="CK326" i="3"/>
  <c r="CL326" i="3"/>
  <c r="CM326" i="3"/>
  <c r="CN326" i="3"/>
  <c r="CO326" i="3"/>
  <c r="CP326" i="3"/>
  <c r="CQ326" i="3"/>
  <c r="CR326" i="3"/>
  <c r="CS326" i="3"/>
  <c r="CT326" i="3"/>
  <c r="CU326" i="3"/>
  <c r="K327" i="3"/>
  <c r="L327" i="3"/>
  <c r="M327" i="3"/>
  <c r="N327" i="3"/>
  <c r="O327" i="3"/>
  <c r="P327" i="3"/>
  <c r="Q327" i="3"/>
  <c r="R327" i="3"/>
  <c r="S327" i="3"/>
  <c r="T327" i="3"/>
  <c r="U327" i="3"/>
  <c r="V327" i="3"/>
  <c r="W327" i="3"/>
  <c r="X327" i="3"/>
  <c r="Y327" i="3"/>
  <c r="Z327" i="3"/>
  <c r="AA327" i="3"/>
  <c r="AB327" i="3"/>
  <c r="AC327" i="3"/>
  <c r="AD327" i="3"/>
  <c r="CI327" i="3"/>
  <c r="CJ327" i="3"/>
  <c r="CK327" i="3"/>
  <c r="CL327" i="3"/>
  <c r="CM327" i="3"/>
  <c r="CN327" i="3"/>
  <c r="CO327" i="3"/>
  <c r="CP327" i="3"/>
  <c r="CQ327" i="3"/>
  <c r="CR327" i="3"/>
  <c r="CS327" i="3"/>
  <c r="CT327" i="3"/>
  <c r="CU327" i="3"/>
  <c r="K328" i="3"/>
  <c r="L328" i="3"/>
  <c r="M328" i="3"/>
  <c r="N328" i="3"/>
  <c r="O328" i="3"/>
  <c r="P328" i="3"/>
  <c r="Q328" i="3"/>
  <c r="R328" i="3"/>
  <c r="S328" i="3"/>
  <c r="T328" i="3"/>
  <c r="U328" i="3"/>
  <c r="V328" i="3"/>
  <c r="W328" i="3"/>
  <c r="X328" i="3"/>
  <c r="Y328" i="3"/>
  <c r="Z328" i="3"/>
  <c r="AA328" i="3"/>
  <c r="AB328" i="3"/>
  <c r="AC328" i="3"/>
  <c r="AD328" i="3"/>
  <c r="CI328" i="3"/>
  <c r="CJ328" i="3"/>
  <c r="CK328" i="3"/>
  <c r="CL328" i="3"/>
  <c r="CM328" i="3"/>
  <c r="CN328" i="3"/>
  <c r="CO328" i="3"/>
  <c r="CP328" i="3"/>
  <c r="CQ328" i="3"/>
  <c r="CR328" i="3"/>
  <c r="CS328" i="3"/>
  <c r="CT328" i="3"/>
  <c r="CW328" i="3"/>
  <c r="AQ374" i="3"/>
  <c r="B158" i="1"/>
  <c r="AR374" i="3"/>
  <c r="C315" i="3"/>
  <c r="D315" i="3"/>
  <c r="E315" i="3"/>
  <c r="F315" i="3"/>
  <c r="G315" i="3"/>
  <c r="H315" i="3"/>
  <c r="I315" i="3"/>
  <c r="J315" i="3"/>
  <c r="C316" i="3"/>
  <c r="B245" i="1" s="1"/>
  <c r="D316" i="3"/>
  <c r="C245" i="1" s="1"/>
  <c r="E316" i="3"/>
  <c r="D245" i="1" s="1"/>
  <c r="F316" i="3"/>
  <c r="E245" i="1" s="1"/>
  <c r="G316" i="3"/>
  <c r="F245" i="1" s="1"/>
  <c r="H316" i="3"/>
  <c r="G245" i="1" s="1"/>
  <c r="I316" i="3"/>
  <c r="H245" i="1" s="1"/>
  <c r="J316" i="3"/>
  <c r="I245" i="1" s="1"/>
  <c r="CY268" i="3"/>
  <c r="CX268" i="3"/>
  <c r="CW268" i="3"/>
  <c r="CV268" i="3"/>
  <c r="CU268" i="3"/>
  <c r="CT268" i="3"/>
  <c r="CS268" i="3"/>
  <c r="CR268" i="3"/>
  <c r="CQ268" i="3"/>
  <c r="CP268" i="3"/>
  <c r="CO268" i="3"/>
  <c r="CN268" i="3"/>
  <c r="CM268" i="3"/>
  <c r="CL268" i="3"/>
  <c r="CK268" i="3"/>
  <c r="CJ268" i="3"/>
  <c r="CI268" i="3"/>
  <c r="CH268" i="3"/>
  <c r="CG268" i="3"/>
  <c r="CF268" i="3"/>
  <c r="CE268" i="3"/>
  <c r="CD268" i="3"/>
  <c r="CC268" i="3"/>
  <c r="CB268" i="3"/>
  <c r="CA268" i="3"/>
  <c r="BZ268" i="3"/>
  <c r="BY268" i="3"/>
  <c r="BX268" i="3"/>
  <c r="BW268" i="3"/>
  <c r="BV268" i="3"/>
  <c r="BU268" i="3"/>
  <c r="BT268" i="3"/>
  <c r="BS268" i="3"/>
  <c r="BR268" i="3"/>
  <c r="BQ268" i="3"/>
  <c r="BP268" i="3"/>
  <c r="BO268" i="3"/>
  <c r="BN268" i="3"/>
  <c r="BM268" i="3"/>
  <c r="BL268" i="3"/>
  <c r="BK268" i="3"/>
  <c r="BJ268" i="3"/>
  <c r="BI268" i="3"/>
  <c r="BH268" i="3"/>
  <c r="BG268" i="3"/>
  <c r="BF268" i="3"/>
  <c r="BE268" i="3"/>
  <c r="BD268" i="3"/>
  <c r="BC268" i="3"/>
  <c r="BB268" i="3"/>
  <c r="BA268" i="3"/>
  <c r="AZ268" i="3"/>
  <c r="AY268" i="3"/>
  <c r="AX268" i="3"/>
  <c r="AW268" i="3"/>
  <c r="AV268" i="3"/>
  <c r="AU268" i="3"/>
  <c r="AT268" i="3"/>
  <c r="AS268" i="3"/>
  <c r="AR268" i="3"/>
  <c r="AQ268" i="3"/>
  <c r="AP268" i="3"/>
  <c r="AO268" i="3"/>
  <c r="AN268" i="3"/>
  <c r="AM268" i="3"/>
  <c r="AL268" i="3"/>
  <c r="AK268" i="3"/>
  <c r="AJ268" i="3"/>
  <c r="AI268" i="3"/>
  <c r="AH268" i="3"/>
  <c r="AG268" i="3"/>
  <c r="AF268" i="3"/>
  <c r="AE268" i="3"/>
  <c r="AD268" i="3"/>
  <c r="AC268" i="3"/>
  <c r="AB268" i="3"/>
  <c r="AA268" i="3"/>
  <c r="Z268" i="3"/>
  <c r="Y268" i="3"/>
  <c r="X268" i="3"/>
  <c r="W268" i="3"/>
  <c r="V268" i="3"/>
  <c r="U268" i="3"/>
  <c r="T268" i="3"/>
  <c r="S268" i="3"/>
  <c r="R268" i="3"/>
  <c r="Q268" i="3"/>
  <c r="P268" i="3"/>
  <c r="O268" i="3"/>
  <c r="N268" i="3"/>
  <c r="M268" i="3"/>
  <c r="L268" i="3"/>
  <c r="K268" i="3"/>
  <c r="J268" i="3"/>
  <c r="I268" i="3"/>
  <c r="H268" i="3"/>
  <c r="G268" i="3"/>
  <c r="F268" i="3"/>
  <c r="E268" i="3"/>
  <c r="D268" i="3"/>
  <c r="CY374" i="3"/>
  <c r="CW375" i="3"/>
  <c r="CV375" i="3"/>
  <c r="CU375" i="3"/>
  <c r="CS375" i="3"/>
  <c r="CR374" i="3"/>
  <c r="CQ375" i="3"/>
  <c r="CO211" i="1"/>
  <c r="CN211" i="1"/>
  <c r="CM211" i="1"/>
  <c r="CM375" i="3"/>
  <c r="CK375" i="3"/>
  <c r="CJ375" i="3"/>
  <c r="CI374" i="3"/>
  <c r="CF211" i="1"/>
  <c r="CE211" i="1"/>
  <c r="CE374" i="3"/>
  <c r="CB211" i="1"/>
  <c r="CA211" i="1"/>
  <c r="BZ211" i="1"/>
  <c r="BY374" i="3"/>
  <c r="BW211" i="1"/>
  <c r="BW375" i="3"/>
  <c r="BT211" i="1"/>
  <c r="BS211" i="1"/>
  <c r="BS374" i="3"/>
  <c r="BR375" i="3"/>
  <c r="BQ374" i="3"/>
  <c r="BO211" i="1"/>
  <c r="BL375" i="3"/>
  <c r="BK375" i="3"/>
  <c r="BH375" i="3"/>
  <c r="BG375" i="3"/>
  <c r="BE211" i="1"/>
  <c r="BC211" i="1"/>
  <c r="BC375" i="3"/>
  <c r="BA211" i="1"/>
  <c r="AY374" i="3"/>
  <c r="AW211" i="1"/>
  <c r="AW374" i="3"/>
  <c r="AV374" i="3"/>
  <c r="AT211" i="1"/>
  <c r="AT374" i="3"/>
  <c r="S375" i="3"/>
  <c r="Q211" i="1"/>
  <c r="P211" i="1"/>
  <c r="O211" i="1"/>
  <c r="N211" i="1"/>
  <c r="M211" i="1"/>
  <c r="L211" i="1"/>
  <c r="K211" i="1"/>
  <c r="J211" i="1"/>
  <c r="I211" i="1"/>
  <c r="H211" i="1"/>
  <c r="G211" i="1"/>
  <c r="F211" i="1"/>
  <c r="E211" i="1"/>
  <c r="D211" i="1"/>
  <c r="C211" i="1"/>
  <c r="B211" i="1"/>
  <c r="AU229" i="1"/>
  <c r="W229" i="1"/>
  <c r="BR228" i="1"/>
  <c r="CP223" i="1"/>
  <c r="F222" i="1"/>
  <c r="DF220" i="1"/>
  <c r="AL220" i="1"/>
  <c r="AD217" i="1"/>
  <c r="J328" i="3"/>
  <c r="I328" i="3"/>
  <c r="H328" i="3"/>
  <c r="G328" i="3"/>
  <c r="F328" i="3"/>
  <c r="E328" i="3"/>
  <c r="D328" i="3"/>
  <c r="C328" i="3"/>
  <c r="J327" i="3"/>
  <c r="I327" i="3"/>
  <c r="H327" i="3"/>
  <c r="G327" i="3"/>
  <c r="F327" i="3"/>
  <c r="E327" i="3"/>
  <c r="D327" i="3"/>
  <c r="C327" i="3"/>
  <c r="J326" i="3"/>
  <c r="I326" i="3"/>
  <c r="H326" i="3"/>
  <c r="G326" i="3"/>
  <c r="F326" i="3"/>
  <c r="E326" i="3"/>
  <c r="D326" i="3"/>
  <c r="C326" i="3"/>
  <c r="J325" i="3"/>
  <c r="I325" i="3"/>
  <c r="H325" i="3"/>
  <c r="G325" i="3"/>
  <c r="F325" i="3"/>
  <c r="E325" i="3"/>
  <c r="D325" i="3"/>
  <c r="C325" i="3"/>
  <c r="J324" i="3"/>
  <c r="I324" i="3"/>
  <c r="H324" i="3"/>
  <c r="G324" i="3"/>
  <c r="F324" i="3"/>
  <c r="E324" i="3"/>
  <c r="D324" i="3"/>
  <c r="C324" i="3"/>
  <c r="J323" i="3"/>
  <c r="I323" i="3"/>
  <c r="H323" i="3"/>
  <c r="G323" i="3"/>
  <c r="F323" i="3"/>
  <c r="E323" i="3"/>
  <c r="D323" i="3"/>
  <c r="C323" i="3"/>
  <c r="J322" i="3"/>
  <c r="I322" i="3"/>
  <c r="H322" i="3"/>
  <c r="G322" i="3"/>
  <c r="F322" i="3"/>
  <c r="E322" i="3"/>
  <c r="D322" i="3"/>
  <c r="C322" i="3"/>
  <c r="J313" i="3"/>
  <c r="I313" i="3"/>
  <c r="H313" i="3"/>
  <c r="G313" i="3"/>
  <c r="F313" i="3"/>
  <c r="E313" i="3"/>
  <c r="D313" i="3"/>
  <c r="C313" i="3"/>
  <c r="J312" i="3"/>
  <c r="I312" i="3"/>
  <c r="H312" i="3"/>
  <c r="G312" i="3"/>
  <c r="F312" i="3"/>
  <c r="E312" i="3"/>
  <c r="D312" i="3"/>
  <c r="C312" i="3"/>
  <c r="J311" i="3"/>
  <c r="I311" i="3"/>
  <c r="H311" i="3"/>
  <c r="G311" i="3"/>
  <c r="F311" i="3"/>
  <c r="E311" i="3"/>
  <c r="D311" i="3"/>
  <c r="C311" i="3"/>
  <c r="J310" i="3"/>
  <c r="I310" i="3"/>
  <c r="H310" i="3"/>
  <c r="G310" i="3"/>
  <c r="F310" i="3"/>
  <c r="E310" i="3"/>
  <c r="D310" i="3"/>
  <c r="C310" i="3"/>
  <c r="J309" i="3"/>
  <c r="I309" i="3"/>
  <c r="H309" i="3"/>
  <c r="G309" i="3"/>
  <c r="F309" i="3"/>
  <c r="E309" i="3"/>
  <c r="D309" i="3"/>
  <c r="C309" i="3"/>
  <c r="J308" i="3"/>
  <c r="I244" i="1" s="1"/>
  <c r="I308" i="3"/>
  <c r="H244" i="1" s="1"/>
  <c r="H308" i="3"/>
  <c r="G244" i="1" s="1"/>
  <c r="G308" i="3"/>
  <c r="F244" i="1" s="1"/>
  <c r="F308" i="3"/>
  <c r="E244" i="1" s="1"/>
  <c r="E308" i="3"/>
  <c r="D244" i="1" s="1"/>
  <c r="D308" i="3"/>
  <c r="C244" i="1" s="1"/>
  <c r="C308" i="3"/>
  <c r="B244" i="1" s="1"/>
  <c r="J307" i="3"/>
  <c r="I243" i="1" s="1"/>
  <c r="I307" i="3"/>
  <c r="H243" i="1" s="1"/>
  <c r="H307" i="3"/>
  <c r="G243" i="1" s="1"/>
  <c r="G307" i="3"/>
  <c r="F243" i="1" s="1"/>
  <c r="F307" i="3"/>
  <c r="E243" i="1" s="1"/>
  <c r="E307" i="3"/>
  <c r="D243" i="1" s="1"/>
  <c r="D307" i="3"/>
  <c r="C243" i="1" s="1"/>
  <c r="C307" i="3"/>
  <c r="B243" i="1" s="1"/>
  <c r="CW306" i="3"/>
  <c r="CV241" i="1" s="1"/>
  <c r="CV306" i="3"/>
  <c r="CU241" i="1" s="1"/>
  <c r="CU306" i="3"/>
  <c r="CT241" i="1" s="1"/>
  <c r="CT306" i="3"/>
  <c r="CS241" i="1" s="1"/>
  <c r="CS306" i="3"/>
  <c r="CR241" i="1" s="1"/>
  <c r="CR306" i="3"/>
  <c r="CQ241" i="1" s="1"/>
  <c r="CQ306" i="3"/>
  <c r="CP241" i="1" s="1"/>
  <c r="CP306" i="3"/>
  <c r="CO241" i="1" s="1"/>
  <c r="CO306" i="3"/>
  <c r="CN241" i="1" s="1"/>
  <c r="CN306" i="3"/>
  <c r="CM241" i="1" s="1"/>
  <c r="CM306" i="3"/>
  <c r="CL241" i="1" s="1"/>
  <c r="CL306" i="3"/>
  <c r="CK241" i="1" s="1"/>
  <c r="CK306" i="3"/>
  <c r="CJ241" i="1" s="1"/>
  <c r="CJ306" i="3"/>
  <c r="CI241" i="1" s="1"/>
  <c r="CI306" i="3"/>
  <c r="CH241" i="1" s="1"/>
  <c r="CH306" i="3"/>
  <c r="CG241" i="1" s="1"/>
  <c r="CG306" i="3"/>
  <c r="CF241" i="1" s="1"/>
  <c r="CF306" i="3"/>
  <c r="CE241" i="1" s="1"/>
  <c r="CE306" i="3"/>
  <c r="CD241" i="1" s="1"/>
  <c r="CD306" i="3"/>
  <c r="CC241" i="1" s="1"/>
  <c r="CC306" i="3"/>
  <c r="CB241" i="1" s="1"/>
  <c r="CB306" i="3"/>
  <c r="CA241" i="1" s="1"/>
  <c r="CA306" i="3"/>
  <c r="BZ241" i="1" s="1"/>
  <c r="BZ306" i="3"/>
  <c r="BY241" i="1" s="1"/>
  <c r="BY306" i="3"/>
  <c r="BX241" i="1" s="1"/>
  <c r="BX306" i="3"/>
  <c r="BW241" i="1" s="1"/>
  <c r="BW306" i="3"/>
  <c r="BV241" i="1" s="1"/>
  <c r="BV306" i="3"/>
  <c r="BU241" i="1" s="1"/>
  <c r="BU306" i="3"/>
  <c r="BT241" i="1" s="1"/>
  <c r="BT306" i="3"/>
  <c r="BS241" i="1" s="1"/>
  <c r="BS306" i="3"/>
  <c r="BR241" i="1" s="1"/>
  <c r="BR306" i="3"/>
  <c r="BQ241" i="1" s="1"/>
  <c r="BQ306" i="3"/>
  <c r="BP241" i="1" s="1"/>
  <c r="BP306" i="3"/>
  <c r="BO241" i="1" s="1"/>
  <c r="BO306" i="3"/>
  <c r="BN241" i="1" s="1"/>
  <c r="BN306" i="3"/>
  <c r="BM241" i="1" s="1"/>
  <c r="BM306" i="3"/>
  <c r="BL241" i="1" s="1"/>
  <c r="BL306" i="3"/>
  <c r="BK241" i="1" s="1"/>
  <c r="BK306" i="3"/>
  <c r="BJ241" i="1" s="1"/>
  <c r="BJ306" i="3"/>
  <c r="BI241" i="1" s="1"/>
  <c r="BI306" i="3"/>
  <c r="BH241" i="1" s="1"/>
  <c r="BH306" i="3"/>
  <c r="BG241" i="1" s="1"/>
  <c r="BG306" i="3"/>
  <c r="BF241" i="1" s="1"/>
  <c r="BF306" i="3"/>
  <c r="BE241" i="1" s="1"/>
  <c r="BE306" i="3"/>
  <c r="BD241" i="1" s="1"/>
  <c r="BD306" i="3"/>
  <c r="BC241" i="1" s="1"/>
  <c r="BC306" i="3"/>
  <c r="BB241" i="1" s="1"/>
  <c r="BB306" i="3"/>
  <c r="BA241" i="1" s="1"/>
  <c r="BA306" i="3"/>
  <c r="AZ241" i="1" s="1"/>
  <c r="AZ306" i="3"/>
  <c r="AY241" i="1" s="1"/>
  <c r="AY306" i="3"/>
  <c r="AX241" i="1" s="1"/>
  <c r="AX306" i="3"/>
  <c r="AW241" i="1" s="1"/>
  <c r="AW306" i="3"/>
  <c r="AV241" i="1" s="1"/>
  <c r="AV306" i="3"/>
  <c r="AU241" i="1" s="1"/>
  <c r="AU306" i="3"/>
  <c r="AT241" i="1" s="1"/>
  <c r="AT306" i="3"/>
  <c r="AS241" i="1" s="1"/>
  <c r="AS306" i="3"/>
  <c r="AR241" i="1" s="1"/>
  <c r="AR306" i="3"/>
  <c r="AQ241" i="1" s="1"/>
  <c r="AQ306" i="3"/>
  <c r="AP241" i="1" s="1"/>
  <c r="AD306" i="3"/>
  <c r="AC241" i="1" s="1"/>
  <c r="AC306" i="3"/>
  <c r="AB241" i="1" s="1"/>
  <c r="AB306" i="3"/>
  <c r="AA241" i="1" s="1"/>
  <c r="AA306" i="3"/>
  <c r="Z241" i="1" s="1"/>
  <c r="Z306" i="3"/>
  <c r="Y241" i="1" s="1"/>
  <c r="Y306" i="3"/>
  <c r="X241" i="1" s="1"/>
  <c r="X306" i="3"/>
  <c r="W241" i="1" s="1"/>
  <c r="W306" i="3"/>
  <c r="V241" i="1" s="1"/>
  <c r="V306" i="3"/>
  <c r="U241" i="1" s="1"/>
  <c r="U306" i="3"/>
  <c r="T241" i="1" s="1"/>
  <c r="T306" i="3"/>
  <c r="S241" i="1" s="1"/>
  <c r="S306" i="3"/>
  <c r="R241" i="1" s="1"/>
  <c r="R306" i="3"/>
  <c r="Q241" i="1" s="1"/>
  <c r="Q306" i="3"/>
  <c r="P241" i="1" s="1"/>
  <c r="P306" i="3"/>
  <c r="O241" i="1" s="1"/>
  <c r="O306" i="3"/>
  <c r="N241" i="1" s="1"/>
  <c r="N306" i="3"/>
  <c r="M241" i="1" s="1"/>
  <c r="M306" i="3"/>
  <c r="L241" i="1" s="1"/>
  <c r="L306" i="3"/>
  <c r="K241" i="1" s="1"/>
  <c r="K306" i="3"/>
  <c r="J241" i="1" s="1"/>
  <c r="J306" i="3"/>
  <c r="I241" i="1" s="1"/>
  <c r="I306" i="3"/>
  <c r="H241" i="1" s="1"/>
  <c r="H306" i="3"/>
  <c r="G241" i="1" s="1"/>
  <c r="G306" i="3"/>
  <c r="F241" i="1" s="1"/>
  <c r="F306" i="3"/>
  <c r="E241" i="1" s="1"/>
  <c r="E306" i="3"/>
  <c r="D241" i="1" s="1"/>
  <c r="D306" i="3"/>
  <c r="C241" i="1" s="1"/>
  <c r="C306"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K133" i="1"/>
  <c r="AJ133" i="1"/>
  <c r="AI133" i="1"/>
  <c r="AH133" i="1"/>
  <c r="AG133" i="1"/>
  <c r="AF133" i="1"/>
  <c r="AE133" i="1"/>
  <c r="AD133" i="1"/>
  <c r="AC133" i="1"/>
  <c r="AB133" i="1"/>
  <c r="AA133" i="1"/>
  <c r="Z133" i="1"/>
  <c r="Y133" i="1"/>
  <c r="X133" i="1"/>
  <c r="W133" i="1"/>
  <c r="V133" i="1"/>
  <c r="U133" i="1"/>
  <c r="T133" i="1"/>
  <c r="S133" i="1"/>
  <c r="R133" i="1"/>
  <c r="Q133" i="1"/>
  <c r="P133" i="1"/>
  <c r="O133" i="1"/>
  <c r="N133" i="1"/>
  <c r="M133" i="1"/>
  <c r="L133" i="1"/>
  <c r="K133" i="1"/>
  <c r="J133" i="1"/>
  <c r="I133" i="1"/>
  <c r="H133" i="1"/>
  <c r="G133" i="1"/>
  <c r="F133" i="1"/>
  <c r="E133" i="1"/>
  <c r="D133" i="1"/>
  <c r="C133" i="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J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J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J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J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J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J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J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J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J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J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J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J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J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J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J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J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J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J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J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J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J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J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J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S142" i="1"/>
  <c r="AA142" i="1"/>
  <c r="AI142" i="1"/>
  <c r="AY142" i="1"/>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P135" i="1"/>
  <c r="BD135" i="1"/>
  <c r="AS138" i="1"/>
  <c r="AU140" i="1"/>
  <c r="AR141" i="1"/>
  <c r="S145"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B147"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77" i="3"/>
  <c r="AP215" i="1"/>
  <c r="BV215" i="1"/>
  <c r="AK215" i="1"/>
  <c r="BJ215" i="1"/>
  <c r="Z377" i="3"/>
  <c r="AX377" i="3"/>
  <c r="BE215" i="1"/>
  <c r="BN377" i="3"/>
  <c r="BV377" i="3"/>
  <c r="DA215" i="1"/>
  <c r="AM375" i="3"/>
  <c r="AM374" i="3"/>
  <c r="AG375" i="3"/>
  <c r="AE374" i="3"/>
  <c r="AE375" i="3"/>
  <c r="W375" i="3"/>
  <c r="W374" i="3"/>
  <c r="AL211" i="1"/>
  <c r="Z211" i="1"/>
  <c r="AA375" i="3"/>
  <c r="AA374" i="3"/>
  <c r="CC375" i="3"/>
  <c r="V374" i="3"/>
  <c r="AM211" i="1"/>
  <c r="AN374" i="3"/>
  <c r="AN375" i="3"/>
  <c r="CK215" i="1"/>
  <c r="CT377" i="3"/>
  <c r="CH377" i="3"/>
  <c r="Y423" i="3"/>
  <c r="Z423" i="3" s="1"/>
  <c r="AJ375" i="3"/>
  <c r="AZ374" i="3"/>
  <c r="BT377" i="3"/>
  <c r="U211" i="1"/>
  <c r="AN377" i="3"/>
  <c r="V375" i="3"/>
  <c r="AU215" i="1"/>
  <c r="BD375" i="3"/>
  <c r="BL377" i="3"/>
  <c r="AF377" i="3"/>
  <c r="BT375" i="3"/>
  <c r="BD377" i="3"/>
  <c r="X375" i="3"/>
  <c r="AI211" i="1"/>
  <c r="CG211" i="1"/>
  <c r="AE211" i="1"/>
  <c r="V215" i="1"/>
  <c r="X374" i="3"/>
  <c r="BC377" i="3"/>
  <c r="AF374" i="3"/>
  <c r="AF375" i="3"/>
  <c r="AE377" i="3"/>
  <c r="W211" i="1"/>
  <c r="AK375" i="3"/>
  <c r="AJ211" i="1"/>
  <c r="CO374" i="3"/>
  <c r="AK374" i="3"/>
  <c r="BI374" i="3"/>
  <c r="CO375" i="3"/>
  <c r="AX375" i="3"/>
  <c r="AX374" i="3"/>
  <c r="Y374" i="3"/>
  <c r="Y375" i="3"/>
  <c r="CD375" i="3"/>
  <c r="AC375" i="3"/>
  <c r="X211" i="1"/>
  <c r="AC374" i="3"/>
  <c r="AG374" i="3"/>
  <c r="BJ375" i="3"/>
  <c r="BB374" i="3"/>
  <c r="BB375" i="3"/>
  <c r="CP215" i="1"/>
  <c r="AQ211" i="1"/>
  <c r="CY375" i="3"/>
  <c r="AR375" i="3"/>
  <c r="AR376" i="3" s="1"/>
  <c r="AU375" i="3"/>
  <c r="CI375" i="3"/>
  <c r="U375" i="3"/>
  <c r="AA211" i="1"/>
  <c r="AL375" i="3"/>
  <c r="AL374" i="3"/>
  <c r="AS375" i="3"/>
  <c r="AC211" i="1"/>
  <c r="CC374" i="3"/>
  <c r="AI374" i="3"/>
  <c r="AH374" i="3"/>
  <c r="BU375" i="3"/>
  <c r="CB375" i="3"/>
  <c r="AG211" i="1"/>
  <c r="AI375" i="3"/>
  <c r="CB374" i="3"/>
  <c r="Z375" i="3"/>
  <c r="AH377" i="3"/>
  <c r="T375" i="3"/>
  <c r="BP375" i="3"/>
  <c r="AV211" i="1"/>
  <c r="BF375" i="3"/>
  <c r="CI211" i="1"/>
  <c r="CW374" i="3"/>
  <c r="AO211" i="1"/>
  <c r="BF374" i="3"/>
  <c r="AW375" i="3"/>
  <c r="CP375" i="3"/>
  <c r="CJ211" i="1"/>
  <c r="CK374" i="3"/>
  <c r="BZ375" i="3"/>
  <c r="CK211" i="1"/>
  <c r="CF375" i="3"/>
  <c r="CP374" i="3"/>
  <c r="BV211" i="1"/>
  <c r="BJ374" i="3"/>
  <c r="BI211" i="1"/>
  <c r="BX211" i="1"/>
  <c r="CJ374" i="3"/>
  <c r="BY375" i="3"/>
  <c r="CR211" i="1"/>
  <c r="CF374" i="3"/>
  <c r="CU425" i="3" l="1"/>
  <c r="AZ377" i="3"/>
  <c r="BZ215" i="1"/>
  <c r="CH215" i="1"/>
  <c r="BK424" i="3"/>
  <c r="BC424" i="3"/>
  <c r="CK424" i="3"/>
  <c r="BR215" i="1"/>
  <c r="BE424" i="3"/>
  <c r="CG425" i="3"/>
  <c r="CY377" i="3"/>
  <c r="CN425" i="3"/>
  <c r="BD424" i="3"/>
  <c r="AX424" i="3"/>
  <c r="AC424" i="3"/>
  <c r="BP424" i="3"/>
  <c r="BX425" i="3"/>
  <c r="CV424" i="3"/>
  <c r="BW425" i="3"/>
  <c r="V422" i="3"/>
  <c r="CO377" i="3"/>
  <c r="CF425" i="3"/>
  <c r="AT215" i="1"/>
  <c r="AY424" i="3"/>
  <c r="AD377" i="3"/>
  <c r="BQ215" i="1"/>
  <c r="BJ377" i="3"/>
  <c r="BZ377" i="3"/>
  <c r="CX377" i="3"/>
  <c r="BA215" i="1"/>
  <c r="CO215" i="1"/>
  <c r="AT377" i="3"/>
  <c r="BB421" i="3"/>
  <c r="CJ421" i="3"/>
  <c r="X424" i="3"/>
  <c r="BE421" i="3"/>
  <c r="AT421" i="3"/>
  <c r="AX421" i="3"/>
  <c r="BF421" i="3"/>
  <c r="BV425" i="3"/>
  <c r="AO425" i="3"/>
  <c r="AQ421" i="3"/>
  <c r="AY421" i="3"/>
  <c r="BC421" i="3"/>
  <c r="CL421" i="3"/>
  <c r="BQ425" i="3"/>
  <c r="BG424" i="3"/>
  <c r="BB425" i="3"/>
  <c r="BU377" i="3"/>
  <c r="CR424" i="3"/>
  <c r="AR424" i="3"/>
  <c r="AM424" i="3"/>
  <c r="AL425" i="3"/>
  <c r="BE377" i="3"/>
  <c r="AR425" i="3"/>
  <c r="BD425" i="3"/>
  <c r="AD424" i="3"/>
  <c r="BJ425" i="3"/>
  <c r="BN425" i="3"/>
  <c r="CL425" i="3"/>
  <c r="CT425" i="3"/>
  <c r="AY425" i="3"/>
  <c r="AF424" i="3"/>
  <c r="BW421" i="3"/>
  <c r="BW424" i="3"/>
  <c r="BU424" i="3"/>
  <c r="X417" i="3"/>
  <c r="CU424" i="3"/>
  <c r="V417" i="3"/>
  <c r="AV425" i="3"/>
  <c r="AV757" i="3" s="1"/>
  <c r="AG424" i="3"/>
  <c r="CD377" i="3"/>
  <c r="BY424" i="3"/>
  <c r="Y417" i="3"/>
  <c r="AJ424" i="3"/>
  <c r="BC425" i="3"/>
  <c r="CJ215" i="1"/>
  <c r="AO215" i="1"/>
  <c r="AO377" i="3"/>
  <c r="AS425" i="3"/>
  <c r="BA425" i="3"/>
  <c r="BS424" i="3"/>
  <c r="CA424" i="3"/>
  <c r="CQ425" i="3"/>
  <c r="AD425" i="3"/>
  <c r="CZ215" i="1"/>
  <c r="AC377" i="3"/>
  <c r="CG377" i="3"/>
  <c r="AR215" i="1"/>
  <c r="CS377" i="3"/>
  <c r="BM377" i="3"/>
  <c r="AW377" i="3"/>
  <c r="AG377" i="3"/>
  <c r="BI377" i="3"/>
  <c r="BA377" i="3"/>
  <c r="BQ377" i="3"/>
  <c r="W422" i="3"/>
  <c r="AR421" i="3"/>
  <c r="AZ421" i="3"/>
  <c r="CJ376" i="3"/>
  <c r="CI421" i="3"/>
  <c r="CM421" i="3"/>
  <c r="W417" i="3"/>
  <c r="AQ215" i="1"/>
  <c r="CA425" i="3"/>
  <c r="AM425" i="3"/>
  <c r="AU425" i="3"/>
  <c r="BM424" i="3"/>
  <c r="CS425" i="3"/>
  <c r="BH377" i="3"/>
  <c r="AI215" i="1"/>
  <c r="CQ421" i="3"/>
  <c r="AR378" i="3"/>
  <c r="BP377" i="3"/>
  <c r="AU228" i="1"/>
  <c r="AA215" i="1"/>
  <c r="AI425" i="3"/>
  <c r="AQ424" i="3"/>
  <c r="BI421" i="3"/>
  <c r="BQ424" i="3"/>
  <c r="CO425" i="3"/>
  <c r="CW424" i="3"/>
  <c r="BX377" i="3"/>
  <c r="BJ424" i="3"/>
  <c r="BR421" i="3"/>
  <c r="BZ424" i="3"/>
  <c r="CH425" i="3"/>
  <c r="BG421" i="3"/>
  <c r="CD421" i="3"/>
  <c r="CQ424" i="3"/>
  <c r="AB424" i="3"/>
  <c r="CL215" i="1"/>
  <c r="AU421" i="3"/>
  <c r="CD215" i="1"/>
  <c r="BG377" i="3"/>
  <c r="BN215" i="1"/>
  <c r="AX215" i="1"/>
  <c r="CT215" i="1"/>
  <c r="Z215" i="1"/>
  <c r="BR425" i="3"/>
  <c r="BY421" i="3"/>
  <c r="CG421" i="3"/>
  <c r="CO421" i="3"/>
  <c r="BK421" i="3"/>
  <c r="BR424" i="3"/>
  <c r="BU421" i="3"/>
  <c r="CK421" i="3"/>
  <c r="AV605" i="3"/>
  <c r="AV646" i="3"/>
  <c r="AV644" i="3" s="1"/>
  <c r="AV641" i="3" s="1"/>
  <c r="AV643" i="3"/>
  <c r="AV600" i="3"/>
  <c r="AX376" i="3"/>
  <c r="AX378" i="3" s="1"/>
  <c r="AC376" i="3"/>
  <c r="CV425" i="3"/>
  <c r="BL424" i="3"/>
  <c r="BI425" i="3"/>
  <c r="CV421" i="3"/>
  <c r="Y424" i="3"/>
  <c r="BM425" i="3"/>
  <c r="CF424" i="3"/>
  <c r="AD374" i="3"/>
  <c r="AD376" i="3" s="1"/>
  <c r="AD378" i="3" s="1"/>
  <c r="CB424" i="3"/>
  <c r="AX425" i="3"/>
  <c r="BH425" i="3"/>
  <c r="AK377" i="3"/>
  <c r="CM424" i="3"/>
  <c r="AU424" i="3"/>
  <c r="BT424" i="3"/>
  <c r="AN425" i="3"/>
  <c r="CH424" i="3"/>
  <c r="AW424" i="3"/>
  <c r="AE424" i="3"/>
  <c r="AV424" i="3"/>
  <c r="Y377" i="3"/>
  <c r="AM377" i="3"/>
  <c r="AL215" i="1"/>
  <c r="BS421" i="3"/>
  <c r="CF376" i="3"/>
  <c r="CS424" i="3"/>
  <c r="CD424" i="3"/>
  <c r="BK425" i="3"/>
  <c r="BG425" i="3"/>
  <c r="CE425" i="3"/>
  <c r="AZ425" i="3"/>
  <c r="BF425" i="3"/>
  <c r="AO374" i="3"/>
  <c r="CJ424" i="3"/>
  <c r="CJ425" i="3"/>
  <c r="Z424" i="3"/>
  <c r="AH424" i="3"/>
  <c r="AK425" i="3"/>
  <c r="Y376" i="3"/>
  <c r="BD421" i="3"/>
  <c r="AC425" i="3"/>
  <c r="CA421" i="3"/>
  <c r="AO424" i="3"/>
  <c r="V424" i="3"/>
  <c r="V425" i="3"/>
  <c r="AV150" i="3"/>
  <c r="AU130" i="1" s="1"/>
  <c r="V377" i="3"/>
  <c r="X422" i="3"/>
  <c r="CO424" i="3"/>
  <c r="BS425" i="3"/>
  <c r="BN421" i="3"/>
  <c r="CT424" i="3"/>
  <c r="CS374" i="3"/>
  <c r="CS376" i="3" s="1"/>
  <c r="BZ425" i="3"/>
  <c r="CB421" i="3"/>
  <c r="BJ421" i="3"/>
  <c r="AP375" i="3"/>
  <c r="AP376" i="3" s="1"/>
  <c r="AP378" i="3" s="1"/>
  <c r="AS424" i="3"/>
  <c r="Z425" i="3"/>
  <c r="AK424" i="3"/>
  <c r="CM425" i="3"/>
  <c r="W424" i="3"/>
  <c r="AU374" i="3"/>
  <c r="AU376" i="3" s="1"/>
  <c r="AU378" i="3" s="1"/>
  <c r="AP425" i="3"/>
  <c r="W425" i="3"/>
  <c r="Z374" i="3"/>
  <c r="Z376" i="3" s="1"/>
  <c r="Z378" i="3" s="1"/>
  <c r="AB375" i="3"/>
  <c r="AB376" i="3" s="1"/>
  <c r="AB378" i="3" s="1"/>
  <c r="AG425" i="3"/>
  <c r="R211" i="1"/>
  <c r="X425" i="3"/>
  <c r="AP424" i="3"/>
  <c r="BA424" i="3"/>
  <c r="S374" i="3"/>
  <c r="S376" i="3" s="1"/>
  <c r="S378" i="3" s="1"/>
  <c r="CG375" i="3"/>
  <c r="CG374" i="3"/>
  <c r="Y425" i="3"/>
  <c r="CN424" i="3"/>
  <c r="BX424" i="3"/>
  <c r="AJ425" i="3"/>
  <c r="CU421" i="3"/>
  <c r="BP425" i="3"/>
  <c r="AZ424" i="3"/>
  <c r="CI425" i="3"/>
  <c r="BA421" i="3"/>
  <c r="CI424" i="3"/>
  <c r="BE425" i="3"/>
  <c r="BF424" i="3"/>
  <c r="AT425" i="3"/>
  <c r="AA424" i="3"/>
  <c r="AB425" i="3"/>
  <c r="CE424" i="3"/>
  <c r="AH425" i="3"/>
  <c r="AN424" i="3"/>
  <c r="W376" i="3"/>
  <c r="W378" i="3" s="1"/>
  <c r="BL421" i="3"/>
  <c r="BP421" i="3"/>
  <c r="BZ421" i="3"/>
  <c r="CH421" i="3"/>
  <c r="AO375" i="3"/>
  <c r="BB376" i="3"/>
  <c r="BB378" i="3" s="1"/>
  <c r="AN376" i="3"/>
  <c r="AN378" i="3" s="1"/>
  <c r="AQ375" i="3"/>
  <c r="AQ376" i="3" s="1"/>
  <c r="AQ378" i="3" s="1"/>
  <c r="BF376" i="3"/>
  <c r="BF378" i="3" s="1"/>
  <c r="CP211" i="1"/>
  <c r="CQ374" i="3"/>
  <c r="CQ376" i="3" s="1"/>
  <c r="CQ378" i="3" s="1"/>
  <c r="BX374" i="3"/>
  <c r="AU211" i="1"/>
  <c r="AX211" i="1"/>
  <c r="BW374" i="3"/>
  <c r="BW376" i="3" s="1"/>
  <c r="BW378" i="3" s="1"/>
  <c r="AT375" i="3"/>
  <c r="AT376" i="3" s="1"/>
  <c r="U377" i="3"/>
  <c r="CN375" i="3"/>
  <c r="CN374" i="3"/>
  <c r="BL374" i="3"/>
  <c r="BL376" i="3" s="1"/>
  <c r="BL378" i="3" s="1"/>
  <c r="BK211" i="1"/>
  <c r="AU230" i="1"/>
  <c r="AY375" i="3"/>
  <c r="AY376" i="3" s="1"/>
  <c r="AY378" i="3" s="1"/>
  <c r="AK376" i="3"/>
  <c r="AP211" i="1"/>
  <c r="BP374" i="3"/>
  <c r="BP376" i="3" s="1"/>
  <c r="CV374" i="3"/>
  <c r="CV376" i="3" s="1"/>
  <c r="CH211" i="1"/>
  <c r="AS211" i="1"/>
  <c r="BT374" i="3"/>
  <c r="BT376" i="3" s="1"/>
  <c r="BT378" i="3" s="1"/>
  <c r="BD374" i="3"/>
  <c r="BD376" i="3" s="1"/>
  <c r="BD378" i="3" s="1"/>
  <c r="BX421" i="3"/>
  <c r="CF421" i="3"/>
  <c r="CN421" i="3"/>
  <c r="CR421" i="3"/>
  <c r="AS421" i="3"/>
  <c r="AW421" i="3"/>
  <c r="BT421" i="3"/>
  <c r="CE421" i="3"/>
  <c r="BY377" i="3"/>
  <c r="BX215" i="1"/>
  <c r="CB215" i="1"/>
  <c r="CC377" i="3"/>
  <c r="CI215" i="1"/>
  <c r="CJ377" i="3"/>
  <c r="CQ215" i="1"/>
  <c r="CR377" i="3"/>
  <c r="BC244" i="1"/>
  <c r="CF377" i="3"/>
  <c r="CA215" i="1"/>
  <c r="T211" i="1"/>
  <c r="U374" i="3"/>
  <c r="U376" i="3" s="1"/>
  <c r="AV375" i="3"/>
  <c r="AV376" i="3" s="1"/>
  <c r="AV471" i="3"/>
  <c r="AV463" i="3"/>
  <c r="AV473" i="3"/>
  <c r="AV462" i="3"/>
  <c r="AV475" i="3"/>
  <c r="AV461" i="3"/>
  <c r="AV537" i="3"/>
  <c r="AV477" i="3"/>
  <c r="BC374" i="3"/>
  <c r="BC376" i="3" s="1"/>
  <c r="BC378" i="3" s="1"/>
  <c r="BB211" i="1"/>
  <c r="BF211" i="1"/>
  <c r="BG374" i="3"/>
  <c r="BG376" i="3" s="1"/>
  <c r="BZ374" i="3"/>
  <c r="BZ376" i="3" s="1"/>
  <c r="BY211" i="1"/>
  <c r="CC211" i="1"/>
  <c r="CD374" i="3"/>
  <c r="CD376" i="3" s="1"/>
  <c r="CH375" i="3"/>
  <c r="CH374" i="3"/>
  <c r="CL375" i="3"/>
  <c r="CL374" i="3"/>
  <c r="CT375" i="3"/>
  <c r="CT374" i="3"/>
  <c r="AU151" i="1"/>
  <c r="AV468" i="3"/>
  <c r="AV133" i="1"/>
  <c r="AW572" i="3"/>
  <c r="CN377" i="3"/>
  <c r="CM215" i="1"/>
  <c r="CZ377" i="3"/>
  <c r="CY215" i="1"/>
  <c r="CV377" i="3"/>
  <c r="AU133" i="1"/>
  <c r="AV572" i="3"/>
  <c r="AW573" i="3" s="1"/>
  <c r="AW575" i="3" s="1"/>
  <c r="AZ375" i="3"/>
  <c r="AZ376" i="3" s="1"/>
  <c r="AZ378" i="3" s="1"/>
  <c r="AY211" i="1"/>
  <c r="BG211" i="1"/>
  <c r="BH374" i="3"/>
  <c r="BH376" i="3" s="1"/>
  <c r="BK374" i="3"/>
  <c r="BK376" i="3" s="1"/>
  <c r="BK378" i="3" s="1"/>
  <c r="BJ211" i="1"/>
  <c r="BO374" i="3"/>
  <c r="BN211" i="1"/>
  <c r="BO375" i="3"/>
  <c r="BS375" i="3"/>
  <c r="BS376" i="3" s="1"/>
  <c r="BS378" i="3" s="1"/>
  <c r="BR211" i="1"/>
  <c r="CA374" i="3"/>
  <c r="CA375" i="3"/>
  <c r="CD211" i="1"/>
  <c r="CE375" i="3"/>
  <c r="CE376" i="3" s="1"/>
  <c r="CE378" i="3" s="1"/>
  <c r="CL211" i="1"/>
  <c r="CM374" i="3"/>
  <c r="CM376" i="3" s="1"/>
  <c r="CM378" i="3" s="1"/>
  <c r="AU224" i="1"/>
  <c r="AV534" i="3"/>
  <c r="AU234" i="1"/>
  <c r="AV545" i="3"/>
  <c r="AU235" i="1"/>
  <c r="AV547" i="3"/>
  <c r="X376" i="3"/>
  <c r="AA376" i="3"/>
  <c r="AA378" i="3" s="1"/>
  <c r="AV470" i="3"/>
  <c r="AV302" i="3"/>
  <c r="AV538" i="3"/>
  <c r="AV464" i="3"/>
  <c r="AV377" i="3"/>
  <c r="BY376" i="3"/>
  <c r="CW376" i="3"/>
  <c r="CW378" i="3" s="1"/>
  <c r="AU218" i="1"/>
  <c r="AV539" i="3"/>
  <c r="AU221" i="1"/>
  <c r="AV543" i="3"/>
  <c r="AV466" i="3"/>
  <c r="BL211" i="1"/>
  <c r="BM374" i="3"/>
  <c r="T377" i="3"/>
  <c r="CV215" i="1"/>
  <c r="AJ376" i="3"/>
  <c r="AJ378" i="3" s="1"/>
  <c r="BM375" i="3"/>
  <c r="Y422" i="3"/>
  <c r="BX375" i="3"/>
  <c r="BU374" i="3"/>
  <c r="BU376" i="3" s="1"/>
  <c r="BU378" i="3" s="1"/>
  <c r="X377" i="3"/>
  <c r="BQ375" i="3"/>
  <c r="BQ376" i="3" s="1"/>
  <c r="BP211" i="1"/>
  <c r="CQ211" i="1"/>
  <c r="CR375" i="3"/>
  <c r="CR376" i="3" s="1"/>
  <c r="CU374" i="3"/>
  <c r="CU376" i="3" s="1"/>
  <c r="CU378" i="3" s="1"/>
  <c r="DA424" i="3"/>
  <c r="CZ425" i="3"/>
  <c r="CX424" i="3"/>
  <c r="DB424" i="3"/>
  <c r="DA425" i="3"/>
  <c r="CK425" i="3"/>
  <c r="AQ425" i="3"/>
  <c r="CY424" i="3"/>
  <c r="CX425" i="3"/>
  <c r="DB425" i="3"/>
  <c r="CZ424" i="3"/>
  <c r="CY425" i="3"/>
  <c r="BU425" i="3"/>
  <c r="AM376" i="3"/>
  <c r="CL424" i="3"/>
  <c r="AE376" i="3"/>
  <c r="AE378" i="3" s="1"/>
  <c r="BH421" i="3"/>
  <c r="BI424" i="3"/>
  <c r="AW425" i="3"/>
  <c r="AI424" i="3"/>
  <c r="BN424" i="3"/>
  <c r="BY425" i="3"/>
  <c r="CC424" i="3"/>
  <c r="CG424" i="3"/>
  <c r="CP424" i="3"/>
  <c r="CT421" i="3"/>
  <c r="AF425" i="3"/>
  <c r="BO421" i="3"/>
  <c r="BV424" i="3"/>
  <c r="CD425" i="3"/>
  <c r="AA418" i="3"/>
  <c r="Z417" i="3"/>
  <c r="AF376" i="3"/>
  <c r="AF378" i="3" s="1"/>
  <c r="BJ376" i="3"/>
  <c r="BJ378" i="3" s="1"/>
  <c r="CP376" i="3"/>
  <c r="CP378" i="3" s="1"/>
  <c r="CY376" i="3"/>
  <c r="CY378" i="3" s="1"/>
  <c r="AL376" i="3"/>
  <c r="AL378" i="3" s="1"/>
  <c r="CB376" i="3"/>
  <c r="CB378" i="3" s="1"/>
  <c r="AI376" i="3"/>
  <c r="AI378" i="3" s="1"/>
  <c r="V376" i="3"/>
  <c r="CK376" i="3"/>
  <c r="CK378" i="3" s="1"/>
  <c r="CZ375" i="3"/>
  <c r="DA374" i="3"/>
  <c r="DA376" i="3" s="1"/>
  <c r="DA378" i="3" s="1"/>
  <c r="CO376" i="3"/>
  <c r="CO378" i="3" s="1"/>
  <c r="CZ374" i="3"/>
  <c r="CX375" i="3"/>
  <c r="CX374" i="3"/>
  <c r="CW421" i="3"/>
  <c r="BO424" i="3"/>
  <c r="CP425" i="3"/>
  <c r="CS421" i="3"/>
  <c r="CC425" i="3"/>
  <c r="CW425" i="3"/>
  <c r="BO425" i="3"/>
  <c r="CP421" i="3"/>
  <c r="BQ421" i="3"/>
  <c r="BM421" i="3"/>
  <c r="BV421" i="3"/>
  <c r="BH424" i="3"/>
  <c r="CC421" i="3"/>
  <c r="AG376" i="3"/>
  <c r="CC376" i="3"/>
  <c r="CI376" i="3"/>
  <c r="CI378" i="3" s="1"/>
  <c r="AH376" i="3"/>
  <c r="AH378" i="3" s="1"/>
  <c r="AW376" i="3"/>
  <c r="DB374" i="3"/>
  <c r="DB376" i="3" s="1"/>
  <c r="DB378" i="3" s="1"/>
  <c r="Z422" i="3"/>
  <c r="AA423" i="3"/>
  <c r="BN374" i="3"/>
  <c r="BN375" i="3"/>
  <c r="BM211" i="1"/>
  <c r="BV375" i="3"/>
  <c r="BU211" i="1"/>
  <c r="BV374" i="3"/>
  <c r="BA375" i="3"/>
  <c r="AZ211" i="1"/>
  <c r="BA374" i="3"/>
  <c r="BH211" i="1"/>
  <c r="BI375" i="3"/>
  <c r="BI376" i="3" s="1"/>
  <c r="S211" i="1"/>
  <c r="T374" i="3"/>
  <c r="T376" i="3" s="1"/>
  <c r="BQ211" i="1"/>
  <c r="BR374" i="3"/>
  <c r="BR376" i="3" s="1"/>
  <c r="BR378" i="3" s="1"/>
  <c r="AS374" i="3"/>
  <c r="AS376" i="3" s="1"/>
  <c r="AS378" i="3" s="1"/>
  <c r="AR211" i="1"/>
  <c r="BE375" i="3"/>
  <c r="BD211" i="1"/>
  <c r="BE374" i="3"/>
  <c r="AV421" i="3"/>
  <c r="BZ378" i="3" l="1"/>
  <c r="BG378" i="3"/>
  <c r="AK378" i="3"/>
  <c r="AT378" i="3"/>
  <c r="CS378" i="3"/>
  <c r="CD378" i="3"/>
  <c r="AW378" i="3"/>
  <c r="BI378" i="3"/>
  <c r="CR378" i="3"/>
  <c r="CL376" i="3"/>
  <c r="CL378" i="3" s="1"/>
  <c r="AM378" i="3"/>
  <c r="AC378" i="3"/>
  <c r="T378" i="3"/>
  <c r="AG378" i="3"/>
  <c r="CJ378" i="3"/>
  <c r="BY378" i="3"/>
  <c r="V378" i="3"/>
  <c r="BQ378" i="3"/>
  <c r="BM376" i="3"/>
  <c r="BM378" i="3" s="1"/>
  <c r="BP378" i="3"/>
  <c r="CG376" i="3"/>
  <c r="CG378" i="3" s="1"/>
  <c r="BH378" i="3"/>
  <c r="BO376" i="3"/>
  <c r="BO378" i="3" s="1"/>
  <c r="Y378" i="3"/>
  <c r="CV378" i="3"/>
  <c r="CN376" i="3"/>
  <c r="CN378" i="3" s="1"/>
  <c r="CF378" i="3"/>
  <c r="CC378" i="3"/>
  <c r="AV601" i="3"/>
  <c r="AV711" i="3" s="1"/>
  <c r="AV712" i="3" s="1"/>
  <c r="AV579" i="3"/>
  <c r="CA376" i="3"/>
  <c r="CA378" i="3" s="1"/>
  <c r="BX376" i="3"/>
  <c r="BX378" i="3" s="1"/>
  <c r="U378" i="3"/>
  <c r="AO376" i="3"/>
  <c r="AO378" i="3" s="1"/>
  <c r="CH376" i="3"/>
  <c r="CH378" i="3" s="1"/>
  <c r="AV465" i="3"/>
  <c r="AV483" i="3" s="1"/>
  <c r="CT376" i="3"/>
  <c r="CT378" i="3" s="1"/>
  <c r="X378" i="3"/>
  <c r="AV378" i="3"/>
  <c r="AV540" i="3"/>
  <c r="AV541" i="3"/>
  <c r="AV549" i="3" s="1"/>
  <c r="BA376" i="3"/>
  <c r="BA378" i="3" s="1"/>
  <c r="AV526" i="3"/>
  <c r="AV514" i="3"/>
  <c r="AV467" i="3"/>
  <c r="AV469" i="3"/>
  <c r="CZ376" i="3"/>
  <c r="CZ378" i="3" s="1"/>
  <c r="BE376" i="3"/>
  <c r="BE378" i="3" s="1"/>
  <c r="AB418" i="3"/>
  <c r="AA417" i="3"/>
  <c r="CX376" i="3"/>
  <c r="CX378" i="3" s="1"/>
  <c r="BN376" i="3"/>
  <c r="BN378" i="3" s="1"/>
  <c r="BV376" i="3"/>
  <c r="BV378" i="3" s="1"/>
  <c r="AA422" i="3"/>
  <c r="AB423" i="3"/>
  <c r="AC418" i="3" l="1"/>
  <c r="AB417" i="3"/>
  <c r="AB422" i="3"/>
  <c r="AC423" i="3"/>
  <c r="AD418" i="3" l="1"/>
  <c r="AC417" i="3"/>
  <c r="AC422" i="3"/>
  <c r="AD423" i="3"/>
  <c r="AE418" i="3" l="1"/>
  <c r="AD417" i="3"/>
  <c r="AD422" i="3"/>
  <c r="AE423" i="3"/>
  <c r="AF418" i="3" l="1"/>
  <c r="AE417" i="3"/>
  <c r="AF423" i="3"/>
  <c r="AE422" i="3"/>
  <c r="AG418" i="3" l="1"/>
  <c r="AF417" i="3"/>
  <c r="AF422" i="3"/>
  <c r="AG423" i="3"/>
  <c r="AH418" i="3" l="1"/>
  <c r="AG417" i="3"/>
  <c r="AG422" i="3"/>
  <c r="AH423" i="3"/>
  <c r="AI418" i="3" l="1"/>
  <c r="AH417" i="3"/>
  <c r="AH422" i="3"/>
  <c r="AI423" i="3"/>
  <c r="AJ418" i="3" l="1"/>
  <c r="AI417" i="3"/>
  <c r="AI422" i="3"/>
  <c r="AJ423" i="3"/>
  <c r="AK418" i="3" l="1"/>
  <c r="AJ417" i="3"/>
  <c r="AJ422" i="3"/>
  <c r="AK423" i="3"/>
  <c r="AL418" i="3" l="1"/>
  <c r="AK417" i="3"/>
  <c r="AL423" i="3"/>
  <c r="AK422" i="3"/>
  <c r="AM418" i="3" l="1"/>
  <c r="AL417" i="3"/>
  <c r="AL422" i="3"/>
  <c r="AM423" i="3"/>
  <c r="AN418" i="3" l="1"/>
  <c r="AM417" i="3"/>
  <c r="AM422" i="3"/>
  <c r="AN423" i="3"/>
  <c r="AO418" i="3" l="1"/>
  <c r="AN417" i="3"/>
  <c r="AN422" i="3"/>
  <c r="AO423" i="3"/>
  <c r="AP418" i="3" l="1"/>
  <c r="AO417" i="3"/>
  <c r="AP423" i="3"/>
  <c r="AO422" i="3"/>
  <c r="AQ418" i="3" l="1"/>
  <c r="AP417" i="3"/>
  <c r="AP422" i="3"/>
  <c r="AQ423" i="3"/>
  <c r="AR418" i="3" l="1"/>
  <c r="AQ417" i="3"/>
  <c r="AR423" i="3"/>
  <c r="AQ422" i="3"/>
  <c r="AS418" i="3" l="1"/>
  <c r="AR417" i="3"/>
  <c r="AS423" i="3"/>
  <c r="AR422" i="3"/>
  <c r="AT418" i="3" l="1"/>
  <c r="AS417" i="3"/>
  <c r="AT423" i="3"/>
  <c r="AS422" i="3"/>
  <c r="AU418" i="3" l="1"/>
  <c r="AT417" i="3"/>
  <c r="AT422" i="3"/>
  <c r="AU423" i="3"/>
  <c r="AV418" i="3" l="1"/>
  <c r="AU417" i="3"/>
  <c r="AV423" i="3"/>
  <c r="AU422" i="3"/>
  <c r="AW418" i="3" l="1"/>
  <c r="AV417" i="3"/>
  <c r="AW423" i="3"/>
  <c r="AV422" i="3"/>
  <c r="AX418" i="3" l="1"/>
  <c r="AW417" i="3"/>
  <c r="AX423" i="3"/>
  <c r="AW422" i="3"/>
  <c r="AY418" i="3" l="1"/>
  <c r="AX417" i="3"/>
  <c r="AY423" i="3"/>
  <c r="AX422" i="3"/>
  <c r="AZ418" i="3" l="1"/>
  <c r="AY417" i="3"/>
  <c r="AY422" i="3"/>
  <c r="AZ423" i="3"/>
  <c r="BA418" i="3" l="1"/>
  <c r="AZ417" i="3"/>
  <c r="BA423" i="3"/>
  <c r="AZ422" i="3"/>
  <c r="BB418" i="3" l="1"/>
  <c r="BA417" i="3"/>
  <c r="BB423" i="3"/>
  <c r="BA422" i="3"/>
  <c r="BC418" i="3" l="1"/>
  <c r="BB417" i="3"/>
  <c r="BB422" i="3"/>
  <c r="BC423" i="3"/>
  <c r="BC417" i="3" l="1"/>
  <c r="BD418" i="3"/>
  <c r="BC422" i="3"/>
  <c r="BD423" i="3"/>
  <c r="BD417" i="3" l="1"/>
  <c r="BE418" i="3"/>
  <c r="BE423" i="3"/>
  <c r="BD422" i="3"/>
  <c r="BF418" i="3" l="1"/>
  <c r="BE417" i="3"/>
  <c r="BF423" i="3"/>
  <c r="BE422" i="3"/>
  <c r="BG418" i="3" l="1"/>
  <c r="BF417" i="3"/>
  <c r="BG423" i="3"/>
  <c r="BF422" i="3"/>
  <c r="BG417" i="3" l="1"/>
  <c r="BH418" i="3"/>
  <c r="BH423" i="3"/>
  <c r="BG422" i="3"/>
  <c r="BH417" i="3" l="1"/>
  <c r="BI418" i="3"/>
  <c r="BH422" i="3"/>
  <c r="BI423" i="3"/>
  <c r="BJ418" i="3" l="1"/>
  <c r="BI417" i="3"/>
  <c r="BJ423" i="3"/>
  <c r="BI422" i="3"/>
  <c r="BJ417" i="3" l="1"/>
  <c r="BK418" i="3"/>
  <c r="BJ422" i="3"/>
  <c r="BK423" i="3"/>
  <c r="BL418" i="3" l="1"/>
  <c r="BK417" i="3"/>
  <c r="BK422" i="3"/>
  <c r="BL423" i="3"/>
  <c r="BL417" i="3" l="1"/>
  <c r="BM418" i="3"/>
  <c r="BM423" i="3"/>
  <c r="BL422" i="3"/>
  <c r="BN418" i="3" l="1"/>
  <c r="BM417" i="3"/>
  <c r="BN423" i="3"/>
  <c r="BM422" i="3"/>
  <c r="BO418" i="3" l="1"/>
  <c r="BN417" i="3"/>
  <c r="BO423" i="3"/>
  <c r="BN422" i="3"/>
  <c r="BO417" i="3" l="1"/>
  <c r="BP418" i="3"/>
  <c r="BO422" i="3"/>
  <c r="BP423" i="3"/>
  <c r="BQ418" i="3" l="1"/>
  <c r="BP417" i="3"/>
  <c r="BQ423" i="3"/>
  <c r="BP422" i="3"/>
  <c r="BQ417" i="3" l="1"/>
  <c r="BR418" i="3"/>
  <c r="BR423" i="3"/>
  <c r="BQ422" i="3"/>
  <c r="BR417" i="3" l="1"/>
  <c r="BS418" i="3"/>
  <c r="BS423" i="3"/>
  <c r="BR422" i="3"/>
  <c r="BS417" i="3" l="1"/>
  <c r="BT418" i="3"/>
  <c r="BT423" i="3"/>
  <c r="BS422" i="3"/>
  <c r="BU418" i="3" l="1"/>
  <c r="BT417" i="3"/>
  <c r="BT422" i="3"/>
  <c r="BU423" i="3"/>
  <c r="BU417" i="3" l="1"/>
  <c r="BV418" i="3"/>
  <c r="BV423" i="3"/>
  <c r="BU422" i="3"/>
  <c r="BW418" i="3" l="1"/>
  <c r="BV417" i="3"/>
  <c r="BW423" i="3"/>
  <c r="BV422" i="3"/>
  <c r="BW417" i="3" l="1"/>
  <c r="BX418" i="3"/>
  <c r="BX423" i="3"/>
  <c r="BW422" i="3"/>
  <c r="BX417" i="3" l="1"/>
  <c r="BY418" i="3"/>
  <c r="BX422" i="3"/>
  <c r="BY423" i="3"/>
  <c r="BZ418" i="3" l="1"/>
  <c r="BY417" i="3"/>
  <c r="BY422" i="3"/>
  <c r="BZ423" i="3"/>
  <c r="CA418" i="3" l="1"/>
  <c r="BZ417" i="3"/>
  <c r="CA423" i="3"/>
  <c r="BZ422" i="3"/>
  <c r="CB418" i="3" l="1"/>
  <c r="CA417" i="3"/>
  <c r="CB423" i="3"/>
  <c r="CA422" i="3"/>
  <c r="CB417" i="3" l="1"/>
  <c r="CC418" i="3"/>
  <c r="CB422" i="3"/>
  <c r="CC423" i="3"/>
  <c r="CD418" i="3" l="1"/>
  <c r="CC417" i="3"/>
  <c r="CC422" i="3"/>
  <c r="CD423" i="3"/>
  <c r="CE418" i="3" l="1"/>
  <c r="CD417" i="3"/>
  <c r="CE423" i="3"/>
  <c r="CD422" i="3"/>
  <c r="CF418" i="3" l="1"/>
  <c r="CE417" i="3"/>
  <c r="CF423" i="3"/>
  <c r="CE422" i="3"/>
  <c r="CF417" i="3" l="1"/>
  <c r="CG418" i="3"/>
  <c r="CF422" i="3"/>
  <c r="CG423" i="3"/>
  <c r="CG417" i="3" l="1"/>
  <c r="CH418" i="3"/>
  <c r="CG422" i="3"/>
  <c r="CH423" i="3"/>
  <c r="CH417" i="3" l="1"/>
  <c r="CI418" i="3"/>
  <c r="CH422" i="3"/>
  <c r="CI423" i="3"/>
  <c r="CI417" i="3" l="1"/>
  <c r="CJ418" i="3"/>
  <c r="CJ423" i="3"/>
  <c r="CI422" i="3"/>
  <c r="CK418" i="3" l="1"/>
  <c r="CJ417" i="3"/>
  <c r="CK423" i="3"/>
  <c r="CJ422" i="3"/>
  <c r="CK417" i="3" l="1"/>
  <c r="CL418" i="3"/>
  <c r="CK422" i="3"/>
  <c r="CL423" i="3"/>
  <c r="CL417" i="3" l="1"/>
  <c r="CM418" i="3"/>
  <c r="CM423" i="3"/>
  <c r="CL422" i="3"/>
  <c r="CN418" i="3" l="1"/>
  <c r="CM417" i="3"/>
  <c r="CN423" i="3"/>
  <c r="CM422" i="3"/>
  <c r="CO418" i="3" l="1"/>
  <c r="CN417" i="3"/>
  <c r="CN422" i="3"/>
  <c r="CO423" i="3"/>
  <c r="CP418" i="3" l="1"/>
  <c r="CO417" i="3"/>
  <c r="CO422" i="3"/>
  <c r="CP423" i="3"/>
  <c r="CQ418" i="3" l="1"/>
  <c r="CP417" i="3"/>
  <c r="CQ423" i="3"/>
  <c r="CP422" i="3"/>
  <c r="CR418" i="3" l="1"/>
  <c r="CQ417" i="3"/>
  <c r="CQ422" i="3"/>
  <c r="CR423" i="3"/>
  <c r="CS418" i="3" l="1"/>
  <c r="CR417" i="3"/>
  <c r="CR422" i="3"/>
  <c r="CS423" i="3"/>
  <c r="CS417" i="3" l="1"/>
  <c r="CT418" i="3"/>
  <c r="CT423" i="3"/>
  <c r="CS422" i="3"/>
  <c r="CT417" i="3" l="1"/>
  <c r="CU418" i="3"/>
  <c r="CU423" i="3"/>
  <c r="CT422" i="3"/>
  <c r="CU417" i="3" l="1"/>
  <c r="CV418" i="3"/>
  <c r="CV423" i="3"/>
  <c r="CU422" i="3"/>
  <c r="CW418" i="3" l="1"/>
  <c r="CV417" i="3"/>
  <c r="CW423" i="3"/>
  <c r="CV422" i="3"/>
  <c r="CW417" i="3" l="1"/>
  <c r="CX418" i="3"/>
  <c r="CW422" i="3"/>
  <c r="CX423" i="3"/>
  <c r="CX422" i="3" s="1"/>
  <c r="CX417" i="3" l="1"/>
  <c r="CY418" i="3"/>
  <c r="CY423" i="3"/>
  <c r="CY422" i="3" s="1"/>
  <c r="CY417" i="3" l="1"/>
  <c r="CZ418" i="3"/>
  <c r="CZ423" i="3"/>
  <c r="CZ422" i="3" s="1"/>
  <c r="CZ417" i="3" l="1"/>
  <c r="DA418" i="3"/>
  <c r="DA423" i="3"/>
  <c r="DA422" i="3" s="1"/>
  <c r="DA417" i="3" l="1"/>
  <c r="DB418" i="3"/>
  <c r="DB417" i="3" s="1"/>
  <c r="DB423" i="3"/>
  <c r="DB422" i="3" s="1"/>
  <c r="AV490" i="3"/>
  <c r="AV502" i="3"/>
  <c r="AV618" i="3"/>
  <c r="AV619" i="3"/>
  <c r="AV622" i="3"/>
  <c r="AV626" i="3"/>
  <c r="AV627" i="3"/>
  <c r="AV631" i="3"/>
  <c r="AV633" i="3"/>
  <c r="AV658" i="3"/>
  <c r="AV660" i="3"/>
  <c r="AV661" i="3"/>
  <c r="AV662" i="3"/>
  <c r="AV663" i="3"/>
  <c r="AV668" i="3"/>
  <c r="AV670" i="3"/>
  <c r="AV682" i="3"/>
  <c r="AV683" i="3"/>
  <c r="AV685" i="3"/>
  <c r="AV686" i="3"/>
  <c r="AV688" i="3"/>
  <c r="AV689" i="3"/>
  <c r="AV690" i="3"/>
  <c r="AV702" i="3"/>
  <c r="AV703" i="3"/>
  <c r="AV704" i="3"/>
  <c r="AV705" i="3"/>
  <c r="AV718" i="3"/>
  <c r="AV719" i="3"/>
  <c r="AV720" i="3"/>
  <c r="AV730" i="3"/>
  <c r="AV733" i="3"/>
  <c r="AV734" i="3"/>
  <c r="AV736" i="3"/>
  <c r="AV737" i="3"/>
  <c r="AV738" i="3"/>
  <c r="AV741" i="3"/>
  <c r="AV742" i="3"/>
  <c r="AV743" i="3"/>
  <c r="AV746" i="3"/>
  <c r="AV747" i="3"/>
  <c r="AV749" i="3"/>
  <c r="AV750" i="3"/>
  <c r="AV753" i="3"/>
  <c r="AV756" i="3"/>
  <c r="AV759" i="3"/>
</calcChain>
</file>

<file path=xl/comments1.xml><?xml version="1.0" encoding="utf-8"?>
<comments xmlns="http://schemas.openxmlformats.org/spreadsheetml/2006/main">
  <authors>
    <author>Author</author>
  </authors>
  <commentList>
    <comment ref="CD400" authorId="0" shapeId="0">
      <text>
        <r>
          <rPr>
            <b/>
            <sz val="9"/>
            <color indexed="81"/>
            <rFont val="Tahoma"/>
            <family val="2"/>
          </rPr>
          <t>Author:</t>
        </r>
        <r>
          <rPr>
            <sz val="9"/>
            <color indexed="81"/>
            <rFont val="Tahoma"/>
            <family val="2"/>
          </rPr>
          <t xml:space="preserve">
Airlines only</t>
        </r>
      </text>
    </comment>
    <comment ref="CN401" authorId="0" shapeId="0">
      <text>
        <r>
          <rPr>
            <b/>
            <sz val="9"/>
            <color indexed="81"/>
            <rFont val="Tahoma"/>
            <family val="2"/>
          </rPr>
          <t>Author:</t>
        </r>
        <r>
          <rPr>
            <sz val="9"/>
            <color indexed="81"/>
            <rFont val="Tahoma"/>
            <family val="2"/>
          </rPr>
          <t xml:space="preserve">
Rdair only</t>
        </r>
      </text>
    </comment>
    <comment ref="BZ588" authorId="0" shapeId="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text>
        <r>
          <rPr>
            <b/>
            <sz val="9"/>
            <color indexed="81"/>
            <rFont val="Tahoma"/>
            <family val="2"/>
          </rPr>
          <t>Author:</t>
        </r>
        <r>
          <rPr>
            <sz val="9"/>
            <color indexed="81"/>
            <rFont val="Tahoma"/>
            <family val="2"/>
          </rPr>
          <t xml:space="preserve">
Hint: World GDP and % adv deflator</t>
        </r>
      </text>
    </comment>
    <comment ref="BZ626" authorId="0" shapeId="0">
      <text>
        <r>
          <rPr>
            <b/>
            <sz val="9"/>
            <color indexed="81"/>
            <rFont val="Tahoma"/>
            <family val="2"/>
          </rPr>
          <t>Author:</t>
        </r>
        <r>
          <rPr>
            <sz val="9"/>
            <color indexed="81"/>
            <rFont val="Tahoma"/>
            <family val="2"/>
          </rPr>
          <t xml:space="preserve">
BPM5
income account
credit &amp; debit
labor services
</t>
        </r>
      </text>
    </comment>
    <comment ref="A641" authorId="0" shapeId="0">
      <text>
        <r>
          <rPr>
            <b/>
            <sz val="9"/>
            <color indexed="81"/>
            <rFont val="Tahoma"/>
            <family val="2"/>
          </rPr>
          <t>Author:</t>
        </r>
        <r>
          <rPr>
            <sz val="9"/>
            <color indexed="81"/>
            <rFont val="Tahoma"/>
            <family val="2"/>
          </rPr>
          <t xml:space="preserve">
Income investment: dividends</t>
        </r>
      </text>
    </comment>
    <comment ref="CQ641" authorId="0" shapeId="0">
      <text>
        <r>
          <rPr>
            <b/>
            <sz val="9"/>
            <color indexed="81"/>
            <rFont val="Tahoma"/>
            <family val="2"/>
          </rPr>
          <t>Author:</t>
        </r>
        <r>
          <rPr>
            <sz val="9"/>
            <color indexed="81"/>
            <rFont val="Tahoma"/>
            <family val="2"/>
          </rPr>
          <t xml:space="preserve">
Hint: World GDP+CPI% of trading partners</t>
        </r>
      </text>
    </comment>
    <comment ref="A642" authorId="0" shapeId="0">
      <text>
        <r>
          <rPr>
            <b/>
            <sz val="9"/>
            <color indexed="81"/>
            <rFont val="Tahoma"/>
            <family val="2"/>
          </rPr>
          <t>Author:</t>
        </r>
        <r>
          <rPr>
            <sz val="9"/>
            <color indexed="81"/>
            <rFont val="Tahoma"/>
            <family val="2"/>
          </rPr>
          <t xml:space="preserve">
Income paid on Direct invest: dividends</t>
        </r>
      </text>
    </comment>
    <comment ref="CP642" authorId="0" shapeId="0">
      <text>
        <r>
          <rPr>
            <b/>
            <sz val="9"/>
            <color indexed="81"/>
            <rFont val="Tahoma"/>
            <family val="2"/>
          </rPr>
          <t>Author:</t>
        </r>
        <r>
          <rPr>
            <sz val="9"/>
            <color indexed="81"/>
            <rFont val="Tahoma"/>
            <family val="2"/>
          </rPr>
          <t xml:space="preserve">
Hint: FDI%+FDI Divident as % of stock (1.8%)</t>
        </r>
      </text>
    </comment>
    <comment ref="CM698" authorId="0" shapeId="0">
      <text>
        <r>
          <rPr>
            <b/>
            <sz val="9"/>
            <color indexed="81"/>
            <rFont val="Tahoma"/>
            <family val="2"/>
          </rPr>
          <t>Author:</t>
        </r>
        <r>
          <rPr>
            <sz val="9"/>
            <color indexed="81"/>
            <rFont val="Tahoma"/>
            <family val="2"/>
          </rPr>
          <t xml:space="preserve">
RSSB dividends</t>
        </r>
      </text>
    </comment>
    <comment ref="CD717" authorId="0" shapeId="0">
      <text>
        <r>
          <rPr>
            <b/>
            <sz val="9"/>
            <color indexed="81"/>
            <rFont val="Tahoma"/>
            <family val="2"/>
          </rPr>
          <t>Author:</t>
        </r>
        <r>
          <rPr>
            <sz val="9"/>
            <color indexed="81"/>
            <rFont val="Tahoma"/>
            <family val="2"/>
          </rPr>
          <t xml:space="preserve">
Interest due portfolio/gvt bonds</t>
        </r>
      </text>
    </comment>
    <comment ref="CH729" authorId="0" shapeId="0">
      <text>
        <r>
          <rPr>
            <b/>
            <sz val="9"/>
            <color indexed="81"/>
            <rFont val="Tahoma"/>
            <family val="2"/>
          </rPr>
          <t>Author:</t>
        </r>
        <r>
          <rPr>
            <sz val="9"/>
            <color indexed="81"/>
            <rFont val="Tahoma"/>
            <family val="2"/>
          </rPr>
          <t xml:space="preserve">
To  check with data from MINECOFIN</t>
        </r>
      </text>
    </comment>
    <comment ref="A732" authorId="0" shapeId="0">
      <text>
        <r>
          <rPr>
            <b/>
            <sz val="9"/>
            <color indexed="81"/>
            <rFont val="Tahoma"/>
            <family val="2"/>
          </rPr>
          <t>Author:</t>
        </r>
        <r>
          <rPr>
            <sz val="9"/>
            <color indexed="81"/>
            <rFont val="Tahoma"/>
            <family val="2"/>
          </rPr>
          <t xml:space="preserve">
Including interest on public and other private n.i.e </t>
        </r>
      </text>
    </comment>
    <comment ref="BV775" authorId="0" shapeId="0">
      <text>
        <r>
          <rPr>
            <b/>
            <sz val="9"/>
            <color indexed="81"/>
            <rFont val="Tahoma"/>
            <family val="2"/>
          </rPr>
          <t>Author:</t>
        </r>
        <r>
          <rPr>
            <sz val="9"/>
            <color indexed="81"/>
            <rFont val="Tahoma"/>
            <family val="2"/>
          </rPr>
          <t xml:space="preserve">
remove PKO, have been relocated to government services</t>
        </r>
      </text>
    </comment>
    <comment ref="CN777" authorId="0" shapeId="0">
      <text>
        <r>
          <rPr>
            <b/>
            <sz val="9"/>
            <color indexed="81"/>
            <rFont val="Tahoma"/>
            <family val="2"/>
          </rPr>
          <t>Author:</t>
        </r>
        <r>
          <rPr>
            <sz val="9"/>
            <color indexed="81"/>
            <rFont val="Tahoma"/>
            <family val="2"/>
          </rPr>
          <t xml:space="preserve">
IITRS data</t>
        </r>
      </text>
    </comment>
    <comment ref="CR818" authorId="0" shapeId="0">
      <text>
        <r>
          <rPr>
            <b/>
            <sz val="9"/>
            <color indexed="81"/>
            <rFont val="Tahoma"/>
            <family val="2"/>
          </rPr>
          <t>Author:</t>
        </r>
        <r>
          <rPr>
            <sz val="9"/>
            <color indexed="81"/>
            <rFont val="Tahoma"/>
            <family val="2"/>
          </rPr>
          <t xml:space="preserve">
ration to total private transfer paid ITRS</t>
        </r>
      </text>
    </comment>
    <comment ref="CO859" authorId="0" shapeId="0">
      <text>
        <r>
          <rPr>
            <b/>
            <sz val="9"/>
            <color indexed="81"/>
            <rFont val="Tahoma"/>
            <family val="2"/>
          </rPr>
          <t>Author:</t>
        </r>
        <r>
          <rPr>
            <sz val="9"/>
            <color indexed="81"/>
            <rFont val="Tahoma"/>
            <family val="2"/>
          </rPr>
          <t xml:space="preserve">
There is 10M from Rdair table</t>
        </r>
      </text>
    </comment>
    <comment ref="CQ864" authorId="0" shapeId="0">
      <text>
        <r>
          <rPr>
            <b/>
            <sz val="9"/>
            <color indexed="81"/>
            <rFont val="Tahoma"/>
            <family val="2"/>
          </rPr>
          <t>Author:</t>
        </r>
        <r>
          <rPr>
            <sz val="9"/>
            <color indexed="81"/>
            <rFont val="Tahoma"/>
            <family val="2"/>
          </rPr>
          <t xml:space="preserve">
Hint: same ass as income dividend</t>
        </r>
      </text>
    </comment>
    <comment ref="BZ921" authorId="0" shapeId="0">
      <text>
        <r>
          <rPr>
            <b/>
            <sz val="9"/>
            <color indexed="81"/>
            <rFont val="Tahoma"/>
            <family val="2"/>
          </rPr>
          <t>Author:</t>
        </r>
        <r>
          <rPr>
            <sz val="9"/>
            <color indexed="81"/>
            <rFont val="Tahoma"/>
            <family val="2"/>
          </rPr>
          <t xml:space="preserve">
RSSB investment </t>
        </r>
      </text>
    </comment>
    <comment ref="CQ958" authorId="0" shapeId="0">
      <text>
        <r>
          <rPr>
            <b/>
            <sz val="9"/>
            <color indexed="81"/>
            <rFont val="Tahoma"/>
            <family val="2"/>
          </rPr>
          <t>Author:</t>
        </r>
        <r>
          <rPr>
            <sz val="9"/>
            <color indexed="81"/>
            <rFont val="Tahoma"/>
            <family val="2"/>
          </rPr>
          <t xml:space="preserve">
Hint: Use GDP deflator (used ass in May review))</t>
        </r>
      </text>
    </comment>
    <comment ref="A978" authorId="0" shapeId="0">
      <text>
        <r>
          <rPr>
            <b/>
            <sz val="9"/>
            <color indexed="81"/>
            <rFont val="Tahoma"/>
            <family val="2"/>
          </rPr>
          <t>Author:</t>
        </r>
        <r>
          <rPr>
            <sz val="9"/>
            <color indexed="81"/>
            <rFont val="Tahoma"/>
            <family val="2"/>
          </rPr>
          <t xml:space="preserve">
Foreign investor in T-bonds</t>
        </r>
      </text>
    </comment>
    <comment ref="BV1114" authorId="0" shapeId="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text>
        <r>
          <rPr>
            <b/>
            <sz val="9"/>
            <color indexed="81"/>
            <rFont val="Tahoma"/>
            <family val="2"/>
          </rPr>
          <t>Author:</t>
        </r>
        <r>
          <rPr>
            <sz val="9"/>
            <color indexed="81"/>
            <rFont val="Tahoma"/>
            <family val="2"/>
          </rPr>
          <t xml:space="preserve">
PDT</t>
        </r>
      </text>
    </comment>
    <comment ref="CD1129" authorId="0" shapeId="0">
      <text>
        <r>
          <rPr>
            <b/>
            <sz val="9"/>
            <color indexed="81"/>
            <rFont val="Tahoma"/>
            <family val="2"/>
          </rPr>
          <t>Author:</t>
        </r>
        <r>
          <rPr>
            <sz val="9"/>
            <color indexed="81"/>
            <rFont val="Tahoma"/>
            <family val="2"/>
          </rPr>
          <t xml:space="preserve">
Pre-paid lease+semi-annual lease</t>
        </r>
      </text>
    </comment>
    <comment ref="CR1137" authorId="0" shapeId="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authors>
    <author>Didier Tabaro</author>
  </authors>
  <commentList>
    <comment ref="A193" authorId="0" shapeId="0">
      <text>
        <r>
          <rPr>
            <b/>
            <sz val="9"/>
            <color indexed="81"/>
            <rFont val="Tahoma"/>
            <family val="2"/>
          </rPr>
          <t>Didier Tabaro:</t>
        </r>
        <r>
          <rPr>
            <sz val="9"/>
            <color indexed="81"/>
            <rFont val="Tahoma"/>
            <family val="2"/>
          </rPr>
          <t xml:space="preserve">
Include other minerals
</t>
        </r>
      </text>
    </comment>
    <comment ref="A216" authorId="0" shapeId="0">
      <text>
        <r>
          <rPr>
            <b/>
            <sz val="9"/>
            <color indexed="81"/>
            <rFont val="Tahoma"/>
            <family val="2"/>
          </rPr>
          <t>Didier Tabaro:</t>
        </r>
        <r>
          <rPr>
            <sz val="9"/>
            <color indexed="81"/>
            <rFont val="Tahoma"/>
            <family val="2"/>
          </rPr>
          <t xml:space="preserve">
Total-trans-trave</t>
        </r>
      </text>
    </comment>
    <comment ref="A220" authorId="0" shapeId="0">
      <text>
        <r>
          <rPr>
            <b/>
            <sz val="9"/>
            <color indexed="81"/>
            <rFont val="Tahoma"/>
            <family val="2"/>
          </rPr>
          <t>Didier Tabaro:</t>
        </r>
        <r>
          <rPr>
            <sz val="9"/>
            <color indexed="81"/>
            <rFont val="Tahoma"/>
            <family val="2"/>
          </rPr>
          <t xml:space="preserve">
total-trans-trave
</t>
        </r>
      </text>
    </comment>
  </commentList>
</comments>
</file>

<file path=xl/comments3.xml><?xml version="1.0" encoding="utf-8"?>
<comments xmlns="http://schemas.openxmlformats.org/spreadsheetml/2006/main">
  <authors>
    <author>Didier Tabaro</author>
    <author>Author</author>
  </authors>
  <commentList>
    <comment ref="B195" authorId="0" shapeId="0">
      <text>
        <r>
          <rPr>
            <b/>
            <sz val="9"/>
            <color indexed="81"/>
            <rFont val="Tahoma"/>
            <family val="2"/>
          </rPr>
          <t>Didier Tabaro:</t>
        </r>
        <r>
          <rPr>
            <sz val="9"/>
            <color indexed="81"/>
            <rFont val="Tahoma"/>
            <family val="2"/>
          </rPr>
          <t xml:space="preserve">
Include other minerals
</t>
        </r>
      </text>
    </comment>
    <comment ref="B218" authorId="0" shapeId="0">
      <text>
        <r>
          <rPr>
            <b/>
            <sz val="9"/>
            <color indexed="81"/>
            <rFont val="Tahoma"/>
            <family val="2"/>
          </rPr>
          <t>Didier Tabaro:</t>
        </r>
        <r>
          <rPr>
            <sz val="9"/>
            <color indexed="81"/>
            <rFont val="Tahoma"/>
            <family val="2"/>
          </rPr>
          <t xml:space="preserve">
Total-trans-trave</t>
        </r>
      </text>
    </comment>
    <comment ref="B222" authorId="0" shapeId="0">
      <text>
        <r>
          <rPr>
            <b/>
            <sz val="9"/>
            <color indexed="81"/>
            <rFont val="Tahoma"/>
            <family val="2"/>
          </rPr>
          <t>Didier Tabaro:</t>
        </r>
        <r>
          <rPr>
            <sz val="9"/>
            <color indexed="81"/>
            <rFont val="Tahoma"/>
            <family val="2"/>
          </rPr>
          <t xml:space="preserve">
total-trans-trave
</t>
        </r>
      </text>
    </comment>
    <comment ref="F387" authorId="1" shapeId="0">
      <text>
        <r>
          <rPr>
            <sz val="9"/>
            <color indexed="81"/>
            <rFont val="Tahoma"/>
            <family val="2"/>
          </rPr>
          <t xml:space="preserve">WB WDI: LE=34 in 1990 
</t>
        </r>
      </text>
    </comment>
    <comment ref="AV732" authorId="1" shapeId="0">
      <text>
        <r>
          <rPr>
            <sz val="9"/>
            <color indexed="81"/>
            <rFont val="Tahoma"/>
            <family val="2"/>
          </rPr>
          <t xml:space="preserve">set for forecast
</t>
        </r>
      </text>
    </comment>
    <comment ref="AV735" authorId="1" shapeId="0">
      <text>
        <r>
          <rPr>
            <sz val="9"/>
            <color indexed="81"/>
            <rFont val="Tahoma"/>
            <family val="2"/>
          </rPr>
          <t xml:space="preserve">set for forecast
</t>
        </r>
      </text>
    </comment>
  </commentList>
</comments>
</file>

<file path=xl/comments4.xml><?xml version="1.0" encoding="utf-8"?>
<comments xmlns="http://schemas.openxmlformats.org/spreadsheetml/2006/main">
  <authors>
    <author>Author</author>
  </authors>
  <commentList>
    <comment ref="A483" authorId="0" shapeId="0">
      <text>
        <r>
          <rPr>
            <b/>
            <sz val="9"/>
            <color indexed="81"/>
            <rFont val="Tahoma"/>
            <family val="2"/>
          </rPr>
          <t>Author:</t>
        </r>
        <r>
          <rPr>
            <sz val="9"/>
            <color indexed="81"/>
            <rFont val="Tahoma"/>
            <family val="2"/>
          </rPr>
          <t xml:space="preserve">
Income investment: dividends</t>
        </r>
      </text>
    </comment>
    <comment ref="B483" authorId="0" shapeId="0">
      <text>
        <r>
          <rPr>
            <b/>
            <sz val="9"/>
            <color indexed="81"/>
            <rFont val="Tahoma"/>
            <family val="2"/>
          </rPr>
          <t>Author:</t>
        </r>
        <r>
          <rPr>
            <sz val="9"/>
            <color indexed="81"/>
            <rFont val="Tahoma"/>
            <family val="2"/>
          </rPr>
          <t xml:space="preserve">
Income investment: dividends</t>
        </r>
      </text>
    </comment>
    <comment ref="A484" authorId="0" shapeId="0">
      <text>
        <r>
          <rPr>
            <b/>
            <sz val="9"/>
            <color indexed="81"/>
            <rFont val="Tahoma"/>
            <family val="2"/>
          </rPr>
          <t>Author:</t>
        </r>
        <r>
          <rPr>
            <sz val="9"/>
            <color indexed="81"/>
            <rFont val="Tahoma"/>
            <family val="2"/>
          </rPr>
          <t xml:space="preserve">
Income paid on Direct invest: dividends</t>
        </r>
      </text>
    </comment>
    <comment ref="B484" authorId="0" shapeId="0">
      <text>
        <r>
          <rPr>
            <b/>
            <sz val="9"/>
            <color indexed="81"/>
            <rFont val="Tahoma"/>
            <family val="2"/>
          </rPr>
          <t>Author:</t>
        </r>
        <r>
          <rPr>
            <sz val="9"/>
            <color indexed="81"/>
            <rFont val="Tahoma"/>
            <family val="2"/>
          </rPr>
          <t xml:space="preserve">
Income paid on Direct invest: dividends</t>
        </r>
      </text>
    </comment>
    <comment ref="A574" authorId="0" shapeId="0">
      <text>
        <r>
          <rPr>
            <b/>
            <sz val="9"/>
            <color indexed="81"/>
            <rFont val="Tahoma"/>
            <family val="2"/>
          </rPr>
          <t>Author:</t>
        </r>
        <r>
          <rPr>
            <sz val="9"/>
            <color indexed="81"/>
            <rFont val="Tahoma"/>
            <family val="2"/>
          </rPr>
          <t xml:space="preserve">
Including interest on public and other private n.i.e </t>
        </r>
      </text>
    </comment>
    <comment ref="B818" authorId="0" shapeId="0">
      <text>
        <r>
          <rPr>
            <b/>
            <sz val="9"/>
            <color indexed="81"/>
            <rFont val="Tahoma"/>
            <family val="2"/>
          </rPr>
          <t>Author:</t>
        </r>
        <r>
          <rPr>
            <sz val="9"/>
            <color indexed="81"/>
            <rFont val="Tahoma"/>
            <family val="2"/>
          </rPr>
          <t xml:space="preserve">
Foreign investor in T-bonds</t>
        </r>
      </text>
    </comment>
    <comment ref="A820" authorId="0" shapeId="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authors>
    <author>Didier Tabaro</author>
  </authors>
  <commentList>
    <comment ref="A165" authorId="0" shapeId="0">
      <text>
        <r>
          <rPr>
            <b/>
            <sz val="9"/>
            <color indexed="81"/>
            <rFont val="Tahoma"/>
            <family val="2"/>
          </rPr>
          <t>Didier Tabaro:</t>
        </r>
        <r>
          <rPr>
            <sz val="9"/>
            <color indexed="81"/>
            <rFont val="Tahoma"/>
            <family val="2"/>
          </rPr>
          <t xml:space="preserve">
Include other minerals
</t>
        </r>
      </text>
    </comment>
    <comment ref="A188" authorId="0" shapeId="0">
      <text>
        <r>
          <rPr>
            <b/>
            <sz val="9"/>
            <color indexed="81"/>
            <rFont val="Tahoma"/>
            <family val="2"/>
          </rPr>
          <t>Didier Tabaro:</t>
        </r>
        <r>
          <rPr>
            <sz val="9"/>
            <color indexed="81"/>
            <rFont val="Tahoma"/>
            <family val="2"/>
          </rPr>
          <t xml:space="preserve">
Total-trans-trave</t>
        </r>
      </text>
    </comment>
    <comment ref="A192" authorId="0" shapeId="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<sst xmlns="http://schemas.openxmlformats.org/spreadsheetml/2006/main" count="10447" uniqueCount="1476">
  <si>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</si>
  <si>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</si>
  <si>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</si>
  <si>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</si>
  <si>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</si>
  <si>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</si>
  <si>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</si>
  <si>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</si>
  <si>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</si>
  <si>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</si>
  <si>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</si>
  <si>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</si>
  <si>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</si>
  <si>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</si>
  <si>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</si>
  <si>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</si>
  <si>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</si>
  <si>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</si>
  <si>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</si>
  <si>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</si>
  <si>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</si>
  <si>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</si>
  <si>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</si>
  <si>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</si>
  <si>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</si>
  <si>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</si>
  <si>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</si>
  <si>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</si>
  <si>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</si>
  <si>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</si>
  <si>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</si>
  <si>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</si>
  <si>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</si>
  <si>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</si>
  <si>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</si>
  <si>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</si>
  <si>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</si>
  <si>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</si>
  <si>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</si>
  <si>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</si>
  <si>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</si>
  <si>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</si>
  <si>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</si>
  <si>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</si>
  <si>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</si>
  <si>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</si>
  <si>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</si>
  <si>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</si>
  <si>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</si>
  <si>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</si>
  <si>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</si>
  <si>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</si>
  <si>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</si>
  <si>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</si>
  <si>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</si>
  <si>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</si>
  <si>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</si>
  <si>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</si>
  <si>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</si>
  <si>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</si>
  <si>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</si>
  <si>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</si>
  <si>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</si>
  <si>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</si>
  <si>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</si>
  <si>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</si>
  <si>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</si>
  <si>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</si>
  <si>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</si>
  <si>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</si>
  <si>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</si>
  <si>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</si>
  <si>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</si>
  <si>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</si>
  <si>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</si>
  <si>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</si>
  <si>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</si>
  <si>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</si>
  <si>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</si>
  <si>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</si>
  <si>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</si>
  <si>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</si>
  <si>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</si>
  <si>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</si>
  <si>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</si>
  <si>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</si>
  <si>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</si>
  <si>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</si>
  <si>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</si>
  <si>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</si>
  <si>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</si>
  <si>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</si>
  <si>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</si>
  <si>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</si>
  <si>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</si>
  <si>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</si>
  <si>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</si>
  <si>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</si>
  <si>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</si>
  <si>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</si>
  <si>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</si>
  <si>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</si>
  <si>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</si>
  <si>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</si>
  <si>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</si>
  <si>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</si>
  <si>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</si>
  <si>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</si>
  <si>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</si>
  <si>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</si>
  <si>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</si>
  <si>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</si>
  <si>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</si>
  <si>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</si>
  <si>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</si>
  <si>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</si>
  <si>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</si>
  <si>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</si>
  <si>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</si>
  <si>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</si>
  <si>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</si>
  <si>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</si>
  <si>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</si>
  <si>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</si>
  <si>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</si>
  <si>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</si>
  <si>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</si>
  <si>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</si>
  <si>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</si>
  <si>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</si>
  <si>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</si>
  <si>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</si>
  <si>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</si>
  <si>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</si>
  <si>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</si>
  <si>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</si>
  <si>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</si>
  <si>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</si>
  <si>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</si>
  <si>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</si>
  <si>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</si>
  <si>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</si>
  <si>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</si>
  <si>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</si>
  <si>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</si>
  <si>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</si>
  <si>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</si>
  <si>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</si>
  <si>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</si>
  <si>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</si>
  <si>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</si>
  <si>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</si>
  <si>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</si>
  <si>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</si>
  <si>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</si>
  <si>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</si>
  <si>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</si>
  <si>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</si>
  <si>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</si>
  <si>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</si>
  <si>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</si>
  <si>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</si>
  <si>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</si>
  <si>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</si>
  <si>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</si>
  <si>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</si>
  <si>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</si>
  <si>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</si>
  <si>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</si>
  <si>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</si>
  <si>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</si>
  <si>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</si>
  <si>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</si>
  <si>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</si>
  <si>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</si>
  <si>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</si>
  <si>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</si>
  <si>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</si>
  <si>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</si>
  <si>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</si>
  <si>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</si>
  <si>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</si>
  <si>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</si>
  <si>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</si>
  <si>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</si>
  <si>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</si>
  <si>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</si>
  <si>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</si>
  <si>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</si>
  <si>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</si>
  <si>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</si>
  <si>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</si>
  <si>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</si>
  <si>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</si>
  <si>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</si>
  <si>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</si>
  <si>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</si>
  <si>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</si>
  <si>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</si>
  <si>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</si>
  <si>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</si>
  <si>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</si>
  <si>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</si>
  <si>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</si>
  <si>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</si>
  <si>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</si>
  <si>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</si>
  <si>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</si>
  <si>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</si>
  <si>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</si>
  <si>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</si>
  <si>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</si>
  <si>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</si>
  <si>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</si>
  <si>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</si>
  <si>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</si>
  <si>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</si>
  <si>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</si>
  <si>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</si>
  <si>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</si>
  <si>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</si>
  <si>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</si>
  <si>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</si>
  <si>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</si>
  <si>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</si>
  <si>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</si>
  <si>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</si>
  <si>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</si>
  <si>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</si>
  <si>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</si>
  <si>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</si>
  <si>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</si>
  <si>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</si>
  <si>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</si>
  <si>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</si>
  <si>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</si>
  <si>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</si>
  <si>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</si>
  <si>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</si>
  <si>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</si>
  <si>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</si>
  <si>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</si>
  <si>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</si>
  <si>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</si>
  <si>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</si>
  <si>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</si>
  <si>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</si>
  <si>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</si>
  <si>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</si>
  <si>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</si>
  <si>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</si>
  <si>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</si>
  <si>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</si>
  <si>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</si>
  <si>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</si>
  <si>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</si>
  <si>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</si>
  <si>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</si>
  <si>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</si>
  <si>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</si>
  <si>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</si>
  <si>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</si>
  <si>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</si>
  <si>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</si>
  <si>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</si>
  <si>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</si>
  <si>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</si>
  <si>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</si>
  <si>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</si>
  <si>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</si>
  <si>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</si>
  <si>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</si>
  <si>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</si>
  <si>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</si>
  <si>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</si>
  <si>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</si>
  <si>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</si>
  <si>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</si>
  <si>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</si>
  <si>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</si>
  <si>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</si>
  <si>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</si>
  <si>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</si>
  <si>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</si>
  <si>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</si>
  <si>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</si>
  <si>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</si>
  <si>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</si>
  <si>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</si>
  <si>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</si>
  <si>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</si>
  <si>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</si>
  <si>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</si>
  <si>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</si>
  <si>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</si>
  <si>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</si>
  <si>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</si>
  <si>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</si>
  <si>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</si>
  <si>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</si>
  <si>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</si>
  <si>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</si>
  <si>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</si>
  <si>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</si>
  <si>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</si>
  <si>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</si>
  <si>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</si>
  <si>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</si>
  <si>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</si>
  <si>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</si>
  <si>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</si>
  <si>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</si>
  <si>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</si>
  <si>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</si>
  <si>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</si>
  <si>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</si>
  <si>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</si>
  <si>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</si>
  <si>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</si>
  <si>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</si>
  <si>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</si>
  <si>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</si>
  <si>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</si>
  <si>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</si>
  <si>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</si>
  <si>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</si>
  <si>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</si>
  <si>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</si>
  <si>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</si>
  <si>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</si>
  <si>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</si>
  <si>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</si>
  <si>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</si>
  <si>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</si>
  <si>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</si>
  <si>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</si>
  <si>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</si>
  <si>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</si>
  <si>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</si>
  <si>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</si>
  <si>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</si>
  <si>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</si>
  <si>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</si>
  <si>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</si>
  <si>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</si>
  <si>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</si>
  <si>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</si>
  <si>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</si>
  <si>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</si>
  <si>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</si>
  <si>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</si>
  <si>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</si>
  <si>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</si>
  <si>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</si>
  <si>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</si>
  <si>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</si>
  <si>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</si>
  <si>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</si>
  <si>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</si>
  <si>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</si>
  <si>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</si>
  <si>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</si>
  <si>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</si>
  <si>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</si>
  <si>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</si>
  <si>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</si>
  <si>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</si>
  <si>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</si>
  <si>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</si>
  <si>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</si>
  <si>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</si>
  <si>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</si>
  <si>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</si>
  <si>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</si>
  <si>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</si>
  <si>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</si>
  <si>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</si>
  <si>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</si>
  <si>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</si>
  <si>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</si>
  <si>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</si>
  <si>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</si>
  <si>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</si>
  <si>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</si>
  <si>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</si>
  <si>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</si>
  <si>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</si>
  <si>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</si>
  <si>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</si>
  <si>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</si>
  <si>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</si>
  <si>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</si>
  <si>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</si>
  <si>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</si>
  <si>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</si>
  <si>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</si>
  <si>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</si>
  <si>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</si>
  <si>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</si>
  <si>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</si>
  <si>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</si>
  <si>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</si>
  <si>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</si>
  <si>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</si>
  <si>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</si>
  <si>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</si>
  <si>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</si>
  <si>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</si>
  <si>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</si>
  <si>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</si>
  <si>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</si>
  <si>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</si>
  <si>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</si>
  <si>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</si>
  <si>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</si>
  <si>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</si>
  <si>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</si>
  <si>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</si>
  <si>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</si>
  <si>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</si>
  <si>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</si>
  <si>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</si>
  <si>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</si>
  <si>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</si>
  <si>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</si>
  <si>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</si>
  <si>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</si>
  <si>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</si>
  <si>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</si>
  <si>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</si>
  <si>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</si>
  <si>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</si>
  <si>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</si>
  <si>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</si>
  <si>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</si>
  <si>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</si>
  <si>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</si>
  <si>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</si>
  <si>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</si>
  <si>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</si>
  <si>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</si>
  <si>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</si>
  <si>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</si>
  <si>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</si>
  <si>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</si>
  <si>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</si>
  <si>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</si>
  <si>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</si>
  <si>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</si>
  <si>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</si>
  <si>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</si>
  <si>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</si>
  <si>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</si>
  <si>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</si>
  <si>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</si>
  <si>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</si>
  <si>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</si>
  <si>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</si>
  <si>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</si>
  <si>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</si>
  <si>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</si>
  <si>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</si>
  <si>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</si>
  <si>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</si>
  <si>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</si>
  <si>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</si>
  <si>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</si>
  <si>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</si>
  <si>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</si>
  <si>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</si>
  <si>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</si>
  <si>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</si>
  <si>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</si>
  <si>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</si>
  <si>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</si>
  <si>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</si>
  <si>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</si>
  <si>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</si>
  <si>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</si>
  <si>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</si>
  <si>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</si>
  <si>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</si>
  <si>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</si>
  <si>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</si>
  <si>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</si>
  <si>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</si>
  <si>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</si>
  <si>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</si>
  <si>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</si>
  <si>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</si>
  <si>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</si>
  <si>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</si>
  <si>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</si>
  <si>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</si>
  <si>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</si>
  <si>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</si>
  <si>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</si>
  <si>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</si>
  <si>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</si>
  <si>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</si>
  <si>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</si>
  <si>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</si>
  <si>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</si>
  <si>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</si>
  <si>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</si>
  <si>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</si>
  <si>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</si>
  <si>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</si>
  <si>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</si>
  <si>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</si>
  <si>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</si>
  <si>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</si>
  <si>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</si>
  <si>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</si>
  <si>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</si>
  <si>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</si>
  <si>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</si>
  <si>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</si>
  <si>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</si>
  <si>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</si>
  <si>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</si>
  <si>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</si>
  <si>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</si>
  <si>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</si>
  <si>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</si>
  <si>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</si>
  <si>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</si>
  <si>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</si>
  <si>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</si>
  <si>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</si>
  <si>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</si>
  <si>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</si>
  <si>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</si>
  <si>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</si>
  <si>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</si>
  <si>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</si>
  <si>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</si>
  <si>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</si>
  <si>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</si>
  <si>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</si>
  <si>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</si>
  <si>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</si>
  <si>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</si>
  <si>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</si>
  <si>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</si>
  <si>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</si>
  <si>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</si>
  <si>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</si>
  <si>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</si>
  <si>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</si>
  <si>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</si>
  <si>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</si>
  <si>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</si>
  <si>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</si>
  <si>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</si>
  <si>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</si>
  <si>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</si>
  <si>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</si>
  <si>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</si>
  <si>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</si>
  <si>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</si>
  <si>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</si>
  <si>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</si>
  <si>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</si>
  <si>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</si>
  <si>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</si>
  <si>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</si>
  <si>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</si>
  <si>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</si>
  <si>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</si>
  <si>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</si>
  <si>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</si>
  <si>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</si>
  <si>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</si>
  <si>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</si>
  <si>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</si>
  <si>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</si>
  <si>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</si>
  <si>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</si>
  <si>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</si>
  <si>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</si>
  <si>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</si>
  <si>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</si>
  <si>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</si>
  <si>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</si>
  <si>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</si>
  <si>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</si>
  <si>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</si>
  <si>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</si>
  <si>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</si>
  <si>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</si>
  <si>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</si>
  <si>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</si>
  <si>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</si>
  <si>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</si>
  <si>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</si>
  <si>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</si>
  <si>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</si>
  <si>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</si>
  <si>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</si>
  <si>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</si>
  <si>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</si>
  <si>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</si>
  <si>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</si>
  <si>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</si>
  <si>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</si>
  <si>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</si>
  <si>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</si>
  <si>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</si>
  <si>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</si>
  <si>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</si>
  <si>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</si>
  <si>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</si>
  <si>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</si>
  <si>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</si>
  <si>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</si>
  <si>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</si>
  <si>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</si>
  <si>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</si>
  <si>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</si>
  <si>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</si>
  <si>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</si>
  <si>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</si>
  <si>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</si>
  <si>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</si>
  <si>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</si>
  <si>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</si>
  <si>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</si>
  <si>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</si>
  <si>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</si>
  <si>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</si>
  <si>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</si>
  <si>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</si>
  <si>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</si>
  <si>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</si>
  <si>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</si>
  <si>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</si>
  <si>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</si>
  <si>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</si>
  <si>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</si>
  <si>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</si>
  <si>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</si>
  <si>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</si>
  <si>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</si>
  <si>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</si>
  <si>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</si>
  <si>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</si>
  <si>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</si>
  <si>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</si>
  <si>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</si>
  <si>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</si>
  <si>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</si>
  <si>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</si>
  <si>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</si>
  <si>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</si>
  <si>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</si>
  <si>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</si>
  <si>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</si>
  <si>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</si>
  <si>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</si>
  <si>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</si>
  <si>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</si>
  <si>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</si>
  <si>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</si>
  <si>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</si>
  <si>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</si>
  <si>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</si>
  <si>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</si>
  <si>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</si>
  <si>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</si>
  <si>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</si>
  <si>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</si>
  <si>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</si>
  <si>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</si>
  <si>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</si>
  <si>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</si>
  <si>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</si>
  <si>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</si>
  <si>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</si>
  <si>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</si>
  <si>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</si>
  <si>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</si>
  <si>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</si>
  <si>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</si>
  <si>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</si>
  <si>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</si>
  <si>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</si>
  <si>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</si>
  <si>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</si>
  <si>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</si>
  <si>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</si>
  <si>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</si>
  <si>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</si>
  <si>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</si>
  <si>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</si>
  <si>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</si>
  <si>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</si>
  <si>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</si>
  <si>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</si>
  <si>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</si>
  <si>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</si>
  <si>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</si>
  <si>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</si>
  <si>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</si>
  <si>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</si>
  <si>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</si>
  <si>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</si>
  <si>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</si>
  <si>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</si>
  <si>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</si>
  <si>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</si>
  <si>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</si>
  <si>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</si>
  <si>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</si>
  <si>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</si>
  <si>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</si>
  <si>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</si>
  <si>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</si>
  <si>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</si>
  <si>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</si>
  <si>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</si>
  <si>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</si>
  <si>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</si>
  <si>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</si>
  <si>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</si>
  <si>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</si>
  <si>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</si>
  <si>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</si>
  <si>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</si>
  <si>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</si>
  <si>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</si>
  <si>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</si>
  <si>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</si>
  <si>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</si>
  <si>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</si>
  <si>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</si>
  <si>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</si>
  <si>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</si>
  <si>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</si>
  <si>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</si>
  <si>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</si>
  <si>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</si>
  <si>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</si>
  <si>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</si>
  <si>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</si>
  <si>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</si>
  <si>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</si>
  <si>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</si>
  <si>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</si>
  <si>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</si>
  <si>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</si>
  <si>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</si>
  <si>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</si>
  <si>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</si>
  <si>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</si>
  <si>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</si>
  <si>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</si>
  <si>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</si>
  <si>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</si>
  <si>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</si>
  <si>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</si>
  <si>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</si>
  <si>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</si>
  <si>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</si>
  <si>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</si>
  <si>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</si>
  <si>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</si>
  <si>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</si>
  <si>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</si>
  <si>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</si>
  <si>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</si>
  <si>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</si>
  <si>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</si>
  <si>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</si>
  <si>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</si>
  <si>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</si>
  <si>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</si>
  <si>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</si>
  <si>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</si>
  <si>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</si>
  <si>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</si>
  <si>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</si>
  <si>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</si>
  <si>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</si>
  <si>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</si>
  <si>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</si>
  <si>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</si>
  <si>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</si>
  <si>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</si>
  <si>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</si>
  <si>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</si>
  <si>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</si>
  <si>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</si>
  <si>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</si>
  <si>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</si>
  <si>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</si>
  <si>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</si>
  <si>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</si>
  <si>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</si>
  <si>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</si>
  <si>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</si>
  <si>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</si>
  <si>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</si>
  <si>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</si>
  <si>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</si>
  <si>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</si>
  <si>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</si>
  <si>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</si>
  <si>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</si>
  <si>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</si>
  <si>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</si>
  <si>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</si>
  <si>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</si>
  <si>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</si>
  <si>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</si>
  <si>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</si>
  <si>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</si>
  <si>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</si>
  <si>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</si>
  <si>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</si>
  <si>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</si>
  <si>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</si>
  <si>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</si>
  <si>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</si>
  <si>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</si>
  <si>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</si>
  <si>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</si>
  <si>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</si>
  <si>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</si>
  <si>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</si>
  <si>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</si>
  <si>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</si>
  <si>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</si>
  <si>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</si>
  <si>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</si>
  <si>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</si>
  <si>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</si>
  <si>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</si>
  <si>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</si>
  <si>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</si>
  <si>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</si>
  <si>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</si>
  <si>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</si>
  <si>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</si>
  <si>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</si>
  <si>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</si>
  <si>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</si>
  <si>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</si>
  <si>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</si>
  <si>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</si>
  <si>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</si>
  <si>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</si>
  <si>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</si>
  <si>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</si>
  <si>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</si>
  <si>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</si>
  <si>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</si>
  <si>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</si>
  <si>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</si>
  <si>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</si>
  <si>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</si>
  <si>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</si>
  <si>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</si>
  <si>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</si>
  <si>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MON_Rwametric_Mdata Above this</t>
  </si>
  <si>
    <t>TOFE</t>
  </si>
  <si>
    <t>Interest_rates_Rwametric_Mdata Above this</t>
  </si>
  <si>
    <t>NADEMAND_cup_Rwametric_Mdata Below</t>
  </si>
  <si>
    <t xml:space="preserve">NADEMAND_cup_Rwametric_Qdata Above this </t>
  </si>
  <si>
    <t xml:space="preserve">CPI_Rwametric_Qdata below </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</si>
  <si>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</si>
  <si>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</si>
  <si>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</si>
  <si>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</si>
  <si>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</si>
  <si>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</si>
  <si>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</si>
  <si>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</si>
  <si>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</si>
  <si>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</si>
  <si>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</si>
  <si>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NASUP_cup_Rwametric_Qdata Above</t>
  </si>
  <si>
    <t>NASUP_con_Rwametric_Qdata Below</t>
  </si>
  <si>
    <t>NASUP_con_Qdata above this</t>
  </si>
  <si>
    <t>CPI_Rwametric_Qdata above</t>
  </si>
  <si>
    <t>FISCAL_Rwametric_Mdata Below this</t>
  </si>
  <si>
    <t>FISCAL_Rwametric_Mdata Above this</t>
  </si>
  <si>
    <t>5.91</t>
  </si>
  <si>
    <t>5.7</t>
  </si>
  <si>
    <t>6.05</t>
  </si>
  <si>
    <t>6.34</t>
  </si>
  <si>
    <t>5.98</t>
  </si>
  <si>
    <t>6.40</t>
  </si>
  <si>
    <t>6.24</t>
  </si>
  <si>
    <t>6.14</t>
  </si>
  <si>
    <t>6.72</t>
  </si>
  <si>
    <t>16.43</t>
  </si>
  <si>
    <t>16.09</t>
  </si>
  <si>
    <t>16.20</t>
  </si>
  <si>
    <t>-</t>
  </si>
  <si>
    <t>CPI_Rwametric_Mdata above this</t>
  </si>
  <si>
    <t>CPI_Rwametric_Mdata below this</t>
  </si>
  <si>
    <t xml:space="preserve">      Direct foreign investment (liabilities)</t>
  </si>
  <si>
    <t xml:space="preserve">      Net borrowing by government</t>
  </si>
  <si>
    <t xml:space="preserve">      pm Errors &amp; Omissions (-/- outflow)</t>
  </si>
  <si>
    <t>Other net private capital inflows (excl FDI, incl FDI, E&amp;O)</t>
  </si>
  <si>
    <t>Interest rate Quarterly</t>
  </si>
  <si>
    <t>FISCAL_Rwametric_Qdata Below this</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</si>
  <si>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</si>
  <si>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</si>
  <si>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</si>
  <si>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</si>
  <si>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</si>
  <si>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</si>
  <si>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</si>
  <si>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</si>
  <si>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</si>
  <si>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</si>
  <si>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</si>
  <si>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</si>
  <si>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</si>
  <si>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</si>
  <si>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</si>
  <si>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</si>
  <si>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</si>
  <si>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</si>
  <si>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</si>
  <si>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</si>
  <si>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</si>
  <si>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</si>
  <si>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</si>
  <si>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</si>
  <si>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</si>
  <si>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</si>
  <si>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</si>
  <si>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REAL_Rwametric_Qdata above this (Quarterly data)</t>
  </si>
  <si>
    <t>II</t>
  </si>
  <si>
    <t>III</t>
  </si>
  <si>
    <t>IV</t>
  </si>
  <si>
    <t>WEOGAS_Rwametric_Qdata below this</t>
  </si>
  <si>
    <t>WEOGAS_Rwametric_Qdata above this</t>
  </si>
  <si>
    <t>WEOGEE_Rwametric_Qdata  below this</t>
  </si>
  <si>
    <t>WEOGEE_Rwametric_Qdata above this</t>
  </si>
  <si>
    <t>MON_Rwametric_Qdata Above this</t>
  </si>
  <si>
    <t>fr2010 WEOGAS_Rwametric_Qdata</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</si>
  <si>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</si>
  <si>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</si>
  <si>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</si>
  <si>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</si>
  <si>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</si>
  <si>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</si>
  <si>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</si>
  <si>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</si>
  <si>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</si>
  <si>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</si>
  <si>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</si>
  <si>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GENERAL INDEX (CPI) (Urban only)</t>
  </si>
  <si>
    <t>BOP variables for Rwametric (BOP_Rwametric_Mdata below this)</t>
  </si>
  <si>
    <t>BOP_Rwametric_Qdata above this</t>
  </si>
  <si>
    <t>BOP_Rwametric_Mdata above this</t>
  </si>
  <si>
    <t>NA_Sup_cup_Rwametric_Mdata Below</t>
  </si>
  <si>
    <t xml:space="preserve">NADEMAND_Defl_Rwametric_Mdata Above this </t>
  </si>
  <si>
    <t>NADEMAND_cop_Rwametric_Mdata Above</t>
  </si>
  <si>
    <t>NADEMAND_cop_Rwametric_Mdata Below</t>
  </si>
  <si>
    <t>NADEMAND_cup_Rwametric_Mdata Above</t>
  </si>
  <si>
    <t>Interest_rates_Rwametric_Mdata Below this</t>
  </si>
  <si>
    <t xml:space="preserve">      of which: fresh food (cereals, meat, milk, veggies, fruit)</t>
  </si>
  <si>
    <t>Green: degrees of freedom to  vary to proxy overall CPIs</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</si>
  <si>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</si>
  <si>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</si>
  <si>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</si>
  <si>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</si>
  <si>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</si>
  <si>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</si>
  <si>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</si>
  <si>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</si>
  <si>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</si>
  <si>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</si>
  <si>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</si>
  <si>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</si>
  <si>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</si>
  <si>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</si>
  <si>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</si>
  <si>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</si>
  <si>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NADEMAND_all_Rwametric_Qdata below this from 1999Q1</t>
  </si>
  <si>
    <t>NADEMAND_cop_Rwametric_Qdata above this from 1999Q1</t>
  </si>
  <si>
    <t>NADEMAND_cop_Rwametric_Qdata below this from 1999Q1</t>
  </si>
  <si>
    <t xml:space="preserve">NADEMAND_all_Rwametric_Qdata Above this </t>
  </si>
  <si>
    <t>CPI_Rwametric_Mdata</t>
  </si>
  <si>
    <t>NASUP_con_Rwametric_Qdata</t>
  </si>
  <si>
    <t>NASUP_cup_Rwametric_Qdata</t>
  </si>
  <si>
    <t>BOP_Rwametric_Qdata below this</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</si>
  <si>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</si>
  <si>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</si>
  <si>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</si>
  <si>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</si>
  <si>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</si>
  <si>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</si>
  <si>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</si>
  <si>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</si>
  <si>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</si>
  <si>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</si>
  <si>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</si>
  <si>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</si>
  <si>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</si>
  <si>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</si>
  <si>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</si>
  <si>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</si>
  <si>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</si>
  <si>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</si>
  <si>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</si>
  <si>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</si>
  <si>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</si>
  <si>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</si>
  <si>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</si>
  <si>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</si>
  <si>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</si>
  <si>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</si>
  <si>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</si>
  <si>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</si>
  <si>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</si>
  <si>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</si>
  <si>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</si>
  <si>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</si>
  <si>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</si>
  <si>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</si>
  <si>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</si>
  <si>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</si>
  <si>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</si>
  <si>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</si>
  <si>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</si>
  <si>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</si>
  <si>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</si>
  <si>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</si>
  <si>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</si>
  <si>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</si>
  <si>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</si>
  <si>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end WEOGAS_Rwametric_Qdata</t>
  </si>
  <si>
    <t>Advanced economies 2010Q1=100</t>
  </si>
  <si>
    <t>World trade volume (goods and services) 2005=100</t>
  </si>
  <si>
    <t xml:space="preserve">  Excluding oil—advanced economies 2005=100</t>
  </si>
  <si>
    <t xml:space="preserve">    Manufactures—advanced economies 2005-100</t>
  </si>
  <si>
    <t>U.S. dollars per unit of national currency (p.a)</t>
  </si>
  <si>
    <t>Euro area $/Euro</t>
  </si>
  <si>
    <t>U.S. dollar deposits in %</t>
  </si>
  <si>
    <t>Euro in %</t>
  </si>
  <si>
    <t>Tea  $cts/lbs</t>
  </si>
  <si>
    <t>Hides  $cts/lbs</t>
  </si>
  <si>
    <t>Tin $/MT</t>
  </si>
  <si>
    <t>Gold $/ounce 30.6 grams/ounce</t>
  </si>
  <si>
    <t>Coffee, other mild (ICO, ex-dock New York) $cts/lbs 0.45 Kg/lbs</t>
  </si>
  <si>
    <t xml:space="preserve">   Petroleum spot price (APSP; US$) $cts/barrel</t>
  </si>
  <si>
    <t>..</t>
  </si>
  <si>
    <t>MON_Rwametric_Qdata below this, 3 mos p.a. stocks</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</si>
  <si>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</si>
  <si>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</si>
  <si>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</si>
  <si>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</si>
  <si>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</si>
  <si>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</si>
  <si>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</si>
  <si>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</si>
  <si>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</si>
  <si>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</si>
  <si>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</si>
  <si>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</si>
  <si>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</si>
  <si>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REAL_Rwametric_Qdata below this (Quarterly data), intrayear is intrapolation</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</si>
  <si>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</si>
  <si>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</si>
  <si>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</si>
  <si>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</si>
  <si>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Qdata_REER</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</si>
  <si>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</si>
  <si>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</si>
  <si>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</si>
  <si>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</si>
  <si>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</si>
  <si>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</si>
  <si>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</si>
  <si>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</si>
  <si>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</si>
  <si>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</si>
  <si>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</si>
  <si>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</si>
  <si>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</si>
  <si>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</si>
  <si>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</si>
  <si>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</si>
  <si>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</si>
  <si>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</si>
  <si>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</si>
  <si>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</si>
  <si>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</si>
  <si>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</si>
  <si>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</si>
  <si>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</si>
  <si>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</si>
  <si>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</si>
  <si>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</si>
  <si>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</si>
  <si>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</si>
  <si>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</si>
  <si>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</si>
  <si>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</si>
  <si>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</si>
  <si>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</si>
  <si>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</si>
  <si>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</si>
  <si>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</si>
  <si>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</si>
  <si>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</si>
  <si>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</si>
  <si>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</si>
  <si>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</si>
  <si>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</si>
  <si>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</si>
  <si>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</si>
  <si>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</si>
  <si>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</si>
  <si>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</si>
  <si>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</si>
  <si>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</si>
  <si>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</si>
  <si>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</si>
  <si>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</si>
  <si>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</si>
  <si>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</si>
  <si>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</si>
  <si>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</si>
  <si>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</si>
  <si>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</si>
  <si>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</si>
  <si>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</si>
  <si>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</si>
  <si>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</si>
  <si>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</si>
  <si>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</si>
  <si>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</si>
  <si>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</si>
  <si>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</si>
  <si>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</si>
  <si>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</si>
  <si>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</si>
  <si>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</si>
  <si>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</si>
  <si>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</si>
  <si>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</si>
  <si>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</si>
  <si>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</si>
  <si>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</si>
  <si>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</si>
  <si>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</si>
  <si>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</si>
  <si>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</si>
  <si>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</si>
  <si>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</si>
  <si>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</si>
  <si>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</si>
  <si>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</si>
  <si>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</si>
  <si>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</si>
  <si>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</si>
  <si>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</si>
  <si>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</si>
  <si>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</si>
  <si>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</si>
  <si>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</si>
  <si>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</si>
  <si>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</si>
  <si>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</si>
  <si>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</si>
  <si>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</si>
  <si>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</si>
  <si>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</si>
  <si>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</si>
  <si>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</si>
  <si>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</si>
  <si>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</si>
  <si>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</si>
  <si>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</si>
  <si>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</si>
  <si>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</si>
  <si>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</si>
  <si>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</si>
  <si>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</si>
  <si>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</si>
  <si>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</si>
  <si>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</si>
  <si>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</si>
  <si>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</si>
  <si>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</si>
  <si>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</si>
  <si>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</si>
  <si>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</si>
  <si>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</si>
  <si>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</si>
  <si>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</si>
  <si>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</si>
  <si>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</si>
  <si>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</si>
  <si>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</si>
  <si>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</si>
  <si>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</si>
  <si>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</si>
  <si>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</si>
  <si>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</si>
  <si>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</si>
  <si>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</si>
  <si>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</si>
  <si>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</si>
  <si>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</si>
  <si>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</si>
  <si>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</si>
  <si>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</si>
  <si>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</si>
  <si>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</si>
  <si>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</si>
  <si>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</si>
  <si>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</si>
  <si>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</si>
  <si>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</si>
  <si>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</si>
  <si>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</si>
  <si>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</si>
  <si>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</si>
  <si>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</si>
  <si>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</si>
  <si>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</si>
  <si>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</si>
  <si>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</si>
  <si>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</si>
  <si>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</si>
  <si>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</si>
  <si>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</si>
  <si>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</si>
  <si>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</si>
  <si>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</si>
  <si>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</si>
  <si>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</si>
  <si>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</si>
  <si>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</si>
  <si>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</si>
  <si>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</si>
  <si>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</si>
  <si>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</si>
  <si>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</si>
  <si>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</si>
  <si>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</si>
  <si>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</si>
  <si>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</si>
  <si>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</si>
  <si>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</si>
  <si>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</si>
  <si>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</si>
  <si>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</si>
  <si>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</si>
  <si>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</si>
  <si>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</si>
  <si>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</si>
  <si>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</si>
  <si>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</si>
  <si>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</si>
  <si>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</si>
  <si>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</si>
  <si>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</si>
  <si>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</si>
  <si>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</si>
  <si>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</si>
  <si>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</si>
  <si>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</si>
  <si>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</si>
  <si>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</si>
  <si>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</si>
  <si>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</si>
  <si>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</si>
  <si>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</si>
  <si>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</si>
  <si>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</si>
  <si>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</si>
  <si>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</si>
  <si>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</si>
  <si>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</si>
  <si>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</si>
  <si>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</si>
  <si>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</si>
  <si>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</si>
  <si>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</si>
  <si>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</si>
  <si>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</si>
  <si>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</si>
  <si>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</si>
  <si>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</si>
  <si>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</si>
  <si>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</si>
  <si>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</si>
  <si>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</si>
  <si>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</si>
  <si>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</si>
  <si>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</si>
  <si>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</si>
  <si>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</si>
  <si>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</si>
  <si>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</si>
  <si>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</si>
  <si>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</si>
  <si>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</si>
  <si>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</si>
  <si>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</si>
  <si>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</si>
  <si>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</si>
  <si>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</si>
  <si>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</si>
  <si>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</si>
  <si>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</si>
  <si>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</si>
  <si>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</si>
  <si>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</si>
  <si>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</si>
  <si>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</si>
  <si>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</si>
  <si>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</si>
  <si>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</si>
  <si>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</si>
  <si>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</si>
  <si>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</si>
  <si>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</si>
  <si>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</si>
  <si>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</si>
  <si>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</si>
  <si>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</si>
  <si>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</si>
  <si>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</si>
  <si>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</si>
  <si>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</si>
  <si>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</si>
  <si>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</si>
  <si>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</si>
  <si>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</si>
  <si>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</si>
  <si>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</si>
  <si>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</si>
  <si>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</si>
  <si>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</si>
  <si>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</si>
  <si>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</si>
  <si>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</si>
  <si>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</si>
  <si>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</si>
  <si>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</si>
  <si>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</si>
  <si>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</si>
  <si>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</si>
  <si>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</si>
  <si>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</si>
  <si>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</si>
  <si>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</si>
  <si>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</si>
  <si>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</si>
  <si>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r>
      <t>GDP deflator</t>
    </r>
    <r>
      <rPr>
        <b/>
        <sz val="10"/>
        <color rgb="FFFF0000"/>
        <rFont val="Calibri"/>
        <family val="2"/>
        <scheme val="minor"/>
      </rPr>
      <t xml:space="preserve"> Q-to-Q change</t>
    </r>
  </si>
  <si>
    <r>
      <t xml:space="preserve">Real GDP </t>
    </r>
    <r>
      <rPr>
        <b/>
        <sz val="10"/>
        <color rgb="FFFF0000"/>
        <rFont val="Calibri"/>
        <family val="2"/>
        <scheme val="minor"/>
      </rPr>
      <t>Q-to-Q change</t>
    </r>
  </si>
  <si>
    <t xml:space="preserve">Emerging market and developing economies </t>
  </si>
  <si>
    <r>
      <t>Fuel</t>
    </r>
    <r>
      <rPr>
        <b/>
        <sz val="10"/>
        <color theme="7" tint="-0.249977111117893"/>
        <rFont val="Calibri"/>
        <family val="2"/>
        <scheme val="minor"/>
      </rPr>
      <t xml:space="preserve"> 2016=100</t>
    </r>
  </si>
  <si>
    <r>
      <t xml:space="preserve">   Food </t>
    </r>
    <r>
      <rPr>
        <b/>
        <sz val="10"/>
        <color theme="7" tint="-0.249977111117893"/>
        <rFont val="Calibri"/>
        <family val="2"/>
        <scheme val="minor"/>
      </rPr>
      <t>2016=100</t>
    </r>
  </si>
  <si>
    <r>
      <t xml:space="preserve">   Agricultural raw materials </t>
    </r>
    <r>
      <rPr>
        <b/>
        <sz val="10"/>
        <color theme="7" tint="-0.249977111117893"/>
        <rFont val="Calibri"/>
        <family val="2"/>
        <scheme val="minor"/>
      </rPr>
      <t>2016=100</t>
    </r>
  </si>
  <si>
    <r>
      <t xml:space="preserve">   Metals </t>
    </r>
    <r>
      <rPr>
        <b/>
        <sz val="10"/>
        <color theme="7" tint="-0.249977111117893"/>
        <rFont val="Calibri"/>
        <family val="2"/>
        <scheme val="minor"/>
      </rPr>
      <t>2016=100</t>
    </r>
  </si>
  <si>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</si>
  <si>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</si>
  <si>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</si>
  <si>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</si>
  <si>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</si>
  <si>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</si>
  <si>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</si>
  <si>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</si>
  <si>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</si>
  <si>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</si>
  <si>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</si>
  <si>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</si>
  <si>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</si>
  <si>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</si>
  <si>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</si>
  <si>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</si>
  <si>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</si>
  <si>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</si>
  <si>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</si>
  <si>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</si>
  <si>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</si>
  <si>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</si>
  <si>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</si>
  <si>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</si>
  <si>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</si>
  <si>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</si>
  <si>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</si>
  <si>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</si>
  <si>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</si>
  <si>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</si>
  <si>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</si>
  <si>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</si>
  <si>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</si>
  <si>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</si>
  <si>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</si>
  <si>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</si>
  <si>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</si>
  <si>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</si>
  <si>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</si>
  <si>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</si>
  <si>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</si>
  <si>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</si>
  <si>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</si>
  <si>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</si>
  <si>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</si>
  <si>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</si>
  <si>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</si>
  <si>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</si>
  <si>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</si>
  <si>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</si>
  <si>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</si>
  <si>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</si>
  <si>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</si>
  <si>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</si>
  <si>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</si>
  <si>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intrapolated from Annual fr 2023</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</si>
  <si>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</si>
  <si>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</si>
  <si>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</si>
  <si>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</si>
  <si>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</si>
  <si>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</si>
  <si>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</si>
  <si>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(incl. IMF) end-CY in % of GDP</t>
  </si>
  <si>
    <t xml:space="preserve">             external public debt in mln US$ (incl. IMF)</t>
  </si>
  <si>
    <t xml:space="preserve">             external public debt in NPV terms, mln US$ (incl. IMF)</t>
  </si>
  <si>
    <t>Debt central government (incl. IMF, guarantees), end-year in % of GDP</t>
  </si>
  <si>
    <t>domestic debt end-CY (excl. guarantees; bln RWF)</t>
  </si>
  <si>
    <t>OUTPUT_govtdebt_Rwametric_Qdata above this</t>
  </si>
  <si>
    <t>na</t>
  </si>
  <si>
    <t>ystar</t>
  </si>
  <si>
    <t>cpistar</t>
  </si>
  <si>
    <t>enerstar</t>
  </si>
  <si>
    <t>foodstar</t>
  </si>
  <si>
    <t>istar</t>
  </si>
  <si>
    <t>s</t>
  </si>
  <si>
    <t>y</t>
  </si>
  <si>
    <t>cons</t>
  </si>
  <si>
    <t>gexp</t>
  </si>
  <si>
    <t>inv</t>
  </si>
  <si>
    <t>exp</t>
  </si>
  <si>
    <t>imp</t>
  </si>
  <si>
    <t>gcons</t>
  </si>
  <si>
    <t>ny</t>
  </si>
  <si>
    <t>ncons</t>
  </si>
  <si>
    <t>ngcons</t>
  </si>
  <si>
    <t>ninv</t>
  </si>
  <si>
    <t>nexp</t>
  </si>
  <si>
    <t>nimp</t>
  </si>
  <si>
    <t>pexpstar</t>
  </si>
  <si>
    <t>pimpstar</t>
  </si>
  <si>
    <t>cpi</t>
  </si>
  <si>
    <t>cpi_core</t>
  </si>
  <si>
    <t>cpi_food</t>
  </si>
  <si>
    <t>cpi_ener</t>
  </si>
  <si>
    <t>i</t>
  </si>
  <si>
    <t>grev</t>
  </si>
  <si>
    <t>md</t>
  </si>
  <si>
    <t>i_lend</t>
  </si>
  <si>
    <t>ginv</t>
  </si>
  <si>
    <t xml:space="preserve">     Domestic public debt (excl. guarantees) end-CY in % of GDP</t>
  </si>
  <si>
    <t>ndebt_fcy</t>
  </si>
  <si>
    <t>ndebt_lcy</t>
  </si>
  <si>
    <t>nintp_lcy</t>
  </si>
  <si>
    <t>nintp_fcy</t>
  </si>
  <si>
    <t>nfg</t>
  </si>
  <si>
    <t>d(ndebt_fca) = d(BF)</t>
  </si>
  <si>
    <t>dBD</t>
  </si>
  <si>
    <t>dBP1</t>
  </si>
  <si>
    <t>dBP2</t>
  </si>
</sst>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7" formatCode="&quot;$&quot;#,##0.00_);\(&quot;$&quot;#,##0.00\)"/>
    <numFmt numFmtId="44" formatCode="_(&quot;$&quot;* #,##0.00_);_(&quot;$&quot;* \(#,##0.00\);_(&quot;$&quot;* &quot;-&quot;??_);_(@_)"/>
    <numFmt numFmtId="43" formatCode="_(* #,##0.00_);_(* \(#,##0.00\);_(* &quot;-&quot;??_);_(@_)"/>
    <numFmt numFmtId="164" formatCode="_-* #,##0.00_-;\-* #,##0.00_-;_-* &quot;-&quot;??_-;_-@_-"/>
    <numFmt numFmtId="165" formatCode="#,##0.0"/>
    <numFmt numFmtId="166" formatCode="#,##0_ ;[Red]\-#,##0\ "/>
    <numFmt numFmtId="167" formatCode="0.0"/>
    <numFmt numFmtId="168" formatCode="_-* #,##0.00\ _€_-;\-* #,##0.00\ _€_-;_-* &quot;-&quot;??\ _€_-;_-@_-"/>
    <numFmt numFmtId="169" formatCode="_-* #,##0.00\ _F_-;\-* #,##0.00\ _F_-;_-* &quot;-&quot;??\ _F_-;_-@_-"/>
    <numFmt numFmtId="170" formatCode="_-* #,##0.00\ _T_L_-;\-* #,##0.00\ _T_L_-;_-* &quot;-&quot;??\ _T_L_-;_-@_-"/>
    <numFmt numFmtId="171" formatCode="_-* #,##0.00\ [$€-1]_-;\-* #,##0.00\ [$€-1]_-;_-* &quot;-&quot;??\ [$€-1]_-"/>
    <numFmt numFmtId="172" formatCode="#,##0.00000000000000"/>
    <numFmt numFmtId="173" formatCode="_ * #,##0.00_ ;_ * \-#,##0.00_ ;_ * &quot;-&quot;??_ ;_ @_ "/>
    <numFmt numFmtId="174" formatCode="_([$€-2]* #,##0.00_);_([$€-2]* \(#,##0.00\);_([$€-2]* &quot;-&quot;??_)"/>
    <numFmt numFmtId="175" formatCode="_-* #,##0.0\ _F_-;\-* #,##0.0\ _F_-;_-* &quot;-&quot;??\ _F_-;_-@_-"/>
    <numFmt numFmtId="176" formatCode="_(* #,##0_);_(* \(#,##0\);_(* &quot;-&quot;??_);_(@_)"/>
    <numFmt numFmtId="177" formatCode="[$-409]mmm\-yy;@"/>
    <numFmt numFmtId="178" formatCode="_-* #,##0\ _F_-;\-* #,##0\ _F_-;_-* &quot;-&quot;??\ _F_-;_-@_-"/>
    <numFmt numFmtId="179" formatCode="0.000"/>
    <numFmt numFmtId="180" formatCode="0.0%"/>
    <numFmt numFmtId="181" formatCode="0.0_)"/>
    <numFmt numFmtId="182" formatCode="#,##0.0_);\(#,##0.0\)"/>
    <numFmt numFmtId="183" formatCode="0.00_)"/>
    <numFmt numFmtId="184" formatCode="_(* #,##0.0_);_(* \(#,##0.0\);_(* &quot;-&quot;??_);_(@_)"/>
    <numFmt numFmtId="185" formatCode="[$-409]mmmm\ d\,\ yyyy;@"/>
    <numFmt numFmtId="186" formatCode="0.0000"/>
  </numFmts>
  <fonts count="169">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sz val="8"/>
      <name val="Calibri Light"/>
      <family val="2"/>
      <scheme val="maj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b/>
      <sz val="9"/>
      <name val="Calibri"/>
      <family val="2"/>
      <scheme val="minor"/>
    </font>
    <font>
      <sz val="9"/>
      <color theme="1"/>
      <name val="Arial"/>
      <family val="2"/>
    </font>
    <font>
      <b/>
      <sz val="10"/>
      <color rgb="FF0070C0"/>
      <name val="Calibri"/>
      <family val="2"/>
      <scheme val="minor"/>
    </font>
    <font>
      <b/>
      <sz val="8"/>
      <color rgb="FFC0000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10"/>
      <color theme="7"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8"/>
      <color rgb="FFFF0000"/>
      <name val="Calibri"/>
      <family val="2"/>
    </font>
    <font>
      <sz val="11"/>
      <color rgb="FFFF0000"/>
      <name val="Times New Roman"/>
      <family val="1"/>
    </font>
    <font>
      <sz val="12"/>
      <color rgb="FFFF0000"/>
      <name val="Calibri Light"/>
      <family val="1"/>
      <scheme val="major"/>
    </font>
    <font>
      <u/>
      <sz val="12"/>
      <color theme="1"/>
      <name val="Calibri Light"/>
      <family val="1"/>
      <scheme val="major"/>
    </font>
    <font>
      <b/>
      <sz val="12"/>
      <color rgb="FFFF0000"/>
      <name val="Calibri Light"/>
      <family val="1"/>
      <scheme val="major"/>
    </font>
  </fonts>
  <fills count="8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6DD"/>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FF9E7"/>
        <bgColor indexed="64"/>
      </patternFill>
    </fill>
    <fill>
      <patternFill patternType="solid">
        <fgColor rgb="FFF3F3F3"/>
        <bgColor rgb="FF000000"/>
      </patternFill>
    </fill>
    <fill>
      <patternFill patternType="solid">
        <fgColor rgb="FFF3F3F3"/>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s>
  <cellStyleXfs count="216">
    <xf numFmtId="0" fontId="0" fillId="0" borderId="0"/>
    <xf numFmtId="0" fontId="1" fillId="0" borderId="0"/>
    <xf numFmtId="164"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164" fontId="1" fillId="0" borderId="0" applyFont="0" applyFill="0" applyBorder="0" applyAlignment="0" applyProtection="0"/>
    <xf numFmtId="43" fontId="2" fillId="0" borderId="0" applyFont="0" applyFill="0" applyBorder="0" applyAlignment="0" applyProtection="0"/>
    <xf numFmtId="168" fontId="20" fillId="0" borderId="0" applyFont="0" applyFill="0" applyBorder="0" applyAlignment="0" applyProtection="0"/>
    <xf numFmtId="9" fontId="20" fillId="0" borderId="0" applyFont="0" applyFill="0" applyBorder="0" applyAlignment="0" applyProtection="0"/>
    <xf numFmtId="0" fontId="19" fillId="0" borderId="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7" fontId="1" fillId="0" borderId="0" applyFont="0" applyFill="0" applyBorder="0" applyAlignment="0" applyProtection="0"/>
    <xf numFmtId="0" fontId="1" fillId="0" borderId="0"/>
    <xf numFmtId="0" fontId="1" fillId="0" borderId="0"/>
    <xf numFmtId="0" fontId="1" fillId="0" borderId="0"/>
    <xf numFmtId="168" fontId="19" fillId="0" borderId="0" applyFill="0" applyBorder="0" applyProtection="0">
      <alignment horizontal="right"/>
    </xf>
    <xf numFmtId="0" fontId="1" fillId="0" borderId="0"/>
    <xf numFmtId="0" fontId="1" fillId="0" borderId="0"/>
    <xf numFmtId="164" fontId="2" fillId="0" borderId="0" applyFont="0" applyFill="0" applyBorder="0" applyAlignment="0" applyProtection="0"/>
    <xf numFmtId="9" fontId="1" fillId="0" borderId="0" applyFont="0" applyFill="0" applyBorder="0" applyAlignment="0" applyProtection="0"/>
    <xf numFmtId="164" fontId="2" fillId="0" borderId="0" applyFont="0" applyFill="0" applyBorder="0" applyAlignment="0" applyProtection="0"/>
    <xf numFmtId="0" fontId="1" fillId="0" borderId="0"/>
    <xf numFmtId="170"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70" fontId="1" fillId="0" borderId="0" applyFont="0" applyFill="0" applyBorder="0" applyAlignment="0" applyProtection="0"/>
    <xf numFmtId="168" fontId="2" fillId="0" borderId="0" applyFont="0" applyFill="0" applyBorder="0" applyAlignment="0" applyProtection="0"/>
    <xf numFmtId="169" fontId="1" fillId="0" borderId="0" applyFont="0" applyFill="0" applyBorder="0" applyAlignment="0" applyProtection="0"/>
    <xf numFmtId="170" fontId="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1" fillId="0" borderId="0" applyFont="0" applyFill="0" applyBorder="0" applyAlignment="0" applyProtection="0"/>
    <xf numFmtId="164" fontId="2" fillId="0" borderId="0" applyFont="0" applyFill="0" applyBorder="0" applyAlignment="0" applyProtection="0"/>
    <xf numFmtId="164" fontId="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69"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65" fontId="1" fillId="0" borderId="0" applyFont="0" applyFill="0" applyBorder="0" applyAlignment="0" applyProtection="0"/>
    <xf numFmtId="164"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172"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4"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0"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1" fillId="0" borderId="0"/>
    <xf numFmtId="44" fontId="2" fillId="0" borderId="0" applyFont="0" applyFill="0" applyBorder="0" applyAlignment="0" applyProtection="0"/>
    <xf numFmtId="171" fontId="2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1" fontId="1" fillId="0" borderId="0" applyFont="0" applyFill="0" applyBorder="0" applyAlignment="0" applyProtection="0"/>
    <xf numFmtId="171"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164" fontId="1" fillId="0" borderId="0" applyFont="0" applyFill="0" applyBorder="0" applyAlignment="0" applyProtection="0"/>
    <xf numFmtId="0" fontId="19" fillId="0" borderId="0"/>
    <xf numFmtId="168" fontId="1" fillId="0" borderId="0" applyFont="0" applyFill="0" applyBorder="0" applyAlignment="0" applyProtection="0"/>
    <xf numFmtId="164" fontId="1"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164" fontId="2" fillId="0" borderId="0" applyFont="0" applyFill="0" applyBorder="0" applyAlignment="0" applyProtection="0"/>
    <xf numFmtId="0" fontId="2" fillId="0" borderId="0"/>
    <xf numFmtId="0" fontId="1" fillId="0" borderId="0"/>
    <xf numFmtId="170"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5"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8" fillId="0" borderId="0" applyNumberFormat="0" applyFill="0" applyBorder="0" applyAlignment="0" applyProtection="0"/>
  </cellStyleXfs>
  <cellXfs count="759">
    <xf numFmtId="0" fontId="0" fillId="0" borderId="0" xfId="0"/>
    <xf numFmtId="0" fontId="23" fillId="0" borderId="0" xfId="0" applyFont="1"/>
    <xf numFmtId="165" fontId="24" fillId="0" borderId="1" xfId="2" applyNumberFormat="1" applyFont="1" applyBorder="1"/>
    <xf numFmtId="165" fontId="3" fillId="0" borderId="1" xfId="2" quotePrefix="1" applyNumberFormat="1" applyFont="1" applyBorder="1" applyAlignment="1">
      <alignment horizontal="left"/>
    </xf>
    <xf numFmtId="166" fontId="24" fillId="0" borderId="0" xfId="3" applyNumberFormat="1" applyFont="1"/>
    <xf numFmtId="165" fontId="3" fillId="0" borderId="0" xfId="2" quotePrefix="1" applyNumberFormat="1" applyFont="1" applyAlignment="1">
      <alignment horizontal="left"/>
    </xf>
    <xf numFmtId="0" fontId="26" fillId="0" borderId="0" xfId="0" applyFont="1"/>
    <xf numFmtId="2" fontId="27" fillId="0" borderId="0" xfId="0" applyNumberFormat="1" applyFont="1"/>
    <xf numFmtId="167" fontId="27" fillId="0" borderId="0" xfId="0" applyNumberFormat="1" applyFont="1"/>
    <xf numFmtId="17" fontId="28" fillId="0" borderId="0" xfId="0" applyNumberFormat="1" applyFont="1"/>
    <xf numFmtId="167"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6"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6" fontId="34" fillId="0" borderId="23" xfId="5" applyNumberFormat="1" applyFont="1" applyBorder="1" applyAlignment="1">
      <alignment horizontal="left"/>
    </xf>
    <xf numFmtId="176" fontId="34" fillId="0" borderId="16" xfId="5" applyNumberFormat="1" applyFont="1" applyBorder="1" applyAlignment="1">
      <alignment horizontal="left"/>
    </xf>
    <xf numFmtId="176"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6"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7"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7" fontId="63" fillId="47" borderId="0" xfId="0" applyNumberFormat="1" applyFont="1" applyFill="1"/>
    <xf numFmtId="165" fontId="65" fillId="0" borderId="0" xfId="2" applyNumberFormat="1" applyFont="1"/>
    <xf numFmtId="165" fontId="64" fillId="0" borderId="0" xfId="2" applyNumberFormat="1" applyFont="1"/>
    <xf numFmtId="165" fontId="65" fillId="0" borderId="15" xfId="2" applyNumberFormat="1" applyFont="1" applyBorder="1"/>
    <xf numFmtId="178"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7"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7" fontId="36" fillId="49" borderId="16" xfId="0" applyNumberFormat="1" applyFont="1" applyFill="1" applyBorder="1" applyAlignment="1">
      <alignment horizontal="center"/>
    </xf>
    <xf numFmtId="167"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80" fontId="68" fillId="45" borderId="36" xfId="4" applyNumberFormat="1" applyFont="1" applyFill="1" applyBorder="1" applyAlignment="1">
      <alignment horizontal="center"/>
    </xf>
    <xf numFmtId="0" fontId="34" fillId="0" borderId="16" xfId="0" applyFont="1" applyBorder="1" applyAlignment="1">
      <alignment horizontal="center"/>
    </xf>
    <xf numFmtId="181" fontId="36" fillId="0" borderId="16" xfId="0" applyNumberFormat="1" applyFont="1" applyBorder="1" applyAlignment="1">
      <alignment horizontal="center"/>
    </xf>
    <xf numFmtId="180" fontId="34" fillId="0" borderId="16" xfId="4" applyNumberFormat="1" applyFont="1" applyBorder="1" applyAlignment="1">
      <alignment horizontal="center" vertical="justify"/>
    </xf>
    <xf numFmtId="180" fontId="34" fillId="0" borderId="16" xfId="4" applyNumberFormat="1" applyFont="1" applyBorder="1" applyAlignment="1">
      <alignment horizontal="center"/>
    </xf>
    <xf numFmtId="182" fontId="36" fillId="0" borderId="16" xfId="0" applyNumberFormat="1" applyFont="1" applyBorder="1" applyAlignment="1">
      <alignment horizontal="center"/>
    </xf>
    <xf numFmtId="37" fontId="34" fillId="0" borderId="16" xfId="0" applyNumberFormat="1" applyFont="1" applyBorder="1" applyAlignment="1">
      <alignment horizontal="center"/>
    </xf>
    <xf numFmtId="180" fontId="34" fillId="0" borderId="16" xfId="0" applyNumberFormat="1" applyFont="1" applyBorder="1" applyAlignment="1">
      <alignment horizontal="center"/>
    </xf>
    <xf numFmtId="9" fontId="34" fillId="0" borderId="16" xfId="4" applyFont="1" applyBorder="1" applyAlignment="1">
      <alignment horizontal="center"/>
    </xf>
    <xf numFmtId="167" fontId="36" fillId="0" borderId="16" xfId="0" applyNumberFormat="1" applyFont="1" applyBorder="1" applyAlignment="1">
      <alignment horizontal="center"/>
    </xf>
    <xf numFmtId="9" fontId="34" fillId="0" borderId="16" xfId="0" applyNumberFormat="1" applyFont="1" applyBorder="1" applyAlignment="1">
      <alignment horizontal="center"/>
    </xf>
    <xf numFmtId="183" fontId="36" fillId="0" borderId="16" xfId="0" applyNumberFormat="1" applyFont="1" applyBorder="1" applyAlignment="1">
      <alignment horizontal="center"/>
    </xf>
    <xf numFmtId="3" fontId="34" fillId="0" borderId="16" xfId="0" applyNumberFormat="1" applyFont="1" applyBorder="1" applyAlignment="1">
      <alignment horizontal="center"/>
    </xf>
    <xf numFmtId="183"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7" fontId="52" fillId="46" borderId="1" xfId="0" applyNumberFormat="1" applyFont="1" applyFill="1" applyBorder="1" applyAlignment="1">
      <alignment horizontal="center"/>
    </xf>
    <xf numFmtId="167"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80"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7" fontId="34" fillId="0" borderId="16" xfId="0" applyNumberFormat="1" applyFont="1" applyBorder="1" applyAlignment="1">
      <alignment horizontal="center"/>
    </xf>
    <xf numFmtId="175" fontId="68" fillId="45" borderId="22" xfId="0" applyNumberFormat="1" applyFont="1" applyFill="1" applyBorder="1" applyAlignment="1">
      <alignment horizontal="center"/>
    </xf>
    <xf numFmtId="43" fontId="68" fillId="45" borderId="36" xfId="5" applyFont="1" applyFill="1" applyBorder="1" applyAlignment="1">
      <alignment horizontal="center"/>
    </xf>
    <xf numFmtId="180" fontId="68" fillId="45" borderId="16" xfId="0" applyNumberFormat="1" applyFont="1" applyFill="1" applyBorder="1" applyAlignment="1">
      <alignment horizontal="center"/>
    </xf>
    <xf numFmtId="184" fontId="68" fillId="45" borderId="16" xfId="5" applyNumberFormat="1" applyFont="1" applyFill="1" applyBorder="1" applyAlignment="1">
      <alignment horizontal="center"/>
    </xf>
    <xf numFmtId="184"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80" fontId="68" fillId="45" borderId="25" xfId="0" applyNumberFormat="1" applyFont="1" applyFill="1" applyBorder="1" applyAlignment="1">
      <alignment horizontal="center"/>
    </xf>
    <xf numFmtId="180" fontId="68" fillId="46" borderId="4" xfId="0" applyNumberFormat="1" applyFont="1" applyFill="1" applyBorder="1" applyAlignment="1">
      <alignment horizontal="center"/>
    </xf>
    <xf numFmtId="167" fontId="38" fillId="47" borderId="17" xfId="0" applyNumberFormat="1" applyFont="1" applyFill="1" applyBorder="1" applyAlignment="1">
      <alignment horizontal="center"/>
    </xf>
    <xf numFmtId="180"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7"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7" fontId="34" fillId="49" borderId="17" xfId="0" applyNumberFormat="1" applyFont="1" applyFill="1" applyBorder="1" applyAlignment="1">
      <alignment horizontal="center"/>
    </xf>
    <xf numFmtId="167" fontId="34" fillId="49" borderId="16" xfId="0" applyNumberFormat="1" applyFont="1" applyFill="1" applyBorder="1" applyAlignment="1">
      <alignment horizontal="center"/>
    </xf>
    <xf numFmtId="167" fontId="52" fillId="49" borderId="16" xfId="0" applyNumberFormat="1" applyFont="1" applyFill="1" applyBorder="1" applyAlignment="1">
      <alignment horizontal="center"/>
    </xf>
    <xf numFmtId="167"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7" fontId="38" fillId="47" borderId="4" xfId="0" applyNumberFormat="1" applyFont="1" applyFill="1" applyBorder="1" applyAlignment="1">
      <alignment horizontal="center"/>
    </xf>
    <xf numFmtId="167" fontId="38" fillId="47" borderId="38" xfId="0" applyNumberFormat="1" applyFont="1" applyFill="1" applyBorder="1" applyAlignment="1">
      <alignment horizontal="center"/>
    </xf>
    <xf numFmtId="167"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9"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7" fontId="36" fillId="49" borderId="4" xfId="0" applyNumberFormat="1" applyFont="1" applyFill="1" applyBorder="1" applyAlignment="1">
      <alignment horizontal="center"/>
    </xf>
    <xf numFmtId="167"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7"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5"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7"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7"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7"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7"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7"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9" fontId="70" fillId="58" borderId="16" xfId="0" applyNumberFormat="1" applyFont="1" applyFill="1" applyBorder="1" applyAlignment="1">
      <alignment horizontal="center"/>
    </xf>
    <xf numFmtId="179" fontId="72" fillId="58" borderId="16" xfId="0" applyNumberFormat="1" applyFont="1" applyFill="1" applyBorder="1" applyAlignment="1">
      <alignment horizontal="center" wrapText="1"/>
    </xf>
    <xf numFmtId="179" fontId="70" fillId="58" borderId="16" xfId="0" applyNumberFormat="1" applyFont="1" applyFill="1" applyBorder="1" applyAlignment="1">
      <alignment horizontal="center" wrapText="1"/>
    </xf>
    <xf numFmtId="167" fontId="34" fillId="58" borderId="16" xfId="0" applyNumberFormat="1" applyFont="1" applyFill="1" applyBorder="1" applyAlignment="1">
      <alignment horizontal="center"/>
    </xf>
    <xf numFmtId="167" fontId="34" fillId="58" borderId="16" xfId="5" applyNumberFormat="1" applyFont="1" applyFill="1" applyBorder="1" applyAlignment="1">
      <alignment horizontal="center"/>
    </xf>
    <xf numFmtId="43" fontId="70" fillId="58" borderId="16" xfId="5" applyFont="1" applyFill="1" applyBorder="1" applyAlignment="1">
      <alignment horizontal="center"/>
    </xf>
    <xf numFmtId="167"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5"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80" fontId="38" fillId="47" borderId="17" xfId="4" applyNumberFormat="1" applyFont="1" applyFill="1" applyBorder="1" applyAlignment="1">
      <alignment horizontal="center"/>
    </xf>
    <xf numFmtId="167" fontId="36" fillId="49" borderId="17" xfId="0" applyNumberFormat="1" applyFont="1" applyFill="1" applyBorder="1" applyAlignment="1">
      <alignment horizontal="center"/>
    </xf>
    <xf numFmtId="167"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1" fontId="34" fillId="0" borderId="16" xfId="0" applyNumberFormat="1" applyFont="1" applyBorder="1" applyAlignment="1">
      <alignment horizontal="center"/>
    </xf>
    <xf numFmtId="167" fontId="38" fillId="46" borderId="16" xfId="0" applyNumberFormat="1" applyFont="1" applyFill="1" applyBorder="1" applyAlignment="1">
      <alignment horizontal="center"/>
    </xf>
    <xf numFmtId="184" fontId="38" fillId="46" borderId="16" xfId="5" applyNumberFormat="1" applyFont="1" applyFill="1" applyBorder="1" applyAlignment="1">
      <alignment horizontal="center"/>
    </xf>
    <xf numFmtId="184"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7" fontId="68" fillId="45" borderId="22" xfId="0" applyNumberFormat="1" applyFont="1" applyFill="1" applyBorder="1" applyAlignment="1">
      <alignment horizontal="center"/>
    </xf>
    <xf numFmtId="184" fontId="34" fillId="0" borderId="16" xfId="5" applyNumberFormat="1" applyFont="1" applyBorder="1" applyAlignment="1">
      <alignment horizontal="center"/>
    </xf>
    <xf numFmtId="180" fontId="36" fillId="0" borderId="16" xfId="4" applyNumberFormat="1" applyFont="1" applyBorder="1" applyAlignment="1">
      <alignment horizontal="center"/>
    </xf>
    <xf numFmtId="176" fontId="34" fillId="0" borderId="23" xfId="5" applyNumberFormat="1" applyFont="1" applyBorder="1" applyAlignment="1">
      <alignment horizontal="center"/>
    </xf>
    <xf numFmtId="176"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9"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7"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7"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7"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9"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9"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9"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7" fontId="34" fillId="49" borderId="16" xfId="0" applyNumberFormat="1" applyFont="1" applyFill="1" applyBorder="1" applyAlignment="1">
      <alignment horizontal="center" wrapText="1"/>
    </xf>
    <xf numFmtId="167" fontId="34" fillId="49" borderId="16" xfId="5" applyNumberFormat="1" applyFont="1" applyFill="1" applyBorder="1" applyAlignment="1">
      <alignment horizontal="center"/>
    </xf>
    <xf numFmtId="167" fontId="36" fillId="57" borderId="16" xfId="0" applyNumberFormat="1" applyFont="1" applyFill="1" applyBorder="1" applyAlignment="1">
      <alignment horizontal="center"/>
    </xf>
    <xf numFmtId="167"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7" fontId="70" fillId="0" borderId="31" xfId="0" applyNumberFormat="1" applyFont="1" applyBorder="1" applyAlignment="1">
      <alignment horizontal="center"/>
    </xf>
    <xf numFmtId="179"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80" fontId="52" fillId="49" borderId="16" xfId="4" applyNumberFormat="1" applyFont="1" applyFill="1" applyBorder="1" applyAlignment="1">
      <alignment horizontal="center"/>
    </xf>
    <xf numFmtId="180" fontId="34" fillId="49" borderId="16" xfId="4" applyNumberFormat="1" applyFont="1" applyFill="1" applyBorder="1" applyAlignment="1">
      <alignment horizontal="center"/>
    </xf>
    <xf numFmtId="9" fontId="34" fillId="49" borderId="37" xfId="4" applyFont="1" applyFill="1" applyBorder="1" applyAlignment="1">
      <alignment horizontal="center"/>
    </xf>
    <xf numFmtId="175" fontId="42" fillId="0" borderId="0" xfId="203" quotePrefix="1" applyNumberFormat="1" applyFont="1" applyAlignment="1">
      <alignment horizontal="right"/>
    </xf>
    <xf numFmtId="167" fontId="67" fillId="0" borderId="0" xfId="168" applyNumberFormat="1" applyFont="1" applyAlignment="1">
      <alignment horizontal="right"/>
    </xf>
    <xf numFmtId="167" fontId="67" fillId="0" borderId="0" xfId="168" applyNumberFormat="1" applyFont="1"/>
    <xf numFmtId="167" fontId="0" fillId="53" borderId="0" xfId="0" applyNumberFormat="1" applyFill="1"/>
    <xf numFmtId="167" fontId="67" fillId="54" borderId="0" xfId="168" applyNumberFormat="1" applyFont="1" applyFill="1"/>
    <xf numFmtId="167" fontId="23" fillId="0" borderId="0" xfId="0" applyNumberFormat="1" applyFont="1"/>
    <xf numFmtId="167" fontId="67" fillId="54" borderId="0" xfId="168" applyNumberFormat="1" applyFont="1" applyFill="1" applyAlignment="1">
      <alignment horizontal="right"/>
    </xf>
    <xf numFmtId="167" fontId="23" fillId="0" borderId="4" xfId="0" applyNumberFormat="1" applyFont="1" applyBorder="1"/>
    <xf numFmtId="0" fontId="3" fillId="0" borderId="1" xfId="2" quotePrefix="1" applyNumberFormat="1" applyFont="1" applyBorder="1" applyAlignment="1">
      <alignment horizontal="left"/>
    </xf>
    <xf numFmtId="166" fontId="74" fillId="0" borderId="0" xfId="3" applyNumberFormat="1" applyFont="1"/>
    <xf numFmtId="165" fontId="75" fillId="0" borderId="0" xfId="0" applyNumberFormat="1" applyFont="1"/>
    <xf numFmtId="166" fontId="76" fillId="0" borderId="0" xfId="0" applyNumberFormat="1" applyFont="1"/>
    <xf numFmtId="0" fontId="36" fillId="45" borderId="20" xfId="211" applyFont="1" applyFill="1" applyBorder="1" applyAlignment="1" applyProtection="1">
      <alignment horizontal="left"/>
    </xf>
    <xf numFmtId="0" fontId="36" fillId="45" borderId="25" xfId="211" applyFont="1" applyFill="1" applyBorder="1" applyAlignment="1" applyProtection="1">
      <alignment horizontal="left"/>
    </xf>
    <xf numFmtId="0" fontId="36" fillId="0" borderId="16" xfId="0" applyFont="1" applyFill="1" applyBorder="1" applyAlignment="1" applyProtection="1">
      <alignment horizontal="left"/>
    </xf>
    <xf numFmtId="0" fontId="34" fillId="0" borderId="16" xfId="0" applyFont="1" applyFill="1" applyBorder="1" applyAlignment="1" applyProtection="1">
      <alignment horizontal="left"/>
    </xf>
    <xf numFmtId="0" fontId="34" fillId="0" borderId="16" xfId="0" applyNumberFormat="1" applyFont="1" applyFill="1" applyBorder="1" applyAlignment="1">
      <alignment horizontal="left"/>
    </xf>
    <xf numFmtId="0" fontId="73" fillId="46" borderId="16" xfId="0" applyFont="1" applyFill="1" applyBorder="1" applyAlignment="1" applyProtection="1"/>
    <xf numFmtId="0" fontId="37" fillId="0" borderId="21" xfId="0" applyFont="1" applyFill="1" applyBorder="1" applyAlignment="1" applyProtection="1">
      <alignment horizontal="left"/>
    </xf>
    <xf numFmtId="0" fontId="34" fillId="0" borderId="16" xfId="211" applyFont="1" applyFill="1" applyBorder="1" applyAlignment="1" applyProtection="1">
      <alignment horizontal="left"/>
    </xf>
    <xf numFmtId="0" fontId="36" fillId="46" borderId="20" xfId="211" applyFont="1" applyFill="1" applyBorder="1" applyAlignment="1" applyProtection="1">
      <alignment horizontal="left"/>
    </xf>
    <xf numFmtId="0" fontId="38" fillId="47" borderId="16" xfId="0" applyFont="1" applyFill="1" applyBorder="1" applyAlignment="1" applyProtection="1">
      <alignment horizontal="left"/>
    </xf>
    <xf numFmtId="0" fontId="39" fillId="47" borderId="16" xfId="0" applyFont="1" applyFill="1" applyBorder="1" applyAlignment="1" applyProtection="1">
      <alignment horizontal="left"/>
    </xf>
    <xf numFmtId="0" fontId="38" fillId="47" borderId="4" xfId="0" applyFont="1" applyFill="1" applyBorder="1" applyAlignment="1" applyProtection="1">
      <alignment horizontal="left"/>
    </xf>
    <xf numFmtId="0" fontId="43" fillId="45" borderId="22" xfId="211" applyFont="1" applyFill="1" applyBorder="1" applyAlignment="1" applyProtection="1">
      <alignment horizontal="left"/>
    </xf>
    <xf numFmtId="0" fontId="36" fillId="45" borderId="22" xfId="211" applyFont="1" applyFill="1" applyBorder="1" applyAlignment="1" applyProtection="1">
      <alignment horizontal="left"/>
    </xf>
    <xf numFmtId="176" fontId="34" fillId="0" borderId="23" xfId="5" applyNumberFormat="1" applyFont="1" applyFill="1" applyBorder="1" applyAlignment="1" applyProtection="1">
      <alignment horizontal="left"/>
    </xf>
    <xf numFmtId="176" fontId="34" fillId="0" borderId="16" xfId="5" applyNumberFormat="1" applyFont="1" applyFill="1" applyBorder="1" applyAlignment="1" applyProtection="1">
      <alignment horizontal="left"/>
    </xf>
    <xf numFmtId="176" fontId="34" fillId="0" borderId="24" xfId="5" applyNumberFormat="1" applyFont="1" applyFill="1" applyBorder="1" applyAlignment="1" applyProtection="1">
      <alignment horizontal="left"/>
    </xf>
    <xf numFmtId="176" fontId="34" fillId="0" borderId="16" xfId="5" applyNumberFormat="1" applyFont="1" applyFill="1" applyBorder="1" applyAlignment="1">
      <alignment horizontal="left"/>
    </xf>
    <xf numFmtId="0" fontId="36" fillId="0" borderId="22" xfId="0" applyFont="1" applyFill="1" applyBorder="1" applyAlignment="1" applyProtection="1">
      <alignment horizontal="left"/>
    </xf>
    <xf numFmtId="0" fontId="34" fillId="0" borderId="16" xfId="0" applyFont="1" applyFill="1" applyBorder="1" applyAlignment="1" applyProtection="1">
      <alignment horizontal="left" indent="9"/>
    </xf>
    <xf numFmtId="2" fontId="34" fillId="0" borderId="16" xfId="0" applyNumberFormat="1" applyFont="1" applyFill="1" applyBorder="1" applyAlignment="1" applyProtection="1">
      <alignment horizontal="left"/>
    </xf>
    <xf numFmtId="0" fontId="36" fillId="45" borderId="16" xfId="211" applyFont="1" applyFill="1" applyBorder="1" applyAlignment="1" applyProtection="1">
      <alignment horizontal="left"/>
    </xf>
    <xf numFmtId="0" fontId="36" fillId="45" borderId="26" xfId="211" applyFont="1" applyFill="1" applyBorder="1" applyAlignment="1" applyProtection="1">
      <alignment horizontal="left"/>
    </xf>
    <xf numFmtId="0" fontId="36" fillId="46" borderId="4" xfId="211" applyFont="1" applyFill="1" applyBorder="1" applyAlignment="1" applyProtection="1">
      <alignment horizontal="left"/>
    </xf>
    <xf numFmtId="0" fontId="34" fillId="47" borderId="17" xfId="211" applyFont="1" applyFill="1" applyBorder="1" applyAlignment="1" applyProtection="1">
      <alignment horizontal="left"/>
    </xf>
    <xf numFmtId="0" fontId="34" fillId="47" borderId="16" xfId="211" applyFont="1" applyFill="1" applyBorder="1" applyAlignment="1" applyProtection="1">
      <alignment horizontal="left"/>
    </xf>
    <xf numFmtId="0" fontId="36" fillId="47" borderId="4" xfId="211" applyFont="1" applyFill="1" applyBorder="1" applyAlignment="1" applyProtection="1">
      <alignment horizontal="left"/>
    </xf>
    <xf numFmtId="0" fontId="36" fillId="47" borderId="16" xfId="211" applyFont="1" applyFill="1" applyBorder="1" applyAlignment="1" applyProtection="1">
      <alignment horizontal="left"/>
    </xf>
    <xf numFmtId="0" fontId="34" fillId="47" borderId="30" xfId="211" applyFont="1" applyFill="1" applyBorder="1" applyAlignment="1" applyProtection="1">
      <alignment horizontal="left"/>
    </xf>
    <xf numFmtId="0" fontId="34" fillId="47" borderId="16" xfId="0" applyFont="1" applyFill="1" applyBorder="1" applyAlignment="1" applyProtection="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pplyProtection="1">
      <alignment horizontal="left"/>
    </xf>
    <xf numFmtId="0" fontId="43" fillId="45" borderId="25" xfId="211" applyFont="1" applyFill="1" applyBorder="1" applyAlignment="1" applyProtection="1">
      <alignment horizontal="left"/>
    </xf>
    <xf numFmtId="0" fontId="43" fillId="0" borderId="16" xfId="0" applyFont="1" applyFill="1" applyBorder="1" applyAlignment="1" applyProtection="1">
      <alignment horizontal="left"/>
    </xf>
    <xf numFmtId="0" fontId="78" fillId="0" borderId="16" xfId="0" applyFont="1" applyFill="1" applyBorder="1" applyAlignment="1" applyProtection="1">
      <alignment horizontal="left"/>
    </xf>
    <xf numFmtId="0" fontId="78" fillId="0" borderId="16" xfId="0" applyNumberFormat="1" applyFont="1" applyFill="1" applyBorder="1" applyAlignment="1">
      <alignment horizontal="left"/>
    </xf>
    <xf numFmtId="0" fontId="78" fillId="61" borderId="16" xfId="0" applyFont="1" applyFill="1" applyBorder="1" applyAlignment="1" applyProtection="1">
      <alignment horizontal="left"/>
    </xf>
    <xf numFmtId="0" fontId="79" fillId="0" borderId="21" xfId="0" applyFont="1" applyFill="1" applyBorder="1" applyAlignment="1" applyProtection="1">
      <alignment horizontal="left"/>
    </xf>
    <xf numFmtId="0" fontId="78" fillId="0" borderId="16" xfId="211" applyFont="1" applyFill="1" applyBorder="1" applyAlignment="1" applyProtection="1">
      <alignment horizontal="left"/>
    </xf>
    <xf numFmtId="0" fontId="78" fillId="46" borderId="16" xfId="0" applyFont="1" applyFill="1" applyBorder="1" applyAlignment="1" applyProtection="1">
      <alignment horizontal="left"/>
    </xf>
    <xf numFmtId="0" fontId="43" fillId="46" borderId="20" xfId="211" applyFont="1" applyFill="1" applyBorder="1" applyAlignment="1" applyProtection="1">
      <alignment horizontal="left"/>
    </xf>
    <xf numFmtId="0" fontId="80" fillId="47" borderId="16" xfId="0" applyFont="1" applyFill="1" applyBorder="1" applyAlignment="1" applyProtection="1">
      <alignment horizontal="left"/>
    </xf>
    <xf numFmtId="0" fontId="45" fillId="47" borderId="16" xfId="0" applyFont="1" applyFill="1" applyBorder="1" applyAlignment="1" applyProtection="1">
      <alignment horizontal="left"/>
    </xf>
    <xf numFmtId="0" fontId="80" fillId="47" borderId="4" xfId="0" applyFont="1" applyFill="1" applyBorder="1" applyAlignment="1" applyProtection="1">
      <alignment horizontal="left"/>
    </xf>
    <xf numFmtId="0" fontId="78" fillId="0" borderId="23" xfId="0" applyFont="1" applyFill="1" applyBorder="1" applyAlignment="1" applyProtection="1">
      <alignment horizontal="left"/>
    </xf>
    <xf numFmtId="0" fontId="78" fillId="0" borderId="24" xfId="0" applyFont="1" applyFill="1" applyBorder="1" applyAlignment="1" applyProtection="1">
      <alignment horizontal="left"/>
    </xf>
    <xf numFmtId="0" fontId="43" fillId="0" borderId="22" xfId="0" applyFont="1" applyFill="1" applyBorder="1" applyAlignment="1" applyProtection="1">
      <alignment horizontal="left"/>
    </xf>
    <xf numFmtId="0" fontId="81" fillId="46" borderId="16" xfId="0" applyFont="1" applyFill="1" applyBorder="1" applyAlignment="1" applyProtection="1">
      <alignment horizontal="left"/>
    </xf>
    <xf numFmtId="0" fontId="43" fillId="45" borderId="16" xfId="211" applyFont="1" applyFill="1" applyBorder="1" applyAlignment="1" applyProtection="1">
      <alignment horizontal="left"/>
    </xf>
    <xf numFmtId="0" fontId="43" fillId="45" borderId="26" xfId="211" applyFont="1" applyFill="1" applyBorder="1" applyAlignment="1" applyProtection="1">
      <alignment horizontal="left"/>
    </xf>
    <xf numFmtId="0" fontId="43" fillId="46" borderId="4" xfId="211" applyFont="1" applyFill="1" applyBorder="1" applyAlignment="1" applyProtection="1">
      <alignment horizontal="left"/>
    </xf>
    <xf numFmtId="0" fontId="45" fillId="47" borderId="16" xfId="0" applyFont="1" applyFill="1" applyBorder="1" applyAlignment="1">
      <alignment horizontal="left"/>
    </xf>
    <xf numFmtId="0" fontId="80" fillId="47" borderId="16" xfId="0"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pplyProtection="1">
      <alignment horizontal="left"/>
    </xf>
    <xf numFmtId="0" fontId="78" fillId="47" borderId="16" xfId="211" applyFont="1" applyFill="1" applyBorder="1" applyAlignment="1" applyProtection="1">
      <alignment horizontal="left"/>
    </xf>
    <xf numFmtId="0" fontId="43" fillId="47" borderId="4" xfId="211" applyFont="1" applyFill="1" applyBorder="1" applyAlignment="1" applyProtection="1">
      <alignment horizontal="left"/>
    </xf>
    <xf numFmtId="0" fontId="43" fillId="47" borderId="16" xfId="211" applyFont="1" applyFill="1" applyBorder="1" applyAlignment="1" applyProtection="1">
      <alignment horizontal="left"/>
    </xf>
    <xf numFmtId="0" fontId="78" fillId="47" borderId="30" xfId="211" applyFont="1" applyFill="1" applyBorder="1" applyAlignment="1" applyProtection="1">
      <alignment horizontal="left"/>
    </xf>
    <xf numFmtId="0" fontId="78" fillId="47" borderId="16" xfId="0" applyFont="1" applyFill="1" applyBorder="1" applyAlignment="1" applyProtection="1">
      <alignment horizontal="left"/>
    </xf>
    <xf numFmtId="0" fontId="43" fillId="47" borderId="4" xfId="0" applyFont="1" applyFill="1" applyBorder="1" applyAlignment="1">
      <alignment horizontal="left"/>
    </xf>
    <xf numFmtId="0" fontId="78" fillId="47" borderId="16"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0" fontId="60" fillId="47" borderId="0" xfId="0" applyFont="1" applyFill="1" applyBorder="1"/>
    <xf numFmtId="166" fontId="75" fillId="55" borderId="0" xfId="3" applyNumberFormat="1" applyFont="1" applyFill="1" applyAlignment="1">
      <alignment vertical="center"/>
    </xf>
    <xf numFmtId="166" fontId="84" fillId="0" borderId="0" xfId="3" applyNumberFormat="1" applyFont="1" applyAlignment="1">
      <alignment vertical="center"/>
    </xf>
    <xf numFmtId="166" fontId="75" fillId="0" borderId="0" xfId="3" applyNumberFormat="1" applyFont="1" applyAlignment="1">
      <alignment vertical="center"/>
    </xf>
    <xf numFmtId="166" fontId="85" fillId="0" borderId="0" xfId="0" applyNumberFormat="1" applyFont="1"/>
    <xf numFmtId="166" fontId="64" fillId="62" borderId="0" xfId="3" applyNumberFormat="1" applyFont="1" applyFill="1" applyBorder="1" applyAlignment="1">
      <alignment vertical="center"/>
    </xf>
    <xf numFmtId="166" fontId="65" fillId="0" borderId="0" xfId="3" applyNumberFormat="1" applyFont="1" applyFill="1" applyBorder="1" applyAlignment="1">
      <alignment vertical="center"/>
    </xf>
    <xf numFmtId="166" fontId="64" fillId="0" borderId="0" xfId="3" applyNumberFormat="1" applyFont="1" applyFill="1" applyBorder="1" applyAlignment="1">
      <alignment vertical="center"/>
    </xf>
    <xf numFmtId="166" fontId="86" fillId="0" borderId="0" xfId="0" applyNumberFormat="1" applyFont="1" applyFill="1" applyBorder="1"/>
    <xf numFmtId="3" fontId="67" fillId="54" borderId="0" xfId="168" applyNumberFormat="1" applyFont="1" applyFill="1" applyAlignment="1">
      <alignment horizontal="right"/>
    </xf>
    <xf numFmtId="166" fontId="67" fillId="54" borderId="0" xfId="168" applyNumberFormat="1" applyFont="1" applyFill="1" applyAlignment="1">
      <alignment horizontal="right"/>
    </xf>
    <xf numFmtId="185" fontId="87" fillId="0" borderId="0" xfId="3" applyNumberFormat="1" applyFont="1" applyAlignment="1">
      <alignment horizontal="left"/>
    </xf>
    <xf numFmtId="177" fontId="42" fillId="0" borderId="46" xfId="0" applyNumberFormat="1" applyFont="1" applyFill="1" applyBorder="1" applyAlignment="1">
      <alignment horizontal="center"/>
    </xf>
    <xf numFmtId="175" fontId="42" fillId="62" borderId="0" xfId="203" applyNumberFormat="1" applyFont="1" applyFill="1" applyBorder="1"/>
    <xf numFmtId="175" fontId="19" fillId="0" borderId="0" xfId="0" applyNumberFormat="1" applyFont="1" applyFill="1" applyBorder="1"/>
    <xf numFmtId="0" fontId="19" fillId="0" borderId="0" xfId="0" applyFont="1" applyFill="1" applyBorder="1"/>
    <xf numFmtId="175" fontId="42" fillId="62" borderId="15" xfId="203" applyNumberFormat="1" applyFont="1" applyFill="1" applyBorder="1"/>
    <xf numFmtId="175" fontId="42" fillId="51" borderId="0" xfId="203" quotePrefix="1" applyNumberFormat="1" applyFont="1" applyFill="1" applyBorder="1" applyAlignment="1">
      <alignment horizontal="right"/>
    </xf>
    <xf numFmtId="175" fontId="19" fillId="0" borderId="0" xfId="0" applyNumberFormat="1" applyFont="1" applyBorder="1" applyAlignment="1">
      <alignment horizontal="right"/>
    </xf>
    <xf numFmtId="175" fontId="42" fillId="51" borderId="15" xfId="203" quotePrefix="1" applyNumberFormat="1" applyFont="1" applyFill="1" applyBorder="1" applyAlignment="1">
      <alignment horizontal="right"/>
    </xf>
    <xf numFmtId="166" fontId="24" fillId="0" borderId="0" xfId="3" applyNumberFormat="1" applyFont="1" applyBorder="1"/>
    <xf numFmtId="0" fontId="23" fillId="0" borderId="0" xfId="0" applyFont="1" applyFill="1"/>
    <xf numFmtId="167" fontId="0" fillId="0" borderId="0" xfId="0" applyNumberFormat="1" applyFill="1"/>
    <xf numFmtId="0" fontId="18" fillId="0" borderId="0" xfId="0" applyFont="1" applyFill="1"/>
    <xf numFmtId="17" fontId="88" fillId="0" borderId="0" xfId="168" applyNumberFormat="1" applyFont="1" applyFill="1" applyAlignment="1">
      <alignment horizontal="right"/>
    </xf>
    <xf numFmtId="0" fontId="76" fillId="0" borderId="0" xfId="0" applyFont="1" applyAlignment="1"/>
    <xf numFmtId="0" fontId="89" fillId="0" borderId="1" xfId="0" applyFont="1" applyBorder="1" applyAlignment="1"/>
    <xf numFmtId="0" fontId="90" fillId="0" borderId="1" xfId="0" applyFont="1" applyBorder="1" applyAlignment="1">
      <alignment horizontal="left"/>
    </xf>
    <xf numFmtId="0" fontId="90" fillId="0" borderId="1" xfId="0" applyFont="1" applyFill="1" applyBorder="1" applyAlignment="1">
      <alignment horizontal="left"/>
    </xf>
    <xf numFmtId="0" fontId="89" fillId="0" borderId="1" xfId="0" applyFont="1" applyFill="1" applyBorder="1" applyAlignment="1">
      <alignment horizontal="left"/>
    </xf>
    <xf numFmtId="0" fontId="90" fillId="0" borderId="1" xfId="0" applyFont="1" applyFill="1" applyBorder="1" applyAlignment="1">
      <alignment horizontal="right"/>
    </xf>
    <xf numFmtId="0" fontId="91" fillId="0" borderId="1" xfId="0" applyFont="1" applyFill="1" applyBorder="1" applyAlignment="1">
      <alignment horizontal="right" vertical="center" wrapText="1"/>
    </xf>
    <xf numFmtId="0" fontId="89" fillId="0" borderId="1" xfId="0" applyFont="1" applyBorder="1" applyAlignment="1">
      <alignment horizontal="left"/>
    </xf>
    <xf numFmtId="0" fontId="90" fillId="0" borderId="1" xfId="0" applyFont="1" applyBorder="1" applyAlignment="1">
      <alignment vertical="center"/>
    </xf>
    <xf numFmtId="165" fontId="65" fillId="0" borderId="0" xfId="2" applyNumberFormat="1" applyFont="1" applyBorder="1"/>
    <xf numFmtId="0" fontId="36" fillId="45" borderId="47" xfId="211" applyFont="1" applyFill="1" applyBorder="1" applyAlignment="1" applyProtection="1">
      <alignment horizontal="left"/>
    </xf>
    <xf numFmtId="0" fontId="92" fillId="63" borderId="48" xfId="140" applyFont="1" applyFill="1" applyBorder="1" applyAlignment="1">
      <alignment horizontal="left"/>
    </xf>
    <xf numFmtId="0" fontId="36" fillId="45" borderId="49" xfId="211" applyFont="1" applyFill="1" applyBorder="1" applyAlignment="1" applyProtection="1">
      <alignment horizontal="left"/>
    </xf>
    <xf numFmtId="0" fontId="92" fillId="63" borderId="50" xfId="140" applyFont="1" applyFill="1" applyBorder="1" applyAlignment="1">
      <alignment horizontal="left"/>
    </xf>
    <xf numFmtId="184" fontId="36" fillId="45" borderId="51" xfId="5" applyNumberFormat="1" applyFont="1" applyFill="1" applyBorder="1" applyAlignment="1" applyProtection="1">
      <alignment horizontal="left"/>
    </xf>
    <xf numFmtId="184" fontId="92" fillId="63" borderId="52" xfId="5" applyNumberFormat="1" applyFont="1" applyFill="1" applyBorder="1" applyAlignment="1">
      <alignment horizontal="left"/>
    </xf>
    <xf numFmtId="184" fontId="36" fillId="45" borderId="20" xfId="5" applyNumberFormat="1" applyFont="1" applyFill="1" applyBorder="1" applyAlignment="1" applyProtection="1">
      <alignment horizontal="left"/>
    </xf>
    <xf numFmtId="184" fontId="92" fillId="63" borderId="53" xfId="5" applyNumberFormat="1" applyFont="1" applyFill="1" applyBorder="1" applyAlignment="1">
      <alignment horizontal="left"/>
    </xf>
    <xf numFmtId="0" fontId="93" fillId="0" borderId="32" xfId="0" applyFont="1" applyFill="1" applyBorder="1" applyAlignment="1"/>
    <xf numFmtId="0" fontId="94" fillId="0" borderId="0" xfId="0" applyFont="1" applyFill="1" applyBorder="1" applyAlignment="1"/>
    <xf numFmtId="0" fontId="36" fillId="45" borderId="54" xfId="211" applyFont="1" applyFill="1" applyBorder="1" applyAlignment="1" applyProtection="1">
      <alignment horizontal="left"/>
    </xf>
    <xf numFmtId="184"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7" fontId="97" fillId="0" borderId="0" xfId="0" applyNumberFormat="1" applyFont="1"/>
    <xf numFmtId="167" fontId="98" fillId="0" borderId="0" xfId="0" applyNumberFormat="1" applyFont="1"/>
    <xf numFmtId="0" fontId="36" fillId="45" borderId="49" xfId="211" applyFont="1" applyFill="1" applyBorder="1" applyAlignment="1">
      <alignment horizontal="left"/>
    </xf>
    <xf numFmtId="167" fontId="97" fillId="0" borderId="2" xfId="0" applyNumberFormat="1" applyFont="1" applyBorder="1"/>
    <xf numFmtId="9" fontId="84" fillId="0" borderId="0" xfId="157" applyFont="1"/>
    <xf numFmtId="165" fontId="75" fillId="51" borderId="0" xfId="45" applyNumberFormat="1" applyFont="1" applyFill="1"/>
    <xf numFmtId="3" fontId="75" fillId="51" borderId="0" xfId="45" applyNumberFormat="1" applyFont="1" applyFill="1"/>
    <xf numFmtId="0" fontId="84" fillId="0" borderId="0" xfId="0" applyFont="1"/>
    <xf numFmtId="166" fontId="100" fillId="0" borderId="0" xfId="3" applyNumberFormat="1" applyFont="1"/>
    <xf numFmtId="3" fontId="100" fillId="0" borderId="0" xfId="3" applyNumberFormat="1" applyFont="1"/>
    <xf numFmtId="0" fontId="85" fillId="0" borderId="0" xfId="0" applyFont="1"/>
    <xf numFmtId="165" fontId="84" fillId="0" borderId="0" xfId="45" quotePrefix="1" applyNumberFormat="1" applyFont="1" applyAlignment="1">
      <alignment horizontal="left"/>
    </xf>
    <xf numFmtId="3" fontId="101" fillId="0" borderId="0" xfId="45" applyNumberFormat="1" applyFont="1"/>
    <xf numFmtId="165" fontId="75" fillId="0" borderId="0" xfId="45" applyNumberFormat="1" applyFont="1"/>
    <xf numFmtId="3" fontId="75" fillId="0" borderId="0" xfId="45" applyNumberFormat="1" applyFont="1"/>
    <xf numFmtId="165" fontId="84" fillId="0" borderId="15" xfId="45" quotePrefix="1" applyNumberFormat="1" applyFont="1" applyBorder="1" applyAlignment="1">
      <alignment horizontal="left"/>
    </xf>
    <xf numFmtId="3" fontId="101" fillId="0" borderId="15" xfId="45" applyNumberFormat="1" applyFont="1" applyBorder="1"/>
    <xf numFmtId="165" fontId="84" fillId="0" borderId="0" xfId="45" quotePrefix="1" applyNumberFormat="1" applyFont="1" applyBorder="1" applyAlignment="1">
      <alignment horizontal="left"/>
    </xf>
    <xf numFmtId="0" fontId="76" fillId="0" borderId="0" xfId="0" applyFont="1"/>
    <xf numFmtId="0" fontId="104" fillId="0" borderId="0" xfId="0" applyFont="1"/>
    <xf numFmtId="0" fontId="102" fillId="65" borderId="0" xfId="0" applyFont="1" applyFill="1"/>
    <xf numFmtId="0" fontId="97" fillId="65" borderId="0" xfId="0" applyFont="1" applyFill="1"/>
    <xf numFmtId="0" fontId="104" fillId="65" borderId="0" xfId="0" applyFont="1" applyFill="1" applyAlignment="1">
      <alignment horizontal="left"/>
    </xf>
    <xf numFmtId="0" fontId="98" fillId="65" borderId="0" xfId="0" applyFont="1" applyFill="1"/>
    <xf numFmtId="0" fontId="104" fillId="65" borderId="0" xfId="0" applyFont="1" applyFill="1"/>
    <xf numFmtId="2" fontId="98" fillId="65" borderId="0" xfId="0" applyNumberFormat="1" applyFont="1" applyFill="1"/>
    <xf numFmtId="2" fontId="97" fillId="65" borderId="0" xfId="0" applyNumberFormat="1" applyFont="1" applyFill="1"/>
    <xf numFmtId="180" fontId="98" fillId="65" borderId="0" xfId="0" applyNumberFormat="1" applyFont="1" applyFill="1"/>
    <xf numFmtId="180" fontId="76" fillId="65" borderId="0" xfId="0" applyNumberFormat="1" applyFont="1" applyFill="1"/>
    <xf numFmtId="0" fontId="76" fillId="65" borderId="0" xfId="0" applyFont="1" applyFill="1"/>
    <xf numFmtId="2" fontId="76" fillId="66" borderId="0" xfId="0" applyNumberFormat="1" applyFont="1" applyFill="1"/>
    <xf numFmtId="0" fontId="102" fillId="66" borderId="0" xfId="0" applyFont="1" applyFill="1"/>
    <xf numFmtId="0" fontId="107" fillId="67" borderId="0" xfId="0" applyFont="1" applyFill="1" applyAlignment="1">
      <alignment horizontal="left"/>
    </xf>
    <xf numFmtId="0" fontId="74" fillId="0" borderId="0" xfId="168" applyNumberFormat="1" applyFont="1" applyFill="1" applyAlignment="1">
      <alignment horizontal="right"/>
    </xf>
    <xf numFmtId="0" fontId="0" fillId="0" borderId="0" xfId="0" applyFont="1"/>
    <xf numFmtId="0" fontId="109" fillId="67" borderId="0" xfId="0" applyFont="1" applyFill="1" applyAlignment="1">
      <alignment horizontal="left"/>
    </xf>
    <xf numFmtId="0" fontId="108" fillId="68" borderId="0" xfId="0" applyFont="1" applyFill="1" applyAlignment="1">
      <alignment horizontal="left"/>
    </xf>
    <xf numFmtId="0" fontId="107" fillId="68" borderId="0" xfId="0" applyFont="1" applyFill="1" applyAlignment="1">
      <alignment horizontal="left"/>
    </xf>
    <xf numFmtId="2" fontId="76" fillId="0" borderId="0" xfId="0" applyNumberFormat="1" applyFont="1" applyFill="1"/>
    <xf numFmtId="0" fontId="0" fillId="0" borderId="0" xfId="0" applyFill="1"/>
    <xf numFmtId="0" fontId="107" fillId="0" borderId="0" xfId="0" applyFont="1" applyFill="1" applyAlignment="1">
      <alignment horizontal="left"/>
    </xf>
    <xf numFmtId="0" fontId="108" fillId="52" borderId="0" xfId="0" applyFont="1" applyFill="1" applyAlignment="1">
      <alignment horizontal="left"/>
    </xf>
    <xf numFmtId="0" fontId="104" fillId="52" borderId="0" xfId="0" applyFont="1" applyFill="1"/>
    <xf numFmtId="17" fontId="67" fillId="0" borderId="0" xfId="168" applyNumberFormat="1" applyFont="1" applyFill="1" applyAlignment="1">
      <alignment horizontal="right"/>
    </xf>
    <xf numFmtId="3" fontId="110"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5" fontId="82" fillId="0" borderId="0" xfId="0" applyNumberFormat="1" applyFont="1" applyAlignment="1">
      <alignment horizontal="center"/>
    </xf>
    <xf numFmtId="165" fontId="19" fillId="46" borderId="0" xfId="0" applyNumberFormat="1" applyFont="1" applyFill="1" applyAlignment="1">
      <alignment horizontal="center"/>
    </xf>
    <xf numFmtId="3" fontId="19" fillId="0" borderId="55" xfId="0" applyNumberFormat="1" applyFont="1" applyBorder="1" applyAlignment="1">
      <alignment horizontal="center"/>
    </xf>
    <xf numFmtId="177" fontId="111" fillId="0" borderId="0" xfId="0" applyNumberFormat="1" applyFont="1" applyAlignment="1">
      <alignment horizontal="center"/>
    </xf>
    <xf numFmtId="0" fontId="94" fillId="0" borderId="32" xfId="0" applyFont="1" applyFill="1" applyBorder="1" applyAlignment="1"/>
    <xf numFmtId="167" fontId="0" fillId="0" borderId="0" xfId="0" applyNumberFormat="1" applyFont="1"/>
    <xf numFmtId="1" fontId="98" fillId="0" borderId="0" xfId="0" applyNumberFormat="1" applyFont="1"/>
    <xf numFmtId="0" fontId="112" fillId="0" borderId="33" xfId="3" applyFont="1" applyBorder="1"/>
    <xf numFmtId="167" fontId="113" fillId="0" borderId="0" xfId="0" applyNumberFormat="1" applyFont="1"/>
    <xf numFmtId="0" fontId="114" fillId="0" borderId="0" xfId="0" applyFont="1"/>
    <xf numFmtId="0" fontId="99" fillId="0" borderId="1" xfId="0" applyFont="1" applyFill="1" applyBorder="1" applyAlignment="1">
      <alignment horizontal="left"/>
    </xf>
    <xf numFmtId="0" fontId="115" fillId="0" borderId="1" xfId="0" applyFont="1" applyFill="1" applyBorder="1" applyAlignment="1">
      <alignment horizontal="left"/>
    </xf>
    <xf numFmtId="3" fontId="111" fillId="0" borderId="0" xfId="0" applyNumberFormat="1" applyFont="1" applyFill="1" applyAlignment="1">
      <alignment horizontal="center"/>
    </xf>
    <xf numFmtId="175" fontId="111" fillId="0" borderId="0" xfId="0" applyNumberFormat="1" applyFont="1" applyBorder="1" applyAlignment="1">
      <alignment horizontal="right"/>
    </xf>
    <xf numFmtId="0" fontId="116" fillId="0" borderId="0" xfId="0" applyFont="1" applyFill="1"/>
    <xf numFmtId="175" fontId="42" fillId="69" borderId="0" xfId="0" applyNumberFormat="1" applyFont="1" applyFill="1" applyAlignment="1">
      <alignment horizontal="right"/>
    </xf>
    <xf numFmtId="0" fontId="107" fillId="68" borderId="0" xfId="0" applyFont="1" applyFill="1" applyAlignment="1">
      <alignment horizontal="right"/>
    </xf>
    <xf numFmtId="0" fontId="0" fillId="0" borderId="0" xfId="0" applyAlignment="1">
      <alignment horizontal="right"/>
    </xf>
    <xf numFmtId="0" fontId="117" fillId="68" borderId="0" xfId="0" applyFont="1" applyFill="1" applyAlignment="1">
      <alignment horizontal="right"/>
    </xf>
    <xf numFmtId="0" fontId="104" fillId="0" borderId="0" xfId="0" applyFont="1" applyAlignment="1">
      <alignment wrapText="1"/>
    </xf>
    <xf numFmtId="0" fontId="119" fillId="0" borderId="0" xfId="215" applyFont="1" applyAlignment="1">
      <alignment vertical="top" wrapText="1"/>
    </xf>
    <xf numFmtId="0" fontId="58" fillId="0" borderId="16" xfId="0" applyFont="1" applyBorder="1" applyAlignment="1">
      <alignment vertical="center"/>
    </xf>
    <xf numFmtId="186" fontId="58" fillId="0" borderId="0" xfId="0" applyNumberFormat="1" applyFont="1" applyAlignment="1">
      <alignment horizontal="center" vertical="center"/>
    </xf>
    <xf numFmtId="186" fontId="58" fillId="0" borderId="56" xfId="0" applyNumberFormat="1" applyFont="1" applyBorder="1" applyAlignment="1">
      <alignment horizontal="center" vertical="center"/>
    </xf>
    <xf numFmtId="0" fontId="104" fillId="0" borderId="0" xfId="0" applyFont="1" applyAlignment="1">
      <alignment vertical="top" wrapText="1"/>
    </xf>
    <xf numFmtId="0" fontId="44" fillId="0" borderId="0" xfId="0" applyFont="1" applyFill="1" applyAlignment="1">
      <alignment horizontal="left"/>
    </xf>
    <xf numFmtId="3" fontId="107" fillId="68" borderId="0" xfId="0" applyNumberFormat="1" applyFont="1" applyFill="1" applyAlignment="1">
      <alignment horizontal="right"/>
    </xf>
    <xf numFmtId="167" fontId="0" fillId="46" borderId="16" xfId="0" applyNumberFormat="1" applyFont="1" applyFill="1" applyBorder="1" applyAlignment="1">
      <alignment horizontal="center"/>
    </xf>
    <xf numFmtId="167" fontId="0" fillId="70" borderId="16" xfId="0" applyNumberFormat="1" applyFont="1" applyFill="1" applyBorder="1" applyAlignment="1">
      <alignment horizontal="center"/>
    </xf>
    <xf numFmtId="0" fontId="120" fillId="0" borderId="0" xfId="0" applyFont="1"/>
    <xf numFmtId="0" fontId="118" fillId="0" borderId="0" xfId="215"/>
    <xf numFmtId="0" fontId="118" fillId="0" borderId="0" xfId="215" quotePrefix="1"/>
    <xf numFmtId="0" fontId="119" fillId="0" borderId="0" xfId="215" applyFont="1" applyAlignment="1">
      <alignment wrapText="1"/>
    </xf>
    <xf numFmtId="0" fontId="122" fillId="0" borderId="0" xfId="0" applyFont="1"/>
    <xf numFmtId="1" fontId="76" fillId="66" borderId="0" xfId="0" applyNumberFormat="1" applyFont="1" applyFill="1"/>
    <xf numFmtId="0" fontId="102" fillId="0" borderId="0" xfId="0" applyFont="1" applyAlignment="1"/>
    <xf numFmtId="0" fontId="23" fillId="71" borderId="0" xfId="0" applyFont="1" applyFill="1"/>
    <xf numFmtId="0" fontId="0" fillId="71" borderId="0" xfId="0" applyFill="1"/>
    <xf numFmtId="0" fontId="124" fillId="71" borderId="0" xfId="0" applyFont="1" applyFill="1"/>
    <xf numFmtId="0" fontId="98" fillId="71" borderId="0" xfId="0" applyFont="1" applyFill="1"/>
    <xf numFmtId="0" fontId="43" fillId="72" borderId="32" xfId="0" applyFont="1" applyFill="1" applyBorder="1"/>
    <xf numFmtId="0" fontId="78" fillId="72" borderId="32" xfId="0" applyFont="1" applyFill="1" applyBorder="1"/>
    <xf numFmtId="0" fontId="44" fillId="72" borderId="32" xfId="0" applyFont="1" applyFill="1" applyBorder="1"/>
    <xf numFmtId="0" fontId="19" fillId="73" borderId="0" xfId="0" applyFont="1" applyFill="1"/>
    <xf numFmtId="9" fontId="125" fillId="73" borderId="0" xfId="0" applyNumberFormat="1" applyFont="1" applyFill="1" applyAlignment="1">
      <alignment horizontal="right"/>
    </xf>
    <xf numFmtId="0" fontId="19" fillId="73" borderId="0" xfId="0" applyFont="1" applyFill="1" applyAlignment="1">
      <alignment horizontal="right"/>
    </xf>
    <xf numFmtId="167" fontId="125" fillId="73" borderId="0" xfId="0" applyNumberFormat="1" applyFont="1" applyFill="1" applyAlignment="1">
      <alignment horizontal="right"/>
    </xf>
    <xf numFmtId="167" fontId="19" fillId="73" borderId="0" xfId="0" applyNumberFormat="1" applyFont="1" applyFill="1" applyAlignment="1">
      <alignment horizontal="right"/>
    </xf>
    <xf numFmtId="167" fontId="126" fillId="73" borderId="0" xfId="0" applyNumberFormat="1" applyFont="1" applyFill="1" applyAlignment="1">
      <alignment horizontal="right"/>
    </xf>
    <xf numFmtId="1" fontId="19" fillId="73" borderId="0" xfId="0" applyNumberFormat="1" applyFont="1" applyFill="1" applyAlignment="1">
      <alignment horizontal="right"/>
    </xf>
    <xf numFmtId="167" fontId="78" fillId="73" borderId="0" xfId="0" applyNumberFormat="1" applyFont="1" applyFill="1" applyAlignment="1">
      <alignment horizontal="right"/>
    </xf>
    <xf numFmtId="0" fontId="76" fillId="63" borderId="0" xfId="0" applyFont="1" applyFill="1" applyAlignment="1">
      <alignment horizontal="right"/>
    </xf>
    <xf numFmtId="0" fontId="94" fillId="63" borderId="32" xfId="0" applyFont="1" applyFill="1" applyBorder="1" applyAlignment="1">
      <alignment horizontal="left"/>
    </xf>
    <xf numFmtId="166" fontId="125" fillId="74" borderId="0" xfId="3" applyNumberFormat="1" applyFont="1" applyFill="1"/>
    <xf numFmtId="17" fontId="96" fillId="74" borderId="0" xfId="168" applyNumberFormat="1" applyFont="1" applyFill="1" applyAlignment="1">
      <alignment horizontal="right"/>
    </xf>
    <xf numFmtId="0" fontId="104" fillId="74" borderId="0" xfId="0" applyFont="1" applyFill="1"/>
    <xf numFmtId="0" fontId="98" fillId="0" borderId="0" xfId="0" applyFont="1"/>
    <xf numFmtId="0" fontId="127" fillId="72" borderId="32" xfId="0" applyFont="1" applyFill="1" applyBorder="1"/>
    <xf numFmtId="0" fontId="128" fillId="72" borderId="32" xfId="0" applyFont="1" applyFill="1" applyBorder="1"/>
    <xf numFmtId="0" fontId="96" fillId="73" borderId="0" xfId="0" applyFont="1" applyFill="1" applyAlignment="1">
      <alignment horizontal="right"/>
    </xf>
    <xf numFmtId="0" fontId="58" fillId="0" borderId="0" xfId="1" applyFont="1" applyFill="1"/>
    <xf numFmtId="177" fontId="1" fillId="0" borderId="0" xfId="1" applyNumberFormat="1" applyFill="1" applyProtection="1">
      <protection locked="0"/>
    </xf>
    <xf numFmtId="0" fontId="0" fillId="49" borderId="0" xfId="0" applyFill="1"/>
    <xf numFmtId="180" fontId="27" fillId="49" borderId="0" xfId="0" applyNumberFormat="1" applyFont="1" applyFill="1"/>
    <xf numFmtId="0" fontId="27" fillId="49" borderId="0" xfId="0" applyFont="1" applyFill="1"/>
    <xf numFmtId="2" fontId="125" fillId="49" borderId="0" xfId="1" applyNumberFormat="1" applyFont="1" applyFill="1"/>
    <xf numFmtId="2" fontId="122" fillId="49" borderId="0" xfId="0" applyNumberFormat="1" applyFont="1" applyFill="1"/>
    <xf numFmtId="0" fontId="129" fillId="0" borderId="0" xfId="0" applyFont="1"/>
    <xf numFmtId="0" fontId="129" fillId="53" borderId="0" xfId="0" applyFont="1" applyFill="1"/>
    <xf numFmtId="0" fontId="0" fillId="65" borderId="0" xfId="0" applyFill="1" applyAlignment="1">
      <alignment horizontal="right"/>
    </xf>
    <xf numFmtId="0" fontId="102" fillId="0" borderId="0" xfId="0" applyFont="1"/>
    <xf numFmtId="0" fontId="98" fillId="75" borderId="0" xfId="0" applyFont="1" applyFill="1"/>
    <xf numFmtId="1" fontId="104" fillId="75" borderId="0" xfId="0" applyNumberFormat="1" applyFont="1" applyFill="1"/>
    <xf numFmtId="0" fontId="97" fillId="75" borderId="0" xfId="0" applyFont="1" applyFill="1"/>
    <xf numFmtId="0" fontId="102" fillId="75" borderId="0" xfId="0" applyFont="1" applyFill="1" applyAlignment="1">
      <alignment horizontal="right"/>
    </xf>
    <xf numFmtId="0" fontId="131" fillId="65" borderId="0" xfId="0" applyFont="1" applyFill="1"/>
    <xf numFmtId="0" fontId="104" fillId="71" borderId="0" xfId="0" applyFont="1" applyFill="1"/>
    <xf numFmtId="0" fontId="102" fillId="0" borderId="0" xfId="0" applyFont="1" applyAlignment="1">
      <alignment horizontal="right"/>
    </xf>
    <xf numFmtId="0" fontId="76" fillId="0" borderId="0" xfId="0" applyFont="1" applyAlignment="1">
      <alignment horizontal="right"/>
    </xf>
    <xf numFmtId="0" fontId="17" fillId="76" borderId="0" xfId="0" applyFont="1" applyFill="1"/>
    <xf numFmtId="0" fontId="102" fillId="76" borderId="0" xfId="0" applyFont="1" applyFill="1" applyAlignment="1">
      <alignment horizontal="right"/>
    </xf>
    <xf numFmtId="0" fontId="0" fillId="76" borderId="0" xfId="0" applyFill="1"/>
    <xf numFmtId="0" fontId="104" fillId="76" borderId="0" xfId="0" applyFont="1" applyFill="1"/>
    <xf numFmtId="1" fontId="0" fillId="76" borderId="0" xfId="0" applyNumberFormat="1" applyFill="1"/>
    <xf numFmtId="2" fontId="104" fillId="76" borderId="0" xfId="0" applyNumberFormat="1" applyFont="1" applyFill="1"/>
    <xf numFmtId="0" fontId="103" fillId="0" borderId="57" xfId="0" applyFont="1" applyBorder="1" applyAlignment="1">
      <alignment horizontal="right"/>
    </xf>
    <xf numFmtId="0" fontId="132" fillId="0" borderId="0" xfId="0" applyFont="1"/>
    <xf numFmtId="0" fontId="103" fillId="0" borderId="4" xfId="0" applyFont="1" applyBorder="1"/>
    <xf numFmtId="0" fontId="15" fillId="0" borderId="0" xfId="0" applyFont="1"/>
    <xf numFmtId="0" fontId="133" fillId="0" borderId="0" xfId="0" applyFont="1"/>
    <xf numFmtId="0" fontId="106" fillId="0" borderId="0" xfId="0" applyFont="1" applyAlignment="1">
      <alignment horizontal="right"/>
    </xf>
    <xf numFmtId="0" fontId="103" fillId="0" borderId="4" xfId="0" applyFont="1" applyBorder="1" applyAlignment="1">
      <alignment horizontal="right"/>
    </xf>
    <xf numFmtId="0" fontId="135" fillId="0" borderId="0" xfId="0" applyFont="1"/>
    <xf numFmtId="0" fontId="136" fillId="0" borderId="0" xfId="0" applyFont="1"/>
    <xf numFmtId="0" fontId="137" fillId="0" borderId="0" xfId="0" applyFont="1"/>
    <xf numFmtId="0" fontId="102" fillId="0" borderId="0" xfId="0" applyFont="1" applyAlignment="1">
      <alignment horizontal="left"/>
    </xf>
    <xf numFmtId="0" fontId="103" fillId="0" borderId="0" xfId="0" applyFont="1" applyAlignment="1">
      <alignment horizontal="right"/>
    </xf>
    <xf numFmtId="0" fontId="17" fillId="77" borderId="0" xfId="0" applyFont="1" applyFill="1"/>
    <xf numFmtId="0" fontId="117" fillId="77" borderId="0" xfId="0" applyFont="1" applyFill="1" applyAlignment="1">
      <alignment horizontal="right"/>
    </xf>
    <xf numFmtId="0" fontId="0" fillId="77" borderId="0" xfId="0" applyFill="1"/>
    <xf numFmtId="0" fontId="138" fillId="77" borderId="0" xfId="0" applyFont="1" applyFill="1"/>
    <xf numFmtId="0" fontId="104" fillId="77" borderId="0" xfId="0" applyFont="1" applyFill="1"/>
    <xf numFmtId="0" fontId="104" fillId="77" borderId="0" xfId="0" applyFont="1" applyFill="1" applyAlignment="1">
      <alignment horizontal="left"/>
    </xf>
    <xf numFmtId="0" fontId="98" fillId="77" borderId="0" xfId="0" applyFont="1" applyFill="1"/>
    <xf numFmtId="0" fontId="117" fillId="0" borderId="0" xfId="0" applyFont="1"/>
    <xf numFmtId="0" fontId="139" fillId="0" borderId="0" xfId="0" applyFont="1" applyAlignment="1">
      <alignment horizontal="left"/>
    </xf>
    <xf numFmtId="0" fontId="140" fillId="0" borderId="0" xfId="0" applyFont="1"/>
    <xf numFmtId="0" fontId="141" fillId="0" borderId="0" xfId="0" applyFont="1"/>
    <xf numFmtId="0" fontId="142" fillId="0" borderId="0" xfId="0" applyFont="1"/>
    <xf numFmtId="0" fontId="0" fillId="0" borderId="0" xfId="0" applyAlignment="1">
      <alignment horizontal="center"/>
    </xf>
    <xf numFmtId="0" fontId="137" fillId="0" borderId="57" xfId="0" applyFont="1" applyBorder="1" applyAlignment="1">
      <alignment horizontal="right"/>
    </xf>
    <xf numFmtId="0" fontId="0" fillId="0" borderId="4" xfId="0" applyBorder="1"/>
    <xf numFmtId="0" fontId="17" fillId="78" borderId="0" xfId="0" applyFont="1" applyFill="1"/>
    <xf numFmtId="0" fontId="102" fillId="78" borderId="0" xfId="0" applyFont="1" applyFill="1"/>
    <xf numFmtId="0" fontId="135" fillId="78" borderId="0" xfId="0" applyFont="1" applyFill="1"/>
    <xf numFmtId="0" fontId="0" fillId="78" borderId="0" xfId="0" applyFill="1"/>
    <xf numFmtId="0" fontId="143" fillId="78" borderId="0" xfId="0" applyFont="1" applyFill="1"/>
    <xf numFmtId="0" fontId="144" fillId="0" borderId="0" xfId="0" applyFont="1"/>
    <xf numFmtId="0" fontId="139" fillId="0" borderId="0" xfId="0" applyFont="1"/>
    <xf numFmtId="0" fontId="145" fillId="0" borderId="0" xfId="0" applyFont="1"/>
    <xf numFmtId="2" fontId="143" fillId="0" borderId="0" xfId="0" applyNumberFormat="1" applyFont="1"/>
    <xf numFmtId="2" fontId="104" fillId="0" borderId="0" xfId="0" applyNumberFormat="1" applyFont="1"/>
    <xf numFmtId="167" fontId="104" fillId="0" borderId="0" xfId="0" applyNumberFormat="1" applyFont="1"/>
    <xf numFmtId="0" fontId="120" fillId="0" borderId="0" xfId="0" quotePrefix="1" applyFont="1"/>
    <xf numFmtId="0" fontId="146" fillId="79" borderId="0" xfId="0" quotePrefix="1" applyFont="1" applyFill="1"/>
    <xf numFmtId="0" fontId="76" fillId="79" borderId="0" xfId="0" applyFont="1" applyFill="1"/>
    <xf numFmtId="0" fontId="0" fillId="79" borderId="0" xfId="0" applyFill="1"/>
    <xf numFmtId="1" fontId="102" fillId="79" borderId="0" xfId="0" applyNumberFormat="1" applyFont="1" applyFill="1" applyAlignment="1">
      <alignment horizontal="right"/>
    </xf>
    <xf numFmtId="0" fontId="133" fillId="0" borderId="0" xfId="0" applyFont="1" applyAlignment="1">
      <alignment horizontal="right"/>
    </xf>
    <xf numFmtId="0" fontId="147" fillId="0" borderId="0" xfId="0" applyFont="1"/>
    <xf numFmtId="0" fontId="105" fillId="0" borderId="0" xfId="0" applyFont="1"/>
    <xf numFmtId="0" fontId="148" fillId="0" borderId="0" xfId="0" applyFont="1"/>
    <xf numFmtId="0" fontId="76" fillId="0" borderId="57" xfId="0" applyFont="1" applyBorder="1" applyAlignment="1">
      <alignment horizontal="left"/>
    </xf>
    <xf numFmtId="0" fontId="149" fillId="0" borderId="0" xfId="0" applyFont="1" applyAlignment="1">
      <alignment horizontal="right"/>
    </xf>
    <xf numFmtId="0" fontId="147" fillId="0" borderId="0" xfId="0" applyFont="1" applyAlignment="1">
      <alignment horizontal="left"/>
    </xf>
    <xf numFmtId="0" fontId="143" fillId="0" borderId="0" xfId="0" applyFont="1" applyAlignment="1">
      <alignment horizontal="right"/>
    </xf>
    <xf numFmtId="0" fontId="134" fillId="0" borderId="0" xfId="0" applyFont="1" applyAlignment="1">
      <alignment horizontal="right"/>
    </xf>
    <xf numFmtId="0" fontId="150" fillId="0" borderId="0" xfId="0" applyFont="1"/>
    <xf numFmtId="0" fontId="151" fillId="0" borderId="0" xfId="0" applyFont="1"/>
    <xf numFmtId="0" fontId="104" fillId="0" borderId="0" xfId="0" quotePrefix="1" applyFont="1"/>
    <xf numFmtId="0" fontId="0" fillId="0" borderId="0" xfId="0" quotePrefix="1"/>
    <xf numFmtId="0" fontId="17" fillId="0" borderId="0" xfId="0" quotePrefix="1" applyFont="1"/>
    <xf numFmtId="0" fontId="146" fillId="0" borderId="0" xfId="0" quotePrefix="1" applyFont="1"/>
    <xf numFmtId="0" fontId="152" fillId="0" borderId="0" xfId="0" quotePrefix="1" applyFont="1"/>
    <xf numFmtId="0" fontId="152" fillId="0" borderId="0" xfId="0" applyFont="1"/>
    <xf numFmtId="0" fontId="137" fillId="0" borderId="0" xfId="0" applyFont="1" applyAlignment="1">
      <alignment horizontal="right"/>
    </xf>
    <xf numFmtId="0" fontId="104" fillId="0" borderId="0" xfId="0" applyFont="1" applyAlignment="1">
      <alignment horizontal="right"/>
    </xf>
    <xf numFmtId="0" fontId="36" fillId="0" borderId="54" xfId="3" applyFont="1" applyFill="1" applyBorder="1"/>
    <xf numFmtId="0" fontId="34" fillId="0" borderId="54" xfId="3" applyFont="1" applyFill="1" applyBorder="1"/>
    <xf numFmtId="0" fontId="36" fillId="0" borderId="33" xfId="3" applyFont="1" applyFill="1" applyBorder="1"/>
    <xf numFmtId="0" fontId="40" fillId="0" borderId="54" xfId="3" applyFont="1" applyFill="1" applyBorder="1"/>
    <xf numFmtId="0" fontId="34" fillId="0" borderId="33" xfId="3" applyFont="1" applyFill="1" applyBorder="1"/>
    <xf numFmtId="0" fontId="36" fillId="0" borderId="35" xfId="3" applyFont="1" applyFill="1" applyBorder="1"/>
    <xf numFmtId="0" fontId="39" fillId="0" borderId="33" xfId="3" applyFont="1" applyFill="1" applyBorder="1"/>
    <xf numFmtId="0" fontId="60" fillId="0" borderId="0" xfId="0" applyFont="1" applyFill="1" applyBorder="1"/>
    <xf numFmtId="0" fontId="106" fillId="0" borderId="0" xfId="0" applyFont="1"/>
    <xf numFmtId="0" fontId="155" fillId="0" borderId="0" xfId="0" applyFont="1"/>
    <xf numFmtId="0" fontId="156" fillId="0" borderId="0" xfId="0" applyFont="1"/>
    <xf numFmtId="0" fontId="157" fillId="0" borderId="0" xfId="0" applyFont="1"/>
    <xf numFmtId="0" fontId="158" fillId="0" borderId="0" xfId="0" applyFont="1"/>
    <xf numFmtId="0" fontId="156" fillId="77" borderId="0" xfId="0" applyFont="1" applyFill="1"/>
    <xf numFmtId="0" fontId="159" fillId="0" borderId="0" xfId="0" applyFont="1"/>
    <xf numFmtId="0" fontId="157" fillId="0" borderId="16" xfId="0" applyFont="1" applyBorder="1" applyAlignment="1">
      <alignment horizontal="right"/>
    </xf>
    <xf numFmtId="0" fontId="155" fillId="78" borderId="0" xfId="0" applyFont="1" applyFill="1"/>
    <xf numFmtId="0" fontId="156" fillId="78" borderId="0" xfId="0" applyFont="1" applyFill="1"/>
    <xf numFmtId="0" fontId="107" fillId="68" borderId="0" xfId="0" quotePrefix="1" applyFont="1" applyFill="1" applyAlignment="1">
      <alignment horizontal="left"/>
    </xf>
    <xf numFmtId="0" fontId="160" fillId="0" borderId="0" xfId="0" applyFont="1"/>
    <xf numFmtId="0" fontId="161" fillId="81" borderId="0" xfId="0" applyFont="1" applyFill="1" applyAlignment="1">
      <alignment horizontal="left"/>
    </xf>
    <xf numFmtId="180" fontId="81" fillId="82" borderId="0" xfId="0" applyNumberFormat="1" applyFont="1" applyFill="1"/>
    <xf numFmtId="0" fontId="162" fillId="81" borderId="0" xfId="0" applyFont="1" applyFill="1" applyAlignment="1">
      <alignment horizontal="left"/>
    </xf>
    <xf numFmtId="180" fontId="78" fillId="82" borderId="0" xfId="0" applyNumberFormat="1" applyFont="1" applyFill="1"/>
    <xf numFmtId="1" fontId="78" fillId="82" borderId="0" xfId="0" applyNumberFormat="1" applyFont="1" applyFill="1"/>
    <xf numFmtId="0" fontId="163" fillId="81" borderId="0" xfId="0" applyFont="1" applyFill="1" applyAlignment="1">
      <alignment horizontal="left"/>
    </xf>
    <xf numFmtId="0" fontId="164" fillId="81" borderId="0" xfId="0" applyFont="1" applyFill="1" applyAlignment="1">
      <alignment horizontal="righ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5" fillId="0" borderId="1" xfId="0" applyFont="1" applyBorder="1" applyAlignment="1">
      <alignment horizontal="left" indent="2"/>
    </xf>
    <xf numFmtId="0" fontId="23" fillId="0" borderId="1" xfId="0" applyFont="1" applyBorder="1" applyAlignment="1">
      <alignment horizontal="left" indent="1"/>
    </xf>
    <xf numFmtId="165" fontId="61" fillId="0" borderId="0" xfId="0" applyNumberFormat="1" applyFont="1" applyBorder="1"/>
    <xf numFmtId="165" fontId="166" fillId="0" borderId="0" xfId="0" applyNumberFormat="1" applyFont="1" applyBorder="1"/>
    <xf numFmtId="165" fontId="167" fillId="0" borderId="0" xfId="0" applyNumberFormat="1" applyFont="1" applyBorder="1"/>
    <xf numFmtId="165" fontId="168" fillId="0" borderId="0" xfId="0" applyNumberFormat="1" applyFont="1" applyBorder="1"/>
    <xf numFmtId="1" fontId="0" fillId="47" borderId="0" xfId="0" applyNumberFormat="1" applyFill="1"/>
    <xf numFmtId="167" fontId="0" fillId="47" borderId="0" xfId="0" applyNumberFormat="1" applyFill="1"/>
    <xf numFmtId="1" fontId="128" fillId="82" borderId="0" xfId="0" applyNumberFormat="1" applyFont="1" applyFill="1"/>
    <xf numFmtId="1" fontId="81" fillId="82" borderId="0" xfId="0" applyNumberFormat="1" applyFont="1" applyFill="1"/>
    <xf numFmtId="167" fontId="46" fillId="0" borderId="34" xfId="3" applyNumberFormat="1" applyFont="1" applyBorder="1" applyAlignment="1">
      <alignment horizontal="left" vertical="center"/>
    </xf>
    <xf numFmtId="167" fontId="46" fillId="0" borderId="35" xfId="3" applyNumberFormat="1" applyFont="1" applyBorder="1" applyAlignment="1">
      <alignment horizontal="left" vertical="center"/>
    </xf>
    <xf numFmtId="0" fontId="154" fillId="80" borderId="58" xfId="0" applyFont="1" applyFill="1" applyBorder="1" applyAlignment="1">
      <alignment wrapText="1"/>
    </xf>
    <xf numFmtId="0" fontId="154" fillId="80" borderId="59" xfId="0" applyFont="1" applyFill="1" applyBorder="1" applyAlignment="1">
      <alignment wrapText="1"/>
    </xf>
    <xf numFmtId="0" fontId="154" fillId="80" borderId="60" xfId="0" applyFont="1" applyFill="1" applyBorder="1" applyAlignment="1">
      <alignment wrapText="1"/>
    </xf>
    <xf numFmtId="167" fontId="81" fillId="82" borderId="0" xfId="0" applyNumberFormat="1" applyFont="1" applyFill="1"/>
  </cellXfs>
  <cellStyles count="216">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cellStyle name="Accent1 - 40%" xfId="188"/>
    <cellStyle name="Accent1 - 60%" xfId="208"/>
    <cellStyle name="Accent2" xfId="25" builtinId="33" customBuiltin="1"/>
    <cellStyle name="Accent2 - 20%" xfId="205"/>
    <cellStyle name="Accent2 - 40%" xfId="190"/>
    <cellStyle name="Accent2 - 60%" xfId="189"/>
    <cellStyle name="Accent3" xfId="29" builtinId="37" customBuiltin="1"/>
    <cellStyle name="Accent3 - 20%" xfId="191"/>
    <cellStyle name="Accent3 - 40%" xfId="206"/>
    <cellStyle name="Accent3 - 60%" xfId="183"/>
    <cellStyle name="Accent4" xfId="33" builtinId="41" customBuiltin="1"/>
    <cellStyle name="Accent4 - 20%" xfId="197"/>
    <cellStyle name="Accent4 - 40%" xfId="193"/>
    <cellStyle name="Accent4 - 60%" xfId="198"/>
    <cellStyle name="Accent5" xfId="37" builtinId="45" customBuiltin="1"/>
    <cellStyle name="Accent5 - 20%" xfId="199"/>
    <cellStyle name="Accent5 - 40%" xfId="194"/>
    <cellStyle name="Accent5 - 60%" xfId="210"/>
    <cellStyle name="Accent6" xfId="41" builtinId="49" customBuiltin="1"/>
    <cellStyle name="Accent6 - 20%" xfId="200"/>
    <cellStyle name="Accent6 - 40%" xfId="201"/>
    <cellStyle name="Accent6 - 60%" xfId="202"/>
    <cellStyle name="Bad" xfId="11" builtinId="27" customBuiltin="1"/>
    <cellStyle name="Calculation" xfId="15" builtinId="22" customBuiltin="1"/>
    <cellStyle name="Check Cell" xfId="17" builtinId="23" customBuiltin="1"/>
    <cellStyle name="Comma" xfId="5" builtinId="3"/>
    <cellStyle name="Comma 10 2" xfId="65"/>
    <cellStyle name="Comma 10 3" xfId="66"/>
    <cellStyle name="Comma 11 2" xfId="67"/>
    <cellStyle name="Comma 11 3" xfId="68"/>
    <cellStyle name="Comma 12" xfId="69"/>
    <cellStyle name="Comma 13" xfId="70"/>
    <cellStyle name="Comma 15" xfId="71"/>
    <cellStyle name="Comma 2" xfId="2"/>
    <cellStyle name="Comma 2 10" xfId="50"/>
    <cellStyle name="Comma 2 11" xfId="203"/>
    <cellStyle name="Comma 2 12" xfId="213"/>
    <cellStyle name="Comma 2 2" xfId="45"/>
    <cellStyle name="Comma 2 2 2" xfId="167"/>
    <cellStyle name="Comma 2 3" xfId="46"/>
    <cellStyle name="Comma 2 3 2" xfId="73"/>
    <cellStyle name="Comma 2 4" xfId="62"/>
    <cellStyle name="Comma 2 4 2" xfId="74"/>
    <cellStyle name="Comma 2 4 3" xfId="172"/>
    <cellStyle name="Comma 2 5" xfId="75"/>
    <cellStyle name="Comma 2 5 2" xfId="76"/>
    <cellStyle name="Comma 2 5 3" xfId="169"/>
    <cellStyle name="Comma 2 6" xfId="77"/>
    <cellStyle name="Comma 2 7" xfId="78"/>
    <cellStyle name="Comma 2 8" xfId="79"/>
    <cellStyle name="Comma 2 9" xfId="72"/>
    <cellStyle name="Comma 2_Commerc. Bank dd" xfId="80"/>
    <cellStyle name="Comma 21" xfId="81"/>
    <cellStyle name="Comma 22" xfId="82"/>
    <cellStyle name="Comma 22 2" xfId="83"/>
    <cellStyle name="Comma 23" xfId="84"/>
    <cellStyle name="Comma 24" xfId="85"/>
    <cellStyle name="Comma 25" xfId="86"/>
    <cellStyle name="Comma 26" xfId="87"/>
    <cellStyle name="Comma 27" xfId="88"/>
    <cellStyle name="Comma 28" xfId="89"/>
    <cellStyle name="Comma 29" xfId="90"/>
    <cellStyle name="Comma 3" xfId="51"/>
    <cellStyle name="Comma 3 2" xfId="92"/>
    <cellStyle name="Comma 3 3" xfId="91"/>
    <cellStyle name="Comma 3 4" xfId="176"/>
    <cellStyle name="Comma 30" xfId="93"/>
    <cellStyle name="Comma 31" xfId="94"/>
    <cellStyle name="Comma 32" xfId="95"/>
    <cellStyle name="Comma 33" xfId="96"/>
    <cellStyle name="Comma 34" xfId="97"/>
    <cellStyle name="Comma 35" xfId="98"/>
    <cellStyle name="Comma 36" xfId="99"/>
    <cellStyle name="Comma 37" xfId="100"/>
    <cellStyle name="Comma 38" xfId="101"/>
    <cellStyle name="Comma 39" xfId="102"/>
    <cellStyle name="Comma 4" xfId="52"/>
    <cellStyle name="Comma 4 2" xfId="104"/>
    <cellStyle name="Comma 4 3" xfId="105"/>
    <cellStyle name="Comma 4 4" xfId="103"/>
    <cellStyle name="Comma 4 5" xfId="170"/>
    <cellStyle name="Comma 40" xfId="106"/>
    <cellStyle name="Comma 41" xfId="107"/>
    <cellStyle name="Comma 42" xfId="108"/>
    <cellStyle name="Comma 43" xfId="109"/>
    <cellStyle name="Comma 44" xfId="110"/>
    <cellStyle name="Comma 45" xfId="111"/>
    <cellStyle name="Comma 46" xfId="112"/>
    <cellStyle name="Comma 47" xfId="113"/>
    <cellStyle name="Comma 5" xfId="53"/>
    <cellStyle name="Comma 5 2" xfId="114"/>
    <cellStyle name="Comma 5 2 2" xfId="115"/>
    <cellStyle name="Comma 5 2 3" xfId="116"/>
    <cellStyle name="Comma 5 3" xfId="47"/>
    <cellStyle name="Comma 5 3 2" xfId="117"/>
    <cellStyle name="Comma 6" xfId="60"/>
    <cellStyle name="Comma 6 2" xfId="118"/>
    <cellStyle name="Comma 6 3" xfId="171"/>
    <cellStyle name="Comma 7" xfId="64"/>
    <cellStyle name="Comma 7 2" xfId="119"/>
    <cellStyle name="Comma 7 3" xfId="120"/>
    <cellStyle name="Comma 7 4" xfId="179"/>
    <cellStyle name="Comma 8 2" xfId="121"/>
    <cellStyle name="Comma 9 2" xfId="122"/>
    <cellStyle name="Currency [0] 2" xfId="123"/>
    <cellStyle name="Currency 2" xfId="124"/>
    <cellStyle name="Emphasis 1" xfId="186"/>
    <cellStyle name="Emphasis 2" xfId="185"/>
    <cellStyle name="Emphasis 3" xfId="184"/>
    <cellStyle name="Euro" xfId="125"/>
    <cellStyle name="Euro 2" xfId="126"/>
    <cellStyle name="Euro 3" xfId="127"/>
    <cellStyle name="Euro 3 2" xfId="128"/>
    <cellStyle name="Euro 4" xfId="129"/>
    <cellStyle name="Euro 5" xfId="13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cellStyle name="Milliers 2 2" xfId="132"/>
    <cellStyle name="Milliers 3" xfId="133"/>
    <cellStyle name="Neutral" xfId="12" builtinId="28" customBuiltin="1"/>
    <cellStyle name="Normal" xfId="0" builtinId="0"/>
    <cellStyle name="Normal 10" xfId="54"/>
    <cellStyle name="Normal 10 2" xfId="134"/>
    <cellStyle name="Normal 100" xfId="180"/>
    <cellStyle name="Normal 11" xfId="55"/>
    <cellStyle name="Normal 11 2" xfId="135"/>
    <cellStyle name="Normal 15" xfId="59"/>
    <cellStyle name="Normal 15 2" xfId="182"/>
    <cellStyle name="Normal 2" xfId="3"/>
    <cellStyle name="Normal 2 2" xfId="56"/>
    <cellStyle name="Normal 2 2 2" xfId="181"/>
    <cellStyle name="Normal 2 3" xfId="136"/>
    <cellStyle name="Normal 2 3 2" xfId="168"/>
    <cellStyle name="Normal 2 4" xfId="177"/>
    <cellStyle name="Normal 2 5" xfId="49"/>
    <cellStyle name="Normal 2 6" xfId="209"/>
    <cellStyle name="Normal 2_Commerc. Bank dd" xfId="137"/>
    <cellStyle name="Normal 25" xfId="138"/>
    <cellStyle name="Normal 3" xfId="1"/>
    <cellStyle name="Normal 3 2" xfId="57"/>
    <cellStyle name="Normal 3 2 2" xfId="140"/>
    <cellStyle name="Normal 3 2 3" xfId="139"/>
    <cellStyle name="Normal 3 3" xfId="141"/>
    <cellStyle name="Normal 3 4" xfId="142"/>
    <cellStyle name="Normal 3 5" xfId="143"/>
    <cellStyle name="Normal 4" xfId="63"/>
    <cellStyle name="Normal 4 2" xfId="144"/>
    <cellStyle name="Normal 4 3" xfId="145"/>
    <cellStyle name="Normal 4 3 28 3" xfId="146"/>
    <cellStyle name="Normal 4 4" xfId="178"/>
    <cellStyle name="Normal 4 5" xfId="214"/>
    <cellStyle name="Normal 5" xfId="174"/>
    <cellStyle name="Normal 5 2" xfId="147"/>
    <cellStyle name="Normal 6 2" xfId="148"/>
    <cellStyle name="Normal 7" xfId="175"/>
    <cellStyle name="Normal 7 2" xfId="149"/>
    <cellStyle name="Normal 8 2" xfId="150"/>
    <cellStyle name="Normal 9" xfId="58"/>
    <cellStyle name="Normal 9 2" xfId="151"/>
    <cellStyle name="Normal_Template" xfId="211"/>
    <cellStyle name="Note 2" xfId="152"/>
    <cellStyle name="Output" xfId="14" builtinId="21" customBuiltin="1"/>
    <cellStyle name="Percent" xfId="4" builtinId="5"/>
    <cellStyle name="Percent 15" xfId="153"/>
    <cellStyle name="Percent 16" xfId="154"/>
    <cellStyle name="Percent 17" xfId="155"/>
    <cellStyle name="Percent 18" xfId="156"/>
    <cellStyle name="Percent 2" xfId="48"/>
    <cellStyle name="Percent 2 2" xfId="157"/>
    <cellStyle name="Percent 2 2 2" xfId="173"/>
    <cellStyle name="Percent 2 3" xfId="212"/>
    <cellStyle name="Percent 3" xfId="61"/>
    <cellStyle name="Percent 3 2" xfId="158"/>
    <cellStyle name="Percent 3 3" xfId="159"/>
    <cellStyle name="Percent 4 2" xfId="160"/>
    <cellStyle name="Percent 5 2" xfId="161"/>
    <cellStyle name="Percent 5 2 2" xfId="162"/>
    <cellStyle name="Percent 7 2" xfId="163"/>
    <cellStyle name="Pourcentage 2" xfId="164"/>
    <cellStyle name="Pourcentage 2 2" xfId="165"/>
    <cellStyle name="Richard" xfId="187"/>
    <cellStyle name="Sheet Title" xfId="192"/>
    <cellStyle name="ta" xfId="195"/>
    <cellStyle name="tabl" xfId="204"/>
    <cellStyle name="tableau" xfId="207"/>
    <cellStyle name="Title 2" xfId="166"/>
    <cellStyle name="Total" xfId="20" builtinId="25" customBuiltin="1"/>
    <cellStyle name="Warning Text" xfId="18" builtinId="11" customBuiltin="1"/>
  </cellStyles>
  <dxfs count="0"/>
  <tableStyles count="0" defaultTableStyle="TableStyleMedium2" defaultPivotStyle="PivotStyleLight16"/>
  <colors>
    <mruColors>
      <color rgb="FFFFFAEB"/>
      <color rgb="FFFFF9E7"/>
      <color rgb="FFECF5E7"/>
      <color rgb="FFFFF6DD"/>
      <color rgb="FFFFFDF7"/>
      <color rgb="FFB7ECFF"/>
      <color rgb="FFFFF7E1"/>
      <color rgb="FFFFF3FF"/>
      <color rgb="FFFFD5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457200</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xmlns=""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93</xdr:col>
          <xdr:colOff>480060</xdr:colOff>
          <xdr:row>1</xdr:row>
          <xdr:rowOff>152400</xdr:rowOff>
        </xdr:from>
        <xdr:to>
          <xdr:col>95</xdr:col>
          <xdr:colOff>480060</xdr:colOff>
          <xdr:row>3</xdr:row>
          <xdr:rowOff>99060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xmlns="" id="{00000000-0008-0000-03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784860</xdr:colOff>
          <xdr:row>2</xdr:row>
          <xdr:rowOff>106680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xmlns=""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5:MW1343"/>
  <sheetViews>
    <sheetView topLeftCell="U76" zoomScale="90" zoomScaleNormal="90" workbookViewId="0">
      <selection activeCell="AX101" sqref="AX101"/>
    </sheetView>
  </sheetViews>
  <sheetFormatPr defaultRowHeight="14.4" outlineLevelCol="1"/>
  <cols>
    <col min="1" max="1" width="57.77734375" style="1" customWidth="1"/>
    <col min="2" max="45" width="8.44140625" customWidth="1" outlineLevel="1"/>
    <col min="46" max="46" width="8.44140625" bestFit="1" customWidth="1"/>
    <col min="47" max="48" width="8.44140625" customWidth="1" outlineLevel="1"/>
    <col min="49" max="61" width="8.5546875" customWidth="1" outlineLevel="1"/>
    <col min="62" max="63" width="10" customWidth="1" outlineLevel="1"/>
    <col min="64" max="64" width="9.77734375" customWidth="1" outlineLevel="1"/>
    <col min="65" max="65" width="10" customWidth="1" outlineLevel="1"/>
    <col min="66" max="66" width="9.77734375" customWidth="1" outlineLevel="1"/>
    <col min="67" max="67" width="10" customWidth="1" outlineLevel="1"/>
    <col min="68" max="75" width="9.77734375" customWidth="1" outlineLevel="1"/>
    <col min="76" max="76" width="9.5546875" customWidth="1" outlineLevel="1"/>
    <col min="77" max="80" width="9.77734375" customWidth="1" outlineLevel="1"/>
    <col min="81" max="81" width="10.21875" customWidth="1" outlineLevel="1"/>
    <col min="82" max="116" width="9.5546875" customWidth="1"/>
    <col min="117" max="118" width="8.44140625" bestFit="1" customWidth="1"/>
  </cols>
  <sheetData>
    <row r="5" spans="1:118" ht="15.6">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6">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6">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6">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 thickTop="1">
      <c r="A82" s="3"/>
    </row>
    <row r="83" spans="1:118" ht="21" customHeight="1">
      <c r="A83" s="271" t="s">
        <v>103</v>
      </c>
      <c r="B83" s="462" t="s">
        <v>502</v>
      </c>
      <c r="C83" s="462" t="s">
        <v>503</v>
      </c>
      <c r="D83" s="462" t="s">
        <v>504</v>
      </c>
      <c r="E83" s="462" t="s">
        <v>505</v>
      </c>
      <c r="F83" s="462" t="s">
        <v>506</v>
      </c>
      <c r="G83" s="462" t="s">
        <v>507</v>
      </c>
      <c r="H83" s="462" t="s">
        <v>508</v>
      </c>
      <c r="I83" s="462" t="s">
        <v>509</v>
      </c>
      <c r="J83" s="462" t="s">
        <v>510</v>
      </c>
      <c r="K83" s="462" t="s">
        <v>511</v>
      </c>
      <c r="L83" s="462" t="s">
        <v>512</v>
      </c>
      <c r="M83" s="462" t="s">
        <v>513</v>
      </c>
      <c r="N83" s="462" t="s">
        <v>514</v>
      </c>
      <c r="O83" s="462" t="s">
        <v>515</v>
      </c>
      <c r="P83" s="462" t="s">
        <v>516</v>
      </c>
      <c r="Q83" s="462" t="s">
        <v>517</v>
      </c>
      <c r="R83" s="462" t="s">
        <v>518</v>
      </c>
      <c r="S83" s="462" t="s">
        <v>519</v>
      </c>
      <c r="T83" s="462" t="s">
        <v>520</v>
      </c>
      <c r="U83" s="462" t="s">
        <v>521</v>
      </c>
      <c r="V83" s="462" t="s">
        <v>522</v>
      </c>
      <c r="W83" s="462" t="s">
        <v>523</v>
      </c>
      <c r="X83" s="462" t="s">
        <v>524</v>
      </c>
      <c r="Y83" s="462" t="s">
        <v>525</v>
      </c>
      <c r="Z83" s="462" t="s">
        <v>526</v>
      </c>
      <c r="AA83" s="462" t="s">
        <v>527</v>
      </c>
      <c r="AB83" s="462" t="s">
        <v>528</v>
      </c>
      <c r="AC83" s="462" t="s">
        <v>529</v>
      </c>
      <c r="AD83" s="462" t="s">
        <v>530</v>
      </c>
      <c r="AE83" s="462" t="s">
        <v>531</v>
      </c>
      <c r="AF83" s="462" t="s">
        <v>532</v>
      </c>
      <c r="AG83" s="462" t="s">
        <v>533</v>
      </c>
      <c r="AH83" s="462" t="s">
        <v>534</v>
      </c>
      <c r="AI83" s="462" t="s">
        <v>535</v>
      </c>
      <c r="AJ83" s="462" t="s">
        <v>536</v>
      </c>
      <c r="AK83" s="462" t="s">
        <v>537</v>
      </c>
      <c r="AL83" s="462" t="s">
        <v>538</v>
      </c>
      <c r="AM83" s="462" t="s">
        <v>539</v>
      </c>
      <c r="AN83" s="462" t="s">
        <v>540</v>
      </c>
      <c r="AO83" s="462" t="s">
        <v>541</v>
      </c>
      <c r="AP83" s="462" t="s">
        <v>542</v>
      </c>
      <c r="AQ83" s="462" t="s">
        <v>543</v>
      </c>
      <c r="AR83" s="462" t="s">
        <v>544</v>
      </c>
      <c r="AS83" s="462" t="s">
        <v>545</v>
      </c>
      <c r="AT83" s="462"/>
      <c r="AU83" s="462"/>
      <c r="AV83" s="462"/>
      <c r="AW83" s="462"/>
      <c r="AX83" s="462"/>
      <c r="AY83" s="462"/>
      <c r="AZ83" s="462"/>
      <c r="BA83" s="462"/>
      <c r="BB83" s="462"/>
      <c r="BC83" s="462"/>
      <c r="BD83" s="462"/>
      <c r="BE83" s="462"/>
      <c r="BF83" s="462"/>
      <c r="BG83" s="462"/>
      <c r="BH83" s="462"/>
      <c r="BI83" s="462"/>
      <c r="BJ83" s="462"/>
      <c r="BK83" s="462"/>
      <c r="BL83" s="462"/>
      <c r="BM83" s="462"/>
      <c r="BN83" s="462"/>
      <c r="BO83" s="462"/>
      <c r="BP83" s="462"/>
      <c r="BQ83" s="462"/>
      <c r="BR83" s="462"/>
      <c r="BS83" s="462"/>
      <c r="BT83" s="462"/>
      <c r="BU83" s="462"/>
      <c r="BV83" s="462"/>
      <c r="BW83" s="462"/>
      <c r="BX83" s="462"/>
      <c r="BY83" s="462"/>
      <c r="BZ83" s="462"/>
      <c r="CA83" s="462"/>
      <c r="CB83" s="462"/>
      <c r="CC83" s="462"/>
      <c r="CD83" s="462"/>
      <c r="CE83" s="462"/>
      <c r="CF83" s="462"/>
      <c r="CG83" s="462"/>
      <c r="CH83" s="462"/>
      <c r="CI83" s="462"/>
      <c r="CJ83" s="462"/>
      <c r="CK83" s="462"/>
      <c r="CL83" s="462"/>
      <c r="CM83" s="462"/>
      <c r="CN83" s="462"/>
      <c r="CO83" s="462"/>
      <c r="CP83" s="462"/>
      <c r="CQ83" s="462"/>
      <c r="CR83" s="462"/>
      <c r="CS83" s="462"/>
      <c r="CT83" s="462" t="s">
        <v>547</v>
      </c>
      <c r="CU83" s="462" t="s">
        <v>548</v>
      </c>
      <c r="CV83" s="462" t="s">
        <v>549</v>
      </c>
      <c r="CW83" s="462" t="s">
        <v>550</v>
      </c>
      <c r="CX83" s="462" t="s">
        <v>551</v>
      </c>
      <c r="CY83" s="462" t="s">
        <v>552</v>
      </c>
      <c r="CZ83" s="462" t="s">
        <v>553</v>
      </c>
      <c r="DA83" s="462" t="s">
        <v>554</v>
      </c>
      <c r="DB83" s="462" t="s">
        <v>555</v>
      </c>
      <c r="DC83" s="462" t="s">
        <v>556</v>
      </c>
      <c r="DD83" s="462" t="s">
        <v>557</v>
      </c>
      <c r="DE83" s="462" t="s">
        <v>558</v>
      </c>
      <c r="DF83" s="462" t="s">
        <v>559</v>
      </c>
      <c r="DG83" s="462" t="s">
        <v>560</v>
      </c>
      <c r="DH83" s="462" t="s">
        <v>561</v>
      </c>
      <c r="DI83" s="462" t="s">
        <v>562</v>
      </c>
      <c r="DJ83" s="462" t="s">
        <v>563</v>
      </c>
      <c r="DK83" s="462" t="s">
        <v>564</v>
      </c>
      <c r="DL83" s="462" t="s">
        <v>565</v>
      </c>
      <c r="DM83" s="462" t="s">
        <v>566</v>
      </c>
      <c r="DN83" s="462"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 thickTop="1">
      <c r="A103" s="3"/>
    </row>
    <row r="104" spans="1:118" ht="15.6">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58" t="s">
        <v>632</v>
      </c>
      <c r="B105" s="454"/>
      <c r="C105" s="454"/>
      <c r="D105" s="454"/>
      <c r="E105" s="454"/>
      <c r="F105" s="454"/>
      <c r="G105" s="454"/>
      <c r="H105" s="454"/>
      <c r="I105" s="454"/>
      <c r="J105" s="454"/>
      <c r="K105" s="454"/>
      <c r="L105" s="454"/>
      <c r="M105" s="454"/>
      <c r="N105" s="454"/>
      <c r="O105" s="454"/>
      <c r="P105" s="454"/>
      <c r="Q105" s="454"/>
      <c r="R105" s="454"/>
      <c r="S105" s="454"/>
      <c r="T105" s="454"/>
      <c r="U105" s="454"/>
      <c r="V105" s="454"/>
      <c r="W105" s="454"/>
      <c r="X105" s="454"/>
      <c r="Y105" s="454"/>
      <c r="Z105" s="454"/>
      <c r="AA105" s="454"/>
      <c r="AB105" s="454"/>
      <c r="AC105" s="454"/>
      <c r="AD105" s="454"/>
      <c r="AE105" s="454"/>
      <c r="AF105" s="454"/>
      <c r="AG105" s="454"/>
      <c r="AH105" s="454"/>
      <c r="AI105" s="454"/>
      <c r="AJ105" s="454"/>
      <c r="AK105" s="454"/>
      <c r="AL105" s="454"/>
      <c r="AM105" s="454"/>
      <c r="AN105" s="454"/>
      <c r="AO105" s="454"/>
      <c r="AP105" s="454"/>
      <c r="AQ105" s="454"/>
      <c r="AR105" s="454"/>
      <c r="AS105" s="454"/>
      <c r="AT105" s="454">
        <v>693</v>
      </c>
      <c r="AU105" s="454">
        <v>744</v>
      </c>
      <c r="AV105" s="454">
        <v>817</v>
      </c>
      <c r="AW105" s="454">
        <v>819</v>
      </c>
      <c r="AX105" s="454">
        <v>786</v>
      </c>
      <c r="AY105" s="454">
        <v>801</v>
      </c>
      <c r="AZ105" s="454">
        <v>847</v>
      </c>
      <c r="BA105" s="454">
        <v>872</v>
      </c>
      <c r="BB105" s="454">
        <v>860</v>
      </c>
      <c r="BC105" s="454">
        <v>909</v>
      </c>
      <c r="BD105" s="454">
        <v>948</v>
      </c>
      <c r="BE105" s="454">
        <v>960</v>
      </c>
      <c r="BF105" s="454">
        <v>965</v>
      </c>
      <c r="BG105" s="454">
        <v>955</v>
      </c>
      <c r="BH105" s="454">
        <v>981</v>
      </c>
      <c r="BI105" s="454">
        <v>1005</v>
      </c>
      <c r="BJ105" s="454">
        <v>1014</v>
      </c>
      <c r="BK105" s="454">
        <v>1016</v>
      </c>
      <c r="BL105" s="454">
        <v>1060</v>
      </c>
      <c r="BM105" s="454">
        <v>1102</v>
      </c>
      <c r="BN105" s="454">
        <v>1100</v>
      </c>
      <c r="BO105" s="454">
        <v>1076</v>
      </c>
      <c r="BP105" s="454">
        <v>1169</v>
      </c>
      <c r="BQ105" s="454">
        <v>1180</v>
      </c>
      <c r="BR105" s="454">
        <v>1192</v>
      </c>
      <c r="BS105" s="454">
        <v>1191</v>
      </c>
      <c r="BT105" s="454">
        <v>1253</v>
      </c>
      <c r="BU105" s="454">
        <v>1280</v>
      </c>
      <c r="BV105" s="454">
        <v>1248</v>
      </c>
      <c r="BW105" s="454">
        <v>1286</v>
      </c>
      <c r="BX105" s="454">
        <v>1285</v>
      </c>
      <c r="BY105" s="454">
        <v>1329</v>
      </c>
      <c r="BZ105" s="454">
        <v>1323</v>
      </c>
      <c r="CA105" s="454">
        <v>1344</v>
      </c>
      <c r="CB105" s="454">
        <v>1399</v>
      </c>
      <c r="CC105" s="454">
        <v>1400</v>
      </c>
      <c r="CD105" s="454">
        <v>1429</v>
      </c>
      <c r="CE105" s="454">
        <v>1468</v>
      </c>
      <c r="CF105" s="454">
        <v>1513</v>
      </c>
      <c r="CG105" s="454">
        <v>1540</v>
      </c>
      <c r="CH105" s="454">
        <v>1557</v>
      </c>
      <c r="CI105" s="454">
        <v>1578</v>
      </c>
      <c r="CJ105" s="454">
        <v>1594</v>
      </c>
      <c r="CK105" s="454">
        <v>1577</v>
      </c>
      <c r="CL105" s="454">
        <v>1587</v>
      </c>
      <c r="CM105" s="454">
        <v>1642</v>
      </c>
      <c r="CN105" s="454">
        <v>1722</v>
      </c>
      <c r="CO105" s="454">
        <v>1743</v>
      </c>
      <c r="CP105" s="454">
        <v>1752</v>
      </c>
      <c r="CQ105" s="454">
        <v>1752</v>
      </c>
      <c r="CR105" s="454">
        <v>1855</v>
      </c>
      <c r="CS105" s="454">
        <v>1909</v>
      </c>
      <c r="CT105" s="454"/>
      <c r="CU105" s="454"/>
      <c r="CV105" s="454"/>
      <c r="CW105" s="454"/>
      <c r="CX105" s="454"/>
      <c r="CY105" s="454"/>
      <c r="CZ105" s="454"/>
      <c r="DA105" s="454"/>
      <c r="DB105" s="454"/>
      <c r="DC105" s="454"/>
      <c r="DD105" s="454"/>
      <c r="DE105" s="454"/>
      <c r="DF105" s="454"/>
      <c r="DG105" s="454"/>
      <c r="DH105" s="454"/>
      <c r="DI105" s="454"/>
      <c r="DJ105" s="454"/>
      <c r="DK105" s="454"/>
      <c r="DL105" s="454"/>
      <c r="DM105" s="454"/>
      <c r="DN105" s="454"/>
    </row>
    <row r="106" spans="1:118" ht="17.25" customHeight="1">
      <c r="A106" s="458" t="s">
        <v>26</v>
      </c>
      <c r="B106" s="454"/>
      <c r="C106" s="454"/>
      <c r="D106" s="454"/>
      <c r="E106" s="454"/>
      <c r="F106" s="454"/>
      <c r="G106" s="454"/>
      <c r="H106" s="454"/>
      <c r="I106" s="454"/>
      <c r="J106" s="454"/>
      <c r="K106" s="454"/>
      <c r="L106" s="454"/>
      <c r="M106" s="454"/>
      <c r="N106" s="454"/>
      <c r="O106" s="454"/>
      <c r="P106" s="454"/>
      <c r="Q106" s="454"/>
      <c r="R106" s="454"/>
      <c r="S106" s="454"/>
      <c r="T106" s="454"/>
      <c r="U106" s="454"/>
      <c r="V106" s="454"/>
      <c r="W106" s="454"/>
      <c r="X106" s="454"/>
      <c r="Y106" s="454"/>
      <c r="Z106" s="454"/>
      <c r="AA106" s="454"/>
      <c r="AB106" s="454"/>
      <c r="AC106" s="454"/>
      <c r="AD106" s="454"/>
      <c r="AE106" s="454"/>
      <c r="AF106" s="454"/>
      <c r="AG106" s="454"/>
      <c r="AH106" s="454"/>
      <c r="AI106" s="454"/>
      <c r="AJ106" s="454"/>
      <c r="AK106" s="454"/>
      <c r="AL106" s="454"/>
      <c r="AM106" s="454"/>
      <c r="AN106" s="454"/>
      <c r="AO106" s="454"/>
      <c r="AP106" s="454"/>
      <c r="AQ106" s="454"/>
      <c r="AR106" s="454"/>
      <c r="AS106" s="454"/>
      <c r="AT106" s="454">
        <v>237</v>
      </c>
      <c r="AU106" s="454">
        <v>240</v>
      </c>
      <c r="AV106" s="454">
        <v>279</v>
      </c>
      <c r="AW106" s="454">
        <v>280</v>
      </c>
      <c r="AX106" s="454">
        <v>255</v>
      </c>
      <c r="AY106" s="454">
        <v>255</v>
      </c>
      <c r="AZ106" s="454">
        <v>276</v>
      </c>
      <c r="BA106" s="454">
        <v>276</v>
      </c>
      <c r="BB106" s="454">
        <v>277</v>
      </c>
      <c r="BC106" s="454">
        <v>281</v>
      </c>
      <c r="BD106" s="454">
        <v>287</v>
      </c>
      <c r="BE106" s="454">
        <v>287</v>
      </c>
      <c r="BF106" s="454">
        <v>299</v>
      </c>
      <c r="BG106" s="454">
        <v>301</v>
      </c>
      <c r="BH106" s="454">
        <v>310</v>
      </c>
      <c r="BI106" s="454">
        <v>310</v>
      </c>
      <c r="BJ106" s="454">
        <v>311</v>
      </c>
      <c r="BK106" s="454">
        <v>313</v>
      </c>
      <c r="BL106" s="454">
        <v>329</v>
      </c>
      <c r="BM106" s="454">
        <v>327</v>
      </c>
      <c r="BN106" s="454">
        <v>325</v>
      </c>
      <c r="BO106" s="454">
        <v>326</v>
      </c>
      <c r="BP106" s="454">
        <v>349</v>
      </c>
      <c r="BQ106" s="454">
        <v>336</v>
      </c>
      <c r="BR106" s="454">
        <v>346</v>
      </c>
      <c r="BS106" s="454">
        <v>351</v>
      </c>
      <c r="BT106" s="454">
        <v>360</v>
      </c>
      <c r="BU106" s="454">
        <v>371</v>
      </c>
      <c r="BV106" s="454">
        <v>368</v>
      </c>
      <c r="BW106" s="454">
        <v>376</v>
      </c>
      <c r="BX106" s="454">
        <v>363</v>
      </c>
      <c r="BY106" s="454">
        <v>367</v>
      </c>
      <c r="BZ106" s="454">
        <v>385</v>
      </c>
      <c r="CA106" s="454">
        <v>392</v>
      </c>
      <c r="CB106" s="454">
        <v>397</v>
      </c>
      <c r="CC106" s="454">
        <v>398</v>
      </c>
      <c r="CD106" s="454">
        <v>402</v>
      </c>
      <c r="CE106" s="454">
        <v>413</v>
      </c>
      <c r="CF106" s="454">
        <v>418</v>
      </c>
      <c r="CG106" s="454">
        <v>417</v>
      </c>
      <c r="CH106" s="454">
        <v>434</v>
      </c>
      <c r="CI106" s="454">
        <v>427</v>
      </c>
      <c r="CJ106" s="454">
        <v>424</v>
      </c>
      <c r="CK106" s="454">
        <v>429</v>
      </c>
      <c r="CL106" s="454">
        <v>446</v>
      </c>
      <c r="CM106" s="454">
        <v>451</v>
      </c>
      <c r="CN106" s="454">
        <v>457</v>
      </c>
      <c r="CO106" s="454">
        <v>472</v>
      </c>
      <c r="CP106" s="454">
        <v>484</v>
      </c>
      <c r="CQ106" s="454">
        <v>481</v>
      </c>
      <c r="CR106" s="454">
        <v>479</v>
      </c>
      <c r="CS106" s="454">
        <v>490</v>
      </c>
      <c r="CT106" s="454"/>
      <c r="CU106" s="454"/>
      <c r="CV106" s="454"/>
      <c r="CW106" s="454"/>
      <c r="CX106" s="454"/>
      <c r="CY106" s="454"/>
      <c r="CZ106" s="454"/>
      <c r="DA106" s="454"/>
      <c r="DB106" s="454"/>
      <c r="DC106" s="454"/>
      <c r="DD106" s="454"/>
      <c r="DE106" s="454"/>
      <c r="DF106" s="454"/>
      <c r="DG106" s="454"/>
      <c r="DH106" s="454"/>
      <c r="DI106" s="454"/>
      <c r="DJ106" s="454"/>
      <c r="DK106" s="454"/>
      <c r="DL106" s="454"/>
      <c r="DM106" s="454"/>
      <c r="DN106" s="454"/>
    </row>
    <row r="107" spans="1:118" ht="15" customHeight="1">
      <c r="A107" s="459" t="s">
        <v>27</v>
      </c>
      <c r="B107" s="455"/>
      <c r="C107" s="455"/>
      <c r="D107" s="455"/>
      <c r="E107" s="455"/>
      <c r="F107" s="455"/>
      <c r="G107" s="455"/>
      <c r="H107" s="455"/>
      <c r="I107" s="455"/>
      <c r="J107" s="455"/>
      <c r="K107" s="455"/>
      <c r="L107" s="455"/>
      <c r="M107" s="455"/>
      <c r="N107" s="455"/>
      <c r="O107" s="455"/>
      <c r="P107" s="455"/>
      <c r="Q107" s="455"/>
      <c r="R107" s="455"/>
      <c r="S107" s="455"/>
      <c r="T107" s="455"/>
      <c r="U107" s="455"/>
      <c r="V107" s="455"/>
      <c r="W107" s="455"/>
      <c r="X107" s="455"/>
      <c r="Y107" s="455"/>
      <c r="Z107" s="455"/>
      <c r="AA107" s="455"/>
      <c r="AB107" s="455"/>
      <c r="AC107" s="455"/>
      <c r="AD107" s="455"/>
      <c r="AE107" s="455"/>
      <c r="AF107" s="455"/>
      <c r="AG107" s="455"/>
      <c r="AH107" s="455"/>
      <c r="AI107" s="455"/>
      <c r="AJ107" s="455"/>
      <c r="AK107" s="455"/>
      <c r="AL107" s="455"/>
      <c r="AM107" s="455"/>
      <c r="AN107" s="455"/>
      <c r="AO107" s="455"/>
      <c r="AP107" s="455"/>
      <c r="AQ107" s="455"/>
      <c r="AR107" s="455"/>
      <c r="AS107" s="455"/>
      <c r="AT107" s="455">
        <v>132</v>
      </c>
      <c r="AU107" s="455">
        <v>132</v>
      </c>
      <c r="AV107" s="455">
        <v>159</v>
      </c>
      <c r="AW107" s="455">
        <v>159</v>
      </c>
      <c r="AX107" s="455">
        <v>145</v>
      </c>
      <c r="AY107" s="455">
        <v>145</v>
      </c>
      <c r="AZ107" s="455">
        <v>158</v>
      </c>
      <c r="BA107" s="455">
        <v>158</v>
      </c>
      <c r="BB107" s="455">
        <v>158</v>
      </c>
      <c r="BC107" s="455">
        <v>158</v>
      </c>
      <c r="BD107" s="455">
        <v>163</v>
      </c>
      <c r="BE107" s="455">
        <v>163</v>
      </c>
      <c r="BF107" s="455">
        <v>173</v>
      </c>
      <c r="BG107" s="455">
        <v>173</v>
      </c>
      <c r="BH107" s="455">
        <v>179</v>
      </c>
      <c r="BI107" s="455">
        <v>179</v>
      </c>
      <c r="BJ107" s="455">
        <v>179</v>
      </c>
      <c r="BK107" s="455">
        <v>179</v>
      </c>
      <c r="BL107" s="455">
        <v>189</v>
      </c>
      <c r="BM107" s="455">
        <v>189</v>
      </c>
      <c r="BN107" s="455">
        <v>192</v>
      </c>
      <c r="BO107" s="455">
        <v>192</v>
      </c>
      <c r="BP107" s="455">
        <v>189</v>
      </c>
      <c r="BQ107" s="455">
        <v>189</v>
      </c>
      <c r="BR107" s="455">
        <v>213</v>
      </c>
      <c r="BS107" s="455">
        <v>213</v>
      </c>
      <c r="BT107" s="455">
        <v>200</v>
      </c>
      <c r="BU107" s="455">
        <v>200</v>
      </c>
      <c r="BV107" s="455">
        <v>228</v>
      </c>
      <c r="BW107" s="455">
        <v>228</v>
      </c>
      <c r="BX107" s="455">
        <v>202</v>
      </c>
      <c r="BY107" s="455">
        <v>202</v>
      </c>
      <c r="BZ107" s="455">
        <v>239</v>
      </c>
      <c r="CA107" s="455">
        <v>239</v>
      </c>
      <c r="CB107" s="455">
        <v>228</v>
      </c>
      <c r="CC107" s="455">
        <v>228</v>
      </c>
      <c r="CD107" s="455">
        <v>248</v>
      </c>
      <c r="CE107" s="455">
        <v>248</v>
      </c>
      <c r="CF107" s="455">
        <v>236</v>
      </c>
      <c r="CG107" s="455">
        <v>236</v>
      </c>
      <c r="CH107" s="455">
        <v>260</v>
      </c>
      <c r="CI107" s="455">
        <v>260</v>
      </c>
      <c r="CJ107" s="455">
        <v>239</v>
      </c>
      <c r="CK107" s="455">
        <v>239</v>
      </c>
      <c r="CL107" s="455">
        <v>270</v>
      </c>
      <c r="CM107" s="455">
        <v>270</v>
      </c>
      <c r="CN107" s="455">
        <v>265</v>
      </c>
      <c r="CO107" s="455">
        <v>265</v>
      </c>
      <c r="CP107" s="455">
        <v>286</v>
      </c>
      <c r="CQ107" s="455">
        <v>286</v>
      </c>
      <c r="CR107" s="455">
        <v>273</v>
      </c>
      <c r="CS107" s="455">
        <v>273</v>
      </c>
      <c r="CT107" s="455"/>
      <c r="CU107" s="455"/>
      <c r="CV107" s="455"/>
      <c r="CW107" s="455"/>
      <c r="CX107" s="455"/>
      <c r="CY107" s="455"/>
      <c r="CZ107" s="455"/>
      <c r="DA107" s="455"/>
      <c r="DB107" s="455"/>
      <c r="DC107" s="455"/>
      <c r="DD107" s="455"/>
      <c r="DE107" s="455"/>
      <c r="DF107" s="455"/>
      <c r="DG107" s="455"/>
      <c r="DH107" s="455"/>
      <c r="DI107" s="455"/>
      <c r="DJ107" s="455"/>
      <c r="DK107" s="455"/>
      <c r="DL107" s="455"/>
      <c r="DM107" s="455"/>
      <c r="DN107" s="455"/>
    </row>
    <row r="108" spans="1:118" ht="10.5" customHeight="1">
      <c r="A108" s="459" t="s">
        <v>28</v>
      </c>
      <c r="B108" s="455"/>
      <c r="C108" s="455"/>
      <c r="D108" s="455"/>
      <c r="E108" s="455"/>
      <c r="F108" s="455"/>
      <c r="G108" s="455"/>
      <c r="H108" s="455"/>
      <c r="I108" s="455"/>
      <c r="J108" s="455"/>
      <c r="K108" s="455"/>
      <c r="L108" s="455"/>
      <c r="M108" s="455"/>
      <c r="N108" s="455"/>
      <c r="O108" s="455"/>
      <c r="P108" s="455"/>
      <c r="Q108" s="455"/>
      <c r="R108" s="455"/>
      <c r="S108" s="455"/>
      <c r="T108" s="455"/>
      <c r="U108" s="455"/>
      <c r="V108" s="455"/>
      <c r="W108" s="455"/>
      <c r="X108" s="455"/>
      <c r="Y108" s="455"/>
      <c r="Z108" s="455"/>
      <c r="AA108" s="455"/>
      <c r="AB108" s="455"/>
      <c r="AC108" s="455"/>
      <c r="AD108" s="455"/>
      <c r="AE108" s="455"/>
      <c r="AF108" s="455"/>
      <c r="AG108" s="455"/>
      <c r="AH108" s="455"/>
      <c r="AI108" s="455"/>
      <c r="AJ108" s="455"/>
      <c r="AK108" s="455"/>
      <c r="AL108" s="455"/>
      <c r="AM108" s="455"/>
      <c r="AN108" s="455"/>
      <c r="AO108" s="455"/>
      <c r="AP108" s="455"/>
      <c r="AQ108" s="455"/>
      <c r="AR108" s="455"/>
      <c r="AS108" s="455"/>
      <c r="AT108" s="455">
        <v>25</v>
      </c>
      <c r="AU108" s="455">
        <v>31</v>
      </c>
      <c r="AV108" s="455">
        <v>28</v>
      </c>
      <c r="AW108" s="455">
        <v>32</v>
      </c>
      <c r="AX108" s="455">
        <v>18</v>
      </c>
      <c r="AY108" s="455">
        <v>19</v>
      </c>
      <c r="AZ108" s="455">
        <v>23</v>
      </c>
      <c r="BA108" s="455">
        <v>21</v>
      </c>
      <c r="BB108" s="455">
        <v>22</v>
      </c>
      <c r="BC108" s="455">
        <v>31</v>
      </c>
      <c r="BD108" s="455">
        <v>28</v>
      </c>
      <c r="BE108" s="455">
        <v>25</v>
      </c>
      <c r="BF108" s="455">
        <v>18</v>
      </c>
      <c r="BG108" s="455">
        <v>24</v>
      </c>
      <c r="BH108" s="455">
        <v>25</v>
      </c>
      <c r="BI108" s="455">
        <v>22</v>
      </c>
      <c r="BJ108" s="455">
        <v>21</v>
      </c>
      <c r="BK108" s="455">
        <v>26</v>
      </c>
      <c r="BL108" s="455">
        <v>31</v>
      </c>
      <c r="BM108" s="455">
        <v>24</v>
      </c>
      <c r="BN108" s="455">
        <v>16</v>
      </c>
      <c r="BO108" s="455">
        <v>18</v>
      </c>
      <c r="BP108" s="455">
        <v>43</v>
      </c>
      <c r="BQ108" s="455">
        <v>28</v>
      </c>
      <c r="BR108" s="455">
        <v>13</v>
      </c>
      <c r="BS108" s="455">
        <v>17</v>
      </c>
      <c r="BT108" s="455">
        <v>38</v>
      </c>
      <c r="BU108" s="455">
        <v>47</v>
      </c>
      <c r="BV108" s="455">
        <v>16</v>
      </c>
      <c r="BW108" s="455">
        <v>23</v>
      </c>
      <c r="BX108" s="455">
        <v>34</v>
      </c>
      <c r="BY108" s="455">
        <v>37</v>
      </c>
      <c r="BZ108" s="455">
        <v>16</v>
      </c>
      <c r="CA108" s="455">
        <v>21</v>
      </c>
      <c r="CB108" s="455">
        <v>35</v>
      </c>
      <c r="CC108" s="455">
        <v>35</v>
      </c>
      <c r="CD108" s="455">
        <v>17</v>
      </c>
      <c r="CE108" s="455">
        <v>27</v>
      </c>
      <c r="CF108" s="455">
        <v>41</v>
      </c>
      <c r="CG108" s="455">
        <v>37</v>
      </c>
      <c r="CH108" s="455">
        <v>30</v>
      </c>
      <c r="CI108" s="455">
        <v>21</v>
      </c>
      <c r="CJ108" s="455">
        <v>35</v>
      </c>
      <c r="CK108" s="455">
        <v>38</v>
      </c>
      <c r="CL108" s="455">
        <v>23</v>
      </c>
      <c r="CM108" s="455">
        <v>26</v>
      </c>
      <c r="CN108" s="455">
        <v>34</v>
      </c>
      <c r="CO108" s="455">
        <v>46</v>
      </c>
      <c r="CP108" s="455">
        <v>33</v>
      </c>
      <c r="CQ108" s="455">
        <v>27</v>
      </c>
      <c r="CR108" s="455">
        <v>36</v>
      </c>
      <c r="CS108" s="455">
        <v>44</v>
      </c>
      <c r="CT108" s="455"/>
      <c r="CU108" s="455"/>
      <c r="CV108" s="455"/>
      <c r="CW108" s="455"/>
      <c r="CX108" s="455"/>
      <c r="CY108" s="455"/>
      <c r="CZ108" s="455"/>
      <c r="DA108" s="455"/>
      <c r="DB108" s="455"/>
      <c r="DC108" s="455"/>
      <c r="DD108" s="455"/>
      <c r="DE108" s="455"/>
      <c r="DF108" s="455"/>
      <c r="DG108" s="455"/>
      <c r="DH108" s="455"/>
      <c r="DI108" s="455"/>
      <c r="DJ108" s="455"/>
      <c r="DK108" s="455"/>
      <c r="DL108" s="455"/>
      <c r="DM108" s="455"/>
      <c r="DN108" s="455"/>
    </row>
    <row r="109" spans="1:118" ht="21" customHeight="1">
      <c r="A109" s="458" t="s">
        <v>29</v>
      </c>
      <c r="B109" s="454"/>
      <c r="C109" s="454"/>
      <c r="D109" s="454"/>
      <c r="E109" s="454"/>
      <c r="F109" s="454"/>
      <c r="G109" s="454"/>
      <c r="H109" s="454"/>
      <c r="I109" s="454"/>
      <c r="J109" s="454"/>
      <c r="K109" s="454"/>
      <c r="L109" s="454"/>
      <c r="M109" s="454"/>
      <c r="N109" s="454"/>
      <c r="O109" s="454"/>
      <c r="P109" s="454"/>
      <c r="Q109" s="454"/>
      <c r="R109" s="454"/>
      <c r="S109" s="454"/>
      <c r="T109" s="454"/>
      <c r="U109" s="454"/>
      <c r="V109" s="454"/>
      <c r="W109" s="454"/>
      <c r="X109" s="454"/>
      <c r="Y109" s="454"/>
      <c r="Z109" s="454"/>
      <c r="AA109" s="454"/>
      <c r="AB109" s="454"/>
      <c r="AC109" s="454"/>
      <c r="AD109" s="454"/>
      <c r="AE109" s="454"/>
      <c r="AF109" s="454"/>
      <c r="AG109" s="454"/>
      <c r="AH109" s="454"/>
      <c r="AI109" s="454"/>
      <c r="AJ109" s="454"/>
      <c r="AK109" s="454"/>
      <c r="AL109" s="454"/>
      <c r="AM109" s="454"/>
      <c r="AN109" s="454"/>
      <c r="AO109" s="454"/>
      <c r="AP109" s="454"/>
      <c r="AQ109" s="454"/>
      <c r="AR109" s="454"/>
      <c r="AS109" s="454"/>
      <c r="AT109" s="454">
        <v>101</v>
      </c>
      <c r="AU109" s="454">
        <v>114</v>
      </c>
      <c r="AV109" s="454">
        <v>128</v>
      </c>
      <c r="AW109" s="454">
        <v>133</v>
      </c>
      <c r="AX109" s="454">
        <v>123</v>
      </c>
      <c r="AY109" s="454">
        <v>120</v>
      </c>
      <c r="AZ109" s="454">
        <v>135</v>
      </c>
      <c r="BA109" s="454">
        <v>140</v>
      </c>
      <c r="BB109" s="454">
        <v>136</v>
      </c>
      <c r="BC109" s="454">
        <v>146</v>
      </c>
      <c r="BD109" s="454">
        <v>158</v>
      </c>
      <c r="BE109" s="454">
        <v>158</v>
      </c>
      <c r="BF109" s="454">
        <v>155</v>
      </c>
      <c r="BG109" s="454">
        <v>144</v>
      </c>
      <c r="BH109" s="454">
        <v>147</v>
      </c>
      <c r="BI109" s="454">
        <v>158</v>
      </c>
      <c r="BJ109" s="454">
        <v>166</v>
      </c>
      <c r="BK109" s="454">
        <v>151</v>
      </c>
      <c r="BL109" s="454">
        <v>161</v>
      </c>
      <c r="BM109" s="454">
        <v>179</v>
      </c>
      <c r="BN109" s="454">
        <v>191</v>
      </c>
      <c r="BO109" s="454">
        <v>172</v>
      </c>
      <c r="BP109" s="454">
        <v>196</v>
      </c>
      <c r="BQ109" s="454">
        <v>215</v>
      </c>
      <c r="BR109" s="454">
        <v>197</v>
      </c>
      <c r="BS109" s="454">
        <v>189</v>
      </c>
      <c r="BT109" s="454">
        <v>216</v>
      </c>
      <c r="BU109" s="454">
        <v>236</v>
      </c>
      <c r="BV109" s="454">
        <v>224</v>
      </c>
      <c r="BW109" s="454">
        <v>224</v>
      </c>
      <c r="BX109" s="454">
        <v>233</v>
      </c>
      <c r="BY109" s="454">
        <v>235</v>
      </c>
      <c r="BZ109" s="454">
        <v>224</v>
      </c>
      <c r="CA109" s="454">
        <v>225</v>
      </c>
      <c r="CB109" s="454">
        <v>253</v>
      </c>
      <c r="CC109" s="454">
        <v>238</v>
      </c>
      <c r="CD109" s="454">
        <v>238</v>
      </c>
      <c r="CE109" s="454">
        <v>245</v>
      </c>
      <c r="CF109" s="454">
        <v>265</v>
      </c>
      <c r="CG109" s="454">
        <v>275</v>
      </c>
      <c r="CH109" s="454">
        <v>265</v>
      </c>
      <c r="CI109" s="454">
        <v>268</v>
      </c>
      <c r="CJ109" s="454">
        <v>282</v>
      </c>
      <c r="CK109" s="454">
        <v>277</v>
      </c>
      <c r="CL109" s="454">
        <v>266</v>
      </c>
      <c r="CM109" s="454">
        <v>271</v>
      </c>
      <c r="CN109" s="454">
        <v>301</v>
      </c>
      <c r="CO109" s="454">
        <v>304</v>
      </c>
      <c r="CP109" s="454">
        <v>282</v>
      </c>
      <c r="CQ109" s="454">
        <v>299</v>
      </c>
      <c r="CR109" s="454">
        <v>337</v>
      </c>
      <c r="CS109" s="454">
        <v>341</v>
      </c>
      <c r="CT109" s="454"/>
      <c r="CU109" s="454"/>
      <c r="CV109" s="454"/>
      <c r="CW109" s="454"/>
      <c r="CX109" s="454"/>
      <c r="CY109" s="454"/>
      <c r="CZ109" s="454"/>
      <c r="DA109" s="454"/>
      <c r="DB109" s="454"/>
      <c r="DC109" s="454"/>
      <c r="DD109" s="454"/>
      <c r="DE109" s="454"/>
      <c r="DF109" s="454"/>
      <c r="DG109" s="454"/>
      <c r="DH109" s="454"/>
      <c r="DI109" s="454"/>
      <c r="DJ109" s="454"/>
      <c r="DK109" s="454"/>
      <c r="DL109" s="454"/>
      <c r="DM109" s="454"/>
      <c r="DN109" s="454"/>
    </row>
    <row r="110" spans="1:118">
      <c r="A110" s="459" t="s">
        <v>30</v>
      </c>
      <c r="B110" s="455"/>
      <c r="C110" s="455"/>
      <c r="D110" s="455"/>
      <c r="E110" s="455"/>
      <c r="F110" s="455"/>
      <c r="G110" s="455"/>
      <c r="H110" s="455"/>
      <c r="I110" s="455"/>
      <c r="J110" s="455"/>
      <c r="K110" s="455"/>
      <c r="L110" s="455"/>
      <c r="M110" s="455"/>
      <c r="N110" s="455"/>
      <c r="O110" s="455"/>
      <c r="P110" s="455"/>
      <c r="Q110" s="455"/>
      <c r="R110" s="455"/>
      <c r="S110" s="455"/>
      <c r="T110" s="455"/>
      <c r="U110" s="455"/>
      <c r="V110" s="455"/>
      <c r="W110" s="455"/>
      <c r="X110" s="455"/>
      <c r="Y110" s="455"/>
      <c r="Z110" s="455"/>
      <c r="AA110" s="455"/>
      <c r="AB110" s="455"/>
      <c r="AC110" s="455"/>
      <c r="AD110" s="455"/>
      <c r="AE110" s="455"/>
      <c r="AF110" s="455"/>
      <c r="AG110" s="455"/>
      <c r="AH110" s="455"/>
      <c r="AI110" s="455"/>
      <c r="AJ110" s="455"/>
      <c r="AK110" s="455"/>
      <c r="AL110" s="455"/>
      <c r="AM110" s="455"/>
      <c r="AN110" s="455"/>
      <c r="AO110" s="455"/>
      <c r="AP110" s="455"/>
      <c r="AQ110" s="455"/>
      <c r="AR110" s="455"/>
      <c r="AS110" s="455"/>
      <c r="AT110" s="455">
        <v>14</v>
      </c>
      <c r="AU110" s="455">
        <v>20</v>
      </c>
      <c r="AV110" s="455">
        <v>22</v>
      </c>
      <c r="AW110" s="455">
        <v>24</v>
      </c>
      <c r="AX110" s="455">
        <v>29</v>
      </c>
      <c r="AY110" s="455">
        <v>28</v>
      </c>
      <c r="AZ110" s="455">
        <v>25</v>
      </c>
      <c r="BA110" s="455">
        <v>32</v>
      </c>
      <c r="BB110" s="455">
        <v>22</v>
      </c>
      <c r="BC110" s="455">
        <v>29</v>
      </c>
      <c r="BD110" s="455">
        <v>23</v>
      </c>
      <c r="BE110" s="455">
        <v>23</v>
      </c>
      <c r="BF110" s="455">
        <v>20</v>
      </c>
      <c r="BG110" s="455">
        <v>19</v>
      </c>
      <c r="BH110" s="455">
        <v>22</v>
      </c>
      <c r="BI110" s="455">
        <v>17</v>
      </c>
      <c r="BJ110" s="455">
        <v>12</v>
      </c>
      <c r="BK110" s="455">
        <v>20</v>
      </c>
      <c r="BL110" s="455">
        <v>20</v>
      </c>
      <c r="BM110" s="455">
        <v>19</v>
      </c>
      <c r="BN110" s="455">
        <v>26</v>
      </c>
      <c r="BO110" s="455">
        <v>22</v>
      </c>
      <c r="BP110" s="455">
        <v>27</v>
      </c>
      <c r="BQ110" s="455">
        <v>30</v>
      </c>
      <c r="BR110" s="455">
        <v>25</v>
      </c>
      <c r="BS110" s="455">
        <v>22</v>
      </c>
      <c r="BT110" s="455">
        <v>25</v>
      </c>
      <c r="BU110" s="455">
        <v>27</v>
      </c>
      <c r="BV110" s="455">
        <v>28</v>
      </c>
      <c r="BW110" s="455">
        <v>29</v>
      </c>
      <c r="BX110" s="455">
        <v>30</v>
      </c>
      <c r="BY110" s="455">
        <v>31</v>
      </c>
      <c r="BZ110" s="455">
        <v>32</v>
      </c>
      <c r="CA110" s="455">
        <v>30</v>
      </c>
      <c r="CB110" s="455">
        <v>51</v>
      </c>
      <c r="CC110" s="455">
        <v>34</v>
      </c>
      <c r="CD110" s="455">
        <v>31</v>
      </c>
      <c r="CE110" s="455">
        <v>31</v>
      </c>
      <c r="CF110" s="455">
        <v>39</v>
      </c>
      <c r="CG110" s="455">
        <v>39</v>
      </c>
      <c r="CH110" s="455">
        <v>34</v>
      </c>
      <c r="CI110" s="455">
        <v>36</v>
      </c>
      <c r="CJ110" s="455">
        <v>46</v>
      </c>
      <c r="CK110" s="455">
        <v>38</v>
      </c>
      <c r="CL110" s="455">
        <v>37</v>
      </c>
      <c r="CM110" s="455">
        <v>37</v>
      </c>
      <c r="CN110" s="455">
        <v>58</v>
      </c>
      <c r="CO110" s="455">
        <v>58</v>
      </c>
      <c r="CP110" s="455">
        <v>35</v>
      </c>
      <c r="CQ110" s="455">
        <v>40</v>
      </c>
      <c r="CR110" s="455">
        <v>62</v>
      </c>
      <c r="CS110" s="455">
        <v>56</v>
      </c>
      <c r="CT110" s="455"/>
      <c r="CU110" s="455"/>
      <c r="CV110" s="455"/>
      <c r="CW110" s="455"/>
      <c r="CX110" s="455"/>
      <c r="CY110" s="455"/>
      <c r="CZ110" s="455"/>
      <c r="DA110" s="455"/>
      <c r="DB110" s="455"/>
      <c r="DC110" s="455"/>
      <c r="DD110" s="455"/>
      <c r="DE110" s="455"/>
      <c r="DF110" s="455"/>
      <c r="DG110" s="455"/>
      <c r="DH110" s="455"/>
      <c r="DI110" s="455"/>
      <c r="DJ110" s="455"/>
      <c r="DK110" s="455"/>
      <c r="DL110" s="455"/>
      <c r="DM110" s="455"/>
      <c r="DN110" s="455"/>
    </row>
    <row r="111" spans="1:118">
      <c r="A111" s="460" t="s">
        <v>31</v>
      </c>
      <c r="B111" s="456"/>
      <c r="C111" s="456"/>
      <c r="D111" s="456"/>
      <c r="E111" s="456"/>
      <c r="F111" s="456"/>
      <c r="G111" s="456"/>
      <c r="H111" s="456"/>
      <c r="I111" s="456"/>
      <c r="J111" s="456"/>
      <c r="K111" s="456"/>
      <c r="L111" s="456"/>
      <c r="M111" s="456"/>
      <c r="N111" s="456"/>
      <c r="O111" s="456"/>
      <c r="P111" s="456"/>
      <c r="Q111" s="456"/>
      <c r="R111" s="456"/>
      <c r="S111" s="456"/>
      <c r="T111" s="456"/>
      <c r="U111" s="456"/>
      <c r="V111" s="456"/>
      <c r="W111" s="456"/>
      <c r="X111" s="456"/>
      <c r="Y111" s="456"/>
      <c r="Z111" s="456"/>
      <c r="AA111" s="456"/>
      <c r="AB111" s="456"/>
      <c r="AC111" s="456"/>
      <c r="AD111" s="456"/>
      <c r="AE111" s="456"/>
      <c r="AF111" s="456"/>
      <c r="AG111" s="456"/>
      <c r="AH111" s="456"/>
      <c r="AI111" s="456"/>
      <c r="AJ111" s="456"/>
      <c r="AK111" s="456"/>
      <c r="AL111" s="456"/>
      <c r="AM111" s="456"/>
      <c r="AN111" s="456"/>
      <c r="AO111" s="456"/>
      <c r="AP111" s="456"/>
      <c r="AQ111" s="456"/>
      <c r="AR111" s="456"/>
      <c r="AS111" s="456"/>
      <c r="AT111" s="456">
        <v>52</v>
      </c>
      <c r="AU111" s="456">
        <v>59</v>
      </c>
      <c r="AV111" s="456">
        <v>73</v>
      </c>
      <c r="AW111" s="456">
        <v>74</v>
      </c>
      <c r="AX111" s="456">
        <v>57</v>
      </c>
      <c r="AY111" s="456">
        <v>58</v>
      </c>
      <c r="AZ111" s="456">
        <v>72</v>
      </c>
      <c r="BA111" s="456">
        <v>71</v>
      </c>
      <c r="BB111" s="456">
        <v>62</v>
      </c>
      <c r="BC111" s="456">
        <v>67</v>
      </c>
      <c r="BD111" s="456">
        <v>73</v>
      </c>
      <c r="BE111" s="456">
        <v>71</v>
      </c>
      <c r="BF111" s="456">
        <v>64</v>
      </c>
      <c r="BG111" s="456">
        <v>67</v>
      </c>
      <c r="BH111" s="456">
        <v>74</v>
      </c>
      <c r="BI111" s="456">
        <v>75</v>
      </c>
      <c r="BJ111" s="456">
        <v>74</v>
      </c>
      <c r="BK111" s="456">
        <v>71</v>
      </c>
      <c r="BL111" s="456">
        <v>80</v>
      </c>
      <c r="BM111" s="456">
        <v>82</v>
      </c>
      <c r="BN111" s="456">
        <v>74</v>
      </c>
      <c r="BO111" s="456">
        <v>76</v>
      </c>
      <c r="BP111" s="456">
        <v>92</v>
      </c>
      <c r="BQ111" s="456">
        <v>90</v>
      </c>
      <c r="BR111" s="456">
        <v>81</v>
      </c>
      <c r="BS111" s="456">
        <v>82</v>
      </c>
      <c r="BT111" s="456">
        <v>95</v>
      </c>
      <c r="BU111" s="456">
        <v>95</v>
      </c>
      <c r="BV111" s="456">
        <v>89</v>
      </c>
      <c r="BW111" s="456">
        <v>91</v>
      </c>
      <c r="BX111" s="456">
        <v>97</v>
      </c>
      <c r="BY111" s="456">
        <v>92</v>
      </c>
      <c r="BZ111" s="456">
        <v>76</v>
      </c>
      <c r="CA111" s="456">
        <v>79</v>
      </c>
      <c r="CB111" s="456">
        <v>84</v>
      </c>
      <c r="CC111" s="456">
        <v>83</v>
      </c>
      <c r="CD111" s="456">
        <v>84</v>
      </c>
      <c r="CE111" s="456">
        <v>85</v>
      </c>
      <c r="CF111" s="456">
        <v>90</v>
      </c>
      <c r="CG111" s="456">
        <v>90</v>
      </c>
      <c r="CH111" s="456">
        <v>90</v>
      </c>
      <c r="CI111" s="456">
        <v>93</v>
      </c>
      <c r="CJ111" s="456">
        <v>96</v>
      </c>
      <c r="CK111" s="456">
        <v>94</v>
      </c>
      <c r="CL111" s="456">
        <v>96</v>
      </c>
      <c r="CM111" s="456">
        <v>98</v>
      </c>
      <c r="CN111" s="456">
        <v>101</v>
      </c>
      <c r="CO111" s="456">
        <v>101</v>
      </c>
      <c r="CP111" s="456">
        <v>103</v>
      </c>
      <c r="CQ111" s="456">
        <v>111</v>
      </c>
      <c r="CR111" s="456">
        <v>112</v>
      </c>
      <c r="CS111" s="456">
        <v>114</v>
      </c>
      <c r="CT111" s="456"/>
      <c r="CU111" s="456"/>
      <c r="CV111" s="456"/>
      <c r="CW111" s="456"/>
      <c r="CX111" s="456"/>
      <c r="CY111" s="456"/>
      <c r="CZ111" s="456"/>
      <c r="DA111" s="456"/>
      <c r="DB111" s="456"/>
      <c r="DC111" s="456"/>
      <c r="DD111" s="456"/>
      <c r="DE111" s="456"/>
      <c r="DF111" s="456"/>
      <c r="DG111" s="456"/>
      <c r="DH111" s="456"/>
      <c r="DI111" s="456"/>
      <c r="DJ111" s="456"/>
      <c r="DK111" s="456"/>
      <c r="DL111" s="456"/>
      <c r="DM111" s="456"/>
      <c r="DN111" s="456"/>
    </row>
    <row r="112" spans="1:118">
      <c r="A112" s="461" t="s">
        <v>32</v>
      </c>
      <c r="B112" s="457"/>
      <c r="C112" s="457"/>
      <c r="D112" s="457"/>
      <c r="E112" s="457"/>
      <c r="F112" s="457"/>
      <c r="G112" s="457"/>
      <c r="H112" s="457"/>
      <c r="I112" s="457"/>
      <c r="J112" s="457"/>
      <c r="K112" s="457"/>
      <c r="L112" s="457"/>
      <c r="M112" s="457"/>
      <c r="N112" s="457"/>
      <c r="O112" s="457"/>
      <c r="P112" s="457"/>
      <c r="Q112" s="457"/>
      <c r="R112" s="457"/>
      <c r="S112" s="457"/>
      <c r="T112" s="457"/>
      <c r="U112" s="457"/>
      <c r="V112" s="457"/>
      <c r="W112" s="457"/>
      <c r="X112" s="457"/>
      <c r="Y112" s="457"/>
      <c r="Z112" s="457"/>
      <c r="AA112" s="457"/>
      <c r="AB112" s="457"/>
      <c r="AC112" s="457"/>
      <c r="AD112" s="457"/>
      <c r="AE112" s="457"/>
      <c r="AF112" s="457"/>
      <c r="AG112" s="457"/>
      <c r="AH112" s="457"/>
      <c r="AI112" s="457"/>
      <c r="AJ112" s="457"/>
      <c r="AK112" s="457"/>
      <c r="AL112" s="457"/>
      <c r="AM112" s="457"/>
      <c r="AN112" s="457"/>
      <c r="AO112" s="457"/>
      <c r="AP112" s="457"/>
      <c r="AQ112" s="457"/>
      <c r="AR112" s="457"/>
      <c r="AS112" s="457"/>
      <c r="AT112" s="457">
        <v>32</v>
      </c>
      <c r="AU112" s="457">
        <v>35</v>
      </c>
      <c r="AV112" s="457">
        <v>35</v>
      </c>
      <c r="AW112" s="457">
        <v>38</v>
      </c>
      <c r="AX112" s="457">
        <v>41</v>
      </c>
      <c r="AY112" s="457">
        <v>38</v>
      </c>
      <c r="AZ112" s="457">
        <v>40</v>
      </c>
      <c r="BA112" s="457">
        <v>43</v>
      </c>
      <c r="BB112" s="457">
        <v>47</v>
      </c>
      <c r="BC112" s="457">
        <v>49</v>
      </c>
      <c r="BD112" s="457">
        <v>55</v>
      </c>
      <c r="BE112" s="457">
        <v>56</v>
      </c>
      <c r="BF112" s="457">
        <v>59</v>
      </c>
      <c r="BG112" s="457">
        <v>50</v>
      </c>
      <c r="BH112" s="457">
        <v>47</v>
      </c>
      <c r="BI112" s="457">
        <v>54</v>
      </c>
      <c r="BJ112" s="457">
        <v>61</v>
      </c>
      <c r="BK112" s="457">
        <v>51</v>
      </c>
      <c r="BL112" s="457">
        <v>52</v>
      </c>
      <c r="BM112" s="457">
        <v>63</v>
      </c>
      <c r="BN112" s="457">
        <v>76</v>
      </c>
      <c r="BO112" s="457">
        <v>61</v>
      </c>
      <c r="BP112" s="457">
        <v>65</v>
      </c>
      <c r="BQ112" s="457">
        <v>79</v>
      </c>
      <c r="BR112" s="457">
        <v>75</v>
      </c>
      <c r="BS112" s="457">
        <v>71</v>
      </c>
      <c r="BT112" s="457">
        <v>81</v>
      </c>
      <c r="BU112" s="457">
        <v>95</v>
      </c>
      <c r="BV112" s="457">
        <v>90</v>
      </c>
      <c r="BW112" s="457">
        <v>86</v>
      </c>
      <c r="BX112" s="457">
        <v>88</v>
      </c>
      <c r="BY112" s="457">
        <v>93</v>
      </c>
      <c r="BZ112" s="457">
        <v>97</v>
      </c>
      <c r="CA112" s="457">
        <v>96</v>
      </c>
      <c r="CB112" s="457">
        <v>99</v>
      </c>
      <c r="CC112" s="457">
        <v>101</v>
      </c>
      <c r="CD112" s="457">
        <v>104</v>
      </c>
      <c r="CE112" s="457">
        <v>109</v>
      </c>
      <c r="CF112" s="457">
        <v>115</v>
      </c>
      <c r="CG112" s="457">
        <v>125</v>
      </c>
      <c r="CH112" s="457">
        <v>119</v>
      </c>
      <c r="CI112" s="457">
        <v>117</v>
      </c>
      <c r="CJ112" s="457">
        <v>117</v>
      </c>
      <c r="CK112" s="457">
        <v>122</v>
      </c>
      <c r="CL112" s="457">
        <v>111</v>
      </c>
      <c r="CM112" s="457">
        <v>112</v>
      </c>
      <c r="CN112" s="457">
        <v>117</v>
      </c>
      <c r="CO112" s="457">
        <v>121</v>
      </c>
      <c r="CP112" s="457">
        <v>120</v>
      </c>
      <c r="CQ112" s="457">
        <v>124</v>
      </c>
      <c r="CR112" s="457">
        <v>137</v>
      </c>
      <c r="CS112" s="457">
        <v>145</v>
      </c>
      <c r="CT112" s="457"/>
      <c r="CU112" s="457"/>
      <c r="CV112" s="457"/>
      <c r="CW112" s="457"/>
      <c r="CX112" s="457"/>
      <c r="CY112" s="457"/>
      <c r="CZ112" s="457"/>
      <c r="DA112" s="457"/>
      <c r="DB112" s="457"/>
      <c r="DC112" s="457"/>
      <c r="DD112" s="457"/>
      <c r="DE112" s="457"/>
      <c r="DF112" s="457"/>
      <c r="DG112" s="457"/>
      <c r="DH112" s="457"/>
      <c r="DI112" s="457"/>
      <c r="DJ112" s="457"/>
      <c r="DK112" s="457"/>
      <c r="DL112" s="457"/>
      <c r="DM112" s="457"/>
      <c r="DN112" s="457"/>
    </row>
    <row r="113" spans="1:118">
      <c r="A113" s="458" t="s">
        <v>33</v>
      </c>
      <c r="B113" s="454"/>
      <c r="C113" s="454"/>
      <c r="D113" s="454"/>
      <c r="E113" s="454"/>
      <c r="F113" s="454"/>
      <c r="G113" s="454"/>
      <c r="H113" s="454"/>
      <c r="I113" s="454"/>
      <c r="J113" s="454"/>
      <c r="K113" s="454"/>
      <c r="L113" s="454"/>
      <c r="M113" s="454"/>
      <c r="N113" s="454"/>
      <c r="O113" s="454"/>
      <c r="P113" s="454"/>
      <c r="Q113" s="454"/>
      <c r="R113" s="454"/>
      <c r="S113" s="454"/>
      <c r="T113" s="454"/>
      <c r="U113" s="454"/>
      <c r="V113" s="454"/>
      <c r="W113" s="454"/>
      <c r="X113" s="454"/>
      <c r="Y113" s="454"/>
      <c r="Z113" s="454"/>
      <c r="AA113" s="454"/>
      <c r="AB113" s="454"/>
      <c r="AC113" s="454"/>
      <c r="AD113" s="454"/>
      <c r="AE113" s="454"/>
      <c r="AF113" s="454"/>
      <c r="AG113" s="454"/>
      <c r="AH113" s="454"/>
      <c r="AI113" s="454"/>
      <c r="AJ113" s="454"/>
      <c r="AK113" s="454"/>
      <c r="AL113" s="454"/>
      <c r="AM113" s="454"/>
      <c r="AN113" s="454"/>
      <c r="AO113" s="454"/>
      <c r="AP113" s="454"/>
      <c r="AQ113" s="454"/>
      <c r="AR113" s="454"/>
      <c r="AS113" s="454"/>
      <c r="AT113" s="454">
        <v>286</v>
      </c>
      <c r="AU113" s="454">
        <v>326</v>
      </c>
      <c r="AV113" s="454">
        <v>338</v>
      </c>
      <c r="AW113" s="454">
        <v>332</v>
      </c>
      <c r="AX113" s="454">
        <v>332</v>
      </c>
      <c r="AY113" s="454">
        <v>358</v>
      </c>
      <c r="AZ113" s="454">
        <v>366</v>
      </c>
      <c r="BA113" s="454">
        <v>383</v>
      </c>
      <c r="BB113" s="454">
        <v>367</v>
      </c>
      <c r="BC113" s="454">
        <v>411</v>
      </c>
      <c r="BD113" s="454">
        <v>423</v>
      </c>
      <c r="BE113" s="454">
        <v>438</v>
      </c>
      <c r="BF113" s="454">
        <v>429</v>
      </c>
      <c r="BG113" s="454">
        <v>427</v>
      </c>
      <c r="BH113" s="454">
        <v>437</v>
      </c>
      <c r="BI113" s="454">
        <v>446</v>
      </c>
      <c r="BJ113" s="454">
        <v>454</v>
      </c>
      <c r="BK113" s="454">
        <v>462</v>
      </c>
      <c r="BL113" s="454">
        <v>478</v>
      </c>
      <c r="BM113" s="454">
        <v>506</v>
      </c>
      <c r="BN113" s="454">
        <v>495</v>
      </c>
      <c r="BO113" s="454">
        <v>488</v>
      </c>
      <c r="BP113" s="454">
        <v>533</v>
      </c>
      <c r="BQ113" s="454">
        <v>537</v>
      </c>
      <c r="BR113" s="454">
        <v>555</v>
      </c>
      <c r="BS113" s="454">
        <v>561</v>
      </c>
      <c r="BT113" s="454">
        <v>585</v>
      </c>
      <c r="BU113" s="454">
        <v>589</v>
      </c>
      <c r="BV113" s="454">
        <v>578</v>
      </c>
      <c r="BW113" s="454">
        <v>599</v>
      </c>
      <c r="BX113" s="454">
        <v>600</v>
      </c>
      <c r="BY113" s="454">
        <v>633</v>
      </c>
      <c r="BZ113" s="454">
        <v>623</v>
      </c>
      <c r="CA113" s="454">
        <v>635</v>
      </c>
      <c r="CB113" s="454">
        <v>655</v>
      </c>
      <c r="CC113" s="454">
        <v>665</v>
      </c>
      <c r="CD113" s="454">
        <v>687</v>
      </c>
      <c r="CE113" s="454">
        <v>702</v>
      </c>
      <c r="CF113" s="454">
        <v>721</v>
      </c>
      <c r="CG113" s="454">
        <v>736</v>
      </c>
      <c r="CH113" s="454">
        <v>746</v>
      </c>
      <c r="CI113" s="454">
        <v>765</v>
      </c>
      <c r="CJ113" s="454">
        <v>773</v>
      </c>
      <c r="CK113" s="454">
        <v>768</v>
      </c>
      <c r="CL113" s="454">
        <v>774</v>
      </c>
      <c r="CM113" s="454">
        <v>814</v>
      </c>
      <c r="CN113" s="454">
        <v>851</v>
      </c>
      <c r="CO113" s="454">
        <v>855</v>
      </c>
      <c r="CP113" s="454">
        <v>868</v>
      </c>
      <c r="CQ113" s="454">
        <v>857</v>
      </c>
      <c r="CR113" s="454">
        <v>913</v>
      </c>
      <c r="CS113" s="454">
        <v>945</v>
      </c>
      <c r="CT113" s="454"/>
      <c r="CU113" s="454"/>
      <c r="CV113" s="454"/>
      <c r="CW113" s="454"/>
      <c r="CX113" s="454"/>
      <c r="CY113" s="454"/>
      <c r="CZ113" s="454"/>
      <c r="DA113" s="454"/>
      <c r="DB113" s="454"/>
      <c r="DC113" s="454"/>
      <c r="DD113" s="454"/>
      <c r="DE113" s="454"/>
      <c r="DF113" s="454"/>
      <c r="DG113" s="454"/>
      <c r="DH113" s="454"/>
      <c r="DI113" s="454"/>
      <c r="DJ113" s="454"/>
      <c r="DK113" s="454"/>
      <c r="DL113" s="454"/>
      <c r="DM113" s="454"/>
      <c r="DN113" s="454"/>
    </row>
    <row r="114" spans="1:118">
      <c r="A114" s="461" t="s">
        <v>35</v>
      </c>
      <c r="B114" s="457"/>
      <c r="C114" s="457"/>
      <c r="D114" s="457"/>
      <c r="E114" s="457"/>
      <c r="F114" s="457"/>
      <c r="G114" s="457"/>
      <c r="H114" s="457"/>
      <c r="I114" s="457"/>
      <c r="J114" s="457"/>
      <c r="K114" s="457"/>
      <c r="L114" s="457"/>
      <c r="M114" s="457"/>
      <c r="N114" s="457"/>
      <c r="O114" s="457"/>
      <c r="P114" s="457"/>
      <c r="Q114" s="457"/>
      <c r="R114" s="457"/>
      <c r="S114" s="457"/>
      <c r="T114" s="457"/>
      <c r="U114" s="457"/>
      <c r="V114" s="457"/>
      <c r="W114" s="457"/>
      <c r="X114" s="457"/>
      <c r="Y114" s="457"/>
      <c r="Z114" s="457"/>
      <c r="AA114" s="457"/>
      <c r="AB114" s="457"/>
      <c r="AC114" s="457"/>
      <c r="AD114" s="457"/>
      <c r="AE114" s="457"/>
      <c r="AF114" s="457"/>
      <c r="AG114" s="457"/>
      <c r="AH114" s="457"/>
      <c r="AI114" s="457"/>
      <c r="AJ114" s="457"/>
      <c r="AK114" s="457"/>
      <c r="AL114" s="457"/>
      <c r="AM114" s="457"/>
      <c r="AN114" s="457"/>
      <c r="AO114" s="457"/>
      <c r="AP114" s="457"/>
      <c r="AQ114" s="457"/>
      <c r="AR114" s="457"/>
      <c r="AS114" s="457"/>
      <c r="AT114" s="457">
        <v>26</v>
      </c>
      <c r="AU114" s="457">
        <v>29</v>
      </c>
      <c r="AV114" s="457">
        <v>31</v>
      </c>
      <c r="AW114" s="457">
        <v>31</v>
      </c>
      <c r="AX114" s="457">
        <v>32</v>
      </c>
      <c r="AY114" s="457">
        <v>31</v>
      </c>
      <c r="AZ114" s="457">
        <v>30</v>
      </c>
      <c r="BA114" s="457">
        <v>31</v>
      </c>
      <c r="BB114" s="457">
        <v>32</v>
      </c>
      <c r="BC114" s="457">
        <v>32</v>
      </c>
      <c r="BD114" s="457">
        <v>33</v>
      </c>
      <c r="BE114" s="457">
        <v>33</v>
      </c>
      <c r="BF114" s="457">
        <v>35</v>
      </c>
      <c r="BG114" s="457">
        <v>35</v>
      </c>
      <c r="BH114" s="457">
        <v>35</v>
      </c>
      <c r="BI114" s="457">
        <v>35</v>
      </c>
      <c r="BJ114" s="457">
        <v>36</v>
      </c>
      <c r="BK114" s="457">
        <v>40</v>
      </c>
      <c r="BL114" s="457">
        <v>40</v>
      </c>
      <c r="BM114" s="457">
        <v>43</v>
      </c>
      <c r="BN114" s="457">
        <v>39</v>
      </c>
      <c r="BO114" s="457">
        <v>39</v>
      </c>
      <c r="BP114" s="457">
        <v>52</v>
      </c>
      <c r="BQ114" s="457">
        <v>54</v>
      </c>
      <c r="BR114" s="457">
        <v>55</v>
      </c>
      <c r="BS114" s="457">
        <v>48</v>
      </c>
      <c r="BT114" s="457">
        <v>57</v>
      </c>
      <c r="BU114" s="457">
        <v>63</v>
      </c>
      <c r="BV114" s="457">
        <v>59</v>
      </c>
      <c r="BW114" s="457">
        <v>57</v>
      </c>
      <c r="BX114" s="457">
        <v>61</v>
      </c>
      <c r="BY114" s="457">
        <v>67</v>
      </c>
      <c r="BZ114" s="457">
        <v>62</v>
      </c>
      <c r="CA114" s="457">
        <v>62</v>
      </c>
      <c r="CB114" s="457">
        <v>69</v>
      </c>
      <c r="CC114" s="457">
        <v>67</v>
      </c>
      <c r="CD114" s="457">
        <v>69</v>
      </c>
      <c r="CE114" s="457">
        <v>64</v>
      </c>
      <c r="CF114" s="457">
        <v>69</v>
      </c>
      <c r="CG114" s="457">
        <v>73</v>
      </c>
      <c r="CH114" s="457">
        <v>75</v>
      </c>
      <c r="CI114" s="457">
        <v>71</v>
      </c>
      <c r="CJ114" s="457">
        <v>80</v>
      </c>
      <c r="CK114" s="457">
        <v>80</v>
      </c>
      <c r="CL114" s="457">
        <v>74</v>
      </c>
      <c r="CM114" s="457">
        <v>78</v>
      </c>
      <c r="CN114" s="457">
        <v>94</v>
      </c>
      <c r="CO114" s="457">
        <v>73</v>
      </c>
      <c r="CP114" s="457">
        <v>85</v>
      </c>
      <c r="CQ114" s="457">
        <v>81</v>
      </c>
      <c r="CR114" s="457">
        <v>90</v>
      </c>
      <c r="CS114" s="457">
        <v>92</v>
      </c>
      <c r="CT114" s="457"/>
      <c r="CU114" s="457"/>
      <c r="CV114" s="457"/>
      <c r="CW114" s="457"/>
      <c r="CX114" s="457"/>
      <c r="CY114" s="457"/>
      <c r="CZ114" s="457"/>
      <c r="DA114" s="457"/>
      <c r="DB114" s="457"/>
      <c r="DC114" s="457"/>
      <c r="DD114" s="457"/>
      <c r="DE114" s="457"/>
      <c r="DF114" s="457"/>
      <c r="DG114" s="457"/>
      <c r="DH114" s="457"/>
      <c r="DI114" s="457"/>
      <c r="DJ114" s="457"/>
      <c r="DK114" s="457"/>
      <c r="DL114" s="457"/>
      <c r="DM114" s="457"/>
      <c r="DN114" s="457"/>
    </row>
    <row r="115" spans="1:118">
      <c r="A115" s="458" t="s">
        <v>36</v>
      </c>
      <c r="B115" s="454"/>
      <c r="C115" s="454"/>
      <c r="D115" s="454"/>
      <c r="E115" s="454"/>
      <c r="F115" s="454"/>
      <c r="G115" s="454"/>
      <c r="H115" s="454"/>
      <c r="I115" s="454"/>
      <c r="J115" s="454"/>
      <c r="K115" s="454"/>
      <c r="L115" s="454"/>
      <c r="M115" s="454"/>
      <c r="N115" s="454"/>
      <c r="O115" s="454"/>
      <c r="P115" s="454"/>
      <c r="Q115" s="454"/>
      <c r="R115" s="454"/>
      <c r="S115" s="454"/>
      <c r="T115" s="454"/>
      <c r="U115" s="454"/>
      <c r="V115" s="454"/>
      <c r="W115" s="454"/>
      <c r="X115" s="454"/>
      <c r="Y115" s="454"/>
      <c r="Z115" s="454"/>
      <c r="AA115" s="454"/>
      <c r="AB115" s="454"/>
      <c r="AC115" s="454"/>
      <c r="AD115" s="454"/>
      <c r="AE115" s="454"/>
      <c r="AF115" s="454"/>
      <c r="AG115" s="454"/>
      <c r="AH115" s="454"/>
      <c r="AI115" s="454"/>
      <c r="AJ115" s="454"/>
      <c r="AK115" s="454"/>
      <c r="AL115" s="454"/>
      <c r="AM115" s="454"/>
      <c r="AN115" s="454"/>
      <c r="AO115" s="454"/>
      <c r="AP115" s="454"/>
      <c r="AQ115" s="454"/>
      <c r="AR115" s="454"/>
      <c r="AS115" s="454"/>
      <c r="AT115" s="454">
        <v>66</v>
      </c>
      <c r="AU115" s="454">
        <v>60</v>
      </c>
      <c r="AV115" s="454">
        <v>67</v>
      </c>
      <c r="AW115" s="454">
        <v>68</v>
      </c>
      <c r="AX115" s="454">
        <v>75</v>
      </c>
      <c r="AY115" s="454">
        <v>63</v>
      </c>
      <c r="AZ115" s="454">
        <v>64</v>
      </c>
      <c r="BA115" s="454">
        <v>70</v>
      </c>
      <c r="BB115" s="454">
        <v>79</v>
      </c>
      <c r="BC115" s="454">
        <v>68</v>
      </c>
      <c r="BD115" s="454">
        <v>80</v>
      </c>
      <c r="BE115" s="454">
        <v>77</v>
      </c>
      <c r="BF115" s="454">
        <v>80</v>
      </c>
      <c r="BG115" s="454">
        <v>79</v>
      </c>
      <c r="BH115" s="454">
        <v>83</v>
      </c>
      <c r="BI115" s="454">
        <v>91</v>
      </c>
      <c r="BJ115" s="454">
        <v>82</v>
      </c>
      <c r="BK115" s="454">
        <v>88</v>
      </c>
      <c r="BL115" s="454">
        <v>89</v>
      </c>
      <c r="BM115" s="454">
        <v>90</v>
      </c>
      <c r="BN115" s="454">
        <v>85</v>
      </c>
      <c r="BO115" s="454">
        <v>86</v>
      </c>
      <c r="BP115" s="454">
        <v>91</v>
      </c>
      <c r="BQ115" s="454">
        <v>92</v>
      </c>
      <c r="BR115" s="454">
        <v>92</v>
      </c>
      <c r="BS115" s="454">
        <v>88</v>
      </c>
      <c r="BT115" s="454">
        <v>97</v>
      </c>
      <c r="BU115" s="454">
        <v>84</v>
      </c>
      <c r="BV115" s="454">
        <v>79</v>
      </c>
      <c r="BW115" s="454">
        <v>87</v>
      </c>
      <c r="BX115" s="454">
        <v>90</v>
      </c>
      <c r="BY115" s="454">
        <v>93</v>
      </c>
      <c r="BZ115" s="454">
        <v>91</v>
      </c>
      <c r="CA115" s="454">
        <v>92</v>
      </c>
      <c r="CB115" s="454">
        <v>95</v>
      </c>
      <c r="CC115" s="454">
        <v>98</v>
      </c>
      <c r="CD115" s="454">
        <v>102</v>
      </c>
      <c r="CE115" s="454">
        <v>108</v>
      </c>
      <c r="CF115" s="454">
        <v>108</v>
      </c>
      <c r="CG115" s="454">
        <v>112</v>
      </c>
      <c r="CH115" s="454">
        <v>112</v>
      </c>
      <c r="CI115" s="454">
        <v>119</v>
      </c>
      <c r="CJ115" s="454">
        <v>115</v>
      </c>
      <c r="CK115" s="454">
        <v>104</v>
      </c>
      <c r="CL115" s="454">
        <v>101</v>
      </c>
      <c r="CM115" s="454">
        <v>105</v>
      </c>
      <c r="CN115" s="454">
        <v>113</v>
      </c>
      <c r="CO115" s="454">
        <v>112</v>
      </c>
      <c r="CP115" s="454">
        <v>118</v>
      </c>
      <c r="CQ115" s="454">
        <v>116</v>
      </c>
      <c r="CR115" s="454">
        <v>125</v>
      </c>
      <c r="CS115" s="454">
        <v>133</v>
      </c>
      <c r="CT115" s="454"/>
      <c r="CU115" s="454"/>
      <c r="CV115" s="454"/>
      <c r="CW115" s="454"/>
      <c r="CX115" s="454"/>
      <c r="CY115" s="454"/>
      <c r="CZ115" s="454"/>
      <c r="DA115" s="454"/>
      <c r="DB115" s="454"/>
      <c r="DC115" s="454"/>
      <c r="DD115" s="454"/>
      <c r="DE115" s="454"/>
      <c r="DF115" s="454"/>
      <c r="DG115" s="454"/>
      <c r="DH115" s="454"/>
      <c r="DI115" s="454"/>
      <c r="DJ115" s="454"/>
      <c r="DK115" s="454"/>
      <c r="DL115" s="454"/>
      <c r="DM115" s="454"/>
      <c r="DN115" s="454"/>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6">
      <c r="A119" s="271" t="s">
        <v>104</v>
      </c>
      <c r="B119" s="463" t="s">
        <v>502</v>
      </c>
      <c r="C119" s="463" t="s">
        <v>503</v>
      </c>
      <c r="D119" s="463" t="s">
        <v>504</v>
      </c>
      <c r="E119" s="463" t="s">
        <v>505</v>
      </c>
      <c r="F119" s="463" t="s">
        <v>506</v>
      </c>
      <c r="G119" s="463" t="s">
        <v>507</v>
      </c>
      <c r="H119" s="463" t="s">
        <v>508</v>
      </c>
      <c r="I119" s="463" t="s">
        <v>509</v>
      </c>
      <c r="J119" s="463" t="s">
        <v>510</v>
      </c>
      <c r="K119" s="463" t="s">
        <v>511</v>
      </c>
      <c r="L119" s="463" t="s">
        <v>512</v>
      </c>
      <c r="M119" s="463" t="s">
        <v>513</v>
      </c>
      <c r="N119" s="463" t="s">
        <v>514</v>
      </c>
      <c r="O119" s="463" t="s">
        <v>515</v>
      </c>
      <c r="P119" s="463" t="s">
        <v>516</v>
      </c>
      <c r="Q119" s="463" t="s">
        <v>517</v>
      </c>
      <c r="R119" s="463" t="s">
        <v>518</v>
      </c>
      <c r="S119" s="463" t="s">
        <v>519</v>
      </c>
      <c r="T119" s="463" t="s">
        <v>520</v>
      </c>
      <c r="U119" s="463" t="s">
        <v>521</v>
      </c>
      <c r="V119" s="463" t="s">
        <v>522</v>
      </c>
      <c r="W119" s="463" t="s">
        <v>523</v>
      </c>
      <c r="X119" s="463" t="s">
        <v>524</v>
      </c>
      <c r="Y119" s="463" t="s">
        <v>525</v>
      </c>
      <c r="Z119" s="463" t="s">
        <v>526</v>
      </c>
      <c r="AA119" s="463" t="s">
        <v>527</v>
      </c>
      <c r="AB119" s="463" t="s">
        <v>528</v>
      </c>
      <c r="AC119" s="463" t="s">
        <v>529</v>
      </c>
      <c r="AD119" s="463" t="s">
        <v>530</v>
      </c>
      <c r="AE119" s="463" t="s">
        <v>531</v>
      </c>
      <c r="AF119" s="463" t="s">
        <v>532</v>
      </c>
      <c r="AG119" s="463" t="s">
        <v>533</v>
      </c>
      <c r="AH119" s="463" t="s">
        <v>534</v>
      </c>
      <c r="AI119" s="463" t="s">
        <v>535</v>
      </c>
      <c r="AJ119" s="463" t="s">
        <v>536</v>
      </c>
      <c r="AK119" s="463" t="s">
        <v>537</v>
      </c>
      <c r="AL119" s="463" t="s">
        <v>538</v>
      </c>
      <c r="AM119" s="463" t="s">
        <v>539</v>
      </c>
      <c r="AN119" s="463" t="s">
        <v>540</v>
      </c>
      <c r="AO119" s="463" t="s">
        <v>541</v>
      </c>
      <c r="AP119" s="463" t="s">
        <v>542</v>
      </c>
      <c r="AQ119" s="463" t="s">
        <v>543</v>
      </c>
      <c r="AR119" s="463" t="s">
        <v>544</v>
      </c>
      <c r="AS119" s="463" t="s">
        <v>545</v>
      </c>
      <c r="AT119" s="463"/>
      <c r="AU119" s="463"/>
      <c r="AV119" s="463"/>
      <c r="AW119" s="463"/>
      <c r="AX119" s="463"/>
      <c r="AY119" s="463"/>
      <c r="AZ119" s="463"/>
      <c r="BA119" s="463"/>
      <c r="BB119" s="463"/>
      <c r="BC119" s="463"/>
      <c r="BD119" s="463"/>
      <c r="BE119" s="463"/>
      <c r="BF119" s="463"/>
      <c r="BG119" s="463"/>
      <c r="BH119" s="463"/>
      <c r="BI119" s="463"/>
      <c r="BJ119" s="463"/>
      <c r="BK119" s="463"/>
      <c r="BL119" s="463"/>
      <c r="BM119" s="463"/>
      <c r="BN119" s="463"/>
      <c r="BO119" s="463"/>
      <c r="BP119" s="463"/>
      <c r="BQ119" s="463"/>
      <c r="BR119" s="463"/>
      <c r="BS119" s="463"/>
      <c r="BT119" s="463"/>
      <c r="BU119" s="463"/>
      <c r="BV119" s="463"/>
      <c r="BW119" s="463"/>
      <c r="BX119" s="463"/>
      <c r="BY119" s="463"/>
      <c r="BZ119" s="463"/>
      <c r="CA119" s="463"/>
      <c r="CB119" s="463"/>
      <c r="CC119" s="463"/>
      <c r="CD119" s="463"/>
      <c r="CE119" s="463"/>
      <c r="CF119" s="463"/>
      <c r="CG119" s="463"/>
      <c r="CH119" s="463"/>
      <c r="CI119" s="463"/>
      <c r="CJ119" s="463"/>
      <c r="CK119" s="463"/>
      <c r="CL119" s="463"/>
      <c r="CM119" s="463"/>
      <c r="CN119" s="463"/>
      <c r="CO119" s="463"/>
      <c r="CP119" s="463"/>
      <c r="CQ119" s="463"/>
      <c r="CR119" s="463"/>
      <c r="CS119" s="463"/>
      <c r="CT119" s="463" t="s">
        <v>547</v>
      </c>
      <c r="CU119" s="463" t="s">
        <v>548</v>
      </c>
      <c r="CV119" s="463" t="s">
        <v>549</v>
      </c>
      <c r="CW119" s="463" t="s">
        <v>550</v>
      </c>
      <c r="CX119" s="463" t="s">
        <v>551</v>
      </c>
      <c r="CY119" s="463" t="s">
        <v>552</v>
      </c>
      <c r="CZ119" s="463" t="s">
        <v>553</v>
      </c>
      <c r="DA119" s="463" t="s">
        <v>554</v>
      </c>
      <c r="DB119" s="463" t="s">
        <v>555</v>
      </c>
      <c r="DC119" s="463" t="s">
        <v>556</v>
      </c>
      <c r="DD119" s="463" t="s">
        <v>557</v>
      </c>
      <c r="DE119" s="463" t="s">
        <v>558</v>
      </c>
      <c r="DF119" s="463" t="s">
        <v>559</v>
      </c>
      <c r="DG119" s="463" t="s">
        <v>560</v>
      </c>
      <c r="DH119" s="463" t="s">
        <v>561</v>
      </c>
      <c r="DI119" s="463" t="s">
        <v>562</v>
      </c>
      <c r="DJ119" s="463" t="s">
        <v>563</v>
      </c>
      <c r="DK119" s="463" t="s">
        <v>564</v>
      </c>
      <c r="DL119" s="463" t="s">
        <v>565</v>
      </c>
      <c r="DM119" s="463" t="s">
        <v>566</v>
      </c>
      <c r="DN119" s="463" t="s">
        <v>567</v>
      </c>
    </row>
    <row r="120" spans="1:118">
      <c r="A120" s="458" t="s">
        <v>632</v>
      </c>
      <c r="B120" s="454"/>
      <c r="C120" s="454"/>
      <c r="D120" s="454"/>
      <c r="E120" s="454"/>
      <c r="F120" s="454"/>
      <c r="G120" s="454"/>
      <c r="H120" s="454"/>
      <c r="I120" s="454"/>
      <c r="J120" s="454"/>
      <c r="K120" s="454"/>
      <c r="L120" s="454"/>
      <c r="M120" s="454"/>
      <c r="N120" s="454"/>
      <c r="O120" s="454"/>
      <c r="P120" s="454"/>
      <c r="Q120" s="454"/>
      <c r="R120" s="454"/>
      <c r="S120" s="454"/>
      <c r="T120" s="454"/>
      <c r="U120" s="454"/>
      <c r="V120" s="454"/>
      <c r="W120" s="454"/>
      <c r="X120" s="454"/>
      <c r="Y120" s="454"/>
      <c r="Z120" s="454"/>
      <c r="AA120" s="454"/>
      <c r="AB120" s="454"/>
      <c r="AC120" s="454"/>
      <c r="AD120" s="454"/>
      <c r="AE120" s="454"/>
      <c r="AF120" s="454"/>
      <c r="AG120" s="454"/>
      <c r="AH120" s="454"/>
      <c r="AI120" s="454"/>
      <c r="AJ120" s="454"/>
      <c r="AK120" s="454"/>
      <c r="AL120" s="454"/>
      <c r="AM120" s="454"/>
      <c r="AN120" s="454"/>
      <c r="AO120" s="454"/>
      <c r="AP120" s="454"/>
      <c r="AQ120" s="454"/>
      <c r="AR120" s="454"/>
      <c r="AS120" s="454"/>
      <c r="AT120" s="454">
        <v>380</v>
      </c>
      <c r="AU120" s="454">
        <v>431</v>
      </c>
      <c r="AV120" s="454">
        <v>464</v>
      </c>
      <c r="AW120" s="454">
        <v>488</v>
      </c>
      <c r="AX120" s="454">
        <v>484</v>
      </c>
      <c r="AY120" s="454">
        <v>519</v>
      </c>
      <c r="AZ120" s="454">
        <v>547</v>
      </c>
      <c r="BA120" s="454">
        <v>571</v>
      </c>
      <c r="BB120" s="454">
        <v>575</v>
      </c>
      <c r="BC120" s="454">
        <v>653</v>
      </c>
      <c r="BD120" s="454">
        <v>715</v>
      </c>
      <c r="BE120" s="454">
        <v>750</v>
      </c>
      <c r="BF120" s="454">
        <v>753</v>
      </c>
      <c r="BG120" s="454">
        <v>741</v>
      </c>
      <c r="BH120" s="454">
        <v>776</v>
      </c>
      <c r="BI120" s="454">
        <v>828</v>
      </c>
      <c r="BJ120" s="454">
        <v>819</v>
      </c>
      <c r="BK120" s="454">
        <v>818</v>
      </c>
      <c r="BL120" s="454">
        <v>866</v>
      </c>
      <c r="BM120" s="454">
        <v>908</v>
      </c>
      <c r="BN120" s="454">
        <v>930</v>
      </c>
      <c r="BO120" s="454">
        <v>968</v>
      </c>
      <c r="BP120" s="454">
        <v>1038</v>
      </c>
      <c r="BQ120" s="454">
        <v>1055</v>
      </c>
      <c r="BR120" s="454">
        <v>1074</v>
      </c>
      <c r="BS120" s="454">
        <v>1109</v>
      </c>
      <c r="BT120" s="454">
        <v>1175</v>
      </c>
      <c r="BU120" s="454">
        <v>1205</v>
      </c>
      <c r="BV120" s="454">
        <v>1186</v>
      </c>
      <c r="BW120" s="454">
        <v>1224</v>
      </c>
      <c r="BX120" s="454">
        <v>1225</v>
      </c>
      <c r="BY120" s="454">
        <v>1293</v>
      </c>
      <c r="BZ120" s="454">
        <v>1321</v>
      </c>
      <c r="CA120" s="454">
        <v>1354</v>
      </c>
      <c r="CB120" s="454">
        <v>1396</v>
      </c>
      <c r="CC120" s="454">
        <v>1395</v>
      </c>
      <c r="CD120" s="454">
        <v>1422</v>
      </c>
      <c r="CE120" s="454">
        <v>1457</v>
      </c>
      <c r="CF120" s="454">
        <v>1522</v>
      </c>
      <c r="CG120" s="454">
        <v>1567</v>
      </c>
      <c r="CH120" s="454">
        <v>1596</v>
      </c>
      <c r="CI120" s="454">
        <v>1636</v>
      </c>
      <c r="CJ120" s="454">
        <v>1689</v>
      </c>
      <c r="CK120" s="454">
        <v>1751</v>
      </c>
      <c r="CL120" s="454">
        <v>1820</v>
      </c>
      <c r="CM120" s="454">
        <v>1869</v>
      </c>
      <c r="CN120" s="454">
        <v>1927</v>
      </c>
      <c r="CO120" s="454">
        <v>1985</v>
      </c>
      <c r="CP120" s="454">
        <v>1987</v>
      </c>
      <c r="CQ120" s="454">
        <v>2001</v>
      </c>
      <c r="CR120" s="454">
        <v>2065</v>
      </c>
      <c r="CS120" s="454">
        <v>2137</v>
      </c>
      <c r="CT120" s="454"/>
      <c r="CU120" s="454"/>
      <c r="CV120" s="454"/>
      <c r="CW120" s="454"/>
      <c r="CX120" s="454"/>
      <c r="CY120" s="454"/>
      <c r="CZ120" s="454"/>
      <c r="DA120" s="454"/>
      <c r="DB120" s="454"/>
      <c r="DC120" s="454"/>
      <c r="DD120" s="454"/>
      <c r="DE120" s="454"/>
      <c r="DF120" s="454"/>
      <c r="DG120" s="454"/>
      <c r="DH120" s="454"/>
      <c r="DI120" s="454"/>
      <c r="DJ120" s="454"/>
      <c r="DK120" s="454"/>
      <c r="DL120" s="454"/>
      <c r="DM120" s="454"/>
      <c r="DN120" s="454"/>
    </row>
    <row r="121" spans="1:118">
      <c r="A121" s="458" t="s">
        <v>26</v>
      </c>
      <c r="B121" s="454"/>
      <c r="C121" s="454"/>
      <c r="D121" s="454"/>
      <c r="E121" s="454"/>
      <c r="F121" s="454"/>
      <c r="G121" s="454"/>
      <c r="H121" s="454"/>
      <c r="I121" s="454"/>
      <c r="J121" s="454"/>
      <c r="K121" s="454"/>
      <c r="L121" s="454"/>
      <c r="M121" s="454"/>
      <c r="N121" s="454"/>
      <c r="O121" s="454"/>
      <c r="P121" s="454"/>
      <c r="Q121" s="454"/>
      <c r="R121" s="454"/>
      <c r="S121" s="454"/>
      <c r="T121" s="454"/>
      <c r="U121" s="454"/>
      <c r="V121" s="454"/>
      <c r="W121" s="454"/>
      <c r="X121" s="454"/>
      <c r="Y121" s="454"/>
      <c r="Z121" s="454"/>
      <c r="AA121" s="454"/>
      <c r="AB121" s="454"/>
      <c r="AC121" s="454"/>
      <c r="AD121" s="454"/>
      <c r="AE121" s="454"/>
      <c r="AF121" s="454"/>
      <c r="AG121" s="454"/>
      <c r="AH121" s="454"/>
      <c r="AI121" s="454"/>
      <c r="AJ121" s="454"/>
      <c r="AK121" s="454"/>
      <c r="AL121" s="454"/>
      <c r="AM121" s="454"/>
      <c r="AN121" s="454"/>
      <c r="AO121" s="454"/>
      <c r="AP121" s="454"/>
      <c r="AQ121" s="454"/>
      <c r="AR121" s="454"/>
      <c r="AS121" s="454"/>
      <c r="AT121" s="454">
        <v>124</v>
      </c>
      <c r="AU121" s="454">
        <v>141</v>
      </c>
      <c r="AV121" s="454">
        <v>157</v>
      </c>
      <c r="AW121" s="454">
        <v>170</v>
      </c>
      <c r="AX121" s="454">
        <v>155</v>
      </c>
      <c r="AY121" s="454">
        <v>153</v>
      </c>
      <c r="AZ121" s="454">
        <v>163</v>
      </c>
      <c r="BA121" s="454">
        <v>164</v>
      </c>
      <c r="BB121" s="454">
        <v>167</v>
      </c>
      <c r="BC121" s="454">
        <v>182</v>
      </c>
      <c r="BD121" s="454">
        <v>195</v>
      </c>
      <c r="BE121" s="454">
        <v>207</v>
      </c>
      <c r="BF121" s="454">
        <v>211</v>
      </c>
      <c r="BG121" s="454">
        <v>215</v>
      </c>
      <c r="BH121" s="454">
        <v>223</v>
      </c>
      <c r="BI121" s="454">
        <v>246</v>
      </c>
      <c r="BJ121" s="454">
        <v>233</v>
      </c>
      <c r="BK121" s="454">
        <v>231</v>
      </c>
      <c r="BL121" s="454">
        <v>240</v>
      </c>
      <c r="BM121" s="454">
        <v>245</v>
      </c>
      <c r="BN121" s="454">
        <v>246</v>
      </c>
      <c r="BO121" s="454">
        <v>277</v>
      </c>
      <c r="BP121" s="454">
        <v>294</v>
      </c>
      <c r="BQ121" s="454">
        <v>295</v>
      </c>
      <c r="BR121" s="454">
        <v>298</v>
      </c>
      <c r="BS121" s="454">
        <v>323</v>
      </c>
      <c r="BT121" s="454">
        <v>342</v>
      </c>
      <c r="BU121" s="454">
        <v>353</v>
      </c>
      <c r="BV121" s="454">
        <v>346</v>
      </c>
      <c r="BW121" s="454">
        <v>361</v>
      </c>
      <c r="BX121" s="454">
        <v>348</v>
      </c>
      <c r="BY121" s="454">
        <v>369</v>
      </c>
      <c r="BZ121" s="454">
        <v>386</v>
      </c>
      <c r="CA121" s="454">
        <v>393</v>
      </c>
      <c r="CB121" s="454">
        <v>398</v>
      </c>
      <c r="CC121" s="454">
        <v>395</v>
      </c>
      <c r="CD121" s="454">
        <v>399</v>
      </c>
      <c r="CE121" s="454">
        <v>414</v>
      </c>
      <c r="CF121" s="454">
        <v>423</v>
      </c>
      <c r="CG121" s="454">
        <v>434</v>
      </c>
      <c r="CH121" s="454">
        <v>466</v>
      </c>
      <c r="CI121" s="454">
        <v>470</v>
      </c>
      <c r="CJ121" s="454">
        <v>481</v>
      </c>
      <c r="CK121" s="454">
        <v>539</v>
      </c>
      <c r="CL121" s="454">
        <v>577</v>
      </c>
      <c r="CM121" s="454">
        <v>581</v>
      </c>
      <c r="CN121" s="454">
        <v>580</v>
      </c>
      <c r="CO121" s="454">
        <v>614</v>
      </c>
      <c r="CP121" s="454">
        <v>611</v>
      </c>
      <c r="CQ121" s="454">
        <v>607</v>
      </c>
      <c r="CR121" s="454">
        <v>574</v>
      </c>
      <c r="CS121" s="454">
        <v>586</v>
      </c>
      <c r="CT121" s="454"/>
      <c r="CU121" s="454"/>
      <c r="CV121" s="454"/>
      <c r="CW121" s="454"/>
      <c r="CX121" s="454"/>
      <c r="CY121" s="454"/>
      <c r="CZ121" s="454"/>
      <c r="DA121" s="454"/>
      <c r="DB121" s="454"/>
      <c r="DC121" s="454"/>
      <c r="DD121" s="454"/>
      <c r="DE121" s="454"/>
      <c r="DF121" s="454"/>
      <c r="DG121" s="454"/>
      <c r="DH121" s="454"/>
      <c r="DI121" s="454"/>
      <c r="DJ121" s="454"/>
      <c r="DK121" s="454"/>
      <c r="DL121" s="454"/>
      <c r="DM121" s="454"/>
      <c r="DN121" s="454"/>
    </row>
    <row r="122" spans="1:118">
      <c r="A122" s="459" t="s">
        <v>27</v>
      </c>
      <c r="B122" s="455"/>
      <c r="C122" s="455"/>
      <c r="D122" s="455"/>
      <c r="E122" s="455"/>
      <c r="F122" s="455"/>
      <c r="G122" s="455"/>
      <c r="H122" s="455"/>
      <c r="I122" s="455"/>
      <c r="J122" s="455"/>
      <c r="K122" s="455"/>
      <c r="L122" s="455"/>
      <c r="M122" s="455"/>
      <c r="N122" s="455"/>
      <c r="O122" s="455"/>
      <c r="P122" s="455"/>
      <c r="Q122" s="455"/>
      <c r="R122" s="455"/>
      <c r="S122" s="455"/>
      <c r="T122" s="455"/>
      <c r="U122" s="455"/>
      <c r="V122" s="455"/>
      <c r="W122" s="455"/>
      <c r="X122" s="455"/>
      <c r="Y122" s="455"/>
      <c r="Z122" s="455"/>
      <c r="AA122" s="455"/>
      <c r="AB122" s="455"/>
      <c r="AC122" s="455"/>
      <c r="AD122" s="455"/>
      <c r="AE122" s="455"/>
      <c r="AF122" s="455"/>
      <c r="AG122" s="455"/>
      <c r="AH122" s="455"/>
      <c r="AI122" s="455"/>
      <c r="AJ122" s="455"/>
      <c r="AK122" s="455"/>
      <c r="AL122" s="455"/>
      <c r="AM122" s="455"/>
      <c r="AN122" s="455"/>
      <c r="AO122" s="455"/>
      <c r="AP122" s="455"/>
      <c r="AQ122" s="455"/>
      <c r="AR122" s="455"/>
      <c r="AS122" s="455"/>
      <c r="AT122" s="455">
        <v>62</v>
      </c>
      <c r="AU122" s="455">
        <v>69</v>
      </c>
      <c r="AV122" s="455">
        <v>84</v>
      </c>
      <c r="AW122" s="455">
        <v>93</v>
      </c>
      <c r="AX122" s="455">
        <v>87</v>
      </c>
      <c r="AY122" s="455">
        <v>85</v>
      </c>
      <c r="AZ122" s="455">
        <v>90</v>
      </c>
      <c r="BA122" s="455">
        <v>91</v>
      </c>
      <c r="BB122" s="455">
        <v>90</v>
      </c>
      <c r="BC122" s="455">
        <v>94</v>
      </c>
      <c r="BD122" s="455">
        <v>102</v>
      </c>
      <c r="BE122" s="455">
        <v>112</v>
      </c>
      <c r="BF122" s="455">
        <v>117</v>
      </c>
      <c r="BG122" s="455">
        <v>116</v>
      </c>
      <c r="BH122" s="455">
        <v>122</v>
      </c>
      <c r="BI122" s="455">
        <v>141</v>
      </c>
      <c r="BJ122" s="455">
        <v>132</v>
      </c>
      <c r="BK122" s="455">
        <v>124</v>
      </c>
      <c r="BL122" s="455">
        <v>129</v>
      </c>
      <c r="BM122" s="455">
        <v>134</v>
      </c>
      <c r="BN122" s="455">
        <v>137</v>
      </c>
      <c r="BO122" s="455">
        <v>157</v>
      </c>
      <c r="BP122" s="455">
        <v>151</v>
      </c>
      <c r="BQ122" s="455">
        <v>161</v>
      </c>
      <c r="BR122" s="455">
        <v>174</v>
      </c>
      <c r="BS122" s="455">
        <v>191</v>
      </c>
      <c r="BT122" s="455">
        <v>188</v>
      </c>
      <c r="BU122" s="455">
        <v>187</v>
      </c>
      <c r="BV122" s="455">
        <v>211</v>
      </c>
      <c r="BW122" s="455">
        <v>218</v>
      </c>
      <c r="BX122" s="455">
        <v>198</v>
      </c>
      <c r="BY122" s="455">
        <v>212</v>
      </c>
      <c r="BZ122" s="455">
        <v>240</v>
      </c>
      <c r="CA122" s="455">
        <v>241</v>
      </c>
      <c r="CB122" s="455">
        <v>230</v>
      </c>
      <c r="CC122" s="455">
        <v>224</v>
      </c>
      <c r="CD122" s="455">
        <v>243</v>
      </c>
      <c r="CE122" s="455">
        <v>246</v>
      </c>
      <c r="CF122" s="455">
        <v>243</v>
      </c>
      <c r="CG122" s="455">
        <v>260</v>
      </c>
      <c r="CH122" s="455">
        <v>282</v>
      </c>
      <c r="CI122" s="455">
        <v>293</v>
      </c>
      <c r="CJ122" s="455">
        <v>294</v>
      </c>
      <c r="CK122" s="455">
        <v>340</v>
      </c>
      <c r="CL122" s="455">
        <v>391</v>
      </c>
      <c r="CM122" s="455">
        <v>386</v>
      </c>
      <c r="CN122" s="455">
        <v>360</v>
      </c>
      <c r="CO122" s="455">
        <v>367</v>
      </c>
      <c r="CP122" s="455">
        <v>369</v>
      </c>
      <c r="CQ122" s="455">
        <v>358</v>
      </c>
      <c r="CR122" s="455">
        <v>309</v>
      </c>
      <c r="CS122" s="455">
        <v>307</v>
      </c>
      <c r="CT122" s="455"/>
      <c r="CU122" s="455"/>
      <c r="CV122" s="455"/>
      <c r="CW122" s="455"/>
      <c r="CX122" s="455"/>
      <c r="CY122" s="455"/>
      <c r="CZ122" s="455"/>
      <c r="DA122" s="455"/>
      <c r="DB122" s="455"/>
      <c r="DC122" s="455"/>
      <c r="DD122" s="455"/>
      <c r="DE122" s="455"/>
      <c r="DF122" s="455"/>
      <c r="DG122" s="455"/>
      <c r="DH122" s="455"/>
      <c r="DI122" s="455"/>
      <c r="DJ122" s="455"/>
      <c r="DK122" s="455"/>
      <c r="DL122" s="455"/>
      <c r="DM122" s="455"/>
      <c r="DN122" s="455"/>
    </row>
    <row r="123" spans="1:118">
      <c r="A123" s="459" t="s">
        <v>28</v>
      </c>
      <c r="B123" s="455"/>
      <c r="C123" s="455"/>
      <c r="D123" s="455"/>
      <c r="E123" s="455"/>
      <c r="F123" s="455"/>
      <c r="G123" s="455"/>
      <c r="H123" s="455"/>
      <c r="I123" s="455"/>
      <c r="J123" s="455"/>
      <c r="K123" s="455"/>
      <c r="L123" s="455"/>
      <c r="M123" s="455"/>
      <c r="N123" s="455"/>
      <c r="O123" s="455"/>
      <c r="P123" s="455"/>
      <c r="Q123" s="455"/>
      <c r="R123" s="455"/>
      <c r="S123" s="455"/>
      <c r="T123" s="455"/>
      <c r="U123" s="455"/>
      <c r="V123" s="455"/>
      <c r="W123" s="455"/>
      <c r="X123" s="455"/>
      <c r="Y123" s="455"/>
      <c r="Z123" s="455"/>
      <c r="AA123" s="455"/>
      <c r="AB123" s="455"/>
      <c r="AC123" s="455"/>
      <c r="AD123" s="455"/>
      <c r="AE123" s="455"/>
      <c r="AF123" s="455"/>
      <c r="AG123" s="455"/>
      <c r="AH123" s="455"/>
      <c r="AI123" s="455"/>
      <c r="AJ123" s="455"/>
      <c r="AK123" s="455"/>
      <c r="AL123" s="455"/>
      <c r="AM123" s="455"/>
      <c r="AN123" s="455"/>
      <c r="AO123" s="455"/>
      <c r="AP123" s="455"/>
      <c r="AQ123" s="455"/>
      <c r="AR123" s="455"/>
      <c r="AS123" s="455"/>
      <c r="AT123" s="455">
        <v>15</v>
      </c>
      <c r="AU123" s="455">
        <v>18</v>
      </c>
      <c r="AV123" s="455">
        <v>17</v>
      </c>
      <c r="AW123" s="455">
        <v>20</v>
      </c>
      <c r="AX123" s="455">
        <v>11</v>
      </c>
      <c r="AY123" s="455">
        <v>11</v>
      </c>
      <c r="AZ123" s="455">
        <v>14</v>
      </c>
      <c r="BA123" s="455">
        <v>13</v>
      </c>
      <c r="BB123" s="455">
        <v>13</v>
      </c>
      <c r="BC123" s="455">
        <v>19</v>
      </c>
      <c r="BD123" s="455">
        <v>18</v>
      </c>
      <c r="BE123" s="455">
        <v>16</v>
      </c>
      <c r="BF123" s="455">
        <v>14</v>
      </c>
      <c r="BG123" s="455">
        <v>17</v>
      </c>
      <c r="BH123" s="455">
        <v>18</v>
      </c>
      <c r="BI123" s="455">
        <v>16</v>
      </c>
      <c r="BJ123" s="455">
        <v>16</v>
      </c>
      <c r="BK123" s="455">
        <v>21</v>
      </c>
      <c r="BL123" s="455">
        <v>23</v>
      </c>
      <c r="BM123" s="455">
        <v>19</v>
      </c>
      <c r="BN123" s="455">
        <v>13</v>
      </c>
      <c r="BO123" s="455">
        <v>14</v>
      </c>
      <c r="BP123" s="455">
        <v>34</v>
      </c>
      <c r="BQ123" s="455">
        <v>22</v>
      </c>
      <c r="BR123" s="455">
        <v>11</v>
      </c>
      <c r="BS123" s="455">
        <v>15</v>
      </c>
      <c r="BT123" s="455">
        <v>35</v>
      </c>
      <c r="BU123" s="455">
        <v>44</v>
      </c>
      <c r="BV123" s="455">
        <v>14</v>
      </c>
      <c r="BW123" s="455">
        <v>18</v>
      </c>
      <c r="BX123" s="455">
        <v>24</v>
      </c>
      <c r="BY123" s="455">
        <v>28</v>
      </c>
      <c r="BZ123" s="455">
        <v>17</v>
      </c>
      <c r="CA123" s="455">
        <v>21</v>
      </c>
      <c r="CB123" s="455">
        <v>34</v>
      </c>
      <c r="CC123" s="455">
        <v>35</v>
      </c>
      <c r="CD123" s="455">
        <v>18</v>
      </c>
      <c r="CE123" s="455">
        <v>27</v>
      </c>
      <c r="CF123" s="455">
        <v>37</v>
      </c>
      <c r="CG123" s="455">
        <v>28</v>
      </c>
      <c r="CH123" s="455">
        <v>34</v>
      </c>
      <c r="CI123" s="455">
        <v>24</v>
      </c>
      <c r="CJ123" s="455">
        <v>31</v>
      </c>
      <c r="CK123" s="455">
        <v>40</v>
      </c>
      <c r="CL123" s="455">
        <v>31</v>
      </c>
      <c r="CM123" s="455">
        <v>35</v>
      </c>
      <c r="CN123" s="455">
        <v>44</v>
      </c>
      <c r="CO123" s="455">
        <v>62</v>
      </c>
      <c r="CP123" s="455">
        <v>46</v>
      </c>
      <c r="CQ123" s="455">
        <v>38</v>
      </c>
      <c r="CR123" s="455">
        <v>46</v>
      </c>
      <c r="CS123" s="455">
        <v>56</v>
      </c>
      <c r="CT123" s="455"/>
      <c r="CU123" s="455"/>
      <c r="CV123" s="455"/>
      <c r="CW123" s="455"/>
      <c r="CX123" s="455"/>
      <c r="CY123" s="455"/>
      <c r="CZ123" s="455"/>
      <c r="DA123" s="455"/>
      <c r="DB123" s="455"/>
      <c r="DC123" s="455"/>
      <c r="DD123" s="455"/>
      <c r="DE123" s="455"/>
      <c r="DF123" s="455"/>
      <c r="DG123" s="455"/>
      <c r="DH123" s="455"/>
      <c r="DI123" s="455"/>
      <c r="DJ123" s="455"/>
      <c r="DK123" s="455"/>
      <c r="DL123" s="455"/>
      <c r="DM123" s="455"/>
      <c r="DN123" s="455"/>
    </row>
    <row r="124" spans="1:118">
      <c r="A124" s="458" t="s">
        <v>29</v>
      </c>
      <c r="B124" s="454"/>
      <c r="C124" s="454"/>
      <c r="D124" s="454"/>
      <c r="E124" s="454"/>
      <c r="F124" s="454"/>
      <c r="G124" s="454"/>
      <c r="H124" s="454"/>
      <c r="I124" s="454"/>
      <c r="J124" s="454"/>
      <c r="K124" s="454"/>
      <c r="L124" s="454"/>
      <c r="M124" s="454"/>
      <c r="N124" s="454"/>
      <c r="O124" s="454"/>
      <c r="P124" s="454"/>
      <c r="Q124" s="454"/>
      <c r="R124" s="454"/>
      <c r="S124" s="454"/>
      <c r="T124" s="454"/>
      <c r="U124" s="454"/>
      <c r="V124" s="454"/>
      <c r="W124" s="454"/>
      <c r="X124" s="454"/>
      <c r="Y124" s="454"/>
      <c r="Z124" s="454"/>
      <c r="AA124" s="454"/>
      <c r="AB124" s="454"/>
      <c r="AC124" s="454"/>
      <c r="AD124" s="454"/>
      <c r="AE124" s="454"/>
      <c r="AF124" s="454"/>
      <c r="AG124" s="454"/>
      <c r="AH124" s="454"/>
      <c r="AI124" s="454"/>
      <c r="AJ124" s="454"/>
      <c r="AK124" s="454"/>
      <c r="AL124" s="454"/>
      <c r="AM124" s="454"/>
      <c r="AN124" s="454"/>
      <c r="AO124" s="454"/>
      <c r="AP124" s="454"/>
      <c r="AQ124" s="454"/>
      <c r="AR124" s="454"/>
      <c r="AS124" s="454"/>
      <c r="AT124" s="454">
        <v>51</v>
      </c>
      <c r="AU124" s="454">
        <v>59</v>
      </c>
      <c r="AV124" s="454">
        <v>67</v>
      </c>
      <c r="AW124" s="454">
        <v>72</v>
      </c>
      <c r="AX124" s="454">
        <v>74</v>
      </c>
      <c r="AY124" s="454">
        <v>76</v>
      </c>
      <c r="AZ124" s="454">
        <v>84</v>
      </c>
      <c r="BA124" s="454">
        <v>89</v>
      </c>
      <c r="BB124" s="454">
        <v>87</v>
      </c>
      <c r="BC124" s="454">
        <v>100</v>
      </c>
      <c r="BD124" s="454">
        <v>113</v>
      </c>
      <c r="BE124" s="454">
        <v>117</v>
      </c>
      <c r="BF124" s="454">
        <v>117</v>
      </c>
      <c r="BG124" s="454">
        <v>108</v>
      </c>
      <c r="BH124" s="454">
        <v>116</v>
      </c>
      <c r="BI124" s="454">
        <v>129</v>
      </c>
      <c r="BJ124" s="454">
        <v>127</v>
      </c>
      <c r="BK124" s="454">
        <v>122</v>
      </c>
      <c r="BL124" s="454">
        <v>137</v>
      </c>
      <c r="BM124" s="454">
        <v>154</v>
      </c>
      <c r="BN124" s="454">
        <v>167</v>
      </c>
      <c r="BO124" s="454">
        <v>156</v>
      </c>
      <c r="BP124" s="454">
        <v>180</v>
      </c>
      <c r="BQ124" s="454">
        <v>196</v>
      </c>
      <c r="BR124" s="454">
        <v>183</v>
      </c>
      <c r="BS124" s="454">
        <v>180</v>
      </c>
      <c r="BT124" s="454">
        <v>210</v>
      </c>
      <c r="BU124" s="454">
        <v>231</v>
      </c>
      <c r="BV124" s="454">
        <v>210</v>
      </c>
      <c r="BW124" s="454">
        <v>209</v>
      </c>
      <c r="BX124" s="454">
        <v>212</v>
      </c>
      <c r="BY124" s="454">
        <v>217</v>
      </c>
      <c r="BZ124" s="454">
        <v>224</v>
      </c>
      <c r="CA124" s="454">
        <v>226</v>
      </c>
      <c r="CB124" s="454">
        <v>249</v>
      </c>
      <c r="CC124" s="454">
        <v>241</v>
      </c>
      <c r="CD124" s="454">
        <v>240</v>
      </c>
      <c r="CE124" s="454">
        <v>241</v>
      </c>
      <c r="CF124" s="454">
        <v>260</v>
      </c>
      <c r="CG124" s="454">
        <v>272</v>
      </c>
      <c r="CH124" s="454">
        <v>266</v>
      </c>
      <c r="CI124" s="454">
        <v>263</v>
      </c>
      <c r="CJ124" s="454">
        <v>278</v>
      </c>
      <c r="CK124" s="454">
        <v>285</v>
      </c>
      <c r="CL124" s="454">
        <v>285</v>
      </c>
      <c r="CM124" s="454">
        <v>287</v>
      </c>
      <c r="CN124" s="454">
        <v>311</v>
      </c>
      <c r="CO124" s="454">
        <v>318</v>
      </c>
      <c r="CP124" s="454">
        <v>300</v>
      </c>
      <c r="CQ124" s="454">
        <v>316</v>
      </c>
      <c r="CR124" s="454">
        <v>354</v>
      </c>
      <c r="CS124" s="454">
        <v>359</v>
      </c>
      <c r="CT124" s="454"/>
      <c r="CU124" s="454"/>
      <c r="CV124" s="454"/>
      <c r="CW124" s="454"/>
      <c r="CX124" s="454"/>
      <c r="CY124" s="454"/>
      <c r="CZ124" s="454"/>
      <c r="DA124" s="454"/>
      <c r="DB124" s="454"/>
      <c r="DC124" s="454"/>
      <c r="DD124" s="454"/>
      <c r="DE124" s="454"/>
      <c r="DF124" s="454"/>
      <c r="DG124" s="454"/>
      <c r="DH124" s="454"/>
      <c r="DI124" s="454"/>
      <c r="DJ124" s="454"/>
      <c r="DK124" s="454"/>
      <c r="DL124" s="454"/>
      <c r="DM124" s="454"/>
      <c r="DN124" s="454"/>
    </row>
    <row r="125" spans="1:118">
      <c r="A125" s="459" t="s">
        <v>30</v>
      </c>
      <c r="B125" s="455"/>
      <c r="C125" s="455"/>
      <c r="D125" s="455"/>
      <c r="E125" s="455"/>
      <c r="F125" s="455"/>
      <c r="G125" s="455"/>
      <c r="H125" s="455"/>
      <c r="I125" s="455"/>
      <c r="J125" s="455"/>
      <c r="K125" s="455"/>
      <c r="L125" s="455"/>
      <c r="M125" s="455"/>
      <c r="N125" s="455"/>
      <c r="O125" s="455"/>
      <c r="P125" s="455"/>
      <c r="Q125" s="455"/>
      <c r="R125" s="455"/>
      <c r="S125" s="455"/>
      <c r="T125" s="455"/>
      <c r="U125" s="455"/>
      <c r="V125" s="455"/>
      <c r="W125" s="455"/>
      <c r="X125" s="455"/>
      <c r="Y125" s="455"/>
      <c r="Z125" s="455"/>
      <c r="AA125" s="455"/>
      <c r="AB125" s="455"/>
      <c r="AC125" s="455"/>
      <c r="AD125" s="455"/>
      <c r="AE125" s="455"/>
      <c r="AF125" s="455"/>
      <c r="AG125" s="455"/>
      <c r="AH125" s="455"/>
      <c r="AI125" s="455"/>
      <c r="AJ125" s="455"/>
      <c r="AK125" s="455"/>
      <c r="AL125" s="455"/>
      <c r="AM125" s="455"/>
      <c r="AN125" s="455"/>
      <c r="AO125" s="455"/>
      <c r="AP125" s="455"/>
      <c r="AQ125" s="455"/>
      <c r="AR125" s="455"/>
      <c r="AS125" s="455"/>
      <c r="AT125" s="455">
        <v>4</v>
      </c>
      <c r="AU125" s="455">
        <v>6</v>
      </c>
      <c r="AV125" s="455">
        <v>6</v>
      </c>
      <c r="AW125" s="455">
        <v>7</v>
      </c>
      <c r="AX125" s="455">
        <v>9</v>
      </c>
      <c r="AY125" s="455">
        <v>11</v>
      </c>
      <c r="AZ125" s="455">
        <v>10</v>
      </c>
      <c r="BA125" s="455">
        <v>13</v>
      </c>
      <c r="BB125" s="455">
        <v>11</v>
      </c>
      <c r="BC125" s="455">
        <v>16</v>
      </c>
      <c r="BD125" s="455">
        <v>13</v>
      </c>
      <c r="BE125" s="455">
        <v>11</v>
      </c>
      <c r="BF125" s="455">
        <v>9</v>
      </c>
      <c r="BG125" s="455">
        <v>7</v>
      </c>
      <c r="BH125" s="455">
        <v>9</v>
      </c>
      <c r="BI125" s="455">
        <v>8</v>
      </c>
      <c r="BJ125" s="455">
        <v>6</v>
      </c>
      <c r="BK125" s="455">
        <v>10</v>
      </c>
      <c r="BL125" s="455">
        <v>12</v>
      </c>
      <c r="BM125" s="455">
        <v>17</v>
      </c>
      <c r="BN125" s="455">
        <v>25</v>
      </c>
      <c r="BO125" s="455">
        <v>23</v>
      </c>
      <c r="BP125" s="455">
        <v>27</v>
      </c>
      <c r="BQ125" s="455">
        <v>28</v>
      </c>
      <c r="BR125" s="455">
        <v>24</v>
      </c>
      <c r="BS125" s="455">
        <v>21</v>
      </c>
      <c r="BT125" s="455">
        <v>25</v>
      </c>
      <c r="BU125" s="455">
        <v>26</v>
      </c>
      <c r="BV125" s="455">
        <v>29</v>
      </c>
      <c r="BW125" s="455">
        <v>32</v>
      </c>
      <c r="BX125" s="455">
        <v>31</v>
      </c>
      <c r="BY125" s="455">
        <v>32</v>
      </c>
      <c r="BZ125" s="455">
        <v>34</v>
      </c>
      <c r="CA125" s="455">
        <v>32</v>
      </c>
      <c r="CB125" s="455">
        <v>47</v>
      </c>
      <c r="CC125" s="455">
        <v>35</v>
      </c>
      <c r="CD125" s="455">
        <v>33</v>
      </c>
      <c r="CE125" s="455">
        <v>30</v>
      </c>
      <c r="CF125" s="455">
        <v>36</v>
      </c>
      <c r="CG125" s="455">
        <v>33</v>
      </c>
      <c r="CH125" s="455">
        <v>32</v>
      </c>
      <c r="CI125" s="455">
        <v>30</v>
      </c>
      <c r="CJ125" s="455">
        <v>39</v>
      </c>
      <c r="CK125" s="455">
        <v>36</v>
      </c>
      <c r="CL125" s="455">
        <v>39</v>
      </c>
      <c r="CM125" s="455">
        <v>35</v>
      </c>
      <c r="CN125" s="455">
        <v>52</v>
      </c>
      <c r="CO125" s="455">
        <v>56</v>
      </c>
      <c r="CP125" s="455">
        <v>38</v>
      </c>
      <c r="CQ125" s="455">
        <v>42</v>
      </c>
      <c r="CR125" s="455">
        <v>65</v>
      </c>
      <c r="CS125" s="455">
        <v>59</v>
      </c>
      <c r="CT125" s="455"/>
      <c r="CU125" s="455"/>
      <c r="CV125" s="455"/>
      <c r="CW125" s="455"/>
      <c r="CX125" s="455"/>
      <c r="CY125" s="455"/>
      <c r="CZ125" s="455"/>
      <c r="DA125" s="455"/>
      <c r="DB125" s="455"/>
      <c r="DC125" s="455"/>
      <c r="DD125" s="455"/>
      <c r="DE125" s="455"/>
      <c r="DF125" s="455"/>
      <c r="DG125" s="455"/>
      <c r="DH125" s="455"/>
      <c r="DI125" s="455"/>
      <c r="DJ125" s="455"/>
      <c r="DK125" s="455"/>
      <c r="DL125" s="455"/>
      <c r="DM125" s="455"/>
      <c r="DN125" s="455"/>
    </row>
    <row r="126" spans="1:118">
      <c r="A126" s="460" t="s">
        <v>31</v>
      </c>
      <c r="B126" s="456"/>
      <c r="C126" s="456"/>
      <c r="D126" s="456"/>
      <c r="E126" s="456"/>
      <c r="F126" s="456"/>
      <c r="G126" s="456"/>
      <c r="H126" s="456"/>
      <c r="I126" s="456"/>
      <c r="J126" s="456"/>
      <c r="K126" s="456"/>
      <c r="L126" s="456"/>
      <c r="M126" s="456"/>
      <c r="N126" s="456"/>
      <c r="O126" s="456"/>
      <c r="P126" s="456"/>
      <c r="Q126" s="456"/>
      <c r="R126" s="456"/>
      <c r="S126" s="456"/>
      <c r="T126" s="456"/>
      <c r="U126" s="456"/>
      <c r="V126" s="456"/>
      <c r="W126" s="456"/>
      <c r="X126" s="456"/>
      <c r="Y126" s="456"/>
      <c r="Z126" s="456"/>
      <c r="AA126" s="456"/>
      <c r="AB126" s="456"/>
      <c r="AC126" s="456"/>
      <c r="AD126" s="456"/>
      <c r="AE126" s="456"/>
      <c r="AF126" s="456"/>
      <c r="AG126" s="456"/>
      <c r="AH126" s="456"/>
      <c r="AI126" s="456"/>
      <c r="AJ126" s="456"/>
      <c r="AK126" s="456"/>
      <c r="AL126" s="456"/>
      <c r="AM126" s="456"/>
      <c r="AN126" s="456"/>
      <c r="AO126" s="456"/>
      <c r="AP126" s="456"/>
      <c r="AQ126" s="456"/>
      <c r="AR126" s="456"/>
      <c r="AS126" s="456"/>
      <c r="AT126" s="456">
        <v>26</v>
      </c>
      <c r="AU126" s="456">
        <v>29</v>
      </c>
      <c r="AV126" s="456">
        <v>36</v>
      </c>
      <c r="AW126" s="456">
        <v>37</v>
      </c>
      <c r="AX126" s="456">
        <v>30</v>
      </c>
      <c r="AY126" s="456">
        <v>31</v>
      </c>
      <c r="AZ126" s="456">
        <v>39</v>
      </c>
      <c r="BA126" s="456">
        <v>40</v>
      </c>
      <c r="BB126" s="456">
        <v>36</v>
      </c>
      <c r="BC126" s="456">
        <v>41</v>
      </c>
      <c r="BD126" s="456">
        <v>51</v>
      </c>
      <c r="BE126" s="456">
        <v>53</v>
      </c>
      <c r="BF126" s="456">
        <v>49</v>
      </c>
      <c r="BG126" s="456">
        <v>51</v>
      </c>
      <c r="BH126" s="456">
        <v>60</v>
      </c>
      <c r="BI126" s="456">
        <v>65</v>
      </c>
      <c r="BJ126" s="456">
        <v>56</v>
      </c>
      <c r="BK126" s="456">
        <v>57</v>
      </c>
      <c r="BL126" s="456">
        <v>70</v>
      </c>
      <c r="BM126" s="456">
        <v>71</v>
      </c>
      <c r="BN126" s="456">
        <v>61</v>
      </c>
      <c r="BO126" s="456">
        <v>65</v>
      </c>
      <c r="BP126" s="456">
        <v>82</v>
      </c>
      <c r="BQ126" s="456">
        <v>80</v>
      </c>
      <c r="BR126" s="456">
        <v>72</v>
      </c>
      <c r="BS126" s="456">
        <v>76</v>
      </c>
      <c r="BT126" s="456">
        <v>91</v>
      </c>
      <c r="BU126" s="456">
        <v>92</v>
      </c>
      <c r="BV126" s="456">
        <v>71</v>
      </c>
      <c r="BW126" s="456">
        <v>72</v>
      </c>
      <c r="BX126" s="456">
        <v>75</v>
      </c>
      <c r="BY126" s="456">
        <v>73</v>
      </c>
      <c r="BZ126" s="456">
        <v>75</v>
      </c>
      <c r="CA126" s="456">
        <v>79</v>
      </c>
      <c r="CB126" s="456">
        <v>84</v>
      </c>
      <c r="CC126" s="456">
        <v>84</v>
      </c>
      <c r="CD126" s="456">
        <v>84</v>
      </c>
      <c r="CE126" s="456">
        <v>85</v>
      </c>
      <c r="CF126" s="456">
        <v>91</v>
      </c>
      <c r="CG126" s="456">
        <v>92</v>
      </c>
      <c r="CH126" s="456">
        <v>92</v>
      </c>
      <c r="CI126" s="456">
        <v>95</v>
      </c>
      <c r="CJ126" s="456">
        <v>99</v>
      </c>
      <c r="CK126" s="456">
        <v>103</v>
      </c>
      <c r="CL126" s="456">
        <v>109</v>
      </c>
      <c r="CM126" s="456">
        <v>113</v>
      </c>
      <c r="CN126" s="456">
        <v>114</v>
      </c>
      <c r="CO126" s="456">
        <v>115</v>
      </c>
      <c r="CP126" s="456">
        <v>114</v>
      </c>
      <c r="CQ126" s="456">
        <v>123</v>
      </c>
      <c r="CR126" s="456">
        <v>122</v>
      </c>
      <c r="CS126" s="456">
        <v>123</v>
      </c>
      <c r="CT126" s="456"/>
      <c r="CU126" s="456"/>
      <c r="CV126" s="456"/>
      <c r="CW126" s="456"/>
      <c r="CX126" s="456"/>
      <c r="CY126" s="456"/>
      <c r="CZ126" s="456"/>
      <c r="DA126" s="456"/>
      <c r="DB126" s="456"/>
      <c r="DC126" s="456"/>
      <c r="DD126" s="456"/>
      <c r="DE126" s="456"/>
      <c r="DF126" s="456"/>
      <c r="DG126" s="456"/>
      <c r="DH126" s="456"/>
      <c r="DI126" s="456"/>
      <c r="DJ126" s="456"/>
      <c r="DK126" s="456"/>
      <c r="DL126" s="456"/>
      <c r="DM126" s="456"/>
      <c r="DN126" s="456"/>
    </row>
    <row r="127" spans="1:118">
      <c r="A127" s="461" t="s">
        <v>32</v>
      </c>
      <c r="B127" s="457"/>
      <c r="C127" s="457"/>
      <c r="D127" s="457"/>
      <c r="E127" s="457"/>
      <c r="F127" s="457"/>
      <c r="G127" s="457"/>
      <c r="H127" s="457"/>
      <c r="I127" s="457"/>
      <c r="J127" s="457"/>
      <c r="K127" s="457"/>
      <c r="L127" s="457"/>
      <c r="M127" s="457"/>
      <c r="N127" s="457"/>
      <c r="O127" s="457"/>
      <c r="P127" s="457"/>
      <c r="Q127" s="457"/>
      <c r="R127" s="457"/>
      <c r="S127" s="457"/>
      <c r="T127" s="457"/>
      <c r="U127" s="457"/>
      <c r="V127" s="457"/>
      <c r="W127" s="457"/>
      <c r="X127" s="457"/>
      <c r="Y127" s="457"/>
      <c r="Z127" s="457"/>
      <c r="AA127" s="457"/>
      <c r="AB127" s="457"/>
      <c r="AC127" s="457"/>
      <c r="AD127" s="457"/>
      <c r="AE127" s="457"/>
      <c r="AF127" s="457"/>
      <c r="AG127" s="457"/>
      <c r="AH127" s="457"/>
      <c r="AI127" s="457"/>
      <c r="AJ127" s="457"/>
      <c r="AK127" s="457"/>
      <c r="AL127" s="457"/>
      <c r="AM127" s="457"/>
      <c r="AN127" s="457"/>
      <c r="AO127" s="457"/>
      <c r="AP127" s="457"/>
      <c r="AQ127" s="457"/>
      <c r="AR127" s="457"/>
      <c r="AS127" s="457"/>
      <c r="AT127" s="457">
        <v>18</v>
      </c>
      <c r="AU127" s="457">
        <v>21</v>
      </c>
      <c r="AV127" s="457">
        <v>21</v>
      </c>
      <c r="AW127" s="457">
        <v>23</v>
      </c>
      <c r="AX127" s="457">
        <v>26</v>
      </c>
      <c r="AY127" s="457">
        <v>24</v>
      </c>
      <c r="AZ127" s="457">
        <v>26</v>
      </c>
      <c r="BA127" s="457">
        <v>28</v>
      </c>
      <c r="BB127" s="457">
        <v>32</v>
      </c>
      <c r="BC127" s="457">
        <v>36</v>
      </c>
      <c r="BD127" s="457">
        <v>42</v>
      </c>
      <c r="BE127" s="457">
        <v>45</v>
      </c>
      <c r="BF127" s="457">
        <v>49</v>
      </c>
      <c r="BG127" s="457">
        <v>41</v>
      </c>
      <c r="BH127" s="457">
        <v>39</v>
      </c>
      <c r="BI127" s="457">
        <v>47</v>
      </c>
      <c r="BJ127" s="457">
        <v>52</v>
      </c>
      <c r="BK127" s="457">
        <v>45</v>
      </c>
      <c r="BL127" s="457">
        <v>46</v>
      </c>
      <c r="BM127" s="457">
        <v>55</v>
      </c>
      <c r="BN127" s="457">
        <v>68</v>
      </c>
      <c r="BO127" s="457">
        <v>56</v>
      </c>
      <c r="BP127" s="457">
        <v>61</v>
      </c>
      <c r="BQ127" s="457">
        <v>74</v>
      </c>
      <c r="BR127" s="457">
        <v>71</v>
      </c>
      <c r="BS127" s="457">
        <v>69</v>
      </c>
      <c r="BT127" s="457">
        <v>79</v>
      </c>
      <c r="BU127" s="457">
        <v>94</v>
      </c>
      <c r="BV127" s="457">
        <v>92</v>
      </c>
      <c r="BW127" s="457">
        <v>87</v>
      </c>
      <c r="BX127" s="457">
        <v>88</v>
      </c>
      <c r="BY127" s="457">
        <v>92</v>
      </c>
      <c r="BZ127" s="457">
        <v>96</v>
      </c>
      <c r="CA127" s="457">
        <v>96</v>
      </c>
      <c r="CB127" s="457">
        <v>99</v>
      </c>
      <c r="CC127" s="457">
        <v>102</v>
      </c>
      <c r="CD127" s="457">
        <v>103</v>
      </c>
      <c r="CE127" s="457">
        <v>106</v>
      </c>
      <c r="CF127" s="457">
        <v>111</v>
      </c>
      <c r="CG127" s="457">
        <v>120</v>
      </c>
      <c r="CH127" s="457">
        <v>113</v>
      </c>
      <c r="CI127" s="457">
        <v>110</v>
      </c>
      <c r="CJ127" s="457">
        <v>111</v>
      </c>
      <c r="CK127" s="457">
        <v>116</v>
      </c>
      <c r="CL127" s="457">
        <v>107</v>
      </c>
      <c r="CM127" s="457">
        <v>108</v>
      </c>
      <c r="CN127" s="457">
        <v>112</v>
      </c>
      <c r="CO127" s="457">
        <v>115</v>
      </c>
      <c r="CP127" s="457">
        <v>115</v>
      </c>
      <c r="CQ127" s="457">
        <v>118</v>
      </c>
      <c r="CR127" s="457">
        <v>133</v>
      </c>
      <c r="CS127" s="457">
        <v>142</v>
      </c>
      <c r="CT127" s="457"/>
      <c r="CU127" s="457"/>
      <c r="CV127" s="457"/>
      <c r="CW127" s="457"/>
      <c r="CX127" s="457"/>
      <c r="CY127" s="457"/>
      <c r="CZ127" s="457"/>
      <c r="DA127" s="457"/>
      <c r="DB127" s="457"/>
      <c r="DC127" s="457"/>
      <c r="DD127" s="457"/>
      <c r="DE127" s="457"/>
      <c r="DF127" s="457"/>
      <c r="DG127" s="457"/>
      <c r="DH127" s="457"/>
      <c r="DI127" s="457"/>
      <c r="DJ127" s="457"/>
      <c r="DK127" s="457"/>
      <c r="DL127" s="457"/>
      <c r="DM127" s="457"/>
      <c r="DN127" s="457"/>
    </row>
    <row r="128" spans="1:118">
      <c r="A128" s="458" t="s">
        <v>33</v>
      </c>
      <c r="B128" s="454"/>
      <c r="C128" s="454"/>
      <c r="D128" s="454"/>
      <c r="E128" s="454"/>
      <c r="F128" s="454"/>
      <c r="G128" s="454"/>
      <c r="H128" s="454"/>
      <c r="I128" s="454"/>
      <c r="J128" s="454"/>
      <c r="K128" s="454"/>
      <c r="L128" s="454"/>
      <c r="M128" s="454"/>
      <c r="N128" s="454"/>
      <c r="O128" s="454"/>
      <c r="P128" s="454"/>
      <c r="Q128" s="454"/>
      <c r="R128" s="454"/>
      <c r="S128" s="454"/>
      <c r="T128" s="454"/>
      <c r="U128" s="454"/>
      <c r="V128" s="454"/>
      <c r="W128" s="454"/>
      <c r="X128" s="454"/>
      <c r="Y128" s="454"/>
      <c r="Z128" s="454"/>
      <c r="AA128" s="454"/>
      <c r="AB128" s="454"/>
      <c r="AC128" s="454"/>
      <c r="AD128" s="454"/>
      <c r="AE128" s="454"/>
      <c r="AF128" s="454"/>
      <c r="AG128" s="454"/>
      <c r="AH128" s="454"/>
      <c r="AI128" s="454"/>
      <c r="AJ128" s="454"/>
      <c r="AK128" s="454"/>
      <c r="AL128" s="454"/>
      <c r="AM128" s="454"/>
      <c r="AN128" s="454"/>
      <c r="AO128" s="454"/>
      <c r="AP128" s="454"/>
      <c r="AQ128" s="454"/>
      <c r="AR128" s="454"/>
      <c r="AS128" s="454"/>
      <c r="AT128" s="454">
        <v>170</v>
      </c>
      <c r="AU128" s="454">
        <v>193</v>
      </c>
      <c r="AV128" s="454">
        <v>200</v>
      </c>
      <c r="AW128" s="454">
        <v>203</v>
      </c>
      <c r="AX128" s="454">
        <v>215</v>
      </c>
      <c r="AY128" s="454">
        <v>247</v>
      </c>
      <c r="AZ128" s="454">
        <v>257</v>
      </c>
      <c r="BA128" s="454">
        <v>273</v>
      </c>
      <c r="BB128" s="454">
        <v>273</v>
      </c>
      <c r="BC128" s="454">
        <v>321</v>
      </c>
      <c r="BD128" s="454">
        <v>351</v>
      </c>
      <c r="BE128" s="454">
        <v>362</v>
      </c>
      <c r="BF128" s="454">
        <v>362</v>
      </c>
      <c r="BG128" s="454">
        <v>356</v>
      </c>
      <c r="BH128" s="454">
        <v>377</v>
      </c>
      <c r="BI128" s="454">
        <v>388</v>
      </c>
      <c r="BJ128" s="454">
        <v>396</v>
      </c>
      <c r="BK128" s="454">
        <v>402</v>
      </c>
      <c r="BL128" s="454">
        <v>421</v>
      </c>
      <c r="BM128" s="454">
        <v>438</v>
      </c>
      <c r="BN128" s="454">
        <v>434</v>
      </c>
      <c r="BO128" s="454">
        <v>446</v>
      </c>
      <c r="BP128" s="454">
        <v>483</v>
      </c>
      <c r="BQ128" s="454">
        <v>487</v>
      </c>
      <c r="BR128" s="454">
        <v>512</v>
      </c>
      <c r="BS128" s="454">
        <v>529</v>
      </c>
      <c r="BT128" s="454">
        <v>549</v>
      </c>
      <c r="BU128" s="454">
        <v>557</v>
      </c>
      <c r="BV128" s="454">
        <v>562</v>
      </c>
      <c r="BW128" s="454">
        <v>579</v>
      </c>
      <c r="BX128" s="454">
        <v>585</v>
      </c>
      <c r="BY128" s="454">
        <v>627</v>
      </c>
      <c r="BZ128" s="454">
        <v>623</v>
      </c>
      <c r="CA128" s="454">
        <v>634</v>
      </c>
      <c r="CB128" s="454">
        <v>653</v>
      </c>
      <c r="CC128" s="454">
        <v>668</v>
      </c>
      <c r="CD128" s="454">
        <v>691</v>
      </c>
      <c r="CE128" s="454">
        <v>696</v>
      </c>
      <c r="CF128" s="454">
        <v>729</v>
      </c>
      <c r="CG128" s="454">
        <v>741</v>
      </c>
      <c r="CH128" s="454">
        <v>755</v>
      </c>
      <c r="CI128" s="454">
        <v>776</v>
      </c>
      <c r="CJ128" s="454">
        <v>813</v>
      </c>
      <c r="CK128" s="454">
        <v>811</v>
      </c>
      <c r="CL128" s="454">
        <v>834</v>
      </c>
      <c r="CM128" s="454">
        <v>868</v>
      </c>
      <c r="CN128" s="454">
        <v>909</v>
      </c>
      <c r="CO128" s="454">
        <v>913</v>
      </c>
      <c r="CP128" s="454">
        <v>940</v>
      </c>
      <c r="CQ128" s="454">
        <v>932</v>
      </c>
      <c r="CR128" s="454">
        <v>998</v>
      </c>
      <c r="CS128" s="454">
        <v>1044</v>
      </c>
      <c r="CT128" s="454"/>
      <c r="CU128" s="454"/>
      <c r="CV128" s="454"/>
      <c r="CW128" s="454"/>
      <c r="CX128" s="454"/>
      <c r="CY128" s="454"/>
      <c r="CZ128" s="454"/>
      <c r="DA128" s="454"/>
      <c r="DB128" s="454"/>
      <c r="DC128" s="454"/>
      <c r="DD128" s="454"/>
      <c r="DE128" s="454"/>
      <c r="DF128" s="454"/>
      <c r="DG128" s="454"/>
      <c r="DH128" s="454"/>
      <c r="DI128" s="454"/>
      <c r="DJ128" s="454"/>
      <c r="DK128" s="454"/>
      <c r="DL128" s="454"/>
      <c r="DM128" s="454"/>
      <c r="DN128" s="454"/>
    </row>
    <row r="129" spans="1:361">
      <c r="A129" s="461" t="s">
        <v>35</v>
      </c>
      <c r="B129" s="457"/>
      <c r="C129" s="457"/>
      <c r="D129" s="457"/>
      <c r="E129" s="457"/>
      <c r="F129" s="457"/>
      <c r="G129" s="457"/>
      <c r="H129" s="457"/>
      <c r="I129" s="457"/>
      <c r="J129" s="457"/>
      <c r="K129" s="457"/>
      <c r="L129" s="457"/>
      <c r="M129" s="457"/>
      <c r="N129" s="457"/>
      <c r="O129" s="457"/>
      <c r="P129" s="457"/>
      <c r="Q129" s="457"/>
      <c r="R129" s="457"/>
      <c r="S129" s="457"/>
      <c r="T129" s="457"/>
      <c r="U129" s="457"/>
      <c r="V129" s="457"/>
      <c r="W129" s="457"/>
      <c r="X129" s="457"/>
      <c r="Y129" s="457"/>
      <c r="Z129" s="457"/>
      <c r="AA129" s="457"/>
      <c r="AB129" s="457"/>
      <c r="AC129" s="457"/>
      <c r="AD129" s="457"/>
      <c r="AE129" s="457"/>
      <c r="AF129" s="457"/>
      <c r="AG129" s="457"/>
      <c r="AH129" s="457"/>
      <c r="AI129" s="457"/>
      <c r="AJ129" s="457"/>
      <c r="AK129" s="457"/>
      <c r="AL129" s="457"/>
      <c r="AM129" s="457"/>
      <c r="AN129" s="457"/>
      <c r="AO129" s="457"/>
      <c r="AP129" s="457"/>
      <c r="AQ129" s="457"/>
      <c r="AR129" s="457"/>
      <c r="AS129" s="457"/>
      <c r="AT129" s="457">
        <v>16</v>
      </c>
      <c r="AU129" s="457">
        <v>19</v>
      </c>
      <c r="AV129" s="457">
        <v>20</v>
      </c>
      <c r="AW129" s="457">
        <v>21</v>
      </c>
      <c r="AX129" s="457">
        <v>22</v>
      </c>
      <c r="AY129" s="457">
        <v>22</v>
      </c>
      <c r="AZ129" s="457">
        <v>21</v>
      </c>
      <c r="BA129" s="457">
        <v>22</v>
      </c>
      <c r="BB129" s="457">
        <v>23</v>
      </c>
      <c r="BC129" s="457">
        <v>24</v>
      </c>
      <c r="BD129" s="457">
        <v>26</v>
      </c>
      <c r="BE129" s="457">
        <v>26</v>
      </c>
      <c r="BF129" s="457">
        <v>28</v>
      </c>
      <c r="BG129" s="457">
        <v>29</v>
      </c>
      <c r="BH129" s="457">
        <v>29</v>
      </c>
      <c r="BI129" s="457">
        <v>29</v>
      </c>
      <c r="BJ129" s="457">
        <v>31</v>
      </c>
      <c r="BK129" s="457">
        <v>35</v>
      </c>
      <c r="BL129" s="457">
        <v>34</v>
      </c>
      <c r="BM129" s="457">
        <v>37</v>
      </c>
      <c r="BN129" s="457">
        <v>34</v>
      </c>
      <c r="BO129" s="457">
        <v>35</v>
      </c>
      <c r="BP129" s="457">
        <v>47</v>
      </c>
      <c r="BQ129" s="457">
        <v>50</v>
      </c>
      <c r="BR129" s="457">
        <v>51</v>
      </c>
      <c r="BS129" s="457">
        <v>46</v>
      </c>
      <c r="BT129" s="457">
        <v>54</v>
      </c>
      <c r="BU129" s="457">
        <v>59</v>
      </c>
      <c r="BV129" s="457">
        <v>57</v>
      </c>
      <c r="BW129" s="457">
        <v>56</v>
      </c>
      <c r="BX129" s="457">
        <v>60</v>
      </c>
      <c r="BY129" s="457">
        <v>66</v>
      </c>
      <c r="BZ129" s="457">
        <v>62</v>
      </c>
      <c r="CA129" s="457">
        <v>62</v>
      </c>
      <c r="CB129" s="457">
        <v>69</v>
      </c>
      <c r="CC129" s="457">
        <v>68</v>
      </c>
      <c r="CD129" s="457">
        <v>70</v>
      </c>
      <c r="CE129" s="457">
        <v>65</v>
      </c>
      <c r="CF129" s="457">
        <v>72</v>
      </c>
      <c r="CG129" s="457">
        <v>76</v>
      </c>
      <c r="CH129" s="457">
        <v>79</v>
      </c>
      <c r="CI129" s="457">
        <v>76</v>
      </c>
      <c r="CJ129" s="457">
        <v>87</v>
      </c>
      <c r="CK129" s="457">
        <v>87</v>
      </c>
      <c r="CL129" s="457">
        <v>83</v>
      </c>
      <c r="CM129" s="457">
        <v>87</v>
      </c>
      <c r="CN129" s="457">
        <v>105</v>
      </c>
      <c r="CO129" s="457">
        <v>81</v>
      </c>
      <c r="CP129" s="457">
        <v>96</v>
      </c>
      <c r="CQ129" s="457">
        <v>93</v>
      </c>
      <c r="CR129" s="457">
        <v>103</v>
      </c>
      <c r="CS129" s="457">
        <v>104</v>
      </c>
      <c r="CT129" s="457"/>
      <c r="CU129" s="457"/>
      <c r="CV129" s="457"/>
      <c r="CW129" s="457"/>
      <c r="CX129" s="457"/>
      <c r="CY129" s="457"/>
      <c r="CZ129" s="457"/>
      <c r="DA129" s="457"/>
      <c r="DB129" s="457"/>
      <c r="DC129" s="457"/>
      <c r="DD129" s="457"/>
      <c r="DE129" s="457"/>
      <c r="DF129" s="457"/>
      <c r="DG129" s="457"/>
      <c r="DH129" s="457"/>
      <c r="DI129" s="457"/>
      <c r="DJ129" s="457"/>
      <c r="DK129" s="457"/>
      <c r="DL129" s="457"/>
      <c r="DM129" s="457"/>
      <c r="DN129" s="457"/>
    </row>
    <row r="130" spans="1:361">
      <c r="A130" s="458" t="s">
        <v>36</v>
      </c>
      <c r="B130" s="454"/>
      <c r="C130" s="454"/>
      <c r="D130" s="454"/>
      <c r="E130" s="454"/>
      <c r="F130" s="454"/>
      <c r="G130" s="454"/>
      <c r="H130" s="454"/>
      <c r="I130" s="454"/>
      <c r="J130" s="454"/>
      <c r="K130" s="454"/>
      <c r="L130" s="454"/>
      <c r="M130" s="454"/>
      <c r="N130" s="454"/>
      <c r="O130" s="454"/>
      <c r="P130" s="454"/>
      <c r="Q130" s="454"/>
      <c r="R130" s="454"/>
      <c r="S130" s="454"/>
      <c r="T130" s="454"/>
      <c r="U130" s="454"/>
      <c r="V130" s="454"/>
      <c r="W130" s="454"/>
      <c r="X130" s="454"/>
      <c r="Y130" s="454"/>
      <c r="Z130" s="454"/>
      <c r="AA130" s="454"/>
      <c r="AB130" s="454"/>
      <c r="AC130" s="454"/>
      <c r="AD130" s="454"/>
      <c r="AE130" s="454"/>
      <c r="AF130" s="454"/>
      <c r="AG130" s="454"/>
      <c r="AH130" s="454"/>
      <c r="AI130" s="454"/>
      <c r="AJ130" s="454"/>
      <c r="AK130" s="454"/>
      <c r="AL130" s="454"/>
      <c r="AM130" s="454"/>
      <c r="AN130" s="454"/>
      <c r="AO130" s="454"/>
      <c r="AP130" s="454"/>
      <c r="AQ130" s="454"/>
      <c r="AR130" s="454"/>
      <c r="AS130" s="454"/>
      <c r="AT130" s="454">
        <v>29</v>
      </c>
      <c r="AU130" s="454">
        <v>31</v>
      </c>
      <c r="AV130" s="454">
        <v>34</v>
      </c>
      <c r="AW130" s="454">
        <v>34</v>
      </c>
      <c r="AX130" s="454">
        <v>36</v>
      </c>
      <c r="AY130" s="454">
        <v>40</v>
      </c>
      <c r="AZ130" s="454">
        <v>39</v>
      </c>
      <c r="BA130" s="454">
        <v>43</v>
      </c>
      <c r="BB130" s="454">
        <v>46</v>
      </c>
      <c r="BC130" s="454">
        <v>48</v>
      </c>
      <c r="BD130" s="454">
        <v>57</v>
      </c>
      <c r="BE130" s="454">
        <v>64</v>
      </c>
      <c r="BF130" s="454">
        <v>62</v>
      </c>
      <c r="BG130" s="454">
        <v>59</v>
      </c>
      <c r="BH130" s="454">
        <v>57</v>
      </c>
      <c r="BI130" s="454">
        <v>61</v>
      </c>
      <c r="BJ130" s="454">
        <v>62</v>
      </c>
      <c r="BK130" s="454">
        <v>61</v>
      </c>
      <c r="BL130" s="454">
        <v>68</v>
      </c>
      <c r="BM130" s="454">
        <v>75</v>
      </c>
      <c r="BN130" s="454">
        <v>81</v>
      </c>
      <c r="BO130" s="454">
        <v>86</v>
      </c>
      <c r="BP130" s="454">
        <v>82</v>
      </c>
      <c r="BQ130" s="454">
        <v>79</v>
      </c>
      <c r="BR130" s="454">
        <v>81</v>
      </c>
      <c r="BS130" s="454">
        <v>75</v>
      </c>
      <c r="BT130" s="454">
        <v>79</v>
      </c>
      <c r="BU130" s="454">
        <v>67</v>
      </c>
      <c r="BV130" s="454">
        <v>68</v>
      </c>
      <c r="BW130" s="454">
        <v>74</v>
      </c>
      <c r="BX130" s="454">
        <v>80</v>
      </c>
      <c r="BY130" s="454">
        <v>82</v>
      </c>
      <c r="BZ130" s="454">
        <v>88</v>
      </c>
      <c r="CA130" s="454">
        <v>101</v>
      </c>
      <c r="CB130" s="454">
        <v>97</v>
      </c>
      <c r="CC130" s="454">
        <v>92</v>
      </c>
      <c r="CD130" s="454">
        <v>92</v>
      </c>
      <c r="CE130" s="454">
        <v>106</v>
      </c>
      <c r="CF130" s="454">
        <v>110</v>
      </c>
      <c r="CG130" s="454">
        <v>119</v>
      </c>
      <c r="CH130" s="454">
        <v>110</v>
      </c>
      <c r="CI130" s="454">
        <v>127</v>
      </c>
      <c r="CJ130" s="454">
        <v>117</v>
      </c>
      <c r="CK130" s="454">
        <v>116</v>
      </c>
      <c r="CL130" s="454">
        <v>124</v>
      </c>
      <c r="CM130" s="454">
        <v>134</v>
      </c>
      <c r="CN130" s="454">
        <v>126</v>
      </c>
      <c r="CO130" s="454">
        <v>139</v>
      </c>
      <c r="CP130" s="454">
        <v>136</v>
      </c>
      <c r="CQ130" s="454">
        <v>146</v>
      </c>
      <c r="CR130" s="454">
        <v>138</v>
      </c>
      <c r="CS130" s="454">
        <v>148</v>
      </c>
      <c r="CT130" s="454"/>
      <c r="CU130" s="454"/>
      <c r="CV130" s="454"/>
      <c r="CW130" s="454"/>
      <c r="CX130" s="454"/>
      <c r="CY130" s="454"/>
      <c r="CZ130" s="454"/>
      <c r="DA130" s="454"/>
      <c r="DB130" s="454"/>
      <c r="DC130" s="454"/>
      <c r="DD130" s="454"/>
      <c r="DE130" s="454"/>
      <c r="DF130" s="454"/>
      <c r="DG130" s="454"/>
      <c r="DH130" s="454"/>
      <c r="DI130" s="454"/>
      <c r="DJ130" s="454"/>
      <c r="DK130" s="454"/>
      <c r="DL130" s="454"/>
      <c r="DM130" s="454"/>
      <c r="DN130" s="454"/>
      <c r="DR130" s="476"/>
      <c r="DS130" s="476"/>
      <c r="DT130" s="476"/>
      <c r="DU130" s="476"/>
      <c r="DV130" s="476"/>
      <c r="DW130" s="476"/>
      <c r="DX130" s="476"/>
      <c r="DY130" s="476"/>
      <c r="DZ130" s="476"/>
      <c r="EA130" s="476"/>
      <c r="EB130" s="476"/>
      <c r="EC130" s="476"/>
      <c r="ED130" s="476"/>
      <c r="EE130" s="476"/>
      <c r="EF130" s="476"/>
      <c r="EG130" s="476"/>
      <c r="EH130" s="476"/>
      <c r="EI130" s="476"/>
      <c r="EJ130" s="476"/>
      <c r="EK130" s="476"/>
      <c r="EL130" s="476"/>
      <c r="EM130" s="476"/>
      <c r="EN130" s="476"/>
      <c r="EO130" s="476"/>
      <c r="EP130" s="476"/>
      <c r="EQ130" s="476"/>
      <c r="ER130" s="476"/>
      <c r="ES130" s="476"/>
      <c r="ET130" s="476"/>
      <c r="EU130" s="476"/>
      <c r="EV130" s="476"/>
      <c r="EW130" s="476"/>
      <c r="EX130" s="476"/>
      <c r="EY130" s="476"/>
      <c r="EZ130" s="476"/>
      <c r="FA130" s="476"/>
      <c r="FB130" s="476"/>
      <c r="FC130" s="476"/>
      <c r="FD130" s="476"/>
      <c r="FE130" s="476"/>
      <c r="FF130" s="476"/>
      <c r="FG130" s="476"/>
      <c r="FH130" s="476"/>
      <c r="FI130" s="476"/>
      <c r="FJ130" s="476"/>
      <c r="FK130" s="476"/>
      <c r="FL130" s="476"/>
      <c r="FM130" s="476"/>
      <c r="FN130" s="476"/>
      <c r="FO130" s="476"/>
      <c r="FP130" s="476"/>
      <c r="FQ130" s="476"/>
      <c r="FR130" s="476"/>
      <c r="FS130" s="476"/>
      <c r="FT130" s="476"/>
      <c r="FU130" s="476"/>
      <c r="FV130" s="476"/>
      <c r="FW130" s="476"/>
      <c r="FX130" s="476"/>
      <c r="FY130" s="476"/>
      <c r="FZ130" s="476"/>
      <c r="GA130" s="476"/>
      <c r="GB130" s="476"/>
      <c r="GC130" s="476"/>
      <c r="GD130" s="476"/>
      <c r="GE130" s="476"/>
      <c r="GF130" s="476"/>
      <c r="GG130" s="476"/>
      <c r="GH130" s="476"/>
      <c r="GI130" s="476"/>
      <c r="GJ130" s="476"/>
      <c r="GK130" s="476"/>
      <c r="GL130" s="476"/>
      <c r="GM130" s="476"/>
      <c r="GN130" s="476"/>
      <c r="GO130" s="476"/>
      <c r="GP130" s="476"/>
      <c r="GQ130" s="476"/>
      <c r="GR130" s="476"/>
      <c r="GS130" s="476"/>
      <c r="GT130" s="476"/>
      <c r="GU130" s="476"/>
      <c r="GV130" s="476"/>
      <c r="GW130" s="476"/>
      <c r="GX130" s="476"/>
      <c r="GY130" s="476"/>
      <c r="GZ130" s="476"/>
      <c r="HA130" s="476"/>
      <c r="HB130" s="476"/>
      <c r="HC130" s="476"/>
      <c r="HD130" s="476"/>
      <c r="HE130" s="476"/>
      <c r="HF130" s="476"/>
      <c r="HG130" s="476"/>
      <c r="HH130" s="476"/>
      <c r="HI130" s="476"/>
      <c r="HJ130" s="476"/>
      <c r="HK130" s="476"/>
      <c r="HL130" s="476"/>
      <c r="HM130" s="476"/>
      <c r="HN130" s="476"/>
      <c r="HO130" s="476"/>
      <c r="HP130" s="476"/>
      <c r="HQ130" s="476"/>
      <c r="HR130" s="476"/>
      <c r="HS130" s="476"/>
      <c r="HT130" s="476"/>
      <c r="HU130" s="476"/>
      <c r="HV130" s="476"/>
      <c r="HW130" s="476"/>
      <c r="HX130" s="476"/>
      <c r="HY130" s="476"/>
      <c r="HZ130" s="476"/>
      <c r="IA130" s="476"/>
      <c r="IB130" s="476"/>
      <c r="IC130" s="476"/>
    </row>
    <row r="131" spans="1:361" ht="16.5" customHeight="1">
      <c r="A131" s="353" t="s">
        <v>793</v>
      </c>
      <c r="DR131" s="476"/>
      <c r="DS131" s="476"/>
      <c r="DT131" s="476"/>
      <c r="DU131" s="476"/>
      <c r="DV131" s="476"/>
      <c r="DW131" s="476"/>
      <c r="DX131" s="476"/>
      <c r="DY131" s="476"/>
      <c r="DZ131" s="476"/>
      <c r="EA131" s="476"/>
      <c r="EB131" s="476"/>
      <c r="EC131" s="476"/>
      <c r="ED131" s="476"/>
      <c r="EE131" s="476"/>
      <c r="EF131" s="476"/>
      <c r="EG131" s="476"/>
      <c r="EH131" s="476"/>
      <c r="EI131" s="476"/>
      <c r="EJ131" s="476"/>
      <c r="EK131" s="476"/>
      <c r="EL131" s="476"/>
      <c r="EM131" s="476"/>
      <c r="EN131" s="476"/>
      <c r="EO131" s="476"/>
      <c r="EP131" s="476"/>
      <c r="EQ131" s="476"/>
      <c r="ER131" s="476"/>
      <c r="ES131" s="476"/>
      <c r="ET131" s="476"/>
      <c r="EU131" s="476"/>
      <c r="EV131" s="476"/>
      <c r="EW131" s="476"/>
      <c r="EX131" s="476"/>
      <c r="EY131" s="476"/>
      <c r="EZ131" s="476"/>
      <c r="FA131" s="476"/>
      <c r="FB131" s="476"/>
      <c r="FC131" s="476"/>
      <c r="FD131" s="476"/>
      <c r="FE131" s="476"/>
      <c r="FF131" s="476"/>
      <c r="FG131" s="476"/>
      <c r="FH131" s="476"/>
      <c r="FI131" s="476"/>
      <c r="FJ131" s="476"/>
      <c r="FK131" s="476"/>
      <c r="FL131" s="476"/>
      <c r="FM131" s="476"/>
      <c r="FN131" s="476"/>
      <c r="FO131" s="476"/>
      <c r="FP131" s="476"/>
      <c r="FQ131" s="476"/>
      <c r="FR131" s="476"/>
      <c r="FS131" s="476"/>
      <c r="FT131" s="476"/>
      <c r="FU131" s="476"/>
      <c r="FV131" s="476"/>
      <c r="FW131" s="476"/>
      <c r="FX131" s="476"/>
      <c r="FY131" s="476"/>
      <c r="FZ131" s="476"/>
      <c r="GA131" s="476"/>
      <c r="GB131" s="476"/>
      <c r="GC131" s="476"/>
      <c r="GD131" s="476"/>
      <c r="GE131" s="476"/>
      <c r="GF131" s="476"/>
      <c r="GG131" s="476"/>
      <c r="GH131" s="476"/>
      <c r="GI131" s="476"/>
      <c r="GJ131" s="476"/>
      <c r="GK131" s="476"/>
      <c r="GL131" s="476"/>
      <c r="GM131" s="476"/>
      <c r="GN131" s="476"/>
      <c r="GO131" s="476"/>
      <c r="GP131" s="476"/>
      <c r="GQ131" s="476"/>
      <c r="GR131" s="476"/>
      <c r="GS131" s="476"/>
      <c r="GT131" s="476"/>
      <c r="GU131" s="476"/>
      <c r="GV131" s="476"/>
      <c r="GW131" s="476"/>
      <c r="GX131" s="476"/>
      <c r="GY131" s="476"/>
      <c r="GZ131" s="476"/>
      <c r="HA131" s="476"/>
      <c r="HB131" s="476"/>
      <c r="HC131" s="476"/>
      <c r="HD131" s="476"/>
      <c r="HE131" s="476"/>
      <c r="HF131" s="476"/>
      <c r="HG131" s="476"/>
      <c r="HH131" s="476"/>
      <c r="HI131" s="476"/>
      <c r="HJ131" s="476"/>
      <c r="HK131" s="476"/>
      <c r="HL131" s="476"/>
      <c r="HM131" s="476"/>
      <c r="HN131" s="476"/>
      <c r="HO131" s="476"/>
      <c r="HP131" s="476"/>
      <c r="HQ131" s="476"/>
      <c r="HR131" s="476"/>
      <c r="HS131" s="476"/>
      <c r="HT131" s="476"/>
      <c r="HU131" s="476"/>
      <c r="HV131" s="476"/>
      <c r="HW131" s="476"/>
      <c r="HX131" s="476"/>
      <c r="HY131" s="476"/>
      <c r="HZ131" s="476"/>
      <c r="IA131" s="476"/>
      <c r="IB131" s="476"/>
      <c r="IC131" s="476"/>
    </row>
    <row r="132" spans="1:361" s="90" customFormat="1" ht="18.75" customHeight="1">
      <c r="A132" s="91"/>
      <c r="DR132" s="476"/>
      <c r="DS132" s="476"/>
      <c r="DT132" s="476"/>
      <c r="DU132" s="476"/>
      <c r="DV132" s="476"/>
      <c r="DW132" s="476"/>
      <c r="DX132" s="476"/>
      <c r="DY132" s="476"/>
      <c r="DZ132" s="476"/>
      <c r="EA132" s="476"/>
      <c r="EB132" s="476"/>
      <c r="EC132" s="476"/>
      <c r="ED132" s="476"/>
      <c r="EE132" s="476"/>
      <c r="EF132" s="476"/>
      <c r="EG132" s="476"/>
      <c r="EH132" s="476"/>
      <c r="EI132" s="476"/>
      <c r="EJ132" s="476"/>
      <c r="EK132" s="476"/>
      <c r="EL132" s="476"/>
      <c r="EM132" s="476"/>
      <c r="EN132" s="476"/>
      <c r="EO132" s="476"/>
      <c r="EP132" s="476"/>
      <c r="EQ132" s="476"/>
      <c r="ER132" s="476"/>
      <c r="ES132" s="476"/>
      <c r="ET132" s="476"/>
      <c r="EU132" s="476"/>
      <c r="EV132" s="476"/>
      <c r="EW132" s="476"/>
      <c r="EX132" s="476"/>
      <c r="EY132" s="476"/>
      <c r="EZ132" s="476"/>
      <c r="FA132" s="476"/>
      <c r="FB132" s="476"/>
      <c r="FC132" s="476"/>
      <c r="FD132" s="476"/>
      <c r="FE132" s="476"/>
      <c r="FF132" s="476"/>
      <c r="FG132" s="476"/>
      <c r="FH132" s="476"/>
      <c r="FI132" s="476"/>
      <c r="FJ132" s="476"/>
      <c r="FK132" s="476"/>
      <c r="FL132" s="476"/>
      <c r="FM132" s="476"/>
      <c r="FN132" s="476"/>
      <c r="FO132" s="476"/>
      <c r="FP132" s="476"/>
      <c r="FQ132" s="476"/>
      <c r="FR132" s="476"/>
      <c r="FS132" s="476"/>
      <c r="FT132" s="476"/>
      <c r="FU132" s="476"/>
      <c r="FV132" s="476"/>
      <c r="FW132" s="476"/>
      <c r="FX132" s="476"/>
      <c r="FY132" s="476"/>
      <c r="FZ132" s="476"/>
      <c r="GA132" s="476"/>
      <c r="GB132" s="476"/>
      <c r="GC132" s="476"/>
      <c r="GD132" s="476"/>
      <c r="GE132" s="476"/>
      <c r="GF132" s="476"/>
      <c r="GG132" s="476"/>
      <c r="GH132" s="476"/>
      <c r="GI132" s="476"/>
      <c r="GJ132" s="476"/>
      <c r="GK132" s="476"/>
      <c r="GL132" s="476"/>
      <c r="GM132" s="476"/>
      <c r="GN132" s="476"/>
      <c r="GO132" s="476"/>
      <c r="GP132" s="476"/>
      <c r="GQ132" s="476"/>
      <c r="GR132" s="476"/>
      <c r="GS132" s="476"/>
      <c r="GT132" s="476"/>
      <c r="GU132" s="476"/>
      <c r="GV132" s="476"/>
      <c r="GW132" s="476"/>
      <c r="GX132" s="476"/>
      <c r="GY132" s="476"/>
      <c r="GZ132" s="476"/>
      <c r="HA132" s="476"/>
      <c r="HB132" s="476"/>
      <c r="HC132" s="476"/>
      <c r="HD132" s="476"/>
      <c r="HE132" s="476"/>
      <c r="HF132" s="476"/>
      <c r="HG132" s="476"/>
      <c r="HH132" s="476"/>
      <c r="HI132" s="476"/>
      <c r="HJ132" s="476"/>
      <c r="HK132" s="476"/>
      <c r="HL132" s="476"/>
      <c r="HM132" s="476"/>
      <c r="HN132" s="476"/>
      <c r="HO132" s="476"/>
      <c r="HP132" s="476"/>
      <c r="HQ132" s="476"/>
      <c r="HR132" s="476"/>
      <c r="HS132" s="476"/>
      <c r="HT132" s="476"/>
      <c r="HU132" s="476"/>
      <c r="HV132" s="476"/>
      <c r="HW132" s="476"/>
      <c r="HX132" s="476"/>
      <c r="HY132" s="476"/>
      <c r="HZ132" s="476"/>
      <c r="IA132" s="476"/>
      <c r="IB132" s="476"/>
      <c r="IC132" s="476"/>
    </row>
    <row r="133" spans="1:361" s="90" customFormat="1" ht="1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76"/>
      <c r="DS133" s="476"/>
      <c r="DT133" s="476"/>
      <c r="DU133" s="476"/>
      <c r="DV133" s="476"/>
      <c r="DW133" s="476"/>
      <c r="DX133" s="476"/>
      <c r="DY133" s="476"/>
      <c r="DZ133" s="476"/>
      <c r="EA133" s="476"/>
      <c r="EB133" s="476"/>
      <c r="EC133" s="476"/>
      <c r="ED133" s="476"/>
      <c r="EE133" s="476"/>
      <c r="EF133" s="476"/>
      <c r="EG133" s="476"/>
      <c r="EH133" s="476"/>
      <c r="EI133" s="476"/>
      <c r="EJ133" s="476"/>
      <c r="EK133" s="476"/>
      <c r="EL133" s="476"/>
      <c r="EM133" s="476"/>
      <c r="EN133" s="476"/>
      <c r="EO133" s="476"/>
      <c r="EP133" s="476"/>
      <c r="EQ133" s="476"/>
      <c r="ER133" s="476"/>
      <c r="ES133" s="476"/>
      <c r="ET133" s="476"/>
      <c r="EU133" s="476"/>
      <c r="EV133" s="476"/>
      <c r="EW133" s="476"/>
      <c r="EX133" s="476"/>
      <c r="EY133" s="476"/>
      <c r="EZ133" s="476"/>
      <c r="FA133" s="476"/>
      <c r="FB133" s="476"/>
      <c r="FC133" s="476"/>
      <c r="FD133" s="476"/>
      <c r="FE133" s="476"/>
      <c r="FF133" s="476"/>
      <c r="FG133" s="476"/>
      <c r="FH133" s="476"/>
      <c r="FI133" s="476"/>
      <c r="FJ133" s="476"/>
      <c r="FK133" s="476"/>
      <c r="FL133" s="476"/>
      <c r="FM133" s="476"/>
      <c r="FN133" s="476"/>
      <c r="FO133" s="476"/>
      <c r="FP133" s="476"/>
      <c r="FQ133" s="476"/>
      <c r="FR133" s="476"/>
      <c r="FS133" s="476"/>
      <c r="FT133" s="476"/>
      <c r="FU133" s="476"/>
      <c r="FV133" s="476"/>
      <c r="FW133" s="476"/>
      <c r="FX133" s="476"/>
      <c r="FY133" s="476"/>
      <c r="FZ133" s="476"/>
      <c r="GA133" s="476"/>
      <c r="GB133" s="476"/>
      <c r="GC133" s="476"/>
      <c r="GD133" s="476"/>
      <c r="GE133" s="476"/>
      <c r="GF133" s="476"/>
      <c r="GG133" s="476"/>
      <c r="GH133" s="476"/>
      <c r="GI133" s="476"/>
      <c r="GJ133" s="476"/>
      <c r="GK133" s="476"/>
      <c r="GL133" s="476"/>
      <c r="GM133" s="476"/>
      <c r="GN133" s="476"/>
      <c r="GO133" s="476"/>
      <c r="GP133" s="476"/>
      <c r="GQ133" s="476"/>
      <c r="GR133" s="476"/>
      <c r="GS133" s="476"/>
      <c r="GT133" s="476"/>
      <c r="GU133" s="476"/>
      <c r="GV133" s="476"/>
      <c r="GW133" s="476"/>
      <c r="GX133" s="476"/>
      <c r="GY133" s="476"/>
      <c r="GZ133" s="476"/>
      <c r="HA133" s="476"/>
      <c r="HB133" s="476"/>
      <c r="HC133" s="476"/>
      <c r="HD133" s="476"/>
      <c r="HE133" s="476"/>
      <c r="HF133" s="476"/>
      <c r="HG133" s="476"/>
      <c r="HH133" s="476"/>
      <c r="HI133" s="476"/>
      <c r="HJ133" s="476"/>
      <c r="HK133" s="476"/>
      <c r="HL133" s="476"/>
      <c r="HM133" s="476"/>
      <c r="HN133" s="476"/>
      <c r="HO133" s="476"/>
      <c r="HP133" s="476"/>
      <c r="HQ133" s="476"/>
      <c r="HR133" s="476"/>
      <c r="HS133" s="476"/>
      <c r="HT133" s="476"/>
      <c r="HU133" s="476"/>
      <c r="HV133" s="476"/>
      <c r="HW133" s="476"/>
      <c r="HX133" s="476"/>
      <c r="HY133" s="476"/>
      <c r="HZ133" s="476"/>
      <c r="IA133" s="476"/>
      <c r="IB133" s="476"/>
      <c r="IC133" s="476"/>
    </row>
    <row r="134" spans="1:361" ht="16.8" thickTop="1" thickBot="1">
      <c r="A134" s="465"/>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77"/>
      <c r="DS134" s="477"/>
      <c r="DT134" s="477"/>
      <c r="DU134" s="477"/>
      <c r="DV134" s="477"/>
      <c r="DW134" s="477"/>
      <c r="DX134" s="477"/>
      <c r="DY134" s="477"/>
      <c r="DZ134" s="477"/>
      <c r="EA134" s="477"/>
      <c r="EB134" s="477"/>
      <c r="EC134" s="477"/>
      <c r="ED134" s="477"/>
      <c r="EE134" s="477"/>
      <c r="EF134" s="477"/>
      <c r="EG134" s="477"/>
      <c r="EH134" s="477"/>
      <c r="EI134" s="477"/>
      <c r="EJ134" s="477"/>
      <c r="EK134" s="477"/>
      <c r="EL134" s="477"/>
      <c r="EM134" s="477"/>
      <c r="EN134" s="477"/>
      <c r="EO134" s="477"/>
      <c r="EP134" s="477"/>
      <c r="EQ134" s="477"/>
      <c r="ER134" s="477"/>
      <c r="ES134" s="477"/>
      <c r="ET134" s="477"/>
      <c r="EU134" s="477"/>
      <c r="EV134" s="477"/>
      <c r="EW134" s="477"/>
      <c r="EX134" s="477"/>
      <c r="EY134" s="477"/>
      <c r="EZ134" s="477"/>
      <c r="FA134" s="477"/>
      <c r="FB134" s="477"/>
      <c r="FC134" s="477"/>
      <c r="FD134" s="477"/>
      <c r="FE134" s="477"/>
      <c r="FF134" s="477"/>
      <c r="FG134" s="477"/>
      <c r="FH134" s="477"/>
      <c r="FI134" s="477"/>
      <c r="FJ134" s="477"/>
      <c r="FK134" s="477"/>
      <c r="FL134" s="477"/>
      <c r="FM134" s="477"/>
      <c r="FN134" s="477"/>
      <c r="FO134" s="477"/>
      <c r="FP134" s="477"/>
      <c r="FQ134" s="477"/>
      <c r="FR134" s="477"/>
      <c r="FS134" s="477"/>
      <c r="FT134" s="477"/>
      <c r="FU134" s="477"/>
      <c r="FV134" s="477"/>
      <c r="FW134" s="477"/>
      <c r="FX134" s="477"/>
      <c r="FY134" s="477"/>
      <c r="FZ134" s="477"/>
      <c r="GA134" s="477"/>
      <c r="GB134" s="477"/>
      <c r="GC134" s="477"/>
      <c r="GD134" s="477"/>
      <c r="GE134" s="477"/>
      <c r="GF134" s="477"/>
      <c r="GG134" s="477"/>
      <c r="GH134" s="477"/>
      <c r="GI134" s="477"/>
      <c r="GJ134" s="477"/>
      <c r="GK134" s="477"/>
      <c r="GL134" s="477"/>
      <c r="GM134" s="477"/>
      <c r="GN134" s="477"/>
      <c r="GO134" s="477"/>
      <c r="GP134" s="477"/>
      <c r="GQ134" s="477"/>
      <c r="GR134" s="477"/>
      <c r="GS134" s="477"/>
      <c r="GT134" s="477"/>
      <c r="GU134" s="477"/>
      <c r="GV134" s="477"/>
      <c r="GW134" s="477"/>
      <c r="GX134" s="477"/>
      <c r="GY134" s="477"/>
      <c r="GZ134" s="477"/>
      <c r="HA134" s="477"/>
      <c r="HB134" s="477"/>
      <c r="HC134" s="477"/>
      <c r="HD134" s="477"/>
      <c r="HE134" s="477"/>
      <c r="HF134" s="477"/>
      <c r="HG134" s="477"/>
      <c r="HH134" s="477"/>
      <c r="HI134" s="477"/>
      <c r="HJ134" s="477"/>
      <c r="HK134" s="477"/>
      <c r="HL134" s="477"/>
      <c r="HM134" s="477"/>
      <c r="HN134" s="477"/>
      <c r="HO134" s="477"/>
      <c r="HP134" s="477"/>
      <c r="HQ134" s="477"/>
      <c r="HR134" s="477"/>
      <c r="HS134" s="477"/>
      <c r="HT134" s="477"/>
      <c r="HU134" s="477"/>
      <c r="HV134" s="477"/>
      <c r="HW134" s="477"/>
      <c r="HX134" s="477"/>
      <c r="HY134" s="477"/>
      <c r="HZ134" s="477"/>
      <c r="IA134" s="477"/>
      <c r="IB134" s="477"/>
      <c r="IC134" s="477"/>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 thickTop="1">
      <c r="A135" s="466" t="s">
        <v>635</v>
      </c>
      <c r="B135" s="470">
        <f>AVERAGE('monthly data'!B152:D152)</f>
        <v>2577.0327476001135</v>
      </c>
      <c r="C135" s="470">
        <f>AVERAGE('monthly data'!E152:G152)</f>
        <v>0</v>
      </c>
      <c r="D135" s="470">
        <f>AVERAGE('monthly data'!H152:J152)</f>
        <v>0</v>
      </c>
      <c r="E135" s="470">
        <f>AVERAGE('monthly data'!K152:M152)</f>
        <v>0</v>
      </c>
      <c r="F135" s="470">
        <f>AVERAGE('monthly data'!N152:P152)</f>
        <v>0</v>
      </c>
      <c r="G135" s="470">
        <f>AVERAGE('monthly data'!Q152:S152)</f>
        <v>0</v>
      </c>
      <c r="H135" s="470">
        <f>AVERAGE('monthly data'!T152:V152)</f>
        <v>0</v>
      </c>
      <c r="I135" s="470">
        <f>AVERAGE('monthly data'!W152:Y152)</f>
        <v>0</v>
      </c>
      <c r="J135" s="470">
        <f>AVERAGE('monthly data'!Z152:AB152)</f>
        <v>0</v>
      </c>
      <c r="K135" s="470">
        <f>AVERAGE('monthly data'!AC152:AE152)</f>
        <v>0</v>
      </c>
      <c r="L135" s="470">
        <f>AVERAGE('monthly data'!AF152:AH152)</f>
        <v>0</v>
      </c>
      <c r="M135" s="470">
        <f>AVERAGE('monthly data'!AI152:AK152)</f>
        <v>0</v>
      </c>
      <c r="N135" s="470">
        <f>AVERAGE('monthly data'!AL152:AN152)</f>
        <v>0</v>
      </c>
      <c r="O135" s="470">
        <f>AVERAGE('monthly data'!AO152:AQ152)</f>
        <v>0</v>
      </c>
      <c r="P135" s="470">
        <f>AVERAGE('monthly data'!AR152:AT152)</f>
        <v>0</v>
      </c>
      <c r="Q135" s="470">
        <f>AVERAGE('monthly data'!AU152:AW152)</f>
        <v>0</v>
      </c>
      <c r="R135" s="470">
        <f>AVERAGE('monthly data'!AX152:AZ152)</f>
        <v>0</v>
      </c>
      <c r="S135" s="470">
        <f>AVERAGE('monthly data'!BA152:BC152)</f>
        <v>0</v>
      </c>
      <c r="T135" s="470">
        <f>AVERAGE('monthly data'!BD152:BF152)</f>
        <v>0</v>
      </c>
      <c r="U135" s="470">
        <f>AVERAGE('monthly data'!BG152:BI152)</f>
        <v>0</v>
      </c>
      <c r="V135" s="470">
        <f>AVERAGE('monthly data'!BJ152:BL152)</f>
        <v>0</v>
      </c>
      <c r="W135" s="470">
        <f>AVERAGE('monthly data'!BM152:BO152)</f>
        <v>0</v>
      </c>
      <c r="X135" s="470">
        <f>AVERAGE('monthly data'!BP152:BR152)</f>
        <v>0</v>
      </c>
      <c r="Y135" s="470">
        <f>AVERAGE('monthly data'!BS152:BU152)</f>
        <v>0</v>
      </c>
      <c r="Z135" s="470">
        <f>AVERAGE('monthly data'!BV152:BX152)</f>
        <v>0</v>
      </c>
      <c r="AA135" s="470">
        <f>AVERAGE('monthly data'!BY152:CA152)</f>
        <v>0</v>
      </c>
      <c r="AB135" s="470">
        <f>AVERAGE('monthly data'!CB152:CD152)</f>
        <v>0</v>
      </c>
      <c r="AC135" s="470">
        <f>AVERAGE('monthly data'!CE152:CG152)</f>
        <v>0</v>
      </c>
      <c r="AD135" s="470">
        <f>AVERAGE('monthly data'!CH152:CJ152)</f>
        <v>0</v>
      </c>
      <c r="AE135" s="470">
        <f>AVERAGE('monthly data'!CK152:CM152)</f>
        <v>0</v>
      </c>
      <c r="AF135" s="470">
        <f>AVERAGE('monthly data'!CN152:CP152)</f>
        <v>0</v>
      </c>
      <c r="AG135" s="470">
        <f>AVERAGE('monthly data'!CQ152:CS152)</f>
        <v>0</v>
      </c>
      <c r="AH135" s="470">
        <f>AVERAGE('monthly data'!CT152:CV152)</f>
        <v>0</v>
      </c>
      <c r="AI135" s="470">
        <f>AVERAGE('monthly data'!CW152:CY152)</f>
        <v>0</v>
      </c>
      <c r="AJ135" s="470">
        <f>AVERAGE('monthly data'!CZ152:DB152)</f>
        <v>0</v>
      </c>
      <c r="AK135" s="470">
        <f>AVERAGE('monthly data'!DC152:DE152)</f>
        <v>0</v>
      </c>
      <c r="AL135" s="470">
        <f>AVERAGE('monthly data'!DF152:DH152)</f>
        <v>45.059340984908523</v>
      </c>
      <c r="AM135" s="470">
        <f>AVERAGE('monthly data'!DI152:DK152)</f>
        <v>46.240722776715607</v>
      </c>
      <c r="AN135" s="470">
        <f>AVERAGE('monthly data'!DL152:DN152)</f>
        <v>47.964557021588796</v>
      </c>
      <c r="AO135" s="470">
        <f>AVERAGE('monthly data'!DO152:DQ152)</f>
        <v>49.429923906737457</v>
      </c>
      <c r="AP135" s="470">
        <f>AVERAGE('monthly data'!DR152:DT152)</f>
        <v>51.088852484130392</v>
      </c>
      <c r="AQ135" s="470">
        <f>AVERAGE('monthly data'!DU152:DW152)</f>
        <v>51.91162230586928</v>
      </c>
      <c r="AR135" s="470">
        <f>AVERAGE('monthly data'!DX152:DZ152)</f>
        <v>52.349135405043022</v>
      </c>
      <c r="AS135" s="470">
        <f>AVERAGE('monthly data'!EA152:EC152)</f>
        <v>52.002590221139762</v>
      </c>
      <c r="AT135" s="470">
        <f>AVERAGE('monthly data'!ED152:EF152)</f>
        <v>55.545357253007722</v>
      </c>
      <c r="AU135" s="470">
        <f>AVERAGE('monthly data'!EG152:EI152)</f>
        <v>57.292064760700896</v>
      </c>
      <c r="AV135" s="470">
        <f>AVERAGE('monthly data'!EJ152:EL152)</f>
        <v>58.345287589823933</v>
      </c>
      <c r="AW135" s="470">
        <f>AVERAGE('monthly data'!EM152:EO152)</f>
        <v>59.332925219898357</v>
      </c>
      <c r="AX135" s="470">
        <f>AVERAGE('monthly data'!EP152:ER152)</f>
        <v>63.657986018125484</v>
      </c>
      <c r="AY135" s="470">
        <f>AVERAGE('monthly data'!ES152:EU152)</f>
        <v>64.161922037952152</v>
      </c>
      <c r="AZ135" s="470">
        <f>AVERAGE('monthly data'!EV152:EX152)</f>
        <v>64.841137332445541</v>
      </c>
      <c r="BA135" s="470">
        <f>AVERAGE('monthly data'!EY152:FA152)</f>
        <v>64.979561776568985</v>
      </c>
      <c r="BB135" s="470">
        <f>AVERAGE('monthly data'!FB152:FD152)</f>
        <v>67.24462011329841</v>
      </c>
      <c r="BC135" s="470">
        <f>AVERAGE('monthly data'!FE152:FG152)</f>
        <v>71.349263494335062</v>
      </c>
      <c r="BD135" s="470">
        <f>AVERAGE('monthly data'!FH152:FJ152)</f>
        <v>76.758402479753173</v>
      </c>
      <c r="BE135" s="470">
        <f>AVERAGE('monthly data'!FK152:FM152)</f>
        <v>79.637631747181487</v>
      </c>
      <c r="BF135" s="470">
        <f>AVERAGE('monthly data'!FN152:FP152)</f>
        <v>79.925980909262719</v>
      </c>
      <c r="BG135" s="470">
        <f>AVERAGE('monthly data'!FQ152:FS152)</f>
        <v>80.053578328160015</v>
      </c>
      <c r="BH135" s="470">
        <f>AVERAGE('monthly data'!FT152:FV152)</f>
        <v>82.077222569330672</v>
      </c>
      <c r="BI135" s="470">
        <f>AVERAGE('monthly data'!FW152:FY152)</f>
        <v>84.737893481906212</v>
      </c>
      <c r="BJ135" s="470">
        <f>AVERAGE('monthly data'!FZ152:GB152)</f>
        <v>83.11179175755791</v>
      </c>
      <c r="BK135" s="470">
        <f>AVERAGE('monthly data'!GC152:GE152)</f>
        <v>84.060891210325636</v>
      </c>
      <c r="BL135" s="470">
        <f>AVERAGE('monthly data'!GF152:GH152)</f>
        <v>84.397095742838076</v>
      </c>
      <c r="BM135" s="470">
        <f>AVERAGE('monthly data'!GI152:GK152)</f>
        <v>84.793498737956313</v>
      </c>
      <c r="BN135" s="470">
        <f>AVERAGE('monthly data'!GL152:GN152)</f>
        <v>85.039432513108409</v>
      </c>
      <c r="BO135" s="470">
        <f>AVERAGE('monthly data'!GO152:GQ152)</f>
        <v>87.488802615160395</v>
      </c>
      <c r="BP135" s="470">
        <f>AVERAGE('monthly data'!GR152:GT152)</f>
        <v>88.963391588063132</v>
      </c>
      <c r="BQ135" s="470">
        <f>AVERAGE('monthly data'!GU152:GW152)</f>
        <v>90.250177085214133</v>
      </c>
      <c r="BR135" s="470">
        <f>AVERAGE('monthly data'!GX152:GZ152)</f>
        <v>91.481609137611272</v>
      </c>
      <c r="BS135" s="470">
        <f>AVERAGE('monthly data'!HA152:HC152)</f>
        <v>93.989951402443054</v>
      </c>
      <c r="BT135" s="470">
        <f>AVERAGE('monthly data'!HD152:HF152)</f>
        <v>94.42218048247743</v>
      </c>
      <c r="BU135" s="470">
        <f>AVERAGE('monthly data'!HG152:HI152)</f>
        <v>94.22218269312468</v>
      </c>
      <c r="BV135" s="470">
        <f>AVERAGE('monthly data'!HJ152:HL152)</f>
        <v>95.536092867030575</v>
      </c>
      <c r="BW135" s="470">
        <f>AVERAGE('monthly data'!HM152:HO152)</f>
        <v>97.475197154725038</v>
      </c>
      <c r="BX135" s="470">
        <f>AVERAGE('monthly data'!HP152:HR152)</f>
        <v>98.792258427671911</v>
      </c>
      <c r="BY135" s="470">
        <f>AVERAGE('monthly data'!HS152:HU152)</f>
        <v>98.333760069006374</v>
      </c>
      <c r="BZ135" s="470">
        <f>AVERAGE('monthly data'!HV152:HX152)</f>
        <v>98.643929206288661</v>
      </c>
      <c r="CA135" s="470">
        <f>AVERAGE('monthly data'!HY152:IA152)</f>
        <v>99.631592421149151</v>
      </c>
      <c r="CB135" s="470">
        <f>AVERAGE('monthly data'!IB152:ID152)</f>
        <v>99.396649704271951</v>
      </c>
      <c r="CC135" s="470">
        <f>AVERAGE('monthly data'!IE152:IG152)</f>
        <v>99.660472263961296</v>
      </c>
      <c r="CD135" s="470">
        <f>AVERAGE('monthly data'!IH152:IJ152)</f>
        <v>99.243449276963943</v>
      </c>
      <c r="CE135" s="470">
        <f>AVERAGE('monthly data'!IK152:IM152)</f>
        <v>101.26415855444391</v>
      </c>
      <c r="CF135" s="470">
        <f>AVERAGE('monthly data'!IN152:IP152)</f>
        <v>102.26159896374485</v>
      </c>
      <c r="CG135" s="470">
        <f>AVERAGE('monthly data'!IQ152:IS152)</f>
        <v>104.17239330123398</v>
      </c>
      <c r="CH135" s="470">
        <f>AVERAGE('monthly data'!IT152:IV152)</f>
        <v>104.40045350397689</v>
      </c>
      <c r="CI135" s="470">
        <f>AVERAGE('monthly data'!IW152:IY152)</f>
        <v>106.6277034214101</v>
      </c>
      <c r="CJ135" s="470">
        <f>AVERAGE('monthly data'!IZ152:JB152)</f>
        <v>109.16090748685743</v>
      </c>
      <c r="CK135" s="470">
        <f>AVERAGE('monthly data'!JC152:JE152)</f>
        <v>111.31551224808543</v>
      </c>
      <c r="CL135" s="470">
        <f>AVERAGE('monthly data'!JF152:JH152)</f>
        <v>112.22951296132469</v>
      </c>
      <c r="CM135" s="470">
        <f>AVERAGE('monthly data'!JI152:JK152)</f>
        <v>112.88508698968049</v>
      </c>
      <c r="CN135" s="470">
        <f>AVERAGE('monthly data'!JL152:JN152)</f>
        <v>112.77419353627836</v>
      </c>
      <c r="CO135" s="470">
        <f>AVERAGE('monthly data'!JO152:JQ152)</f>
        <v>113.07468079220848</v>
      </c>
      <c r="CP135" s="470">
        <f>AVERAGE('monthly data'!JR152:JT152)</f>
        <v>112.19384747193517</v>
      </c>
      <c r="CQ135" s="470">
        <f>AVERAGE('monthly data'!JU152:JW152)</f>
        <v>115.37752968187363</v>
      </c>
      <c r="CR135" s="470">
        <f>AVERAGE('monthly data'!JX152:JZ152)</f>
        <v>113.75809778743762</v>
      </c>
      <c r="CS135" s="470">
        <f>AVERAGE('monthly data'!KA152:KC152)</f>
        <v>112.50527536067831</v>
      </c>
      <c r="CT135" s="470">
        <f>AVERAGE('monthly data'!KD152:KF152)</f>
        <v>113.04027551129121</v>
      </c>
      <c r="CU135" s="470">
        <f>AVERAGE('monthly data'!KG152:KI152)</f>
        <v>114.98222923484347</v>
      </c>
      <c r="CV135" s="470">
        <f>AVERAGE('monthly data'!KJ152:KL152)</f>
        <v>116.01685351583778</v>
      </c>
      <c r="CW135" s="470">
        <f>AVERAGE('monthly data'!KM152:KO152)</f>
        <v>119.88393415830903</v>
      </c>
      <c r="CX135" s="470">
        <f>AVERAGE('monthly data'!KP152:KR152)</f>
        <v>123.22509843300448</v>
      </c>
      <c r="CY135" s="470">
        <f>AVERAGE('monthly data'!KS152:KU152)</f>
        <v>126.15160273753681</v>
      </c>
      <c r="CZ135" s="470">
        <f>AVERAGE('monthly data'!KV152:KX152)</f>
        <v>128.00032927893349</v>
      </c>
      <c r="DA135" s="470">
        <f>AVERAGE('monthly data'!KY152:LA152)</f>
        <v>126.12289934222662</v>
      </c>
      <c r="DB135" s="470">
        <f>AVERAGE('monthly data'!LB152:LD152)</f>
        <v>124.69032138649375</v>
      </c>
      <c r="DC135" s="470">
        <f>AVERAGE('monthly data'!LE152:LG152)</f>
        <v>40.164768208088681</v>
      </c>
      <c r="DD135" s="470">
        <f>AVERAGE('monthly data'!LH152:LJ152)</f>
        <v>-2.6779813951494584</v>
      </c>
      <c r="DE135" s="470">
        <f>AVERAGE('monthly data'!LK152:LM152)</f>
        <v>-2.6779813951494584</v>
      </c>
      <c r="DF135" s="470" t="e">
        <f>AVERAGE('monthly data'!LN152:LP152)</f>
        <v>#DIV/0!</v>
      </c>
      <c r="DG135" s="470" t="e">
        <f>AVERAGE('monthly data'!LQ152:LS152)</f>
        <v>#DIV/0!</v>
      </c>
      <c r="DH135" s="470" t="e">
        <f>AVERAGE('monthly data'!LT152:LV152)</f>
        <v>#DIV/0!</v>
      </c>
      <c r="DI135" s="470" t="e">
        <f>AVERAGE('monthly data'!LW152:LY152)</f>
        <v>#DIV/0!</v>
      </c>
      <c r="DJ135" s="470" t="e">
        <f>AVERAGE('monthly data'!LZ152:MB152)</f>
        <v>#DIV/0!</v>
      </c>
      <c r="DK135" s="470" t="e">
        <f>AVERAGE('monthly data'!MC152:ME152)</f>
        <v>#DIV/0!</v>
      </c>
      <c r="DL135" s="470" t="e">
        <f>AVERAGE('monthly data'!MF152:MH152)</f>
        <v>#DIV/0!</v>
      </c>
      <c r="DM135" s="470" t="e">
        <f>AVERAGE('monthly data'!MI152:MK152)</f>
        <v>#DIV/0!</v>
      </c>
      <c r="DN135" s="470" t="e">
        <f>AVERAGE('monthly data'!ML152:MN152)</f>
        <v>#DIV/0!</v>
      </c>
      <c r="DO135" s="470" t="e">
        <f>AVERAGE('monthly data'!MO152:MQ152)</f>
        <v>#DIV/0!</v>
      </c>
      <c r="DP135" s="470" t="e">
        <f>AVERAGE('monthly data'!MR152:MT152)</f>
        <v>#DIV/0!</v>
      </c>
      <c r="DQ135" s="470" t="e">
        <f>AVERAGE('monthly data'!MU152:MW152)</f>
        <v>#DIV/0!</v>
      </c>
      <c r="DR135" s="476"/>
      <c r="DS135" s="476"/>
      <c r="DT135" s="476"/>
      <c r="DU135" s="476"/>
      <c r="DV135" s="476"/>
      <c r="DW135" s="476"/>
      <c r="DX135" s="476"/>
      <c r="DY135" s="476"/>
      <c r="DZ135" s="476"/>
      <c r="EA135" s="476"/>
      <c r="EB135" s="476"/>
      <c r="EC135" s="476"/>
      <c r="ED135" s="476"/>
      <c r="EE135" s="476"/>
      <c r="EF135" s="476"/>
      <c r="EG135" s="476"/>
      <c r="EH135" s="476"/>
      <c r="EI135" s="476"/>
      <c r="EJ135" s="476"/>
      <c r="EK135" s="476"/>
      <c r="EL135" s="476"/>
      <c r="EM135" s="476"/>
      <c r="EN135" s="476"/>
      <c r="EO135" s="476"/>
      <c r="EP135" s="476"/>
      <c r="EQ135" s="476"/>
      <c r="ER135" s="476"/>
      <c r="ES135" s="476"/>
      <c r="ET135" s="476"/>
      <c r="EU135" s="476"/>
      <c r="EV135" s="476"/>
      <c r="EW135" s="476"/>
      <c r="EX135" s="476"/>
      <c r="EY135" s="476"/>
      <c r="EZ135" s="476"/>
      <c r="FA135" s="476"/>
      <c r="FB135" s="476"/>
      <c r="FC135" s="476"/>
      <c r="FD135" s="476"/>
      <c r="FE135" s="476"/>
      <c r="FF135" s="476"/>
      <c r="FG135" s="476"/>
      <c r="FH135" s="476"/>
      <c r="FI135" s="476"/>
      <c r="FJ135" s="476"/>
      <c r="FK135" s="476"/>
      <c r="FL135" s="476"/>
      <c r="FM135" s="476"/>
      <c r="FN135" s="476"/>
      <c r="FO135" s="476"/>
      <c r="FP135" s="476"/>
      <c r="FQ135" s="476"/>
      <c r="FR135" s="476"/>
      <c r="FS135" s="476"/>
      <c r="FT135" s="476"/>
      <c r="FU135" s="476"/>
      <c r="FV135" s="476"/>
      <c r="FW135" s="476"/>
      <c r="FX135" s="476"/>
      <c r="FY135" s="476"/>
      <c r="FZ135" s="476"/>
      <c r="GA135" s="476"/>
      <c r="GB135" s="476"/>
      <c r="GC135" s="476"/>
      <c r="GD135" s="476"/>
      <c r="GE135" s="476"/>
      <c r="GF135" s="476"/>
      <c r="GG135" s="476"/>
      <c r="GH135" s="476"/>
      <c r="GI135" s="476"/>
      <c r="GJ135" s="476"/>
      <c r="GK135" s="476"/>
      <c r="GL135" s="476"/>
      <c r="GM135" s="476"/>
      <c r="GN135" s="476"/>
      <c r="GO135" s="476"/>
      <c r="GP135" s="476"/>
      <c r="GQ135" s="476"/>
      <c r="GR135" s="476"/>
      <c r="GS135" s="476"/>
      <c r="GT135" s="476"/>
      <c r="GU135" s="476"/>
      <c r="GV135" s="476"/>
      <c r="GW135" s="476"/>
      <c r="GX135" s="476"/>
      <c r="GY135" s="476"/>
      <c r="GZ135" s="476"/>
      <c r="HA135" s="476"/>
      <c r="HB135" s="476"/>
      <c r="HC135" s="476"/>
      <c r="HD135" s="476"/>
      <c r="HE135" s="476"/>
      <c r="HF135" s="476"/>
      <c r="HG135" s="476"/>
      <c r="HH135" s="476"/>
      <c r="HI135" s="476"/>
      <c r="HJ135" s="476"/>
      <c r="HK135" s="476"/>
      <c r="HL135" s="476"/>
      <c r="HM135" s="476"/>
      <c r="HN135" s="476"/>
      <c r="HO135" s="476"/>
      <c r="HP135" s="476"/>
      <c r="HQ135" s="476"/>
      <c r="HR135" s="476"/>
      <c r="HS135" s="476"/>
      <c r="HT135" s="476"/>
      <c r="HU135" s="476"/>
      <c r="HV135" s="476"/>
      <c r="HW135" s="476"/>
      <c r="HX135" s="476"/>
      <c r="HY135" s="476"/>
      <c r="HZ135" s="476"/>
      <c r="IA135" s="476"/>
      <c r="IB135" s="476"/>
      <c r="IC135" s="476"/>
    </row>
    <row r="136" spans="1:361">
      <c r="A136" s="467" t="s">
        <v>633</v>
      </c>
      <c r="B136" s="471">
        <f>AVERAGE('monthly data'!B153:D153)</f>
        <v>694.07735353554574</v>
      </c>
      <c r="C136" s="471">
        <f>AVERAGE('monthly data'!E153:G153)</f>
        <v>0</v>
      </c>
      <c r="D136" s="471">
        <f>AVERAGE('monthly data'!H153:J153)</f>
        <v>0</v>
      </c>
      <c r="E136" s="471">
        <f>AVERAGE('monthly data'!K153:M153)</f>
        <v>0</v>
      </c>
      <c r="F136" s="471">
        <f>AVERAGE('monthly data'!N153:P153)</f>
        <v>0</v>
      </c>
      <c r="G136" s="471">
        <f>AVERAGE('monthly data'!Q153:S153)</f>
        <v>0</v>
      </c>
      <c r="H136" s="471">
        <f>AVERAGE('monthly data'!T153:V153)</f>
        <v>0</v>
      </c>
      <c r="I136" s="471">
        <f>AVERAGE('monthly data'!W153:Y153)</f>
        <v>0</v>
      </c>
      <c r="J136" s="471">
        <f>AVERAGE('monthly data'!Z153:AB153)</f>
        <v>0</v>
      </c>
      <c r="K136" s="471">
        <f>AVERAGE('monthly data'!AC153:AE153)</f>
        <v>0</v>
      </c>
      <c r="L136" s="471">
        <f>AVERAGE('monthly data'!AF153:AH153)</f>
        <v>0</v>
      </c>
      <c r="M136" s="471">
        <f>AVERAGE('monthly data'!AI153:AK153)</f>
        <v>0</v>
      </c>
      <c r="N136" s="471">
        <f>AVERAGE('monthly data'!AL153:AN153)</f>
        <v>0</v>
      </c>
      <c r="O136" s="471">
        <f>AVERAGE('monthly data'!AO153:AQ153)</f>
        <v>0</v>
      </c>
      <c r="P136" s="471">
        <f>AVERAGE('monthly data'!AR153:AT153)</f>
        <v>0</v>
      </c>
      <c r="Q136" s="471">
        <f>AVERAGE('monthly data'!AU153:AW153)</f>
        <v>0</v>
      </c>
      <c r="R136" s="471">
        <f>AVERAGE('monthly data'!AX153:AZ153)</f>
        <v>0</v>
      </c>
      <c r="S136" s="471">
        <f>AVERAGE('monthly data'!BA153:BC153)</f>
        <v>0</v>
      </c>
      <c r="T136" s="471">
        <f>AVERAGE('monthly data'!BD153:BF153)</f>
        <v>0</v>
      </c>
      <c r="U136" s="471">
        <f>AVERAGE('monthly data'!BG153:BI153)</f>
        <v>0</v>
      </c>
      <c r="V136" s="471">
        <f>AVERAGE('monthly data'!BJ153:BL153)</f>
        <v>0</v>
      </c>
      <c r="W136" s="471">
        <f>AVERAGE('monthly data'!BM153:BO153)</f>
        <v>0</v>
      </c>
      <c r="X136" s="471">
        <f>AVERAGE('monthly data'!BP153:BR153)</f>
        <v>0</v>
      </c>
      <c r="Y136" s="471">
        <f>AVERAGE('monthly data'!BS153:BU153)</f>
        <v>0</v>
      </c>
      <c r="Z136" s="471">
        <f>AVERAGE('monthly data'!BV153:BX153)</f>
        <v>0</v>
      </c>
      <c r="AA136" s="471">
        <f>AVERAGE('monthly data'!BY153:CA153)</f>
        <v>0</v>
      </c>
      <c r="AB136" s="471">
        <f>AVERAGE('monthly data'!CB153:CD153)</f>
        <v>0</v>
      </c>
      <c r="AC136" s="471">
        <f>AVERAGE('monthly data'!CE153:CG153)</f>
        <v>0</v>
      </c>
      <c r="AD136" s="471">
        <f>AVERAGE('monthly data'!CH153:CJ153)</f>
        <v>0</v>
      </c>
      <c r="AE136" s="471">
        <f>AVERAGE('monthly data'!CK153:CM153)</f>
        <v>0</v>
      </c>
      <c r="AF136" s="471">
        <f>AVERAGE('monthly data'!CN153:CP153)</f>
        <v>0</v>
      </c>
      <c r="AG136" s="471">
        <f>AVERAGE('monthly data'!CQ153:CS153)</f>
        <v>0</v>
      </c>
      <c r="AH136" s="471">
        <f>AVERAGE('monthly data'!CT153:CV153)</f>
        <v>0</v>
      </c>
      <c r="AI136" s="471">
        <f>AVERAGE('monthly data'!CW153:CY153)</f>
        <v>0</v>
      </c>
      <c r="AJ136" s="471">
        <f>AVERAGE('monthly data'!CZ153:DB153)</f>
        <v>0</v>
      </c>
      <c r="AK136" s="471">
        <f>AVERAGE('monthly data'!DC153:DE153)</f>
        <v>0</v>
      </c>
      <c r="AL136" s="471">
        <f>AVERAGE('monthly data'!DF153:DH153)</f>
        <v>0</v>
      </c>
      <c r="AM136" s="471">
        <f>AVERAGE('monthly data'!DI153:DK153)</f>
        <v>0</v>
      </c>
      <c r="AN136" s="471">
        <f>AVERAGE('monthly data'!DL153:DN153)</f>
        <v>0</v>
      </c>
      <c r="AO136" s="471">
        <f>AVERAGE('monthly data'!DO153:DQ153)</f>
        <v>0</v>
      </c>
      <c r="AP136" s="471">
        <f>AVERAGE('monthly data'!DR153:DT153)</f>
        <v>0</v>
      </c>
      <c r="AQ136" s="471">
        <f>AVERAGE('monthly data'!DU153:DW153)</f>
        <v>0</v>
      </c>
      <c r="AR136" s="471">
        <f>AVERAGE('monthly data'!DX153:DZ153)</f>
        <v>0</v>
      </c>
      <c r="AS136" s="471">
        <f>AVERAGE('monthly data'!EA153:EC153)</f>
        <v>0</v>
      </c>
      <c r="AT136" s="471">
        <f>AVERAGE('monthly data'!ED153:EF153)</f>
        <v>0</v>
      </c>
      <c r="AU136" s="471">
        <f>AVERAGE('monthly data'!EG153:EI153)</f>
        <v>0</v>
      </c>
      <c r="AV136" s="471">
        <f>AVERAGE('monthly data'!EJ153:EL153)</f>
        <v>0</v>
      </c>
      <c r="AW136" s="471">
        <f>AVERAGE('monthly data'!EM153:EO153)</f>
        <v>0</v>
      </c>
      <c r="AX136" s="471">
        <f>AVERAGE('monthly data'!EP153:ER153)</f>
        <v>0</v>
      </c>
      <c r="AY136" s="471">
        <f>AVERAGE('monthly data'!ES153:EU153)</f>
        <v>0</v>
      </c>
      <c r="AZ136" s="471">
        <f>AVERAGE('monthly data'!EV153:EX153)</f>
        <v>0</v>
      </c>
      <c r="BA136" s="471">
        <f>AVERAGE('monthly data'!EY153:FA153)</f>
        <v>0</v>
      </c>
      <c r="BB136" s="471">
        <f>AVERAGE('monthly data'!FB153:FD153)</f>
        <v>0</v>
      </c>
      <c r="BC136" s="471">
        <f>AVERAGE('monthly data'!FE153:FG153)</f>
        <v>0</v>
      </c>
      <c r="BD136" s="471">
        <f>AVERAGE('monthly data'!FH153:FJ153)</f>
        <v>0</v>
      </c>
      <c r="BE136" s="471">
        <f>AVERAGE('monthly data'!FK153:FM153)</f>
        <v>0</v>
      </c>
      <c r="BF136" s="471">
        <f>AVERAGE('monthly data'!FN153:FP153)</f>
        <v>50.793850755313777</v>
      </c>
      <c r="BG136" s="471">
        <f>AVERAGE('monthly data'!FQ153:FS153)</f>
        <v>75.387955335272054</v>
      </c>
      <c r="BH136" s="471">
        <f>AVERAGE('monthly data'!FT153:FV153)</f>
        <v>77.592629188893298</v>
      </c>
      <c r="BI136" s="471">
        <f>AVERAGE('monthly data'!FW153:FY153)</f>
        <v>82.994549924194516</v>
      </c>
      <c r="BJ136" s="471">
        <f>AVERAGE('monthly data'!FZ153:GB153)</f>
        <v>78.807686643172644</v>
      </c>
      <c r="BK136" s="471">
        <f>AVERAGE('monthly data'!GC153:GE153)</f>
        <v>80.032353439775576</v>
      </c>
      <c r="BL136" s="471">
        <f>AVERAGE('monthly data'!GF153:GH153)</f>
        <v>79.820261772876052</v>
      </c>
      <c r="BM136" s="471">
        <f>AVERAGE('monthly data'!GI153:GK153)</f>
        <v>80.459862467929412</v>
      </c>
      <c r="BN136" s="471">
        <f>AVERAGE('monthly data'!GL153:GN153)</f>
        <v>79.468384106449676</v>
      </c>
      <c r="BO136" s="471">
        <f>AVERAGE('monthly data'!GO153:GQ153)</f>
        <v>84.375169196649267</v>
      </c>
      <c r="BP136" s="471">
        <f>AVERAGE('monthly data'!GR153:GT153)</f>
        <v>85.94186047862938</v>
      </c>
      <c r="BQ136" s="471">
        <f>AVERAGE('monthly data'!GU153:GW153)</f>
        <v>87.557210641524037</v>
      </c>
      <c r="BR136" s="471">
        <f>AVERAGE('monthly data'!GX153:GZ153)</f>
        <v>91.330779117118297</v>
      </c>
      <c r="BS136" s="471">
        <f>AVERAGE('monthly data'!HA153:HC153)</f>
        <v>96.150229740945761</v>
      </c>
      <c r="BT136" s="471">
        <f>AVERAGE('monthly data'!HD153:HF153)</f>
        <v>97.486969661332907</v>
      </c>
      <c r="BU136" s="471">
        <f>AVERAGE('monthly data'!HG153:HI153)</f>
        <v>96.889755845607894</v>
      </c>
      <c r="BV136" s="471">
        <f>AVERAGE('monthly data'!HJ153:HL153)</f>
        <v>95.566381686947537</v>
      </c>
      <c r="BW136" s="471">
        <f>AVERAGE('monthly data'!HM153:HO153)</f>
        <v>99.576673784931316</v>
      </c>
      <c r="BX136" s="471">
        <f>AVERAGE('monthly data'!HP153:HR153)</f>
        <v>103.24676492283258</v>
      </c>
      <c r="BY136" s="471">
        <f>AVERAGE('monthly data'!HS153:HU153)</f>
        <v>103.26341006604856</v>
      </c>
      <c r="BZ136" s="471">
        <f>AVERAGE('monthly data'!HV153:HX153)</f>
        <v>99.777782850049064</v>
      </c>
      <c r="CA136" s="471">
        <f>AVERAGE('monthly data'!HY153:IA153)</f>
        <v>102.37142667351561</v>
      </c>
      <c r="CB136" s="471">
        <f>AVERAGE('monthly data'!IB153:ID153)</f>
        <v>101.88310130647699</v>
      </c>
      <c r="CC136" s="471">
        <f>AVERAGE('monthly data'!IE153:IG153)</f>
        <v>99.893542567314341</v>
      </c>
      <c r="CD136" s="471">
        <f>AVERAGE('monthly data'!IH153:IJ153)</f>
        <v>98.938520410664111</v>
      </c>
      <c r="CE136" s="471">
        <f>AVERAGE('monthly data'!IK153:IM153)</f>
        <v>104.95071273460049</v>
      </c>
      <c r="CF136" s="471">
        <f>AVERAGE('monthly data'!IN153:IP153)</f>
        <v>105.11018656379387</v>
      </c>
      <c r="CG136" s="471">
        <f>AVERAGE('monthly data'!IQ153:IS153)</f>
        <v>109.99601954881358</v>
      </c>
      <c r="CH136" s="471">
        <f>AVERAGE('monthly data'!IT153:IV153)</f>
        <v>108.79878696415169</v>
      </c>
      <c r="CI136" s="471">
        <f>AVERAGE('monthly data'!IW153:IY153)</f>
        <v>113.50675275373676</v>
      </c>
      <c r="CJ136" s="471">
        <f>AVERAGE('monthly data'!IZ153:JB153)</f>
        <v>120.24360733004384</v>
      </c>
      <c r="CK136" s="471">
        <f>AVERAGE('monthly data'!JC153:JE153)</f>
        <v>129.17383798736563</v>
      </c>
      <c r="CL136" s="471">
        <f>AVERAGE('monthly data'!JF153:JH153)</f>
        <v>129.26872286626914</v>
      </c>
      <c r="CM136" s="471">
        <f>AVERAGE('monthly data'!JI153:JK153)</f>
        <v>130.17801253636506</v>
      </c>
      <c r="CN136" s="471">
        <f>AVERAGE('monthly data'!JL153:JN153)</f>
        <v>129.37211235338387</v>
      </c>
      <c r="CO136" s="471">
        <f>AVERAGE('monthly data'!JO153:JQ153)</f>
        <v>130.67429078345336</v>
      </c>
      <c r="CP136" s="471">
        <f>AVERAGE('monthly data'!JR153:JT153)</f>
        <v>124.82330875616775</v>
      </c>
      <c r="CQ136" s="471">
        <f>AVERAGE('monthly data'!JU153:JW153)</f>
        <v>130.18319155085641</v>
      </c>
      <c r="CR136" s="471">
        <f>AVERAGE('monthly data'!JX153:JZ153)</f>
        <v>125.14031104650128</v>
      </c>
      <c r="CS136" s="471">
        <f>AVERAGE('monthly data'!KA153:KC153)</f>
        <v>118.45820917864292</v>
      </c>
      <c r="CT136" s="471">
        <f>AVERAGE('monthly data'!KD153:KF153)</f>
        <v>118.83692159345141</v>
      </c>
      <c r="CU136" s="471">
        <f>AVERAGE('monthly data'!KG153:KI153)</f>
        <v>125.05688579369979</v>
      </c>
      <c r="CV136" s="471">
        <f>AVERAGE('monthly data'!KJ153:KL153)</f>
        <v>128.42076723894226</v>
      </c>
      <c r="CW136" s="471">
        <f>AVERAGE('monthly data'!KM153:KO153)</f>
        <v>138.21135764533099</v>
      </c>
      <c r="CX136" s="471">
        <f>AVERAGE('monthly data'!KP153:KR153)</f>
        <v>145.45369213715378</v>
      </c>
      <c r="CY136" s="471">
        <f>AVERAGE('monthly data'!KS153:KU153)</f>
        <v>143.99537685748589</v>
      </c>
      <c r="CZ136" s="471">
        <f>AVERAGE('monthly data'!KV153:KX153)</f>
        <v>145.85126063853545</v>
      </c>
      <c r="DA136" s="471">
        <f>AVERAGE('monthly data'!KY153:LA153)</f>
        <v>147.29480631766231</v>
      </c>
      <c r="DB136" s="471">
        <f>AVERAGE('monthly data'!LB153:LD153)</f>
        <v>141.88243572917642</v>
      </c>
      <c r="DC136" s="471">
        <f>AVERAGE('monthly data'!LE153:LG153)</f>
        <v>48.244633983839883</v>
      </c>
      <c r="DD136" s="471">
        <f>AVERAGE('monthly data'!LH153:LJ153)</f>
        <v>0</v>
      </c>
      <c r="DE136" s="471">
        <f>AVERAGE('monthly data'!LK153:LM153)</f>
        <v>0</v>
      </c>
      <c r="DF136" s="471" t="e">
        <f>AVERAGE('monthly data'!LN153:LP153)</f>
        <v>#DIV/0!</v>
      </c>
      <c r="DG136" s="471" t="e">
        <f>AVERAGE('monthly data'!LQ153:LS153)</f>
        <v>#DIV/0!</v>
      </c>
      <c r="DH136" s="471" t="e">
        <f>AVERAGE('monthly data'!LT153:LV153)</f>
        <v>#DIV/0!</v>
      </c>
      <c r="DI136" s="471" t="e">
        <f>AVERAGE('monthly data'!LW153:LY153)</f>
        <v>#DIV/0!</v>
      </c>
      <c r="DJ136" s="471" t="e">
        <f>AVERAGE('monthly data'!LZ153:MB153)</f>
        <v>#DIV/0!</v>
      </c>
      <c r="DK136" s="471" t="e">
        <f>AVERAGE('monthly data'!MC153:ME153)</f>
        <v>#DIV/0!</v>
      </c>
      <c r="DL136" s="471" t="e">
        <f>AVERAGE('monthly data'!MF153:MH153)</f>
        <v>#DIV/0!</v>
      </c>
      <c r="DM136" s="471" t="e">
        <f>AVERAGE('monthly data'!MI153:MK153)</f>
        <v>#DIV/0!</v>
      </c>
      <c r="DN136" s="471" t="e">
        <f>AVERAGE('monthly data'!ML153:MN153)</f>
        <v>#DIV/0!</v>
      </c>
      <c r="DO136" s="471" t="e">
        <f>AVERAGE('monthly data'!MO153:MQ153)</f>
        <v>#DIV/0!</v>
      </c>
      <c r="DP136" s="471" t="e">
        <f>AVERAGE('monthly data'!MR153:MT153)</f>
        <v>#DIV/0!</v>
      </c>
      <c r="DQ136" s="471" t="e">
        <f>AVERAGE('monthly data'!MU153:MW153)</f>
        <v>#DIV/0!</v>
      </c>
      <c r="DR136" s="476"/>
      <c r="DS136" s="476"/>
      <c r="DT136" s="476"/>
      <c r="DU136" s="476"/>
      <c r="DV136" s="476"/>
      <c r="DW136" s="476"/>
      <c r="DX136" s="476"/>
      <c r="DY136" s="476"/>
      <c r="DZ136" s="476"/>
      <c r="EA136" s="476"/>
      <c r="EB136" s="476"/>
      <c r="EC136" s="476"/>
      <c r="ED136" s="476"/>
      <c r="EE136" s="476"/>
      <c r="EF136" s="476"/>
      <c r="EG136" s="476"/>
      <c r="EH136" s="476"/>
      <c r="EI136" s="476"/>
      <c r="EJ136" s="476"/>
      <c r="EK136" s="476"/>
      <c r="EL136" s="476"/>
      <c r="EM136" s="476"/>
      <c r="EN136" s="476"/>
      <c r="EO136" s="476"/>
      <c r="EP136" s="476"/>
      <c r="EQ136" s="476"/>
      <c r="ER136" s="476"/>
      <c r="ES136" s="476"/>
      <c r="ET136" s="476"/>
      <c r="EU136" s="476"/>
      <c r="EV136" s="476"/>
      <c r="EW136" s="476"/>
      <c r="EX136" s="476"/>
      <c r="EY136" s="476"/>
      <c r="EZ136" s="476"/>
      <c r="FA136" s="476"/>
      <c r="FB136" s="476"/>
      <c r="FC136" s="476"/>
      <c r="FD136" s="476"/>
      <c r="FE136" s="476"/>
      <c r="FF136" s="476"/>
      <c r="FG136" s="476"/>
      <c r="FH136" s="476"/>
      <c r="FI136" s="476"/>
      <c r="FJ136" s="476"/>
      <c r="FK136" s="476"/>
      <c r="FL136" s="476"/>
      <c r="FM136" s="476"/>
      <c r="FN136" s="476"/>
      <c r="FO136" s="476"/>
      <c r="FP136" s="476"/>
      <c r="FQ136" s="476"/>
      <c r="FR136" s="476"/>
      <c r="FS136" s="476"/>
      <c r="FT136" s="476"/>
      <c r="FU136" s="476"/>
      <c r="FV136" s="476"/>
      <c r="FW136" s="476"/>
      <c r="FX136" s="476"/>
      <c r="FY136" s="476"/>
      <c r="FZ136" s="476"/>
      <c r="GA136" s="476"/>
      <c r="GB136" s="476"/>
      <c r="GC136" s="476"/>
      <c r="GD136" s="476"/>
      <c r="GE136" s="476"/>
      <c r="GF136" s="476"/>
      <c r="GG136" s="476"/>
      <c r="GH136" s="476"/>
      <c r="GI136" s="476"/>
      <c r="GJ136" s="476"/>
      <c r="GK136" s="476"/>
      <c r="GL136" s="476"/>
      <c r="GM136" s="476"/>
      <c r="GN136" s="476"/>
      <c r="GO136" s="476"/>
      <c r="GP136" s="476"/>
      <c r="GQ136" s="476"/>
      <c r="GR136" s="476"/>
      <c r="GS136" s="476"/>
      <c r="GT136" s="476"/>
      <c r="GU136" s="476"/>
      <c r="GV136" s="476"/>
      <c r="GW136" s="476"/>
      <c r="GX136" s="476"/>
      <c r="GY136" s="476"/>
      <c r="GZ136" s="476"/>
      <c r="HA136" s="476"/>
      <c r="HB136" s="476"/>
      <c r="HC136" s="476"/>
      <c r="HD136" s="476"/>
      <c r="HE136" s="476"/>
      <c r="HF136" s="476"/>
      <c r="HG136" s="476"/>
      <c r="HH136" s="476"/>
      <c r="HI136" s="476"/>
      <c r="HJ136" s="476"/>
      <c r="HK136" s="476"/>
      <c r="HL136" s="476"/>
      <c r="HM136" s="476"/>
      <c r="HN136" s="476"/>
      <c r="HO136" s="476"/>
      <c r="HP136" s="476"/>
      <c r="HQ136" s="476"/>
      <c r="HR136" s="476"/>
      <c r="HS136" s="476"/>
      <c r="HT136" s="476"/>
      <c r="HU136" s="476"/>
      <c r="HV136" s="476"/>
      <c r="HW136" s="476"/>
      <c r="HX136" s="476"/>
      <c r="HY136" s="476"/>
      <c r="HZ136" s="476"/>
      <c r="IA136" s="476"/>
      <c r="IB136" s="476"/>
      <c r="IC136" s="476"/>
    </row>
    <row r="137" spans="1:361">
      <c r="A137" s="468" t="s">
        <v>846</v>
      </c>
      <c r="B137" s="471">
        <f>AVERAGE('monthly data'!B154:D154)</f>
        <v>472.96122011018196</v>
      </c>
      <c r="C137" s="471">
        <f>AVERAGE('monthly data'!E154:G154)</f>
        <v>0</v>
      </c>
      <c r="D137" s="471">
        <f>AVERAGE('monthly data'!H154:J154)</f>
        <v>0</v>
      </c>
      <c r="E137" s="471">
        <f>AVERAGE('monthly data'!K154:M154)</f>
        <v>0</v>
      </c>
      <c r="F137" s="471">
        <f>AVERAGE('monthly data'!N154:P154)</f>
        <v>0</v>
      </c>
      <c r="G137" s="471">
        <f>AVERAGE('monthly data'!Q154:S154)</f>
        <v>0</v>
      </c>
      <c r="H137" s="471">
        <f>AVERAGE('monthly data'!T154:V154)</f>
        <v>0</v>
      </c>
      <c r="I137" s="471">
        <f>AVERAGE('monthly data'!W154:Y154)</f>
        <v>0</v>
      </c>
      <c r="J137" s="471">
        <f>AVERAGE('monthly data'!Z154:AB154)</f>
        <v>0</v>
      </c>
      <c r="K137" s="471">
        <f>AVERAGE('monthly data'!AC154:AE154)</f>
        <v>0</v>
      </c>
      <c r="L137" s="471">
        <f>AVERAGE('monthly data'!AF154:AH154)</f>
        <v>0</v>
      </c>
      <c r="M137" s="471">
        <f>AVERAGE('monthly data'!AI154:AK154)</f>
        <v>0</v>
      </c>
      <c r="N137" s="471">
        <f>AVERAGE('monthly data'!AL154:AN154)</f>
        <v>0</v>
      </c>
      <c r="O137" s="471">
        <f>AVERAGE('monthly data'!AO154:AQ154)</f>
        <v>0</v>
      </c>
      <c r="P137" s="471">
        <f>AVERAGE('monthly data'!AR154:AT154)</f>
        <v>0</v>
      </c>
      <c r="Q137" s="471">
        <f>AVERAGE('monthly data'!AU154:AW154)</f>
        <v>0</v>
      </c>
      <c r="R137" s="471">
        <f>AVERAGE('monthly data'!AX154:AZ154)</f>
        <v>0</v>
      </c>
      <c r="S137" s="471">
        <f>AVERAGE('monthly data'!BA154:BC154)</f>
        <v>0</v>
      </c>
      <c r="T137" s="471">
        <f>AVERAGE('monthly data'!BD154:BF154)</f>
        <v>0</v>
      </c>
      <c r="U137" s="471">
        <f>AVERAGE('monthly data'!BG154:BI154)</f>
        <v>0</v>
      </c>
      <c r="V137" s="471">
        <f>AVERAGE('monthly data'!BJ154:BL154)</f>
        <v>0</v>
      </c>
      <c r="W137" s="471">
        <f>AVERAGE('monthly data'!BM154:BO154)</f>
        <v>0</v>
      </c>
      <c r="X137" s="471">
        <f>AVERAGE('monthly data'!BP154:BR154)</f>
        <v>0</v>
      </c>
      <c r="Y137" s="471">
        <f>AVERAGE('monthly data'!BS154:BU154)</f>
        <v>0</v>
      </c>
      <c r="Z137" s="471">
        <f>AVERAGE('monthly data'!BV154:BX154)</f>
        <v>0</v>
      </c>
      <c r="AA137" s="471">
        <f>AVERAGE('monthly data'!BY154:CA154)</f>
        <v>0</v>
      </c>
      <c r="AB137" s="471">
        <f>AVERAGE('monthly data'!CB154:CD154)</f>
        <v>0</v>
      </c>
      <c r="AC137" s="471">
        <f>AVERAGE('monthly data'!CE154:CG154)</f>
        <v>0</v>
      </c>
      <c r="AD137" s="471">
        <f>AVERAGE('monthly data'!CH154:CJ154)</f>
        <v>0</v>
      </c>
      <c r="AE137" s="471">
        <f>AVERAGE('monthly data'!CK154:CM154)</f>
        <v>0</v>
      </c>
      <c r="AF137" s="471">
        <f>AVERAGE('monthly data'!CN154:CP154)</f>
        <v>0</v>
      </c>
      <c r="AG137" s="471">
        <f>AVERAGE('monthly data'!CQ154:CS154)</f>
        <v>0</v>
      </c>
      <c r="AH137" s="471">
        <f>AVERAGE('monthly data'!CT154:CV154)</f>
        <v>0</v>
      </c>
      <c r="AI137" s="471">
        <f>AVERAGE('monthly data'!CW154:CY154)</f>
        <v>0</v>
      </c>
      <c r="AJ137" s="471">
        <f>AVERAGE('monthly data'!CZ154:DB154)</f>
        <v>0</v>
      </c>
      <c r="AK137" s="471">
        <f>AVERAGE('monthly data'!DC154:DE154)</f>
        <v>0</v>
      </c>
      <c r="AL137" s="471">
        <f>AVERAGE('monthly data'!DF154:DH154)</f>
        <v>0</v>
      </c>
      <c r="AM137" s="471">
        <f>AVERAGE('monthly data'!DI154:DK154)</f>
        <v>0</v>
      </c>
      <c r="AN137" s="471">
        <f>AVERAGE('monthly data'!DL154:DN154)</f>
        <v>0</v>
      </c>
      <c r="AO137" s="471">
        <f>AVERAGE('monthly data'!DO154:DQ154)</f>
        <v>0</v>
      </c>
      <c r="AP137" s="471">
        <f>AVERAGE('monthly data'!DR154:DT154)</f>
        <v>0</v>
      </c>
      <c r="AQ137" s="471">
        <f>AVERAGE('monthly data'!DU154:DW154)</f>
        <v>0</v>
      </c>
      <c r="AR137" s="471">
        <f>AVERAGE('monthly data'!DX154:DZ154)</f>
        <v>0</v>
      </c>
      <c r="AS137" s="471">
        <f>AVERAGE('monthly data'!EA154:EC154)</f>
        <v>0</v>
      </c>
      <c r="AT137" s="471">
        <f>AVERAGE('monthly data'!ED154:EF154)</f>
        <v>0</v>
      </c>
      <c r="AU137" s="471">
        <f>AVERAGE('monthly data'!EG154:EI154)</f>
        <v>0</v>
      </c>
      <c r="AV137" s="471">
        <f>AVERAGE('monthly data'!EJ154:EL154)</f>
        <v>0</v>
      </c>
      <c r="AW137" s="471">
        <f>AVERAGE('monthly data'!EM154:EO154)</f>
        <v>0</v>
      </c>
      <c r="AX137" s="471">
        <f>AVERAGE('monthly data'!EP154:ER154)</f>
        <v>0</v>
      </c>
      <c r="AY137" s="471">
        <f>AVERAGE('monthly data'!ES154:EU154)</f>
        <v>0</v>
      </c>
      <c r="AZ137" s="471">
        <f>AVERAGE('monthly data'!EV154:EX154)</f>
        <v>0</v>
      </c>
      <c r="BA137" s="471">
        <f>AVERAGE('monthly data'!EY154:FA154)</f>
        <v>0</v>
      </c>
      <c r="BB137" s="471">
        <f>AVERAGE('monthly data'!FB154:FD154)</f>
        <v>0</v>
      </c>
      <c r="BC137" s="471">
        <f>AVERAGE('monthly data'!FE154:FG154)</f>
        <v>0</v>
      </c>
      <c r="BD137" s="471">
        <f>AVERAGE('monthly data'!FH154:FJ154)</f>
        <v>0</v>
      </c>
      <c r="BE137" s="471">
        <f>AVERAGE('monthly data'!FK154:FM154)</f>
        <v>0</v>
      </c>
      <c r="BF137" s="471">
        <f>AVERAGE('monthly data'!FN154:FP154)</f>
        <v>45.247123609657933</v>
      </c>
      <c r="BG137" s="471">
        <f>AVERAGE('monthly data'!FQ154:FS154)</f>
        <v>67.52644197306212</v>
      </c>
      <c r="BH137" s="471">
        <f>AVERAGE('monthly data'!FT154:FV154)</f>
        <v>74.04477086796534</v>
      </c>
      <c r="BI137" s="471">
        <f>AVERAGE('monthly data'!FW154:FY154)</f>
        <v>83.08745416124475</v>
      </c>
      <c r="BJ137" s="471">
        <f>AVERAGE('monthly data'!FZ154:GB154)</f>
        <v>72.47073116369144</v>
      </c>
      <c r="BK137" s="471">
        <f>AVERAGE('monthly data'!GC154:GE154)</f>
        <v>76.607024939698306</v>
      </c>
      <c r="BL137" s="471">
        <f>AVERAGE('monthly data'!GF154:GH154)</f>
        <v>80.233970643298122</v>
      </c>
      <c r="BM137" s="471">
        <f>AVERAGE('monthly data'!GI154:GK154)</f>
        <v>81.095629452872089</v>
      </c>
      <c r="BN137" s="471">
        <f>AVERAGE('monthly data'!GL154:GN154)</f>
        <v>77.735038942057329</v>
      </c>
      <c r="BO137" s="471">
        <f>AVERAGE('monthly data'!GO154:GQ154)</f>
        <v>82.587162841625229</v>
      </c>
      <c r="BP137" s="471">
        <f>AVERAGE('monthly data'!GR154:GT154)</f>
        <v>81.107969368292203</v>
      </c>
      <c r="BQ137" s="471">
        <f>AVERAGE('monthly data'!GU154:GW154)</f>
        <v>84.22908684526854</v>
      </c>
      <c r="BR137" s="471">
        <f>AVERAGE('monthly data'!GX154:GZ154)</f>
        <v>91.842644058181733</v>
      </c>
      <c r="BS137" s="471">
        <f>AVERAGE('monthly data'!HA154:HC154)</f>
        <v>98.835473829794765</v>
      </c>
      <c r="BT137" s="471">
        <f>AVERAGE('monthly data'!HD154:HF154)</f>
        <v>100.44185006710741</v>
      </c>
      <c r="BU137" s="471">
        <f>AVERAGE('monthly data'!HG154:HI154)</f>
        <v>96.701219245440669</v>
      </c>
      <c r="BV137" s="471">
        <f>AVERAGE('monthly data'!HJ154:HL154)</f>
        <v>93.73263699504713</v>
      </c>
      <c r="BW137" s="471">
        <f>AVERAGE('monthly data'!HM154:HO154)</f>
        <v>100.76626090355626</v>
      </c>
      <c r="BX137" s="471">
        <f>AVERAGE('monthly data'!HP154:HR154)</f>
        <v>109.61147476025515</v>
      </c>
      <c r="BY137" s="471">
        <f>AVERAGE('monthly data'!HS154:HU154)</f>
        <v>107.85357031432154</v>
      </c>
      <c r="BZ137" s="471">
        <f>AVERAGE('monthly data'!HV154:HX154)</f>
        <v>99.504290111343906</v>
      </c>
      <c r="CA137" s="471">
        <f>AVERAGE('monthly data'!HY154:IA154)</f>
        <v>103.56972547074584</v>
      </c>
      <c r="CB137" s="471">
        <f>AVERAGE('monthly data'!IB154:ID154)</f>
        <v>101.86873069607906</v>
      </c>
      <c r="CC137" s="471">
        <f>AVERAGE('monthly data'!IE154:IG154)</f>
        <v>98.603063799790178</v>
      </c>
      <c r="CD137" s="471">
        <f>AVERAGE('monthly data'!IH154:IJ154)</f>
        <v>96.952990777446857</v>
      </c>
      <c r="CE137" s="471">
        <f>AVERAGE('monthly data'!IK154:IM154)</f>
        <v>105.3744164722945</v>
      </c>
      <c r="CF137" s="471">
        <f>AVERAGE('monthly data'!IN154:IP154)</f>
        <v>106.83683728545394</v>
      </c>
      <c r="CG137" s="471">
        <f>AVERAGE('monthly data'!IQ154:IS154)</f>
        <v>113.65639852971155</v>
      </c>
      <c r="CH137" s="471">
        <f>AVERAGE('monthly data'!IT154:IV154)</f>
        <v>110.24446049722229</v>
      </c>
      <c r="CI137" s="471">
        <f>AVERAGE('monthly data'!IW154:IY154)</f>
        <v>115.65926048257421</v>
      </c>
      <c r="CJ137" s="471">
        <f>AVERAGE('monthly data'!IZ154:JB154)</f>
        <v>124.52015227267187</v>
      </c>
      <c r="CK137" s="471">
        <f>AVERAGE('monthly data'!JC154:JE154)</f>
        <v>133.65091362079011</v>
      </c>
      <c r="CL137" s="471">
        <f>AVERAGE('monthly data'!JF154:JH154)</f>
        <v>131.87996301831336</v>
      </c>
      <c r="CM137" s="471">
        <f>AVERAGE('monthly data'!JI154:JK154)</f>
        <v>131.08976700835549</v>
      </c>
      <c r="CN137" s="471">
        <f>AVERAGE('monthly data'!JL154:JN154)</f>
        <v>130.07658210233291</v>
      </c>
      <c r="CO137" s="471">
        <f>AVERAGE('monthly data'!JO154:JQ154)</f>
        <v>132.29678701468256</v>
      </c>
      <c r="CP137" s="471">
        <f>AVERAGE('monthly data'!JR154:JT154)</f>
        <v>124.91356695752069</v>
      </c>
      <c r="CQ137" s="471">
        <f>AVERAGE('monthly data'!JU154:JW154)</f>
        <v>133.61722419509491</v>
      </c>
      <c r="CR137" s="471">
        <f>AVERAGE('monthly data'!JX154:JZ154)</f>
        <v>129.06130724297427</v>
      </c>
      <c r="CS137" s="471">
        <f>AVERAGE('monthly data'!KA154:KC154)</f>
        <v>121.0650575524373</v>
      </c>
      <c r="CT137" s="471">
        <f>AVERAGE('monthly data'!KD154:KF154)</f>
        <v>121.51655152815783</v>
      </c>
      <c r="CU137" s="471">
        <f>AVERAGE('monthly data'!KG154:KI154)</f>
        <v>128.70915878252828</v>
      </c>
      <c r="CV137" s="471">
        <f>AVERAGE('monthly data'!KJ154:KL154)</f>
        <v>132.91568907461669</v>
      </c>
      <c r="CW137" s="471">
        <f>AVERAGE('monthly data'!KM154:KO154)</f>
        <v>148.42619880721921</v>
      </c>
      <c r="CX137" s="471">
        <f>AVERAGE('monthly data'!KP154:KR154)</f>
        <v>155.64597523861264</v>
      </c>
      <c r="CY137" s="471">
        <f>AVERAGE('monthly data'!KS154:KU154)</f>
        <v>152.1372706750806</v>
      </c>
      <c r="CZ137" s="471">
        <f>AVERAGE('monthly data'!KV154:KX154)</f>
        <v>159.18326402711739</v>
      </c>
      <c r="DA137" s="471">
        <f>AVERAGE('monthly data'!KY154:LA154)</f>
        <v>161.13169666398554</v>
      </c>
      <c r="DB137" s="471">
        <f>AVERAGE('monthly data'!LB154:LD154)</f>
        <v>151.45610651142468</v>
      </c>
      <c r="DC137" s="471">
        <f>AVERAGE('monthly data'!LE154:LG154)</f>
        <v>51.972120291704407</v>
      </c>
      <c r="DD137" s="471">
        <f>AVERAGE('monthly data'!LH154:LJ154)</f>
        <v>0</v>
      </c>
      <c r="DE137" s="471">
        <f>AVERAGE('monthly data'!LK154:LM154)</f>
        <v>0</v>
      </c>
      <c r="DF137" s="471" t="e">
        <f>AVERAGE('monthly data'!LN154:LP154)</f>
        <v>#DIV/0!</v>
      </c>
      <c r="DG137" s="471" t="e">
        <f>AVERAGE('monthly data'!LQ154:LS154)</f>
        <v>#DIV/0!</v>
      </c>
      <c r="DH137" s="471" t="e">
        <f>AVERAGE('monthly data'!LT154:LV154)</f>
        <v>#DIV/0!</v>
      </c>
      <c r="DI137" s="471" t="e">
        <f>AVERAGE('monthly data'!LW154:LY154)</f>
        <v>#DIV/0!</v>
      </c>
      <c r="DJ137" s="471" t="e">
        <f>AVERAGE('monthly data'!LZ154:MB154)</f>
        <v>#DIV/0!</v>
      </c>
      <c r="DK137" s="471" t="e">
        <f>AVERAGE('monthly data'!MC154:ME154)</f>
        <v>#DIV/0!</v>
      </c>
      <c r="DL137" s="471" t="e">
        <f>AVERAGE('monthly data'!MF154:MH154)</f>
        <v>#DIV/0!</v>
      </c>
      <c r="DM137" s="471" t="e">
        <f>AVERAGE('monthly data'!MI154:MK154)</f>
        <v>#DIV/0!</v>
      </c>
      <c r="DN137" s="471" t="e">
        <f>AVERAGE('monthly data'!ML154:MN154)</f>
        <v>#DIV/0!</v>
      </c>
      <c r="DO137" s="471" t="e">
        <f>AVERAGE('monthly data'!MO154:MQ154)</f>
        <v>#DIV/0!</v>
      </c>
      <c r="DP137" s="471" t="e">
        <f>AVERAGE('monthly data'!MR154:MT154)</f>
        <v>#DIV/0!</v>
      </c>
      <c r="DQ137" s="471" t="e">
        <f>AVERAGE('monthly data'!MU154:MW154)</f>
        <v>#DIV/0!</v>
      </c>
      <c r="DR137" s="476"/>
      <c r="DS137" s="476"/>
      <c r="DT137" s="476"/>
      <c r="DU137" s="476"/>
      <c r="DV137" s="476"/>
      <c r="DW137" s="476"/>
      <c r="DX137" s="476"/>
      <c r="DY137" s="476"/>
      <c r="DZ137" s="476"/>
      <c r="EA137" s="476"/>
      <c r="EB137" s="476"/>
      <c r="EC137" s="476"/>
      <c r="ED137" s="476"/>
      <c r="EE137" s="476"/>
      <c r="EF137" s="476"/>
      <c r="EG137" s="476"/>
      <c r="EH137" s="476"/>
      <c r="EI137" s="476"/>
      <c r="EJ137" s="476"/>
      <c r="EK137" s="476"/>
      <c r="EL137" s="476"/>
      <c r="EM137" s="476"/>
      <c r="EN137" s="476"/>
      <c r="EO137" s="476"/>
      <c r="EP137" s="476"/>
      <c r="EQ137" s="476"/>
      <c r="ER137" s="476"/>
      <c r="ES137" s="476"/>
      <c r="ET137" s="476"/>
      <c r="EU137" s="476"/>
      <c r="EV137" s="476"/>
      <c r="EW137" s="476"/>
      <c r="EX137" s="476"/>
      <c r="EY137" s="476"/>
      <c r="EZ137" s="476"/>
      <c r="FA137" s="476"/>
      <c r="FB137" s="476"/>
      <c r="FC137" s="476"/>
      <c r="FD137" s="476"/>
      <c r="FE137" s="476"/>
      <c r="FF137" s="476"/>
      <c r="FG137" s="476"/>
      <c r="FH137" s="476"/>
      <c r="FI137" s="476"/>
      <c r="FJ137" s="476"/>
      <c r="FK137" s="476"/>
      <c r="FL137" s="476"/>
      <c r="FM137" s="476"/>
      <c r="FN137" s="476"/>
      <c r="FO137" s="476"/>
      <c r="FP137" s="476"/>
      <c r="FQ137" s="476"/>
      <c r="FR137" s="476"/>
      <c r="FS137" s="476"/>
      <c r="FT137" s="476"/>
      <c r="FU137" s="476"/>
      <c r="FV137" s="476"/>
      <c r="FW137" s="476"/>
      <c r="FX137" s="476"/>
      <c r="FY137" s="476"/>
      <c r="FZ137" s="476"/>
      <c r="GA137" s="476"/>
      <c r="GB137" s="476"/>
      <c r="GC137" s="476"/>
      <c r="GD137" s="476"/>
      <c r="GE137" s="476"/>
      <c r="GF137" s="476"/>
      <c r="GG137" s="476"/>
      <c r="GH137" s="476"/>
      <c r="GI137" s="476"/>
      <c r="GJ137" s="476"/>
      <c r="GK137" s="476"/>
      <c r="GL137" s="476"/>
      <c r="GM137" s="476"/>
      <c r="GN137" s="476"/>
      <c r="GO137" s="476"/>
      <c r="GP137" s="476"/>
      <c r="GQ137" s="476"/>
      <c r="GR137" s="476"/>
      <c r="GS137" s="476"/>
      <c r="GT137" s="476"/>
      <c r="GU137" s="476"/>
      <c r="GV137" s="476"/>
      <c r="GW137" s="476"/>
      <c r="GX137" s="476"/>
      <c r="GY137" s="476"/>
      <c r="GZ137" s="476"/>
      <c r="HA137" s="476"/>
      <c r="HB137" s="476"/>
      <c r="HC137" s="476"/>
      <c r="HD137" s="476"/>
      <c r="HE137" s="476"/>
      <c r="HF137" s="476"/>
      <c r="HG137" s="476"/>
      <c r="HH137" s="476"/>
      <c r="HI137" s="476"/>
      <c r="HJ137" s="476"/>
      <c r="HK137" s="476"/>
      <c r="HL137" s="476"/>
      <c r="HM137" s="476"/>
      <c r="HN137" s="476"/>
      <c r="HO137" s="476"/>
      <c r="HP137" s="476"/>
      <c r="HQ137" s="476"/>
      <c r="HR137" s="476"/>
      <c r="HS137" s="476"/>
      <c r="HT137" s="476"/>
      <c r="HU137" s="476"/>
      <c r="HV137" s="476"/>
      <c r="HW137" s="476"/>
      <c r="HX137" s="476"/>
      <c r="HY137" s="476"/>
      <c r="HZ137" s="476"/>
      <c r="IA137" s="476"/>
      <c r="IB137" s="476"/>
      <c r="IC137" s="476"/>
    </row>
    <row r="138" spans="1:361">
      <c r="A138" s="467" t="s">
        <v>634</v>
      </c>
      <c r="B138" s="471">
        <f>AVERAGE('monthly data'!B156:D156)</f>
        <v>690.38843440801475</v>
      </c>
      <c r="C138" s="471">
        <f>AVERAGE('monthly data'!E156:G156)</f>
        <v>0</v>
      </c>
      <c r="D138" s="471">
        <f>AVERAGE('monthly data'!H156:J156)</f>
        <v>0</v>
      </c>
      <c r="E138" s="471">
        <f>AVERAGE('monthly data'!K156:M156)</f>
        <v>0</v>
      </c>
      <c r="F138" s="471">
        <f>AVERAGE('monthly data'!N156:P156)</f>
        <v>0</v>
      </c>
      <c r="G138" s="471">
        <f>AVERAGE('monthly data'!Q156:S156)</f>
        <v>0</v>
      </c>
      <c r="H138" s="471">
        <f>AVERAGE('monthly data'!T156:V156)</f>
        <v>0</v>
      </c>
      <c r="I138" s="471">
        <f>AVERAGE('monthly data'!W156:Y156)</f>
        <v>0</v>
      </c>
      <c r="J138" s="471">
        <f>AVERAGE('monthly data'!Z156:AB156)</f>
        <v>0</v>
      </c>
      <c r="K138" s="471">
        <f>AVERAGE('monthly data'!AC156:AE156)</f>
        <v>0</v>
      </c>
      <c r="L138" s="471">
        <f>AVERAGE('monthly data'!AF156:AH156)</f>
        <v>0</v>
      </c>
      <c r="M138" s="471">
        <f>AVERAGE('monthly data'!AI156:AK156)</f>
        <v>0</v>
      </c>
      <c r="N138" s="471">
        <f>AVERAGE('monthly data'!AL156:AN156)</f>
        <v>0</v>
      </c>
      <c r="O138" s="471">
        <f>AVERAGE('monthly data'!AO156:AQ156)</f>
        <v>0</v>
      </c>
      <c r="P138" s="471">
        <f>AVERAGE('monthly data'!AR156:AT156)</f>
        <v>0</v>
      </c>
      <c r="Q138" s="471">
        <f>AVERAGE('monthly data'!AU156:AW156)</f>
        <v>0</v>
      </c>
      <c r="R138" s="471">
        <f>AVERAGE('monthly data'!AX156:AZ156)</f>
        <v>0</v>
      </c>
      <c r="S138" s="471">
        <f>AVERAGE('monthly data'!BA156:BC156)</f>
        <v>0</v>
      </c>
      <c r="T138" s="471">
        <f>AVERAGE('monthly data'!BD156:BF156)</f>
        <v>0</v>
      </c>
      <c r="U138" s="471">
        <f>AVERAGE('monthly data'!BG156:BI156)</f>
        <v>0</v>
      </c>
      <c r="V138" s="471">
        <f>AVERAGE('monthly data'!BJ156:BL156)</f>
        <v>0</v>
      </c>
      <c r="W138" s="471">
        <f>AVERAGE('monthly data'!BM156:BO156)</f>
        <v>0</v>
      </c>
      <c r="X138" s="471">
        <f>AVERAGE('monthly data'!BP156:BR156)</f>
        <v>0</v>
      </c>
      <c r="Y138" s="471">
        <f>AVERAGE('monthly data'!BS156:BU156)</f>
        <v>0</v>
      </c>
      <c r="Z138" s="471">
        <f>AVERAGE('monthly data'!BV156:BX156)</f>
        <v>0</v>
      </c>
      <c r="AA138" s="471">
        <f>AVERAGE('monthly data'!BY156:CA156)</f>
        <v>0</v>
      </c>
      <c r="AB138" s="471">
        <f>AVERAGE('monthly data'!CB156:CD156)</f>
        <v>0</v>
      </c>
      <c r="AC138" s="471">
        <f>AVERAGE('monthly data'!CE156:CG156)</f>
        <v>0</v>
      </c>
      <c r="AD138" s="471">
        <f>AVERAGE('monthly data'!CH156:CJ156)</f>
        <v>0</v>
      </c>
      <c r="AE138" s="471">
        <f>AVERAGE('monthly data'!CK156:CM156)</f>
        <v>0</v>
      </c>
      <c r="AF138" s="471">
        <f>AVERAGE('monthly data'!CN156:CP156)</f>
        <v>0</v>
      </c>
      <c r="AG138" s="471">
        <f>AVERAGE('monthly data'!CQ156:CS156)</f>
        <v>0</v>
      </c>
      <c r="AH138" s="471">
        <f>AVERAGE('monthly data'!CT156:CV156)</f>
        <v>0</v>
      </c>
      <c r="AI138" s="471">
        <f>AVERAGE('monthly data'!CW156:CY156)</f>
        <v>0</v>
      </c>
      <c r="AJ138" s="471">
        <f>AVERAGE('monthly data'!CZ156:DB156)</f>
        <v>0</v>
      </c>
      <c r="AK138" s="471">
        <f>AVERAGE('monthly data'!DC156:DE156)</f>
        <v>0</v>
      </c>
      <c r="AL138" s="471">
        <f>AVERAGE('monthly data'!DF156:DH156)</f>
        <v>0</v>
      </c>
      <c r="AM138" s="471">
        <f>AVERAGE('monthly data'!DI156:DK156)</f>
        <v>0</v>
      </c>
      <c r="AN138" s="471">
        <f>AVERAGE('monthly data'!DL156:DN156)</f>
        <v>0</v>
      </c>
      <c r="AO138" s="471">
        <f>AVERAGE('monthly data'!DO156:DQ156)</f>
        <v>0</v>
      </c>
      <c r="AP138" s="471">
        <f>AVERAGE('monthly data'!DR156:DT156)</f>
        <v>0</v>
      </c>
      <c r="AQ138" s="471">
        <f>AVERAGE('monthly data'!DU156:DW156)</f>
        <v>0</v>
      </c>
      <c r="AR138" s="471">
        <f>AVERAGE('monthly data'!DX156:DZ156)</f>
        <v>0</v>
      </c>
      <c r="AS138" s="471">
        <f>AVERAGE('monthly data'!EA156:EC156)</f>
        <v>0</v>
      </c>
      <c r="AT138" s="471">
        <f>AVERAGE('monthly data'!ED156:EF156)</f>
        <v>0</v>
      </c>
      <c r="AU138" s="471">
        <f>AVERAGE('monthly data'!EG156:EI156)</f>
        <v>0</v>
      </c>
      <c r="AV138" s="471">
        <f>AVERAGE('monthly data'!EJ156:EL156)</f>
        <v>0</v>
      </c>
      <c r="AW138" s="471">
        <f>AVERAGE('monthly data'!EM156:EO156)</f>
        <v>0</v>
      </c>
      <c r="AX138" s="471">
        <f>AVERAGE('monthly data'!EP156:ER156)</f>
        <v>0</v>
      </c>
      <c r="AY138" s="471">
        <f>AVERAGE('monthly data'!ES156:EU156)</f>
        <v>0</v>
      </c>
      <c r="AZ138" s="471">
        <f>AVERAGE('monthly data'!EV156:EX156)</f>
        <v>0</v>
      </c>
      <c r="BA138" s="471">
        <f>AVERAGE('monthly data'!EY156:FA156)</f>
        <v>0</v>
      </c>
      <c r="BB138" s="471">
        <f>AVERAGE('monthly data'!FB156:FD156)</f>
        <v>0</v>
      </c>
      <c r="BC138" s="471">
        <f>AVERAGE('monthly data'!FE156:FG156)</f>
        <v>0</v>
      </c>
      <c r="BD138" s="471">
        <f>AVERAGE('monthly data'!FH156:FJ156)</f>
        <v>0</v>
      </c>
      <c r="BE138" s="471">
        <f>AVERAGE('monthly data'!FK156:FM156)</f>
        <v>0</v>
      </c>
      <c r="BF138" s="471">
        <f>AVERAGE('monthly data'!FN156:FP156)</f>
        <v>59.945741832027608</v>
      </c>
      <c r="BG138" s="471">
        <f>AVERAGE('monthly data'!FQ156:FS156)</f>
        <v>90.320686722596747</v>
      </c>
      <c r="BH138" s="471">
        <f>AVERAGE('monthly data'!FT156:FV156)</f>
        <v>90.151235104854734</v>
      </c>
      <c r="BI138" s="471">
        <f>AVERAGE('monthly data'!FW156:FY156)</f>
        <v>90.753073962778032</v>
      </c>
      <c r="BJ138" s="471">
        <f>AVERAGE('monthly data'!FZ156:GB156)</f>
        <v>89.476550637963285</v>
      </c>
      <c r="BK138" s="471">
        <f>AVERAGE('monthly data'!GC156:GE156)</f>
        <v>91.124078541134296</v>
      </c>
      <c r="BL138" s="471">
        <f>AVERAGE('monthly data'!GF156:GH156)</f>
        <v>92.113101851138765</v>
      </c>
      <c r="BM138" s="471">
        <f>AVERAGE('monthly data'!GI156:GK156)</f>
        <v>92.370930347139506</v>
      </c>
      <c r="BN138" s="471">
        <f>AVERAGE('monthly data'!GL156:GN156)</f>
        <v>92.024154428696605</v>
      </c>
      <c r="BO138" s="471">
        <f>AVERAGE('monthly data'!GO156:GQ156)</f>
        <v>93.550107668573432</v>
      </c>
      <c r="BP138" s="471">
        <f>AVERAGE('monthly data'!GR156:GT156)</f>
        <v>95.051853699899539</v>
      </c>
      <c r="BQ138" s="471">
        <f>AVERAGE('monthly data'!GU156:GW156)</f>
        <v>97.906491585812958</v>
      </c>
      <c r="BR138" s="471">
        <f>AVERAGE('monthly data'!GX156:GZ156)</f>
        <v>96.846514488027765</v>
      </c>
      <c r="BS138" s="471">
        <f>AVERAGE('monthly data'!HA156:HC156)</f>
        <v>100.112187023158</v>
      </c>
      <c r="BT138" s="471">
        <f>AVERAGE('monthly data'!HD156:HF156)</f>
        <v>99.556729396339179</v>
      </c>
      <c r="BU138" s="471">
        <f>AVERAGE('monthly data'!HG156:HI156)</f>
        <v>99.914458003519201</v>
      </c>
      <c r="BV138" s="471">
        <f>AVERAGE('monthly data'!HJ156:HL156)</f>
        <v>99.721720256765892</v>
      </c>
      <c r="BW138" s="471">
        <f>AVERAGE('monthly data'!HM156:HO156)</f>
        <v>100.87684041701796</v>
      </c>
      <c r="BX138" s="471">
        <f>AVERAGE('monthly data'!HP156:HR156)</f>
        <v>99.784180644155427</v>
      </c>
      <c r="BY138" s="471">
        <f>AVERAGE('monthly data'!HS156:HU156)</f>
        <v>99.796905649310133</v>
      </c>
      <c r="BZ138" s="471">
        <f>AVERAGE('monthly data'!HV156:HX156)</f>
        <v>99.847870295918668</v>
      </c>
      <c r="CA138" s="471">
        <f>AVERAGE('monthly data'!HY156:IA156)</f>
        <v>100.54178677113318</v>
      </c>
      <c r="CB138" s="471">
        <f>AVERAGE('monthly data'!IB156:ID156)</f>
        <v>100.85035949382302</v>
      </c>
      <c r="CC138" s="471">
        <f>AVERAGE('monthly data'!IE156:IG156)</f>
        <v>102.80696690999764</v>
      </c>
      <c r="CD138" s="471">
        <f>AVERAGE('monthly data'!IH156:IJ156)</f>
        <v>103.59542662501582</v>
      </c>
      <c r="CE138" s="471">
        <f>AVERAGE('monthly data'!IK156:IM156)</f>
        <v>104.55284218859852</v>
      </c>
      <c r="CF138" s="471">
        <f>AVERAGE('monthly data'!IN156:IP156)</f>
        <v>105.72960683343764</v>
      </c>
      <c r="CG138" s="471">
        <f>AVERAGE('monthly data'!IQ156:IS156)</f>
        <v>106.48819432705925</v>
      </c>
      <c r="CH138" s="471">
        <f>AVERAGE('monthly data'!IT156:IV156)</f>
        <v>106.73371066189344</v>
      </c>
      <c r="CI138" s="471">
        <f>AVERAGE('monthly data'!IW156:IY156)</f>
        <v>108.05122005114295</v>
      </c>
      <c r="CJ138" s="471">
        <f>AVERAGE('monthly data'!IZ156:JB156)</f>
        <v>108.16239676436498</v>
      </c>
      <c r="CK138" s="471">
        <f>AVERAGE('monthly data'!JC156:JE156)</f>
        <v>107.91797927104854</v>
      </c>
      <c r="CL138" s="471">
        <f>AVERAGE('monthly data'!JF156:JH156)</f>
        <v>108.98023637697567</v>
      </c>
      <c r="CM138" s="471">
        <f>AVERAGE('monthly data'!JI156:JK156)</f>
        <v>110.11214973275931</v>
      </c>
      <c r="CN138" s="471">
        <f>AVERAGE('monthly data'!JL156:JN156)</f>
        <v>110.0355008664806</v>
      </c>
      <c r="CO138" s="471">
        <f>AVERAGE('monthly data'!JO156:JQ156)</f>
        <v>110.37713286234266</v>
      </c>
      <c r="CP138" s="471">
        <f>AVERAGE('monthly data'!JR156:JT156)</f>
        <v>111.64155753704279</v>
      </c>
      <c r="CQ138" s="471">
        <f>AVERAGE('monthly data'!JU156:JW156)</f>
        <v>114.93854510713011</v>
      </c>
      <c r="CR138" s="471">
        <f>AVERAGE('monthly data'!JX156:JZ156)</f>
        <v>113.97743625435953</v>
      </c>
      <c r="CS138" s="471">
        <f>AVERAGE('monthly data'!KA156:KC156)</f>
        <v>113.63648694220139</v>
      </c>
      <c r="CT138" s="471">
        <f>AVERAGE('monthly data'!KD156:KF156)</f>
        <v>113.48290887844233</v>
      </c>
      <c r="CU138" s="471">
        <f>AVERAGE('monthly data'!KG156:KI156)</f>
        <v>114.37470465267911</v>
      </c>
      <c r="CV138" s="471">
        <f>AVERAGE('monthly data'!KJ156:KL156)</f>
        <v>114.45462394016322</v>
      </c>
      <c r="CW138" s="471">
        <f>AVERAGE('monthly data'!KM156:KO156)</f>
        <v>115.25775056303085</v>
      </c>
      <c r="CX138" s="471">
        <f>AVERAGE('monthly data'!KP156:KR156)</f>
        <v>117.7191984300393</v>
      </c>
      <c r="CY138" s="471">
        <f>AVERAGE('monthly data'!KS156:KU156)</f>
        <v>120.62785110657057</v>
      </c>
      <c r="CZ138" s="471">
        <f>AVERAGE('monthly data'!KV156:KX156)</f>
        <v>119.76247821534218</v>
      </c>
      <c r="DA138" s="471">
        <f>AVERAGE('monthly data'!KY156:LA156)</f>
        <v>121.1240714400209</v>
      </c>
      <c r="DB138" s="471">
        <f>AVERAGE('monthly data'!LB156:LD156)</f>
        <v>121.14657967956954</v>
      </c>
      <c r="DC138" s="471">
        <f>AVERAGE('monthly data'!LE156:LG156)</f>
        <v>40.408252075148255</v>
      </c>
      <c r="DD138" s="471">
        <f>AVERAGE('monthly data'!LH156:LJ156)</f>
        <v>0</v>
      </c>
      <c r="DE138" s="471">
        <f>AVERAGE('monthly data'!LK156:LM156)</f>
        <v>0</v>
      </c>
      <c r="DF138" s="471" t="e">
        <f>AVERAGE('monthly data'!LN156:LP156)</f>
        <v>#DIV/0!</v>
      </c>
      <c r="DG138" s="471" t="e">
        <f>AVERAGE('monthly data'!LQ156:LS156)</f>
        <v>#DIV/0!</v>
      </c>
      <c r="DH138" s="471" t="e">
        <f>AVERAGE('monthly data'!LT156:LV156)</f>
        <v>#DIV/0!</v>
      </c>
      <c r="DI138" s="471" t="e">
        <f>AVERAGE('monthly data'!LW156:LY156)</f>
        <v>#DIV/0!</v>
      </c>
      <c r="DJ138" s="471" t="e">
        <f>AVERAGE('monthly data'!LZ156:MB156)</f>
        <v>#DIV/0!</v>
      </c>
      <c r="DK138" s="471" t="e">
        <f>AVERAGE('monthly data'!MC156:ME156)</f>
        <v>#DIV/0!</v>
      </c>
      <c r="DL138" s="471" t="e">
        <f>AVERAGE('monthly data'!MF156:MH156)</f>
        <v>#DIV/0!</v>
      </c>
      <c r="DM138" s="471" t="e">
        <f>AVERAGE('monthly data'!MI156:MK156)</f>
        <v>#DIV/0!</v>
      </c>
      <c r="DN138" s="471" t="e">
        <f>AVERAGE('monthly data'!ML156:MN156)</f>
        <v>#DIV/0!</v>
      </c>
      <c r="DO138" s="471" t="e">
        <f>AVERAGE('monthly data'!MO156:MQ156)</f>
        <v>#DIV/0!</v>
      </c>
      <c r="DP138" s="471" t="e">
        <f>AVERAGE('monthly data'!MR156:MT156)</f>
        <v>#DIV/0!</v>
      </c>
      <c r="DQ138" s="471" t="e">
        <f>AVERAGE('monthly data'!MU156:MW156)</f>
        <v>#DIV/0!</v>
      </c>
      <c r="DR138" s="476"/>
      <c r="DS138" s="476"/>
      <c r="DT138" s="476"/>
      <c r="DU138" s="476"/>
      <c r="DV138" s="476"/>
      <c r="DW138" s="476"/>
      <c r="DX138" s="476"/>
      <c r="DY138" s="476"/>
      <c r="DZ138" s="476"/>
      <c r="EA138" s="476"/>
      <c r="EB138" s="476"/>
      <c r="EC138" s="476"/>
      <c r="ED138" s="476"/>
      <c r="EE138" s="476"/>
      <c r="EF138" s="476"/>
      <c r="EG138" s="476"/>
      <c r="EH138" s="476"/>
      <c r="EI138" s="476"/>
      <c r="EJ138" s="476"/>
      <c r="EK138" s="476"/>
      <c r="EL138" s="476"/>
      <c r="EM138" s="476"/>
      <c r="EN138" s="476"/>
      <c r="EO138" s="476"/>
      <c r="EP138" s="476"/>
      <c r="EQ138" s="476"/>
      <c r="ER138" s="476"/>
      <c r="ES138" s="476"/>
      <c r="ET138" s="476"/>
      <c r="EU138" s="476"/>
      <c r="EV138" s="476"/>
      <c r="EW138" s="476"/>
      <c r="EX138" s="476"/>
      <c r="EY138" s="476"/>
      <c r="EZ138" s="476"/>
      <c r="FA138" s="476"/>
      <c r="FB138" s="476"/>
      <c r="FC138" s="476"/>
      <c r="FD138" s="476"/>
      <c r="FE138" s="476"/>
      <c r="FF138" s="476"/>
      <c r="FG138" s="476"/>
      <c r="FH138" s="476"/>
      <c r="FI138" s="476"/>
      <c r="FJ138" s="476"/>
      <c r="FK138" s="476"/>
      <c r="FL138" s="476"/>
      <c r="FM138" s="476"/>
      <c r="FN138" s="476"/>
      <c r="FO138" s="476"/>
      <c r="FP138" s="476"/>
      <c r="FQ138" s="476"/>
      <c r="FR138" s="476"/>
      <c r="FS138" s="476"/>
      <c r="FT138" s="476"/>
      <c r="FU138" s="476"/>
      <c r="FV138" s="476"/>
      <c r="FW138" s="476"/>
      <c r="FX138" s="476"/>
      <c r="FY138" s="476"/>
      <c r="FZ138" s="476"/>
      <c r="GA138" s="476"/>
      <c r="GB138" s="476"/>
      <c r="GC138" s="476"/>
      <c r="GD138" s="476"/>
      <c r="GE138" s="476"/>
      <c r="GF138" s="476"/>
      <c r="GG138" s="476"/>
      <c r="GH138" s="476"/>
      <c r="GI138" s="476"/>
      <c r="GJ138" s="476"/>
      <c r="GK138" s="476"/>
      <c r="GL138" s="476"/>
      <c r="GM138" s="476"/>
      <c r="GN138" s="476"/>
      <c r="GO138" s="476"/>
      <c r="GP138" s="476"/>
      <c r="GQ138" s="476"/>
      <c r="GR138" s="476"/>
      <c r="GS138" s="476"/>
      <c r="GT138" s="476"/>
      <c r="GU138" s="476"/>
      <c r="GV138" s="476"/>
      <c r="GW138" s="476"/>
      <c r="GX138" s="476"/>
      <c r="GY138" s="476"/>
      <c r="GZ138" s="476"/>
      <c r="HA138" s="476"/>
      <c r="HB138" s="476"/>
      <c r="HC138" s="476"/>
      <c r="HD138" s="476"/>
      <c r="HE138" s="476"/>
      <c r="HF138" s="476"/>
      <c r="HG138" s="476"/>
      <c r="HH138" s="476"/>
      <c r="HI138" s="476"/>
      <c r="HJ138" s="476"/>
      <c r="HK138" s="476"/>
      <c r="HL138" s="476"/>
      <c r="HM138" s="476"/>
      <c r="HN138" s="476"/>
      <c r="HO138" s="476"/>
      <c r="HP138" s="476"/>
      <c r="HQ138" s="476"/>
      <c r="HR138" s="476"/>
      <c r="HS138" s="476"/>
      <c r="HT138" s="476"/>
      <c r="HU138" s="476"/>
      <c r="HV138" s="476"/>
      <c r="HW138" s="476"/>
      <c r="HX138" s="476"/>
      <c r="HY138" s="476"/>
      <c r="HZ138" s="476"/>
      <c r="IA138" s="476"/>
      <c r="IB138" s="476"/>
      <c r="IC138" s="476"/>
    </row>
    <row r="139" spans="1:361">
      <c r="A139" s="468" t="s">
        <v>847</v>
      </c>
      <c r="B139" s="471">
        <f>AVERAGE('monthly data'!B157:D157)</f>
        <v>170.33232319860397</v>
      </c>
      <c r="C139" s="471">
        <f>AVERAGE('monthly data'!E157:G157)</f>
        <v>0</v>
      </c>
      <c r="D139" s="471">
        <f>AVERAGE('monthly data'!H157:J157)</f>
        <v>0</v>
      </c>
      <c r="E139" s="471">
        <f>AVERAGE('monthly data'!K157:M157)</f>
        <v>0</v>
      </c>
      <c r="F139" s="471">
        <f>AVERAGE('monthly data'!N157:P157)</f>
        <v>0</v>
      </c>
      <c r="G139" s="471">
        <f>AVERAGE('monthly data'!Q157:S157)</f>
        <v>0</v>
      </c>
      <c r="H139" s="471">
        <f>AVERAGE('monthly data'!T157:V157)</f>
        <v>0</v>
      </c>
      <c r="I139" s="471">
        <f>AVERAGE('monthly data'!W157:Y157)</f>
        <v>0</v>
      </c>
      <c r="J139" s="471">
        <f>AVERAGE('monthly data'!Z157:AB157)</f>
        <v>0</v>
      </c>
      <c r="K139" s="471">
        <f>AVERAGE('monthly data'!AC157:AE157)</f>
        <v>0</v>
      </c>
      <c r="L139" s="471">
        <f>AVERAGE('monthly data'!AF157:AH157)</f>
        <v>0</v>
      </c>
      <c r="M139" s="471">
        <f>AVERAGE('monthly data'!AI157:AK157)</f>
        <v>0</v>
      </c>
      <c r="N139" s="471">
        <f>AVERAGE('monthly data'!AL157:AN157)</f>
        <v>0</v>
      </c>
      <c r="O139" s="471">
        <f>AVERAGE('monthly data'!AO157:AQ157)</f>
        <v>0</v>
      </c>
      <c r="P139" s="471">
        <f>AVERAGE('monthly data'!AR157:AT157)</f>
        <v>0</v>
      </c>
      <c r="Q139" s="471">
        <f>AVERAGE('monthly data'!AU157:AW157)</f>
        <v>0</v>
      </c>
      <c r="R139" s="471">
        <f>AVERAGE('monthly data'!AX157:AZ157)</f>
        <v>0</v>
      </c>
      <c r="S139" s="471">
        <f>AVERAGE('monthly data'!BA157:BC157)</f>
        <v>0</v>
      </c>
      <c r="T139" s="471">
        <f>AVERAGE('monthly data'!BD157:BF157)</f>
        <v>0</v>
      </c>
      <c r="U139" s="471">
        <f>AVERAGE('monthly data'!BG157:BI157)</f>
        <v>0</v>
      </c>
      <c r="V139" s="471">
        <f>AVERAGE('monthly data'!BJ157:BL157)</f>
        <v>0</v>
      </c>
      <c r="W139" s="471">
        <f>AVERAGE('monthly data'!BM157:BO157)</f>
        <v>0</v>
      </c>
      <c r="X139" s="471">
        <f>AVERAGE('monthly data'!BP157:BR157)</f>
        <v>0</v>
      </c>
      <c r="Y139" s="471">
        <f>AVERAGE('monthly data'!BS157:BU157)</f>
        <v>0</v>
      </c>
      <c r="Z139" s="471">
        <f>AVERAGE('monthly data'!BV157:BX157)</f>
        <v>0</v>
      </c>
      <c r="AA139" s="471">
        <f>AVERAGE('monthly data'!BY157:CA157)</f>
        <v>0</v>
      </c>
      <c r="AB139" s="471">
        <f>AVERAGE('monthly data'!CB157:CD157)</f>
        <v>0</v>
      </c>
      <c r="AC139" s="471">
        <f>AVERAGE('monthly data'!CE157:CG157)</f>
        <v>0</v>
      </c>
      <c r="AD139" s="471">
        <f>AVERAGE('monthly data'!CH157:CJ157)</f>
        <v>0</v>
      </c>
      <c r="AE139" s="471">
        <f>AVERAGE('monthly data'!CK157:CM157)</f>
        <v>0</v>
      </c>
      <c r="AF139" s="471">
        <f>AVERAGE('monthly data'!CN157:CP157)</f>
        <v>0</v>
      </c>
      <c r="AG139" s="471">
        <f>AVERAGE('monthly data'!CQ157:CS157)</f>
        <v>0</v>
      </c>
      <c r="AH139" s="471">
        <f>AVERAGE('monthly data'!CT157:CV157)</f>
        <v>0</v>
      </c>
      <c r="AI139" s="471">
        <f>AVERAGE('monthly data'!CW157:CY157)</f>
        <v>0</v>
      </c>
      <c r="AJ139" s="471">
        <f>AVERAGE('monthly data'!CZ157:DB157)</f>
        <v>0</v>
      </c>
      <c r="AK139" s="471">
        <f>AVERAGE('monthly data'!DC157:DE157)</f>
        <v>0</v>
      </c>
      <c r="AL139" s="471">
        <f>AVERAGE('monthly data'!DF157:DH157)</f>
        <v>0</v>
      </c>
      <c r="AM139" s="471">
        <f>AVERAGE('monthly data'!DI157:DK157)</f>
        <v>0</v>
      </c>
      <c r="AN139" s="471">
        <f>AVERAGE('monthly data'!DL157:DN157)</f>
        <v>0</v>
      </c>
      <c r="AO139" s="471">
        <f>AVERAGE('monthly data'!DO157:DQ157)</f>
        <v>0</v>
      </c>
      <c r="AP139" s="471">
        <f>AVERAGE('monthly data'!DR157:DT157)</f>
        <v>0</v>
      </c>
      <c r="AQ139" s="471">
        <f>AVERAGE('monthly data'!DU157:DW157)</f>
        <v>0</v>
      </c>
      <c r="AR139" s="471">
        <f>AVERAGE('monthly data'!DX157:DZ157)</f>
        <v>0</v>
      </c>
      <c r="AS139" s="471">
        <f>AVERAGE('monthly data'!EA157:EC157)</f>
        <v>0</v>
      </c>
      <c r="AT139" s="471">
        <f>AVERAGE('monthly data'!ED157:EF157)</f>
        <v>0</v>
      </c>
      <c r="AU139" s="471">
        <f>AVERAGE('monthly data'!EG157:EI157)</f>
        <v>0</v>
      </c>
      <c r="AV139" s="471">
        <f>AVERAGE('monthly data'!EJ157:EL157)</f>
        <v>0</v>
      </c>
      <c r="AW139" s="471">
        <f>AVERAGE('monthly data'!EM157:EO157)</f>
        <v>0</v>
      </c>
      <c r="AX139" s="471">
        <f>AVERAGE('monthly data'!EP157:ER157)</f>
        <v>0</v>
      </c>
      <c r="AY139" s="471">
        <f>AVERAGE('monthly data'!ES157:EU157)</f>
        <v>0</v>
      </c>
      <c r="AZ139" s="471">
        <f>AVERAGE('monthly data'!EV157:EX157)</f>
        <v>0</v>
      </c>
      <c r="BA139" s="471">
        <f>AVERAGE('monthly data'!EY157:FA157)</f>
        <v>0</v>
      </c>
      <c r="BB139" s="471">
        <f>AVERAGE('monthly data'!FB157:FD157)</f>
        <v>0</v>
      </c>
      <c r="BC139" s="471">
        <f>AVERAGE('monthly data'!FE157:FG157)</f>
        <v>0</v>
      </c>
      <c r="BD139" s="471">
        <f>AVERAGE('monthly data'!FH157:FJ157)</f>
        <v>0</v>
      </c>
      <c r="BE139" s="471">
        <f>AVERAGE('monthly data'!FK157:FM157)</f>
        <v>0</v>
      </c>
      <c r="BF139" s="471">
        <f>AVERAGE('monthly data'!FN157:FP157)</f>
        <v>54.311406765483525</v>
      </c>
      <c r="BG139" s="471">
        <f>AVERAGE('monthly data'!FQ157:FS157)</f>
        <v>82.558472223128831</v>
      </c>
      <c r="BH139" s="471">
        <f>AVERAGE('monthly data'!FT157:FV157)</f>
        <v>83.105210510627828</v>
      </c>
      <c r="BI139" s="471">
        <f>AVERAGE('monthly data'!FW157:FY157)</f>
        <v>84.622466384149689</v>
      </c>
      <c r="BJ139" s="471">
        <f>AVERAGE('monthly data'!FZ157:GB157)</f>
        <v>83.250268907150101</v>
      </c>
      <c r="BK139" s="471">
        <f>AVERAGE('monthly data'!GC157:GE157)</f>
        <v>87.206807920156578</v>
      </c>
      <c r="BL139" s="471">
        <f>AVERAGE('monthly data'!GF157:GH157)</f>
        <v>86.805097402365675</v>
      </c>
      <c r="BM139" s="471">
        <f>AVERAGE('monthly data'!GI157:GK157)</f>
        <v>87.697603823925576</v>
      </c>
      <c r="BN139" s="471">
        <f>AVERAGE('monthly data'!GL157:GN157)</f>
        <v>86.315451548969349</v>
      </c>
      <c r="BO139" s="471">
        <f>AVERAGE('monthly data'!GO157:GQ157)</f>
        <v>91.374329930503222</v>
      </c>
      <c r="BP139" s="471">
        <f>AVERAGE('monthly data'!GR157:GT157)</f>
        <v>92.734157128607634</v>
      </c>
      <c r="BQ139" s="471">
        <f>AVERAGE('monthly data'!GU157:GW157)</f>
        <v>94.485403119019153</v>
      </c>
      <c r="BR139" s="471">
        <f>AVERAGE('monthly data'!GX157:GZ157)</f>
        <v>92.788520336827162</v>
      </c>
      <c r="BS139" s="471">
        <f>AVERAGE('monthly data'!HA157:HC157)</f>
        <v>98.79634748925946</v>
      </c>
      <c r="BT139" s="471">
        <f>AVERAGE('monthly data'!HD157:HF157)</f>
        <v>97.947500859660195</v>
      </c>
      <c r="BU139" s="471">
        <f>AVERAGE('monthly data'!HG157:HI157)</f>
        <v>99.874017050322323</v>
      </c>
      <c r="BV139" s="471">
        <f>AVERAGE('monthly data'!HJ157:HL157)</f>
        <v>98.535642854749426</v>
      </c>
      <c r="BW139" s="471">
        <f>AVERAGE('monthly data'!HM157:HO157)</f>
        <v>101.98668362430222</v>
      </c>
      <c r="BX139" s="471">
        <f>AVERAGE('monthly data'!HP157:HR157)</f>
        <v>99.229456705072394</v>
      </c>
      <c r="BY139" s="471">
        <f>AVERAGE('monthly data'!HS157:HU157)</f>
        <v>100.0536609992397</v>
      </c>
      <c r="BZ139" s="471">
        <f>AVERAGE('monthly data'!HV157:HX157)</f>
        <v>99.815866582365018</v>
      </c>
      <c r="CA139" s="471">
        <f>AVERAGE('monthly data'!HY157:IA157)</f>
        <v>100.43520081506365</v>
      </c>
      <c r="CB139" s="471">
        <f>AVERAGE('monthly data'!IB157:ID157)</f>
        <v>100.61816127654096</v>
      </c>
      <c r="CC139" s="471">
        <f>AVERAGE('monthly data'!IE157:IG157)</f>
        <v>101.2083861017688</v>
      </c>
      <c r="CD139" s="471">
        <f>AVERAGE('monthly data'!IH157:IJ157)</f>
        <v>99.508840456132361</v>
      </c>
      <c r="CE139" s="471">
        <f>AVERAGE('monthly data'!IK157:IM157)</f>
        <v>99.831473437814353</v>
      </c>
      <c r="CF139" s="471">
        <f>AVERAGE('monthly data'!IN157:IP157)</f>
        <v>102.84836826873918</v>
      </c>
      <c r="CG139" s="471">
        <f>AVERAGE('monthly data'!IQ157:IS157)</f>
        <v>104.15440919976281</v>
      </c>
      <c r="CH139" s="471">
        <f>AVERAGE('monthly data'!IT157:IV157)</f>
        <v>103.66912764871516</v>
      </c>
      <c r="CI139" s="471">
        <f>AVERAGE('monthly data'!IW157:IY157)</f>
        <v>106.00592559141326</v>
      </c>
      <c r="CJ139" s="471">
        <f>AVERAGE('monthly data'!IZ157:JB157)</f>
        <v>106.82455489095264</v>
      </c>
      <c r="CK139" s="471">
        <f>AVERAGE('monthly data'!JC157:JE157)</f>
        <v>105.89850151986651</v>
      </c>
      <c r="CL139" s="471">
        <f>AVERAGE('monthly data'!JF157:JH157)</f>
        <v>108.08012150151741</v>
      </c>
      <c r="CM139" s="471">
        <f>AVERAGE('monthly data'!JI157:JK157)</f>
        <v>111.56074341389144</v>
      </c>
      <c r="CN139" s="471">
        <f>AVERAGE('monthly data'!JL157:JN157)</f>
        <v>110.5855581197394</v>
      </c>
      <c r="CO139" s="471">
        <f>AVERAGE('monthly data'!JO157:JQ157)</f>
        <v>112.60598694464933</v>
      </c>
      <c r="CP139" s="471">
        <f>AVERAGE('monthly data'!JR157:JT157)</f>
        <v>115.92966460718519</v>
      </c>
      <c r="CQ139" s="471">
        <f>AVERAGE('monthly data'!JU157:JW157)</f>
        <v>125.69890019625454</v>
      </c>
      <c r="CR139" s="471">
        <f>AVERAGE('monthly data'!JX157:JZ157)</f>
        <v>122.71207924144274</v>
      </c>
      <c r="CS139" s="471">
        <f>AVERAGE('monthly data'!KA157:KC157)</f>
        <v>121.99976757143811</v>
      </c>
      <c r="CT139" s="471">
        <f>AVERAGE('monthly data'!KD157:KF157)</f>
        <v>118.19867051112566</v>
      </c>
      <c r="CU139" s="471">
        <f>AVERAGE('monthly data'!KG157:KI157)</f>
        <v>120.5616306398385</v>
      </c>
      <c r="CV139" s="471">
        <f>AVERAGE('monthly data'!KJ157:KL157)</f>
        <v>120.45951142762642</v>
      </c>
      <c r="CW139" s="471">
        <f>AVERAGE('monthly data'!KM157:KO157)</f>
        <v>122.66946276134583</v>
      </c>
      <c r="CX139" s="471">
        <f>AVERAGE('monthly data'!KP157:KR157)</f>
        <v>129.03807584986052</v>
      </c>
      <c r="CY139" s="471">
        <f>AVERAGE('monthly data'!KS157:KU157)</f>
        <v>133.97142264606262</v>
      </c>
      <c r="CZ139" s="471">
        <f>AVERAGE('monthly data'!KV157:KX157)</f>
        <v>126.78663497663347</v>
      </c>
      <c r="DA139" s="471">
        <f>AVERAGE('monthly data'!KY157:LA157)</f>
        <v>129.6843615122846</v>
      </c>
      <c r="DB139" s="471">
        <f>AVERAGE('monthly data'!LB157:LD157)</f>
        <v>130.63824132118054</v>
      </c>
      <c r="DC139" s="471">
        <f>AVERAGE('monthly data'!LE157:LG157)</f>
        <v>43.640198416230142</v>
      </c>
      <c r="DD139" s="471">
        <f>AVERAGE('monthly data'!LH157:LJ157)</f>
        <v>0</v>
      </c>
      <c r="DE139" s="471">
        <f>AVERAGE('monthly data'!LK157:LM157)</f>
        <v>0</v>
      </c>
      <c r="DF139" s="471" t="e">
        <f>AVERAGE('monthly data'!LN157:LP157)</f>
        <v>#DIV/0!</v>
      </c>
      <c r="DG139" s="471" t="e">
        <f>AVERAGE('monthly data'!LQ157:LS157)</f>
        <v>#DIV/0!</v>
      </c>
      <c r="DH139" s="471" t="e">
        <f>AVERAGE('monthly data'!LT157:LV157)</f>
        <v>#DIV/0!</v>
      </c>
      <c r="DI139" s="471" t="e">
        <f>AVERAGE('monthly data'!LW157:LY157)</f>
        <v>#DIV/0!</v>
      </c>
      <c r="DJ139" s="471" t="e">
        <f>AVERAGE('monthly data'!LZ157:MB157)</f>
        <v>#DIV/0!</v>
      </c>
      <c r="DK139" s="471" t="e">
        <f>AVERAGE('monthly data'!MC157:ME157)</f>
        <v>#DIV/0!</v>
      </c>
      <c r="DL139" s="471" t="e">
        <f>AVERAGE('monthly data'!MF157:MH157)</f>
        <v>#DIV/0!</v>
      </c>
      <c r="DM139" s="471" t="e">
        <f>AVERAGE('monthly data'!MI157:MK157)</f>
        <v>#DIV/0!</v>
      </c>
      <c r="DN139" s="471" t="e">
        <f>AVERAGE('monthly data'!ML157:MN157)</f>
        <v>#DIV/0!</v>
      </c>
      <c r="DO139" s="471" t="e">
        <f>AVERAGE('monthly data'!MO157:MQ157)</f>
        <v>#DIV/0!</v>
      </c>
      <c r="DP139" s="471" t="e">
        <f>AVERAGE('monthly data'!MR157:MT157)</f>
        <v>#DIV/0!</v>
      </c>
      <c r="DQ139" s="471" t="e">
        <f>AVERAGE('monthly data'!MU157:MW157)</f>
        <v>#DIV/0!</v>
      </c>
      <c r="DR139" s="476"/>
      <c r="DS139" s="476"/>
      <c r="DT139" s="476"/>
      <c r="DU139" s="476"/>
      <c r="DV139" s="476"/>
      <c r="DW139" s="476"/>
      <c r="DX139" s="476"/>
      <c r="DY139" s="476"/>
      <c r="DZ139" s="476"/>
      <c r="EA139" s="476"/>
      <c r="EB139" s="476"/>
      <c r="EC139" s="476"/>
      <c r="ED139" s="476"/>
      <c r="EE139" s="476"/>
      <c r="EF139" s="476"/>
      <c r="EG139" s="476"/>
      <c r="EH139" s="476"/>
      <c r="EI139" s="476"/>
      <c r="EJ139" s="476"/>
      <c r="EK139" s="476"/>
      <c r="EL139" s="476"/>
      <c r="EM139" s="476"/>
      <c r="EN139" s="476"/>
      <c r="EO139" s="476"/>
      <c r="EP139" s="476"/>
      <c r="EQ139" s="476"/>
      <c r="ER139" s="476"/>
      <c r="ES139" s="476"/>
      <c r="ET139" s="476"/>
      <c r="EU139" s="476"/>
      <c r="EV139" s="476"/>
      <c r="EW139" s="476"/>
      <c r="EX139" s="476"/>
      <c r="EY139" s="476"/>
      <c r="EZ139" s="476"/>
      <c r="FA139" s="476"/>
      <c r="FB139" s="476"/>
      <c r="FC139" s="476"/>
      <c r="FD139" s="476"/>
      <c r="FE139" s="476"/>
      <c r="FF139" s="476"/>
      <c r="FG139" s="476"/>
      <c r="FH139" s="476"/>
      <c r="FI139" s="476"/>
      <c r="FJ139" s="476"/>
      <c r="FK139" s="476"/>
      <c r="FL139" s="476"/>
      <c r="FM139" s="476"/>
      <c r="FN139" s="476"/>
      <c r="FO139" s="476"/>
      <c r="FP139" s="476"/>
      <c r="FQ139" s="476"/>
      <c r="FR139" s="476"/>
      <c r="FS139" s="476"/>
      <c r="FT139" s="476"/>
      <c r="FU139" s="476"/>
      <c r="FV139" s="476"/>
      <c r="FW139" s="476"/>
      <c r="FX139" s="476"/>
      <c r="FY139" s="476"/>
      <c r="FZ139" s="476"/>
      <c r="GA139" s="476"/>
      <c r="GB139" s="476"/>
      <c r="GC139" s="476"/>
      <c r="GD139" s="476"/>
      <c r="GE139" s="476"/>
      <c r="GF139" s="476"/>
      <c r="GG139" s="476"/>
      <c r="GH139" s="476"/>
      <c r="GI139" s="476"/>
      <c r="GJ139" s="476"/>
      <c r="GK139" s="476"/>
      <c r="GL139" s="476"/>
      <c r="GM139" s="476"/>
      <c r="GN139" s="476"/>
      <c r="GO139" s="476"/>
      <c r="GP139" s="476"/>
      <c r="GQ139" s="476"/>
      <c r="GR139" s="476"/>
      <c r="GS139" s="476"/>
      <c r="GT139" s="476"/>
      <c r="GU139" s="476"/>
      <c r="GV139" s="476"/>
      <c r="GW139" s="476"/>
      <c r="GX139" s="476"/>
      <c r="GY139" s="476"/>
      <c r="GZ139" s="476"/>
      <c r="HA139" s="476"/>
      <c r="HB139" s="476"/>
      <c r="HC139" s="476"/>
      <c r="HD139" s="476"/>
      <c r="HE139" s="476"/>
      <c r="HF139" s="476"/>
      <c r="HG139" s="476"/>
      <c r="HH139" s="476"/>
      <c r="HI139" s="476"/>
      <c r="HJ139" s="476"/>
      <c r="HK139" s="476"/>
      <c r="HL139" s="476"/>
      <c r="HM139" s="476"/>
      <c r="HN139" s="476"/>
      <c r="HO139" s="476"/>
      <c r="HP139" s="476"/>
      <c r="HQ139" s="476"/>
      <c r="HR139" s="476"/>
      <c r="HS139" s="476"/>
      <c r="HT139" s="476"/>
      <c r="HU139" s="476"/>
      <c r="HV139" s="476"/>
      <c r="HW139" s="476"/>
      <c r="HX139" s="476"/>
      <c r="HY139" s="476"/>
      <c r="HZ139" s="476"/>
      <c r="IA139" s="476"/>
      <c r="IB139" s="476"/>
      <c r="IC139" s="476"/>
    </row>
    <row r="140" spans="1:361">
      <c r="A140" s="467" t="s">
        <v>637</v>
      </c>
      <c r="B140" s="471">
        <f>AVERAGE('monthly data'!B159:D159)</f>
        <v>52.567676336383983</v>
      </c>
      <c r="C140" s="471">
        <f>AVERAGE('monthly data'!E159:G159)</f>
        <v>0</v>
      </c>
      <c r="D140" s="471">
        <f>AVERAGE('monthly data'!H159:J159)</f>
        <v>0</v>
      </c>
      <c r="E140" s="471">
        <f>AVERAGE('monthly data'!K159:M159)</f>
        <v>0</v>
      </c>
      <c r="F140" s="471">
        <f>AVERAGE('monthly data'!N159:P159)</f>
        <v>0</v>
      </c>
      <c r="G140" s="471">
        <f>AVERAGE('monthly data'!Q159:S159)</f>
        <v>0</v>
      </c>
      <c r="H140" s="471">
        <f>AVERAGE('monthly data'!T159:V159)</f>
        <v>0</v>
      </c>
      <c r="I140" s="471">
        <f>AVERAGE('monthly data'!W159:Y159)</f>
        <v>0</v>
      </c>
      <c r="J140" s="471">
        <f>AVERAGE('monthly data'!Z159:AB159)</f>
        <v>0</v>
      </c>
      <c r="K140" s="471">
        <f>AVERAGE('monthly data'!AC159:AE159)</f>
        <v>0</v>
      </c>
      <c r="L140" s="471">
        <f>AVERAGE('monthly data'!AF159:AH159)</f>
        <v>0</v>
      </c>
      <c r="M140" s="471">
        <f>AVERAGE('monthly data'!AI159:AK159)</f>
        <v>0</v>
      </c>
      <c r="N140" s="471">
        <f>AVERAGE('monthly data'!AL159:AN159)</f>
        <v>0</v>
      </c>
      <c r="O140" s="471">
        <f>AVERAGE('monthly data'!AO159:AQ159)</f>
        <v>0</v>
      </c>
      <c r="P140" s="471">
        <f>AVERAGE('monthly data'!AR159:AT159)</f>
        <v>0</v>
      </c>
      <c r="Q140" s="471">
        <f>AVERAGE('monthly data'!AU159:AW159)</f>
        <v>0</v>
      </c>
      <c r="R140" s="471">
        <f>AVERAGE('monthly data'!AX159:AZ159)</f>
        <v>0</v>
      </c>
      <c r="S140" s="471">
        <f>AVERAGE('monthly data'!BA159:BC159)</f>
        <v>0</v>
      </c>
      <c r="T140" s="471">
        <f>AVERAGE('monthly data'!BD159:BF159)</f>
        <v>0</v>
      </c>
      <c r="U140" s="471">
        <f>AVERAGE('monthly data'!BG159:BI159)</f>
        <v>0</v>
      </c>
      <c r="V140" s="471">
        <f>AVERAGE('monthly data'!BJ159:BL159)</f>
        <v>0</v>
      </c>
      <c r="W140" s="471">
        <f>AVERAGE('monthly data'!BM159:BO159)</f>
        <v>0</v>
      </c>
      <c r="X140" s="471">
        <f>AVERAGE('monthly data'!BP159:BR159)</f>
        <v>0</v>
      </c>
      <c r="Y140" s="471">
        <f>AVERAGE('monthly data'!BS159:BU159)</f>
        <v>0</v>
      </c>
      <c r="Z140" s="471">
        <f>AVERAGE('monthly data'!BV159:BX159)</f>
        <v>0</v>
      </c>
      <c r="AA140" s="471">
        <f>AVERAGE('monthly data'!BY159:CA159)</f>
        <v>0</v>
      </c>
      <c r="AB140" s="471">
        <f>AVERAGE('monthly data'!CB159:CD159)</f>
        <v>0</v>
      </c>
      <c r="AC140" s="471">
        <f>AVERAGE('monthly data'!CE159:CG159)</f>
        <v>0</v>
      </c>
      <c r="AD140" s="471">
        <f>AVERAGE('monthly data'!CH159:CJ159)</f>
        <v>0</v>
      </c>
      <c r="AE140" s="471">
        <f>AVERAGE('monthly data'!CK159:CM159)</f>
        <v>0</v>
      </c>
      <c r="AF140" s="471">
        <f>AVERAGE('monthly data'!CN159:CP159)</f>
        <v>0</v>
      </c>
      <c r="AG140" s="471">
        <f>AVERAGE('monthly data'!CQ159:CS159)</f>
        <v>0</v>
      </c>
      <c r="AH140" s="471">
        <f>AVERAGE('monthly data'!CT159:CV159)</f>
        <v>0</v>
      </c>
      <c r="AI140" s="471">
        <f>AVERAGE('monthly data'!CW159:CY159)</f>
        <v>0</v>
      </c>
      <c r="AJ140" s="471">
        <f>AVERAGE('monthly data'!CZ159:DB159)</f>
        <v>0</v>
      </c>
      <c r="AK140" s="471">
        <f>AVERAGE('monthly data'!DC159:DE159)</f>
        <v>0</v>
      </c>
      <c r="AL140" s="471">
        <f>AVERAGE('monthly data'!DF159:DH159)</f>
        <v>0</v>
      </c>
      <c r="AM140" s="471">
        <f>AVERAGE('monthly data'!DI159:DK159)</f>
        <v>0</v>
      </c>
      <c r="AN140" s="471">
        <f>AVERAGE('monthly data'!DL159:DN159)</f>
        <v>0</v>
      </c>
      <c r="AO140" s="471">
        <f>AVERAGE('monthly data'!DO159:DQ159)</f>
        <v>0</v>
      </c>
      <c r="AP140" s="471">
        <f>AVERAGE('monthly data'!DR159:DT159)</f>
        <v>0</v>
      </c>
      <c r="AQ140" s="471">
        <f>AVERAGE('monthly data'!DU159:DW159)</f>
        <v>0</v>
      </c>
      <c r="AR140" s="471">
        <f>AVERAGE('monthly data'!DX159:DZ159)</f>
        <v>0</v>
      </c>
      <c r="AS140" s="471">
        <f>AVERAGE('monthly data'!EA159:EC159)</f>
        <v>0</v>
      </c>
      <c r="AT140" s="471">
        <f>AVERAGE('monthly data'!ED159:EF159)</f>
        <v>0</v>
      </c>
      <c r="AU140" s="471">
        <f>AVERAGE('monthly data'!EG159:EI159)</f>
        <v>0</v>
      </c>
      <c r="AV140" s="471">
        <f>AVERAGE('monthly data'!EJ159:EL159)</f>
        <v>0</v>
      </c>
      <c r="AW140" s="471">
        <f>AVERAGE('monthly data'!EM159:EO159)</f>
        <v>0</v>
      </c>
      <c r="AX140" s="471">
        <f>AVERAGE('monthly data'!EP159:ER159)</f>
        <v>0</v>
      </c>
      <c r="AY140" s="471">
        <f>AVERAGE('monthly data'!ES159:EU159)</f>
        <v>0</v>
      </c>
      <c r="AZ140" s="471">
        <f>AVERAGE('monthly data'!EV159:EX159)</f>
        <v>0</v>
      </c>
      <c r="BA140" s="471">
        <f>AVERAGE('monthly data'!EY159:FA159)</f>
        <v>0</v>
      </c>
      <c r="BB140" s="471">
        <f>AVERAGE('monthly data'!FB159:FD159)</f>
        <v>0</v>
      </c>
      <c r="BC140" s="471">
        <f>AVERAGE('monthly data'!FE159:FG159)</f>
        <v>0</v>
      </c>
      <c r="BD140" s="471">
        <f>AVERAGE('monthly data'!FH159:FJ159)</f>
        <v>0</v>
      </c>
      <c r="BE140" s="471">
        <f>AVERAGE('monthly data'!FK159:FM159)</f>
        <v>0</v>
      </c>
      <c r="BF140" s="471">
        <f>AVERAGE('monthly data'!FN159:FP159)</f>
        <v>56.868192752006131</v>
      </c>
      <c r="BG140" s="471">
        <f>AVERAGE('monthly data'!FQ159:FS159)</f>
        <v>85.311332378769109</v>
      </c>
      <c r="BH140" s="471">
        <f>AVERAGE('monthly data'!FT159:FV159)</f>
        <v>85.203792625444436</v>
      </c>
      <c r="BI140" s="471">
        <f>AVERAGE('monthly data'!FW159:FY159)</f>
        <v>84.398835423851665</v>
      </c>
      <c r="BJ140" s="471">
        <f>AVERAGE('monthly data'!FZ159:GB159)</f>
        <v>83.949153220286902</v>
      </c>
      <c r="BK140" s="471">
        <f>AVERAGE('monthly data'!GC159:GE159)</f>
        <v>84.114328400989919</v>
      </c>
      <c r="BL140" s="471">
        <f>AVERAGE('monthly data'!GF159:GH159)</f>
        <v>82.810721756975866</v>
      </c>
      <c r="BM140" s="471">
        <f>AVERAGE('monthly data'!GI159:GK159)</f>
        <v>82.173648097617146</v>
      </c>
      <c r="BN140" s="471">
        <f>AVERAGE('monthly data'!GL159:GN159)</f>
        <v>83.398847162636514</v>
      </c>
      <c r="BO140" s="471">
        <f>AVERAGE('monthly data'!GO159:GQ159)</f>
        <v>84.399430381802134</v>
      </c>
      <c r="BP140" s="471">
        <f>AVERAGE('monthly data'!GR159:GT159)</f>
        <v>85.975023755970156</v>
      </c>
      <c r="BQ140" s="471">
        <f>AVERAGE('monthly data'!GU159:GW159)</f>
        <v>86.901188032417465</v>
      </c>
      <c r="BR140" s="471">
        <f>AVERAGE('monthly data'!GX159:GZ159)</f>
        <v>87.546725184514571</v>
      </c>
      <c r="BS140" s="471">
        <f>AVERAGE('monthly data'!HA159:HC159)</f>
        <v>88.144873789812152</v>
      </c>
      <c r="BT140" s="471">
        <f>AVERAGE('monthly data'!HD159:HF159)</f>
        <v>90.307532535462215</v>
      </c>
      <c r="BU140" s="471">
        <f>AVERAGE('monthly data'!HG159:HI159)</f>
        <v>91.253555646334988</v>
      </c>
      <c r="BV140" s="471">
        <f>AVERAGE('monthly data'!HJ159:HL159)</f>
        <v>91.807652830126415</v>
      </c>
      <c r="BW140" s="471">
        <f>AVERAGE('monthly data'!HM159:HO159)</f>
        <v>92.33440213715221</v>
      </c>
      <c r="BX140" s="471">
        <f>AVERAGE('monthly data'!HP159:HR159)</f>
        <v>92.073496106291671</v>
      </c>
      <c r="BY140" s="471">
        <f>AVERAGE('monthly data'!HS159:HU159)</f>
        <v>91.582252787522023</v>
      </c>
      <c r="BZ140" s="471">
        <f>AVERAGE('monthly data'!HV159:HX159)</f>
        <v>92.218833392135835</v>
      </c>
      <c r="CA140" s="471">
        <f>AVERAGE('monthly data'!HY159:IA159)</f>
        <v>92.674024078356794</v>
      </c>
      <c r="CB140" s="471">
        <f>AVERAGE('monthly data'!IB159:ID159)</f>
        <v>93.465401701873091</v>
      </c>
      <c r="CC140" s="471">
        <f>AVERAGE('monthly data'!IE159:IG159)</f>
        <v>93.287021682717977</v>
      </c>
      <c r="CD140" s="471">
        <f>AVERAGE('monthly data'!IH159:IJ159)</f>
        <v>93.293506431239393</v>
      </c>
      <c r="CE140" s="471">
        <f>AVERAGE('monthly data'!IK159:IM159)</f>
        <v>93.357412390732506</v>
      </c>
      <c r="CF140" s="471">
        <f>AVERAGE('monthly data'!IN159:IP159)</f>
        <v>95.624422406297981</v>
      </c>
      <c r="CG140" s="471">
        <f>AVERAGE('monthly data'!IQ159:IS159)</f>
        <v>96.140717335416184</v>
      </c>
      <c r="CH140" s="471">
        <f>AVERAGE('monthly data'!IT159:IV159)</f>
        <v>96.82498447490191</v>
      </c>
      <c r="CI140" s="471">
        <f>AVERAGE('monthly data'!IW159:IY159)</f>
        <v>97.376445319721256</v>
      </c>
      <c r="CJ140" s="471">
        <f>AVERAGE('monthly data'!IZ159:JB159)</f>
        <v>97.939437628183896</v>
      </c>
      <c r="CK140" s="471">
        <f>AVERAGE('monthly data'!JC159:JE159)</f>
        <v>99.483473317810407</v>
      </c>
      <c r="CL140" s="471">
        <f>AVERAGE('monthly data'!JF159:JH159)</f>
        <v>100.61032157522548</v>
      </c>
      <c r="CM140" s="471">
        <f>AVERAGE('monthly data'!JI159:JK159)</f>
        <v>100.79855026071642</v>
      </c>
      <c r="CN140" s="471">
        <f>AVERAGE('monthly data'!JL159:JN159)</f>
        <v>101.12309300962089</v>
      </c>
      <c r="CO140" s="471">
        <f>AVERAGE('monthly data'!JO159:JQ159)</f>
        <v>101.29677739796784</v>
      </c>
      <c r="CP140" s="471">
        <f>AVERAGE('monthly data'!JR159:JT159)</f>
        <v>101.97253542540072</v>
      </c>
      <c r="CQ140" s="471">
        <f>AVERAGE('monthly data'!JU159:JW159)</f>
        <v>102.98133446513719</v>
      </c>
      <c r="CR140" s="471">
        <f>AVERAGE('monthly data'!JX159:JZ159)</f>
        <v>103.88023778720499</v>
      </c>
      <c r="CS140" s="471">
        <f>AVERAGE('monthly data'!KA159:KC159)</f>
        <v>105.54024711299523</v>
      </c>
      <c r="CT140" s="471">
        <f>AVERAGE('monthly data'!KD159:KF159)</f>
        <v>106.39736394077592</v>
      </c>
      <c r="CU140" s="471">
        <f>AVERAGE('monthly data'!KG159:KI159)</f>
        <v>107.03024173072066</v>
      </c>
      <c r="CV140" s="471">
        <f>AVERAGE('monthly data'!KJ159:KL159)</f>
        <v>107.84594641724982</v>
      </c>
      <c r="CW140" s="471">
        <f>AVERAGE('monthly data'!KM159:KO159)</f>
        <v>108.09987275951254</v>
      </c>
      <c r="CX140" s="471">
        <f>AVERAGE('monthly data'!KP159:KR159)</f>
        <v>108.49501810054913</v>
      </c>
      <c r="CY140" s="471">
        <f>AVERAGE('monthly data'!KS159:KU159)</f>
        <v>109.36938935045123</v>
      </c>
      <c r="CZ140" s="471">
        <f>AVERAGE('monthly data'!KV159:KX159)</f>
        <v>109.88504653826847</v>
      </c>
      <c r="DA140" s="471">
        <f>AVERAGE('monthly data'!KY159:LA159)</f>
        <v>111.17161320615548</v>
      </c>
      <c r="DB140" s="471">
        <f>AVERAGE('monthly data'!LB159:LD159)</f>
        <v>112.2804757689471</v>
      </c>
      <c r="DC140" s="471">
        <f>AVERAGE('monthly data'!LE159:LG159)</f>
        <v>32.558574778124601</v>
      </c>
      <c r="DD140" s="471">
        <f>AVERAGE('monthly data'!LH159:LJ159)</f>
        <v>-8</v>
      </c>
      <c r="DE140" s="471">
        <f>AVERAGE('monthly data'!LK159:LM159)</f>
        <v>-8</v>
      </c>
      <c r="DF140" s="471" t="e">
        <f>AVERAGE('monthly data'!LN159:LP159)</f>
        <v>#DIV/0!</v>
      </c>
      <c r="DG140" s="471" t="e">
        <f>AVERAGE('monthly data'!LQ159:LS159)</f>
        <v>#DIV/0!</v>
      </c>
      <c r="DH140" s="471" t="e">
        <f>AVERAGE('monthly data'!LT159:LV159)</f>
        <v>#DIV/0!</v>
      </c>
      <c r="DI140" s="471" t="e">
        <f>AVERAGE('monthly data'!LW159:LY159)</f>
        <v>#DIV/0!</v>
      </c>
      <c r="DJ140" s="471" t="e">
        <f>AVERAGE('monthly data'!LZ159:MB159)</f>
        <v>#DIV/0!</v>
      </c>
      <c r="DK140" s="471" t="e">
        <f>AVERAGE('monthly data'!MC159:ME159)</f>
        <v>#DIV/0!</v>
      </c>
      <c r="DL140" s="471" t="e">
        <f>AVERAGE('monthly data'!MF159:MH159)</f>
        <v>#DIV/0!</v>
      </c>
      <c r="DM140" s="471" t="e">
        <f>AVERAGE('monthly data'!MI159:MK159)</f>
        <v>#DIV/0!</v>
      </c>
      <c r="DN140" s="471" t="e">
        <f>AVERAGE('monthly data'!ML159:MN159)</f>
        <v>#DIV/0!</v>
      </c>
      <c r="DO140" s="471" t="e">
        <f>AVERAGE('monthly data'!MO159:MQ159)</f>
        <v>#DIV/0!</v>
      </c>
      <c r="DP140" s="471" t="e">
        <f>AVERAGE('monthly data'!MR159:MT159)</f>
        <v>#DIV/0!</v>
      </c>
      <c r="DQ140" s="471" t="e">
        <f>AVERAGE('monthly data'!MU159:MW159)</f>
        <v>#DIV/0!</v>
      </c>
      <c r="DR140" s="476"/>
      <c r="DS140" s="476"/>
      <c r="DT140" s="476"/>
      <c r="DU140" s="476"/>
      <c r="DV140" s="476"/>
      <c r="DW140" s="476"/>
      <c r="DX140" s="476"/>
      <c r="DY140" s="476"/>
      <c r="DZ140" s="476"/>
      <c r="EA140" s="476"/>
      <c r="EB140" s="476"/>
      <c r="EC140" s="476"/>
      <c r="ED140" s="476"/>
      <c r="EE140" s="476"/>
      <c r="EF140" s="476"/>
      <c r="EG140" s="476"/>
      <c r="EH140" s="476"/>
      <c r="EI140" s="476"/>
      <c r="EJ140" s="476"/>
      <c r="EK140" s="476"/>
      <c r="EL140" s="476"/>
      <c r="EM140" s="476"/>
      <c r="EN140" s="476"/>
      <c r="EO140" s="476"/>
      <c r="EP140" s="476"/>
      <c r="EQ140" s="476"/>
      <c r="ER140" s="476"/>
      <c r="ES140" s="476"/>
      <c r="ET140" s="476"/>
      <c r="EU140" s="476"/>
      <c r="EV140" s="476"/>
      <c r="EW140" s="476"/>
      <c r="EX140" s="476"/>
      <c r="EY140" s="476"/>
      <c r="EZ140" s="476"/>
      <c r="FA140" s="476"/>
      <c r="FB140" s="476"/>
      <c r="FC140" s="476"/>
      <c r="FD140" s="476"/>
      <c r="FE140" s="476"/>
      <c r="FF140" s="476"/>
      <c r="FG140" s="476"/>
      <c r="FH140" s="476"/>
      <c r="FI140" s="476"/>
      <c r="FJ140" s="476"/>
      <c r="FK140" s="476"/>
      <c r="FL140" s="476"/>
      <c r="FM140" s="476"/>
      <c r="FN140" s="476"/>
      <c r="FO140" s="476"/>
      <c r="FP140" s="476"/>
      <c r="FQ140" s="476"/>
      <c r="FR140" s="476"/>
      <c r="FS140" s="476"/>
      <c r="FT140" s="476"/>
      <c r="FU140" s="476"/>
      <c r="FV140" s="476"/>
      <c r="FW140" s="476"/>
      <c r="FX140" s="476"/>
      <c r="FY140" s="476"/>
      <c r="FZ140" s="476"/>
      <c r="GA140" s="476"/>
      <c r="GB140" s="476"/>
      <c r="GC140" s="476"/>
      <c r="GD140" s="476"/>
      <c r="GE140" s="476"/>
      <c r="GF140" s="476"/>
      <c r="GG140" s="476"/>
      <c r="GH140" s="476"/>
      <c r="GI140" s="476"/>
      <c r="GJ140" s="476"/>
      <c r="GK140" s="476"/>
      <c r="GL140" s="476"/>
      <c r="GM140" s="476"/>
      <c r="GN140" s="476"/>
      <c r="GO140" s="476"/>
      <c r="GP140" s="476"/>
      <c r="GQ140" s="476"/>
      <c r="GR140" s="476"/>
      <c r="GS140" s="476"/>
      <c r="GT140" s="476"/>
      <c r="GU140" s="476"/>
      <c r="GV140" s="476"/>
      <c r="GW140" s="476"/>
      <c r="GX140" s="476"/>
      <c r="GY140" s="476"/>
      <c r="GZ140" s="476"/>
      <c r="HA140" s="476"/>
      <c r="HB140" s="476"/>
      <c r="HC140" s="476"/>
      <c r="HD140" s="476"/>
      <c r="HE140" s="476"/>
      <c r="HF140" s="476"/>
      <c r="HG140" s="476"/>
      <c r="HH140" s="476"/>
      <c r="HI140" s="476"/>
      <c r="HJ140" s="476"/>
      <c r="HK140" s="476"/>
      <c r="HL140" s="476"/>
      <c r="HM140" s="476"/>
      <c r="HN140" s="476"/>
      <c r="HO140" s="476"/>
      <c r="HP140" s="476"/>
      <c r="HQ140" s="476"/>
      <c r="HR140" s="476"/>
      <c r="HS140" s="476"/>
      <c r="HT140" s="476"/>
      <c r="HU140" s="476"/>
      <c r="HV140" s="476"/>
      <c r="HW140" s="476"/>
      <c r="HX140" s="476"/>
      <c r="HY140" s="476"/>
      <c r="HZ140" s="476"/>
      <c r="IA140" s="476"/>
      <c r="IB140" s="476"/>
      <c r="IC140" s="476"/>
    </row>
    <row r="141" spans="1:361">
      <c r="A141" s="468" t="s">
        <v>848</v>
      </c>
      <c r="B141" s="471">
        <f>AVERAGE('monthly data'!B160:D160)</f>
        <v>925.81490601041742</v>
      </c>
      <c r="C141" s="471">
        <f>AVERAGE('monthly data'!E160:G160)</f>
        <v>0</v>
      </c>
      <c r="D141" s="471">
        <f>AVERAGE('monthly data'!H160:J160)</f>
        <v>0</v>
      </c>
      <c r="E141" s="471">
        <f>AVERAGE('monthly data'!K160:M160)</f>
        <v>0</v>
      </c>
      <c r="F141" s="471">
        <f>AVERAGE('monthly data'!N160:P160)</f>
        <v>0</v>
      </c>
      <c r="G141" s="471">
        <f>AVERAGE('monthly data'!Q160:S160)</f>
        <v>0</v>
      </c>
      <c r="H141" s="471">
        <f>AVERAGE('monthly data'!T160:V160)</f>
        <v>0</v>
      </c>
      <c r="I141" s="471">
        <f>AVERAGE('monthly data'!W160:Y160)</f>
        <v>0</v>
      </c>
      <c r="J141" s="471">
        <f>AVERAGE('monthly data'!Z160:AB160)</f>
        <v>0</v>
      </c>
      <c r="K141" s="471">
        <f>AVERAGE('monthly data'!AC160:AE160)</f>
        <v>0</v>
      </c>
      <c r="L141" s="471">
        <f>AVERAGE('monthly data'!AF160:AH160)</f>
        <v>0</v>
      </c>
      <c r="M141" s="471">
        <f>AVERAGE('monthly data'!AI160:AK160)</f>
        <v>0</v>
      </c>
      <c r="N141" s="471">
        <f>AVERAGE('monthly data'!AL160:AN160)</f>
        <v>0</v>
      </c>
      <c r="O141" s="471">
        <f>AVERAGE('monthly data'!AO160:AQ160)</f>
        <v>0</v>
      </c>
      <c r="P141" s="471">
        <f>AVERAGE('monthly data'!AR160:AT160)</f>
        <v>0</v>
      </c>
      <c r="Q141" s="471">
        <f>AVERAGE('monthly data'!AU160:AW160)</f>
        <v>0</v>
      </c>
      <c r="R141" s="471">
        <f>AVERAGE('monthly data'!AX160:AZ160)</f>
        <v>0</v>
      </c>
      <c r="S141" s="471">
        <f>AVERAGE('monthly data'!BA160:BC160)</f>
        <v>0</v>
      </c>
      <c r="T141" s="471">
        <f>AVERAGE('monthly data'!BD160:BF160)</f>
        <v>0</v>
      </c>
      <c r="U141" s="471">
        <f>AVERAGE('monthly data'!BG160:BI160)</f>
        <v>0</v>
      </c>
      <c r="V141" s="471">
        <f>AVERAGE('monthly data'!BJ160:BL160)</f>
        <v>0</v>
      </c>
      <c r="W141" s="471">
        <f>AVERAGE('monthly data'!BM160:BO160)</f>
        <v>0</v>
      </c>
      <c r="X141" s="471">
        <f>AVERAGE('monthly data'!BP160:BR160)</f>
        <v>0</v>
      </c>
      <c r="Y141" s="471">
        <f>AVERAGE('monthly data'!BS160:BU160)</f>
        <v>0</v>
      </c>
      <c r="Z141" s="471">
        <f>AVERAGE('monthly data'!BV160:BX160)</f>
        <v>0</v>
      </c>
      <c r="AA141" s="471">
        <f>AVERAGE('monthly data'!BY160:CA160)</f>
        <v>0</v>
      </c>
      <c r="AB141" s="471">
        <f>AVERAGE('monthly data'!CB160:CD160)</f>
        <v>0</v>
      </c>
      <c r="AC141" s="471">
        <f>AVERAGE('monthly data'!CE160:CG160)</f>
        <v>0</v>
      </c>
      <c r="AD141" s="471">
        <f>AVERAGE('monthly data'!CH160:CJ160)</f>
        <v>0</v>
      </c>
      <c r="AE141" s="471">
        <f>AVERAGE('monthly data'!CK160:CM160)</f>
        <v>0</v>
      </c>
      <c r="AF141" s="471">
        <f>AVERAGE('monthly data'!CN160:CP160)</f>
        <v>0</v>
      </c>
      <c r="AG141" s="471">
        <f>AVERAGE('monthly data'!CQ160:CS160)</f>
        <v>0</v>
      </c>
      <c r="AH141" s="471">
        <f>AVERAGE('monthly data'!CT160:CV160)</f>
        <v>0</v>
      </c>
      <c r="AI141" s="471">
        <f>AVERAGE('monthly data'!CW160:CY160)</f>
        <v>0</v>
      </c>
      <c r="AJ141" s="471">
        <f>AVERAGE('monthly data'!CZ160:DB160)</f>
        <v>0</v>
      </c>
      <c r="AK141" s="471">
        <f>AVERAGE('monthly data'!DC160:DE160)</f>
        <v>0</v>
      </c>
      <c r="AL141" s="471">
        <f>AVERAGE('monthly data'!DF160:DH160)</f>
        <v>0</v>
      </c>
      <c r="AM141" s="471">
        <f>AVERAGE('monthly data'!DI160:DK160)</f>
        <v>0</v>
      </c>
      <c r="AN141" s="471">
        <f>AVERAGE('monthly data'!DL160:DN160)</f>
        <v>0</v>
      </c>
      <c r="AO141" s="471">
        <f>AVERAGE('monthly data'!DO160:DQ160)</f>
        <v>0</v>
      </c>
      <c r="AP141" s="471">
        <f>AVERAGE('monthly data'!DR160:DT160)</f>
        <v>0</v>
      </c>
      <c r="AQ141" s="471">
        <f>AVERAGE('monthly data'!DU160:DW160)</f>
        <v>0</v>
      </c>
      <c r="AR141" s="471">
        <f>AVERAGE('monthly data'!DX160:DZ160)</f>
        <v>0</v>
      </c>
      <c r="AS141" s="471">
        <f>AVERAGE('monthly data'!EA160:EC160)</f>
        <v>0</v>
      </c>
      <c r="AT141" s="471">
        <f>AVERAGE('monthly data'!ED160:EF160)</f>
        <v>0</v>
      </c>
      <c r="AU141" s="471">
        <f>AVERAGE('monthly data'!EG160:EI160)</f>
        <v>0</v>
      </c>
      <c r="AV141" s="471">
        <f>AVERAGE('monthly data'!EJ160:EL160)</f>
        <v>0</v>
      </c>
      <c r="AW141" s="471">
        <f>AVERAGE('monthly data'!EM160:EO160)</f>
        <v>0</v>
      </c>
      <c r="AX141" s="471">
        <f>AVERAGE('monthly data'!EP160:ER160)</f>
        <v>0</v>
      </c>
      <c r="AY141" s="471">
        <f>AVERAGE('monthly data'!ES160:EU160)</f>
        <v>0</v>
      </c>
      <c r="AZ141" s="471">
        <f>AVERAGE('monthly data'!EV160:EX160)</f>
        <v>0</v>
      </c>
      <c r="BA141" s="471">
        <f>AVERAGE('monthly data'!EY160:FA160)</f>
        <v>0</v>
      </c>
      <c r="BB141" s="471">
        <f>AVERAGE('monthly data'!FB160:FD160)</f>
        <v>0</v>
      </c>
      <c r="BC141" s="471">
        <f>AVERAGE('monthly data'!FE160:FG160)</f>
        <v>0</v>
      </c>
      <c r="BD141" s="471">
        <f>AVERAGE('monthly data'!FH160:FJ160)</f>
        <v>0</v>
      </c>
      <c r="BE141" s="471">
        <f>AVERAGE('monthly data'!FK160:FM160)</f>
        <v>0</v>
      </c>
      <c r="BF141" s="471">
        <f>AVERAGE('monthly data'!FN160:FP160)</f>
        <v>51.039000490242984</v>
      </c>
      <c r="BG141" s="471">
        <f>AVERAGE('monthly data'!FQ160:FS160)</f>
        <v>76.185413436422706</v>
      </c>
      <c r="BH141" s="471">
        <f>AVERAGE('monthly data'!FT160:FV160)</f>
        <v>78.156674848962567</v>
      </c>
      <c r="BI141" s="471">
        <f>AVERAGE('monthly data'!FW160:FY160)</f>
        <v>80.655881431236239</v>
      </c>
      <c r="BJ141" s="471">
        <f>AVERAGE('monthly data'!FZ160:GB160)</f>
        <v>80.212767352539231</v>
      </c>
      <c r="BK141" s="471">
        <f>AVERAGE('monthly data'!GC160:GE160)</f>
        <v>80.746704936362107</v>
      </c>
      <c r="BL141" s="471">
        <f>AVERAGE('monthly data'!GF160:GH160)</f>
        <v>81.195911037407839</v>
      </c>
      <c r="BM141" s="471">
        <f>AVERAGE('monthly data'!GI160:GK160)</f>
        <v>81.397896963062408</v>
      </c>
      <c r="BN141" s="471">
        <f>AVERAGE('monthly data'!GL160:GN160)</f>
        <v>82.75243516701353</v>
      </c>
      <c r="BO141" s="471">
        <f>AVERAGE('monthly data'!GO160:GQ160)</f>
        <v>83.780891787925938</v>
      </c>
      <c r="BP141" s="471">
        <f>AVERAGE('monthly data'!GR160:GT160)</f>
        <v>84.320601982653386</v>
      </c>
      <c r="BQ141" s="471">
        <f>AVERAGE('monthly data'!GU160:GW160)</f>
        <v>84.446422229456473</v>
      </c>
      <c r="BR141" s="471">
        <f>AVERAGE('monthly data'!GX160:GZ160)</f>
        <v>86.144403837686625</v>
      </c>
      <c r="BS141" s="471">
        <f>AVERAGE('monthly data'!HA160:HC160)</f>
        <v>87.075808552190566</v>
      </c>
      <c r="BT141" s="471">
        <f>AVERAGE('monthly data'!HD160:HF160)</f>
        <v>87.513072697933879</v>
      </c>
      <c r="BU141" s="471">
        <f>AVERAGE('monthly data'!HG160:HI160)</f>
        <v>87.037800409336171</v>
      </c>
      <c r="BV141" s="471">
        <f>AVERAGE('monthly data'!HJ160:HL160)</f>
        <v>91.696352582304414</v>
      </c>
      <c r="BW141" s="471">
        <f>AVERAGE('monthly data'!HM160:HO160)</f>
        <v>93.131861120671488</v>
      </c>
      <c r="BX141" s="471">
        <f>AVERAGE('monthly data'!HP160:HR160)</f>
        <v>94.885816386941713</v>
      </c>
      <c r="BY141" s="471">
        <f>AVERAGE('monthly data'!HS160:HU160)</f>
        <v>93.518767452922006</v>
      </c>
      <c r="BZ141" s="471">
        <f>AVERAGE('monthly data'!HV160:HX160)</f>
        <v>96.956025710329925</v>
      </c>
      <c r="CA141" s="471">
        <f>AVERAGE('monthly data'!HY160:IA160)</f>
        <v>97.253573969805458</v>
      </c>
      <c r="CB141" s="471">
        <f>AVERAGE('monthly data'!IB160:ID160)</f>
        <v>96.714882803955959</v>
      </c>
      <c r="CC141" s="471">
        <f>AVERAGE('monthly data'!IE160:IG160)</f>
        <v>97.457348370969612</v>
      </c>
      <c r="CD141" s="471">
        <f>AVERAGE('monthly data'!IH160:IJ160)</f>
        <v>96.657113785466137</v>
      </c>
      <c r="CE141" s="471">
        <f>AVERAGE('monthly data'!IK160:IM160)</f>
        <v>97.006148021531729</v>
      </c>
      <c r="CF141" s="471">
        <f>AVERAGE('monthly data'!IN160:IP160)</f>
        <v>98.526403305924191</v>
      </c>
      <c r="CG141" s="471">
        <f>AVERAGE('monthly data'!IQ160:IS160)</f>
        <v>98.620619906641878</v>
      </c>
      <c r="CH141" s="471">
        <f>AVERAGE('monthly data'!IT160:IV160)</f>
        <v>99.451761012270438</v>
      </c>
      <c r="CI141" s="471">
        <f>AVERAGE('monthly data'!IW160:IY160)</f>
        <v>101.10079610446967</v>
      </c>
      <c r="CJ141" s="471">
        <f>AVERAGE('monthly data'!IZ160:JB160)</f>
        <v>103.00602751549961</v>
      </c>
      <c r="CK141" s="471">
        <f>AVERAGE('monthly data'!JC160:JE160)</f>
        <v>102.38263335477576</v>
      </c>
      <c r="CL141" s="471">
        <f>AVERAGE('monthly data'!JF160:JH160)</f>
        <v>103.92636595283948</v>
      </c>
      <c r="CM141" s="471">
        <f>AVERAGE('monthly data'!JI160:JK160)</f>
        <v>104.2594659446728</v>
      </c>
      <c r="CN141" s="471">
        <f>AVERAGE('monthly data'!JL160:JN160)</f>
        <v>104.63933087898545</v>
      </c>
      <c r="CO141" s="471">
        <f>AVERAGE('monthly data'!JO160:JQ160)</f>
        <v>104.14058015840352</v>
      </c>
      <c r="CP141" s="471">
        <f>AVERAGE('monthly data'!JR160:JT160)</f>
        <v>105.02988579681244</v>
      </c>
      <c r="CQ141" s="471">
        <f>AVERAGE('monthly data'!JU160:JW160)</f>
        <v>105.61943874371093</v>
      </c>
      <c r="CR141" s="471">
        <f>AVERAGE('monthly data'!JX160:JZ160)</f>
        <v>105.16226967004036</v>
      </c>
      <c r="CS141" s="471">
        <f>AVERAGE('monthly data'!KA160:KC160)</f>
        <v>106.43396246859929</v>
      </c>
      <c r="CT141" s="471">
        <f>AVERAGE('monthly data'!KD160:KF160)</f>
        <v>107.56844990585064</v>
      </c>
      <c r="CU141" s="471">
        <f>AVERAGE('monthly data'!KG160:KI160)</f>
        <v>107.60307146000737</v>
      </c>
      <c r="CV141" s="471">
        <f>AVERAGE('monthly data'!KJ160:KL160)</f>
        <v>107.70557655972692</v>
      </c>
      <c r="CW141" s="471">
        <f>AVERAGE('monthly data'!KM160:KO160)</f>
        <v>110.45728128616406</v>
      </c>
      <c r="CX141" s="471">
        <f>AVERAGE('monthly data'!KP160:KR160)</f>
        <v>112.30271471570273</v>
      </c>
      <c r="CY141" s="471">
        <f>AVERAGE('monthly data'!KS160:KU160)</f>
        <v>112.66194368269966</v>
      </c>
      <c r="CZ141" s="471">
        <f>AVERAGE('monthly data'!KV160:KX160)</f>
        <v>114.0935401686359</v>
      </c>
      <c r="DA141" s="471">
        <f>AVERAGE('monthly data'!KY160:LA160)</f>
        <v>115.07942718661972</v>
      </c>
      <c r="DB141" s="471">
        <f>AVERAGE('monthly data'!LB160:LD160)</f>
        <v>116.24886527642411</v>
      </c>
      <c r="DC141" s="471">
        <f>AVERAGE('monthly data'!LE160:LG160)</f>
        <v>34.39605719892058</v>
      </c>
      <c r="DD141" s="471">
        <f>AVERAGE('monthly data'!LH160:LJ160)</f>
        <v>-7</v>
      </c>
      <c r="DE141" s="471">
        <f>AVERAGE('monthly data'!LK160:LM160)</f>
        <v>-7</v>
      </c>
      <c r="DF141" s="471" t="e">
        <f>AVERAGE('monthly data'!LN160:LP160)</f>
        <v>#DIV/0!</v>
      </c>
      <c r="DG141" s="471" t="e">
        <f>AVERAGE('monthly data'!LQ160:LS160)</f>
        <v>#DIV/0!</v>
      </c>
      <c r="DH141" s="471" t="e">
        <f>AVERAGE('monthly data'!LT160:LV160)</f>
        <v>#DIV/0!</v>
      </c>
      <c r="DI141" s="471" t="e">
        <f>AVERAGE('monthly data'!LW160:LY160)</f>
        <v>#DIV/0!</v>
      </c>
      <c r="DJ141" s="471" t="e">
        <f>AVERAGE('monthly data'!LZ160:MB160)</f>
        <v>#DIV/0!</v>
      </c>
      <c r="DK141" s="471" t="e">
        <f>AVERAGE('monthly data'!MC160:ME160)</f>
        <v>#DIV/0!</v>
      </c>
      <c r="DL141" s="471" t="e">
        <f>AVERAGE('monthly data'!MF160:MH160)</f>
        <v>#DIV/0!</v>
      </c>
      <c r="DM141" s="471" t="e">
        <f>AVERAGE('monthly data'!MI160:MK160)</f>
        <v>#DIV/0!</v>
      </c>
      <c r="DN141" s="471" t="e">
        <f>AVERAGE('monthly data'!ML160:MN160)</f>
        <v>#DIV/0!</v>
      </c>
      <c r="DO141" s="471" t="e">
        <f>AVERAGE('monthly data'!MO160:MQ160)</f>
        <v>#DIV/0!</v>
      </c>
      <c r="DP141" s="471" t="e">
        <f>AVERAGE('monthly data'!MR160:MT160)</f>
        <v>#DIV/0!</v>
      </c>
      <c r="DQ141" s="471" t="e">
        <f>AVERAGE('monthly data'!MU160:MW160)</f>
        <v>#DIV/0!</v>
      </c>
      <c r="DR141" s="476"/>
      <c r="DS141" s="476"/>
      <c r="DT141" s="476"/>
      <c r="DU141" s="476"/>
      <c r="DV141" s="476"/>
      <c r="DW141" s="476"/>
      <c r="DX141" s="476"/>
      <c r="DY141" s="476"/>
      <c r="DZ141" s="476"/>
      <c r="EA141" s="476"/>
      <c r="EB141" s="476"/>
      <c r="EC141" s="476"/>
      <c r="ED141" s="476"/>
      <c r="EE141" s="476"/>
      <c r="EF141" s="476"/>
      <c r="EG141" s="476"/>
      <c r="EH141" s="476"/>
      <c r="EI141" s="476"/>
      <c r="EJ141" s="476"/>
      <c r="EK141" s="476"/>
      <c r="EL141" s="476"/>
      <c r="EM141" s="476"/>
      <c r="EN141" s="476"/>
      <c r="EO141" s="476"/>
      <c r="EP141" s="476"/>
      <c r="EQ141" s="476"/>
      <c r="ER141" s="476"/>
      <c r="ES141" s="476"/>
      <c r="ET141" s="476"/>
      <c r="EU141" s="476"/>
      <c r="EV141" s="476"/>
      <c r="EW141" s="476"/>
      <c r="EX141" s="476"/>
      <c r="EY141" s="476"/>
      <c r="EZ141" s="476"/>
      <c r="FA141" s="476"/>
      <c r="FB141" s="476"/>
      <c r="FC141" s="476"/>
      <c r="FD141" s="476"/>
      <c r="FE141" s="476"/>
      <c r="FF141" s="476"/>
      <c r="FG141" s="476"/>
      <c r="FH141" s="476"/>
      <c r="FI141" s="476"/>
      <c r="FJ141" s="476"/>
      <c r="FK141" s="476"/>
      <c r="FL141" s="476"/>
      <c r="FM141" s="476"/>
      <c r="FN141" s="476"/>
      <c r="FO141" s="476"/>
      <c r="FP141" s="476"/>
      <c r="FQ141" s="476"/>
      <c r="FR141" s="476"/>
      <c r="FS141" s="476"/>
      <c r="FT141" s="476"/>
      <c r="FU141" s="476"/>
      <c r="FV141" s="476"/>
      <c r="FW141" s="476"/>
      <c r="FX141" s="476"/>
      <c r="FY141" s="476"/>
      <c r="FZ141" s="476"/>
      <c r="GA141" s="476"/>
      <c r="GB141" s="476"/>
      <c r="GC141" s="476"/>
      <c r="GD141" s="476"/>
      <c r="GE141" s="476"/>
      <c r="GF141" s="476"/>
      <c r="GG141" s="476"/>
      <c r="GH141" s="476"/>
      <c r="GI141" s="476"/>
      <c r="GJ141" s="476"/>
      <c r="GK141" s="476"/>
      <c r="GL141" s="476"/>
      <c r="GM141" s="476"/>
      <c r="GN141" s="476"/>
      <c r="GO141" s="476"/>
      <c r="GP141" s="476"/>
      <c r="GQ141" s="476"/>
      <c r="GR141" s="476"/>
      <c r="GS141" s="476"/>
      <c r="GT141" s="476"/>
      <c r="GU141" s="476"/>
      <c r="GV141" s="476"/>
      <c r="GW141" s="476"/>
      <c r="GX141" s="476"/>
      <c r="GY141" s="476"/>
      <c r="GZ141" s="476"/>
      <c r="HA141" s="476"/>
      <c r="HB141" s="476"/>
      <c r="HC141" s="476"/>
      <c r="HD141" s="476"/>
      <c r="HE141" s="476"/>
      <c r="HF141" s="476"/>
      <c r="HG141" s="476"/>
      <c r="HH141" s="476"/>
      <c r="HI141" s="476"/>
      <c r="HJ141" s="476"/>
      <c r="HK141" s="476"/>
      <c r="HL141" s="476"/>
      <c r="HM141" s="476"/>
      <c r="HN141" s="476"/>
      <c r="HO141" s="476"/>
      <c r="HP141" s="476"/>
      <c r="HQ141" s="476"/>
      <c r="HR141" s="476"/>
      <c r="HS141" s="476"/>
      <c r="HT141" s="476"/>
      <c r="HU141" s="476"/>
      <c r="HV141" s="476"/>
      <c r="HW141" s="476"/>
      <c r="HX141" s="476"/>
      <c r="HY141" s="476"/>
      <c r="HZ141" s="476"/>
      <c r="IA141" s="476"/>
      <c r="IB141" s="476"/>
      <c r="IC141" s="476"/>
    </row>
    <row r="142" spans="1:361">
      <c r="A142" s="467" t="s">
        <v>34</v>
      </c>
      <c r="B142" s="471">
        <f>AVERAGE('monthly data'!B161:D161)</f>
        <v>214.1843773097518</v>
      </c>
      <c r="C142" s="471">
        <f>AVERAGE('monthly data'!E161:G161)</f>
        <v>0</v>
      </c>
      <c r="D142" s="471">
        <f>AVERAGE('monthly data'!H161:J161)</f>
        <v>0</v>
      </c>
      <c r="E142" s="471">
        <f>AVERAGE('monthly data'!K161:M161)</f>
        <v>0</v>
      </c>
      <c r="F142" s="471">
        <f>AVERAGE('monthly data'!N161:P161)</f>
        <v>0</v>
      </c>
      <c r="G142" s="471">
        <f>AVERAGE('monthly data'!Q161:S161)</f>
        <v>0</v>
      </c>
      <c r="H142" s="471">
        <f>AVERAGE('monthly data'!T161:V161)</f>
        <v>0</v>
      </c>
      <c r="I142" s="471">
        <f>AVERAGE('monthly data'!W161:Y161)</f>
        <v>0</v>
      </c>
      <c r="J142" s="471">
        <f>AVERAGE('monthly data'!Z161:AB161)</f>
        <v>0</v>
      </c>
      <c r="K142" s="471">
        <f>AVERAGE('monthly data'!AC161:AE161)</f>
        <v>0</v>
      </c>
      <c r="L142" s="471">
        <f>AVERAGE('monthly data'!AF161:AH161)</f>
        <v>0</v>
      </c>
      <c r="M142" s="471">
        <f>AVERAGE('monthly data'!AI161:AK161)</f>
        <v>0</v>
      </c>
      <c r="N142" s="471">
        <f>AVERAGE('monthly data'!AL161:AN161)</f>
        <v>0</v>
      </c>
      <c r="O142" s="471">
        <f>AVERAGE('monthly data'!AO161:AQ161)</f>
        <v>0</v>
      </c>
      <c r="P142" s="471">
        <f>AVERAGE('monthly data'!AR161:AT161)</f>
        <v>0</v>
      </c>
      <c r="Q142" s="471">
        <f>AVERAGE('monthly data'!AU161:AW161)</f>
        <v>0</v>
      </c>
      <c r="R142" s="471">
        <f>AVERAGE('monthly data'!AX161:AZ161)</f>
        <v>0</v>
      </c>
      <c r="S142" s="471">
        <f>AVERAGE('monthly data'!BA161:BC161)</f>
        <v>0</v>
      </c>
      <c r="T142" s="471">
        <f>AVERAGE('monthly data'!BD161:BF161)</f>
        <v>0</v>
      </c>
      <c r="U142" s="471">
        <f>AVERAGE('monthly data'!BG161:BI161)</f>
        <v>0</v>
      </c>
      <c r="V142" s="471">
        <f>AVERAGE('monthly data'!BJ161:BL161)</f>
        <v>0</v>
      </c>
      <c r="W142" s="471">
        <f>AVERAGE('monthly data'!BM161:BO161)</f>
        <v>0</v>
      </c>
      <c r="X142" s="471">
        <f>AVERAGE('monthly data'!BP161:BR161)</f>
        <v>0</v>
      </c>
      <c r="Y142" s="471">
        <f>AVERAGE('monthly data'!BS161:BU161)</f>
        <v>0</v>
      </c>
      <c r="Z142" s="471">
        <f>AVERAGE('monthly data'!BV161:BX161)</f>
        <v>0</v>
      </c>
      <c r="AA142" s="471">
        <f>AVERAGE('monthly data'!BY161:CA161)</f>
        <v>0</v>
      </c>
      <c r="AB142" s="471">
        <f>AVERAGE('monthly data'!CB161:CD161)</f>
        <v>0</v>
      </c>
      <c r="AC142" s="471">
        <f>AVERAGE('monthly data'!CE161:CG161)</f>
        <v>0</v>
      </c>
      <c r="AD142" s="471">
        <f>AVERAGE('monthly data'!CH161:CJ161)</f>
        <v>0</v>
      </c>
      <c r="AE142" s="471">
        <f>AVERAGE('monthly data'!CK161:CM161)</f>
        <v>0</v>
      </c>
      <c r="AF142" s="471">
        <f>AVERAGE('monthly data'!CN161:CP161)</f>
        <v>0</v>
      </c>
      <c r="AG142" s="471">
        <f>AVERAGE('monthly data'!CQ161:CS161)</f>
        <v>0</v>
      </c>
      <c r="AH142" s="471">
        <f>AVERAGE('monthly data'!CT161:CV161)</f>
        <v>0</v>
      </c>
      <c r="AI142" s="471">
        <f>AVERAGE('monthly data'!CW161:CY161)</f>
        <v>0</v>
      </c>
      <c r="AJ142" s="471">
        <f>AVERAGE('monthly data'!CZ161:DB161)</f>
        <v>0</v>
      </c>
      <c r="AK142" s="471">
        <f>AVERAGE('monthly data'!DC161:DE161)</f>
        <v>0</v>
      </c>
      <c r="AL142" s="471">
        <f>AVERAGE('monthly data'!DF161:DH161)</f>
        <v>0</v>
      </c>
      <c r="AM142" s="471">
        <f>AVERAGE('monthly data'!DI161:DK161)</f>
        <v>0</v>
      </c>
      <c r="AN142" s="471">
        <f>AVERAGE('monthly data'!DL161:DN161)</f>
        <v>0</v>
      </c>
      <c r="AO142" s="471">
        <f>AVERAGE('monthly data'!DO161:DQ161)</f>
        <v>0</v>
      </c>
      <c r="AP142" s="471">
        <f>AVERAGE('monthly data'!DR161:DT161)</f>
        <v>0</v>
      </c>
      <c r="AQ142" s="471">
        <f>AVERAGE('monthly data'!DU161:DW161)</f>
        <v>0</v>
      </c>
      <c r="AR142" s="471">
        <f>AVERAGE('monthly data'!DX161:DZ161)</f>
        <v>0</v>
      </c>
      <c r="AS142" s="471">
        <f>AVERAGE('monthly data'!EA161:EC161)</f>
        <v>0</v>
      </c>
      <c r="AT142" s="471">
        <f>AVERAGE('monthly data'!ED161:EF161)</f>
        <v>0</v>
      </c>
      <c r="AU142" s="471">
        <f>AVERAGE('monthly data'!EG161:EI161)</f>
        <v>0</v>
      </c>
      <c r="AV142" s="471">
        <f>AVERAGE('monthly data'!EJ161:EL161)</f>
        <v>0</v>
      </c>
      <c r="AW142" s="471">
        <f>AVERAGE('monthly data'!EM161:EO161)</f>
        <v>0</v>
      </c>
      <c r="AX142" s="471">
        <f>AVERAGE('monthly data'!EP161:ER161)</f>
        <v>0</v>
      </c>
      <c r="AY142" s="471">
        <f>AVERAGE('monthly data'!ES161:EU161)</f>
        <v>0</v>
      </c>
      <c r="AZ142" s="471">
        <f>AVERAGE('monthly data'!EV161:EX161)</f>
        <v>0</v>
      </c>
      <c r="BA142" s="471">
        <f>AVERAGE('monthly data'!EY161:FA161)</f>
        <v>0</v>
      </c>
      <c r="BB142" s="471">
        <f>AVERAGE('monthly data'!FB161:FD161)</f>
        <v>0</v>
      </c>
      <c r="BC142" s="471">
        <f>AVERAGE('monthly data'!FE161:FG161)</f>
        <v>0</v>
      </c>
      <c r="BD142" s="471">
        <f>AVERAGE('monthly data'!FH161:FJ161)</f>
        <v>0</v>
      </c>
      <c r="BE142" s="471">
        <f>AVERAGE('monthly data'!FK161:FM161)</f>
        <v>0</v>
      </c>
      <c r="BF142" s="471">
        <f>AVERAGE('monthly data'!FN161:FP161)</f>
        <v>52.32052323659525</v>
      </c>
      <c r="BG142" s="471">
        <f>AVERAGE('monthly data'!FQ161:FS161)</f>
        <v>77.508234754580585</v>
      </c>
      <c r="BH142" s="471">
        <f>AVERAGE('monthly data'!FT161:FV161)</f>
        <v>86.763814749783307</v>
      </c>
      <c r="BI142" s="471">
        <f>AVERAGE('monthly data'!FW161:FY161)</f>
        <v>88.726117814501222</v>
      </c>
      <c r="BJ142" s="471">
        <f>AVERAGE('monthly data'!FZ161:GB161)</f>
        <v>88.869297718066662</v>
      </c>
      <c r="BK142" s="471">
        <f>AVERAGE('monthly data'!GC161:GE161)</f>
        <v>88.661077219767137</v>
      </c>
      <c r="BL142" s="471">
        <f>AVERAGE('monthly data'!GF161:GH161)</f>
        <v>88.583824743014972</v>
      </c>
      <c r="BM142" s="471">
        <f>AVERAGE('monthly data'!GI161:GK161)</f>
        <v>89.732821856940632</v>
      </c>
      <c r="BN142" s="471">
        <f>AVERAGE('monthly data'!GL161:GN161)</f>
        <v>90.866866403655266</v>
      </c>
      <c r="BO142" s="471">
        <f>AVERAGE('monthly data'!GO161:GQ161)</f>
        <v>94.826815733123411</v>
      </c>
      <c r="BP142" s="471">
        <f>AVERAGE('monthly data'!GR161:GT161)</f>
        <v>99.931641912177454</v>
      </c>
      <c r="BQ142" s="471">
        <f>AVERAGE('monthly data'!GU161:GW161)</f>
        <v>100.20677334424403</v>
      </c>
      <c r="BR142" s="471">
        <f>AVERAGE('monthly data'!GX161:GZ161)</f>
        <v>98.713373865119181</v>
      </c>
      <c r="BS142" s="471">
        <f>AVERAGE('monthly data'!HA161:HC161)</f>
        <v>98.576456432077975</v>
      </c>
      <c r="BT142" s="471">
        <f>AVERAGE('monthly data'!HD161:HF161)</f>
        <v>98.814744118818155</v>
      </c>
      <c r="BU142" s="471">
        <f>AVERAGE('monthly data'!HG161:HI161)</f>
        <v>99.012816322220075</v>
      </c>
      <c r="BV142" s="471">
        <f>AVERAGE('monthly data'!HJ161:HL161)</f>
        <v>99.458660450512198</v>
      </c>
      <c r="BW142" s="471">
        <f>AVERAGE('monthly data'!HM161:HO161)</f>
        <v>99.736437645456888</v>
      </c>
      <c r="BX142" s="471">
        <f>AVERAGE('monthly data'!HP161:HR161)</f>
        <v>99.694510453388489</v>
      </c>
      <c r="BY142" s="471">
        <f>AVERAGE('monthly data'!HS161:HU161)</f>
        <v>100.11262825884337</v>
      </c>
      <c r="BZ142" s="471">
        <f>AVERAGE('monthly data'!HV161:HX161)</f>
        <v>99.961809795212687</v>
      </c>
      <c r="CA142" s="471">
        <f>AVERAGE('monthly data'!HY161:IA161)</f>
        <v>99.80575811391094</v>
      </c>
      <c r="CB142" s="471">
        <f>AVERAGE('monthly data'!IB161:ID161)</f>
        <v>99.701048761725517</v>
      </c>
      <c r="CC142" s="471">
        <f>AVERAGE('monthly data'!IE161:IG161)</f>
        <v>99.850262461740655</v>
      </c>
      <c r="CD142" s="471">
        <f>AVERAGE('monthly data'!IH161:IJ161)</f>
        <v>98.843476184938098</v>
      </c>
      <c r="CE142" s="471">
        <f>AVERAGE('monthly data'!IK161:IM161)</f>
        <v>99.062998853302346</v>
      </c>
      <c r="CF142" s="471">
        <f>AVERAGE('monthly data'!IN161:IP161)</f>
        <v>99.626430574797482</v>
      </c>
      <c r="CG142" s="471">
        <f>AVERAGE('monthly data'!IQ161:IS161)</f>
        <v>103.80482105626544</v>
      </c>
      <c r="CH142" s="471">
        <f>AVERAGE('monthly data'!IT161:IV161)</f>
        <v>105.87656804482818</v>
      </c>
      <c r="CI142" s="471">
        <f>AVERAGE('monthly data'!IW161:IY161)</f>
        <v>105.90794292833557</v>
      </c>
      <c r="CJ142" s="471">
        <f>AVERAGE('monthly data'!IZ161:JB161)</f>
        <v>105.82394839587953</v>
      </c>
      <c r="CK142" s="471">
        <f>AVERAGE('monthly data'!JC161:JE161)</f>
        <v>105.91237881946252</v>
      </c>
      <c r="CL142" s="471">
        <f>AVERAGE('monthly data'!JF161:JH161)</f>
        <v>106.22862905022583</v>
      </c>
      <c r="CM142" s="471">
        <f>AVERAGE('monthly data'!JI161:JK161)</f>
        <v>106.03521998547046</v>
      </c>
      <c r="CN142" s="471">
        <f>AVERAGE('monthly data'!JL161:JN161)</f>
        <v>105.83797599842187</v>
      </c>
      <c r="CO142" s="471">
        <f>AVERAGE('monthly data'!JO161:JQ161)</f>
        <v>106.24563798250968</v>
      </c>
      <c r="CP142" s="471">
        <f>AVERAGE('monthly data'!JR161:JT161)</f>
        <v>106.52249380834837</v>
      </c>
      <c r="CQ142" s="471">
        <f>AVERAGE('monthly data'!JU161:JW161)</f>
        <v>114.03579077926686</v>
      </c>
      <c r="CR142" s="471">
        <f>AVERAGE('monthly data'!JX161:JZ161)</f>
        <v>115.74627617988217</v>
      </c>
      <c r="CS142" s="471">
        <f>AVERAGE('monthly data'!KA161:KC161)</f>
        <v>117.52093241155303</v>
      </c>
      <c r="CT142" s="471">
        <f>AVERAGE('monthly data'!KD161:KF161)</f>
        <v>118.11156230712254</v>
      </c>
      <c r="CU142" s="471">
        <f>AVERAGE('monthly data'!KG161:KI161)</f>
        <v>118.14113726812833</v>
      </c>
      <c r="CV142" s="471">
        <f>AVERAGE('monthly data'!KJ161:KL161)</f>
        <v>118.78782739197398</v>
      </c>
      <c r="CW142" s="471">
        <f>AVERAGE('monthly data'!KM161:KO161)</f>
        <v>119.04358587860595</v>
      </c>
      <c r="CX142" s="471">
        <f>AVERAGE('monthly data'!KP161:KR161)</f>
        <v>119.76676002721791</v>
      </c>
      <c r="CY142" s="471">
        <f>AVERAGE('monthly data'!KS161:KU161)</f>
        <v>148.56081938580317</v>
      </c>
      <c r="CZ142" s="471">
        <f>AVERAGE('monthly data'!KV161:KX161)</f>
        <v>161.2650377738411</v>
      </c>
      <c r="DA142" s="471">
        <f>AVERAGE('monthly data'!KY161:LA161)</f>
        <v>125.03205093263938</v>
      </c>
      <c r="DB142" s="471">
        <f>AVERAGE('monthly data'!LB161:LD161)</f>
        <v>119.93499653269247</v>
      </c>
      <c r="DC142" s="471">
        <f>AVERAGE('monthly data'!LE161:LG161)</f>
        <v>39.998781567733651</v>
      </c>
      <c r="DD142" s="471">
        <f>AVERAGE('monthly data'!LH161:LJ161)</f>
        <v>0</v>
      </c>
      <c r="DE142" s="471">
        <f>AVERAGE('monthly data'!LK161:LM161)</f>
        <v>0</v>
      </c>
      <c r="DF142" s="471" t="e">
        <f>AVERAGE('monthly data'!LN161:LP161)</f>
        <v>#DIV/0!</v>
      </c>
      <c r="DG142" s="471" t="e">
        <f>AVERAGE('monthly data'!LQ161:LS161)</f>
        <v>#DIV/0!</v>
      </c>
      <c r="DH142" s="471" t="e">
        <f>AVERAGE('monthly data'!LT161:LV161)</f>
        <v>#DIV/0!</v>
      </c>
      <c r="DI142" s="471" t="e">
        <f>AVERAGE('monthly data'!LW161:LY161)</f>
        <v>#DIV/0!</v>
      </c>
      <c r="DJ142" s="471" t="e">
        <f>AVERAGE('monthly data'!LZ161:MB161)</f>
        <v>#DIV/0!</v>
      </c>
      <c r="DK142" s="471" t="e">
        <f>AVERAGE('monthly data'!MC161:ME161)</f>
        <v>#DIV/0!</v>
      </c>
      <c r="DL142" s="471" t="e">
        <f>AVERAGE('monthly data'!MF161:MH161)</f>
        <v>#DIV/0!</v>
      </c>
      <c r="DM142" s="471" t="e">
        <f>AVERAGE('monthly data'!MI161:MK161)</f>
        <v>#DIV/0!</v>
      </c>
      <c r="DN142" s="471" t="e">
        <f>AVERAGE('monthly data'!ML161:MN161)</f>
        <v>#DIV/0!</v>
      </c>
      <c r="DO142" s="471" t="e">
        <f>AVERAGE('monthly data'!MO161:MQ161)</f>
        <v>#DIV/0!</v>
      </c>
      <c r="DP142" s="471" t="e">
        <f>AVERAGE('monthly data'!MR161:MT161)</f>
        <v>#DIV/0!</v>
      </c>
      <c r="DQ142" s="471" t="e">
        <f>AVERAGE('monthly data'!MU161:MW161)</f>
        <v>#DIV/0!</v>
      </c>
    </row>
    <row r="143" spans="1:361">
      <c r="A143" s="468" t="s">
        <v>847</v>
      </c>
      <c r="B143" s="471">
        <f>AVERAGE('monthly data'!B162:D162)</f>
        <v>0</v>
      </c>
      <c r="C143" s="471">
        <f>AVERAGE('monthly data'!E162:G162)</f>
        <v>0</v>
      </c>
      <c r="D143" s="471">
        <f>AVERAGE('monthly data'!H162:J162)</f>
        <v>0</v>
      </c>
      <c r="E143" s="471">
        <f>AVERAGE('monthly data'!K162:M162)</f>
        <v>0</v>
      </c>
      <c r="F143" s="471">
        <f>AVERAGE('monthly data'!N162:P162)</f>
        <v>0</v>
      </c>
      <c r="G143" s="471">
        <f>AVERAGE('monthly data'!Q162:S162)</f>
        <v>0</v>
      </c>
      <c r="H143" s="471">
        <f>AVERAGE('monthly data'!T162:V162)</f>
        <v>0</v>
      </c>
      <c r="I143" s="471">
        <f>AVERAGE('monthly data'!W162:Y162)</f>
        <v>0</v>
      </c>
      <c r="J143" s="471">
        <f>AVERAGE('monthly data'!Z162:AB162)</f>
        <v>0</v>
      </c>
      <c r="K143" s="471">
        <f>AVERAGE('monthly data'!AC162:AE162)</f>
        <v>0</v>
      </c>
      <c r="L143" s="471">
        <f>AVERAGE('monthly data'!AF162:AH162)</f>
        <v>0</v>
      </c>
      <c r="M143" s="471">
        <f>AVERAGE('monthly data'!AI162:AK162)</f>
        <v>0</v>
      </c>
      <c r="N143" s="471">
        <f>AVERAGE('monthly data'!AL162:AN162)</f>
        <v>0</v>
      </c>
      <c r="O143" s="471">
        <f>AVERAGE('monthly data'!AO162:AQ162)</f>
        <v>0</v>
      </c>
      <c r="P143" s="471">
        <f>AVERAGE('monthly data'!AR162:AT162)</f>
        <v>0</v>
      </c>
      <c r="Q143" s="471">
        <f>AVERAGE('monthly data'!AU162:AW162)</f>
        <v>0</v>
      </c>
      <c r="R143" s="471">
        <f>AVERAGE('monthly data'!AX162:AZ162)</f>
        <v>0</v>
      </c>
      <c r="S143" s="471">
        <f>AVERAGE('monthly data'!BA162:BC162)</f>
        <v>0</v>
      </c>
      <c r="T143" s="471">
        <f>AVERAGE('monthly data'!BD162:BF162)</f>
        <v>0</v>
      </c>
      <c r="U143" s="471">
        <f>AVERAGE('monthly data'!BG162:BI162)</f>
        <v>0</v>
      </c>
      <c r="V143" s="471">
        <f>AVERAGE('monthly data'!BJ162:BL162)</f>
        <v>0</v>
      </c>
      <c r="W143" s="471">
        <f>AVERAGE('monthly data'!BM162:BO162)</f>
        <v>0</v>
      </c>
      <c r="X143" s="471">
        <f>AVERAGE('monthly data'!BP162:BR162)</f>
        <v>0</v>
      </c>
      <c r="Y143" s="471">
        <f>AVERAGE('monthly data'!BS162:BU162)</f>
        <v>0</v>
      </c>
      <c r="Z143" s="471">
        <f>AVERAGE('monthly data'!BV162:BX162)</f>
        <v>0</v>
      </c>
      <c r="AA143" s="471">
        <f>AVERAGE('monthly data'!BY162:CA162)</f>
        <v>0</v>
      </c>
      <c r="AB143" s="471">
        <f>AVERAGE('monthly data'!CB162:CD162)</f>
        <v>0</v>
      </c>
      <c r="AC143" s="471">
        <f>AVERAGE('monthly data'!CE162:CG162)</f>
        <v>0</v>
      </c>
      <c r="AD143" s="471">
        <f>AVERAGE('monthly data'!CH162:CJ162)</f>
        <v>0</v>
      </c>
      <c r="AE143" s="471">
        <f>AVERAGE('monthly data'!CK162:CM162)</f>
        <v>0</v>
      </c>
      <c r="AF143" s="471">
        <f>AVERAGE('monthly data'!CN162:CP162)</f>
        <v>0</v>
      </c>
      <c r="AG143" s="471">
        <f>AVERAGE('monthly data'!CQ162:CS162)</f>
        <v>0</v>
      </c>
      <c r="AH143" s="471">
        <f>AVERAGE('monthly data'!CT162:CV162)</f>
        <v>0</v>
      </c>
      <c r="AI143" s="471">
        <f>AVERAGE('monthly data'!CW162:CY162)</f>
        <v>0</v>
      </c>
      <c r="AJ143" s="471">
        <f>AVERAGE('monthly data'!CZ162:DB162)</f>
        <v>0</v>
      </c>
      <c r="AK143" s="471">
        <f>AVERAGE('monthly data'!DC162:DE162)</f>
        <v>0</v>
      </c>
      <c r="AL143" s="471">
        <f>AVERAGE('monthly data'!DF162:DH162)</f>
        <v>0</v>
      </c>
      <c r="AM143" s="471">
        <f>AVERAGE('monthly data'!DI162:DK162)</f>
        <v>0</v>
      </c>
      <c r="AN143" s="471">
        <f>AVERAGE('monthly data'!DL162:DN162)</f>
        <v>0</v>
      </c>
      <c r="AO143" s="471">
        <f>AVERAGE('monthly data'!DO162:DQ162)</f>
        <v>0</v>
      </c>
      <c r="AP143" s="471">
        <f>AVERAGE('monthly data'!DR162:DT162)</f>
        <v>0</v>
      </c>
      <c r="AQ143" s="471">
        <f>AVERAGE('monthly data'!DU162:DW162)</f>
        <v>0</v>
      </c>
      <c r="AR143" s="471">
        <f>AVERAGE('monthly data'!DX162:DZ162)</f>
        <v>0</v>
      </c>
      <c r="AS143" s="471">
        <f>AVERAGE('monthly data'!EA162:EC162)</f>
        <v>0</v>
      </c>
      <c r="AT143" s="471">
        <f>AVERAGE('monthly data'!ED162:EF162)</f>
        <v>0</v>
      </c>
      <c r="AU143" s="471">
        <f>AVERAGE('monthly data'!EG162:EI162)</f>
        <v>0</v>
      </c>
      <c r="AV143" s="471">
        <f>AVERAGE('monthly data'!EJ162:EL162)</f>
        <v>0</v>
      </c>
      <c r="AW143" s="471">
        <f>AVERAGE('monthly data'!EM162:EO162)</f>
        <v>0</v>
      </c>
      <c r="AX143" s="471">
        <f>AVERAGE('monthly data'!EP162:ER162)</f>
        <v>0</v>
      </c>
      <c r="AY143" s="471">
        <f>AVERAGE('monthly data'!ES162:EU162)</f>
        <v>0</v>
      </c>
      <c r="AZ143" s="471">
        <f>AVERAGE('monthly data'!EV162:EX162)</f>
        <v>0</v>
      </c>
      <c r="BA143" s="471">
        <f>AVERAGE('monthly data'!EY162:FA162)</f>
        <v>0</v>
      </c>
      <c r="BB143" s="471">
        <f>AVERAGE('monthly data'!FB162:FD162)</f>
        <v>0</v>
      </c>
      <c r="BC143" s="471">
        <f>AVERAGE('monthly data'!FE162:FG162)</f>
        <v>0</v>
      </c>
      <c r="BD143" s="471">
        <f>AVERAGE('monthly data'!FH162:FJ162)</f>
        <v>0</v>
      </c>
      <c r="BE143" s="471">
        <f>AVERAGE('monthly data'!FK162:FM162)</f>
        <v>0</v>
      </c>
      <c r="BF143" s="471">
        <f>AVERAGE('monthly data'!FN162:FP162)</f>
        <v>54.311406765483525</v>
      </c>
      <c r="BG143" s="471">
        <f>AVERAGE('monthly data'!FQ162:FS162)</f>
        <v>82.558472223128831</v>
      </c>
      <c r="BH143" s="471">
        <f>AVERAGE('monthly data'!FT162:FV162)</f>
        <v>83.105210510627828</v>
      </c>
      <c r="BI143" s="471">
        <f>AVERAGE('monthly data'!FW162:FY162)</f>
        <v>84.622466384149689</v>
      </c>
      <c r="BJ143" s="471">
        <f>AVERAGE('monthly data'!FZ162:GB162)</f>
        <v>83.250268907150101</v>
      </c>
      <c r="BK143" s="471">
        <f>AVERAGE('monthly data'!GC162:GE162)</f>
        <v>87.206807920156578</v>
      </c>
      <c r="BL143" s="471">
        <f>AVERAGE('monthly data'!GF162:GH162)</f>
        <v>86.805097402365675</v>
      </c>
      <c r="BM143" s="471">
        <f>AVERAGE('monthly data'!GI162:GK162)</f>
        <v>87.697603823925576</v>
      </c>
      <c r="BN143" s="471">
        <f>AVERAGE('monthly data'!GL162:GN162)</f>
        <v>86.315451548969349</v>
      </c>
      <c r="BO143" s="471">
        <f>AVERAGE('monthly data'!GO162:GQ162)</f>
        <v>91.374329930503222</v>
      </c>
      <c r="BP143" s="471">
        <f>AVERAGE('monthly data'!GR162:GT162)</f>
        <v>92.734157128607634</v>
      </c>
      <c r="BQ143" s="471">
        <f>AVERAGE('monthly data'!GU162:GW162)</f>
        <v>94.485403119019153</v>
      </c>
      <c r="BR143" s="471">
        <f>AVERAGE('monthly data'!GX162:GZ162)</f>
        <v>92.788520336827162</v>
      </c>
      <c r="BS143" s="471">
        <f>AVERAGE('monthly data'!HA162:HC162)</f>
        <v>98.79634748925946</v>
      </c>
      <c r="BT143" s="471">
        <f>AVERAGE('monthly data'!HD162:HF162)</f>
        <v>97.947500859660195</v>
      </c>
      <c r="BU143" s="471">
        <f>AVERAGE('monthly data'!HG162:HI162)</f>
        <v>99.874017050322323</v>
      </c>
      <c r="BV143" s="471">
        <f>AVERAGE('monthly data'!HJ162:HL162)</f>
        <v>98.535642854749426</v>
      </c>
      <c r="BW143" s="471">
        <f>AVERAGE('monthly data'!HM162:HO162)</f>
        <v>101.98668362430222</v>
      </c>
      <c r="BX143" s="471">
        <f>AVERAGE('monthly data'!HP162:HR162)</f>
        <v>99.229456705072394</v>
      </c>
      <c r="BY143" s="471">
        <f>AVERAGE('monthly data'!HS162:HU162)</f>
        <v>100.0536609992397</v>
      </c>
      <c r="BZ143" s="471">
        <f>AVERAGE('monthly data'!HV162:HX162)</f>
        <v>99.815866582365018</v>
      </c>
      <c r="CA143" s="471">
        <f>AVERAGE('monthly data'!HY162:IA162)</f>
        <v>100.43520081506365</v>
      </c>
      <c r="CB143" s="471">
        <f>AVERAGE('monthly data'!IB162:ID162)</f>
        <v>100.61816127654096</v>
      </c>
      <c r="CC143" s="471">
        <f>AVERAGE('monthly data'!IE162:IG162)</f>
        <v>101.2083861017688</v>
      </c>
      <c r="CD143" s="471">
        <f>AVERAGE('monthly data'!IH162:IJ162)</f>
        <v>99.508840456132361</v>
      </c>
      <c r="CE143" s="471">
        <f>AVERAGE('monthly data'!IK162:IM162)</f>
        <v>99.831473437814353</v>
      </c>
      <c r="CF143" s="471">
        <f>AVERAGE('monthly data'!IN162:IP162)</f>
        <v>102.84836826873918</v>
      </c>
      <c r="CG143" s="471">
        <f>AVERAGE('monthly data'!IQ162:IS162)</f>
        <v>104.15440919976281</v>
      </c>
      <c r="CH143" s="471">
        <f>AVERAGE('monthly data'!IT162:IV162)</f>
        <v>103.66912764871516</v>
      </c>
      <c r="CI143" s="471">
        <f>AVERAGE('monthly data'!IW162:IY162)</f>
        <v>106.00592559141326</v>
      </c>
      <c r="CJ143" s="471">
        <f>AVERAGE('monthly data'!IZ162:JB162)</f>
        <v>106.82455489095264</v>
      </c>
      <c r="CK143" s="471">
        <f>AVERAGE('monthly data'!JC162:JE162)</f>
        <v>105.89850151986651</v>
      </c>
      <c r="CL143" s="471">
        <f>AVERAGE('monthly data'!JF162:JH162)</f>
        <v>108.08012150151741</v>
      </c>
      <c r="CM143" s="471">
        <f>AVERAGE('monthly data'!JI162:JK162)</f>
        <v>111.56074341389144</v>
      </c>
      <c r="CN143" s="471">
        <f>AVERAGE('monthly data'!JL162:JN162)</f>
        <v>110.5855581197394</v>
      </c>
      <c r="CO143" s="471">
        <f>AVERAGE('monthly data'!JO162:JQ162)</f>
        <v>112.60598694464933</v>
      </c>
      <c r="CP143" s="471">
        <f>AVERAGE('monthly data'!JR162:JT162)</f>
        <v>115.92966460718519</v>
      </c>
      <c r="CQ143" s="471">
        <f>AVERAGE('monthly data'!JU162:JW162)</f>
        <v>125.69890019625454</v>
      </c>
      <c r="CR143" s="471">
        <f>AVERAGE('monthly data'!JX162:JZ162)</f>
        <v>122.71207924144274</v>
      </c>
      <c r="CS143" s="471">
        <f>AVERAGE('monthly data'!KA162:KC162)</f>
        <v>121.99976757143811</v>
      </c>
      <c r="CT143" s="471">
        <f>AVERAGE('monthly data'!KD162:KF162)</f>
        <v>118.19867051112566</v>
      </c>
      <c r="CU143" s="471">
        <f>AVERAGE('monthly data'!KG162:KI162)</f>
        <v>120.5616306398385</v>
      </c>
      <c r="CV143" s="471">
        <f>AVERAGE('monthly data'!KJ162:KL162)</f>
        <v>120.45951142762642</v>
      </c>
      <c r="CW143" s="471">
        <f>AVERAGE('monthly data'!KM162:KO162)</f>
        <v>122.66946276134583</v>
      </c>
      <c r="CX143" s="471">
        <f>AVERAGE('monthly data'!KP162:KR162)</f>
        <v>129.03807584986052</v>
      </c>
      <c r="CY143" s="471">
        <f>AVERAGE('monthly data'!KS162:KU162)</f>
        <v>133.97142264606262</v>
      </c>
      <c r="CZ143" s="471">
        <f>AVERAGE('monthly data'!KV162:KX162)</f>
        <v>126.78663497663347</v>
      </c>
      <c r="DA143" s="471">
        <f>AVERAGE('monthly data'!KY162:LA162)</f>
        <v>129.6843615122846</v>
      </c>
      <c r="DB143" s="471">
        <f>AVERAGE('monthly data'!LB162:LD162)</f>
        <v>130.63824132118054</v>
      </c>
      <c r="DC143" s="471">
        <f>AVERAGE('monthly data'!LE162:LG162)</f>
        <v>43.640198416230142</v>
      </c>
      <c r="DD143" s="471">
        <f>AVERAGE('monthly data'!LH162:LJ162)</f>
        <v>0</v>
      </c>
      <c r="DE143" s="471">
        <f>AVERAGE('monthly data'!LK162:LM162)</f>
        <v>0</v>
      </c>
      <c r="DF143" s="471" t="e">
        <f>AVERAGE('monthly data'!LN162:LP162)</f>
        <v>#DIV/0!</v>
      </c>
      <c r="DG143" s="471" t="e">
        <f>AVERAGE('monthly data'!LQ162:LS162)</f>
        <v>#DIV/0!</v>
      </c>
      <c r="DH143" s="471" t="e">
        <f>AVERAGE('monthly data'!LT162:LV162)</f>
        <v>#DIV/0!</v>
      </c>
      <c r="DI143" s="471" t="e">
        <f>AVERAGE('monthly data'!LW162:LY162)</f>
        <v>#DIV/0!</v>
      </c>
      <c r="DJ143" s="471" t="e">
        <f>AVERAGE('monthly data'!LZ162:MB162)</f>
        <v>#DIV/0!</v>
      </c>
      <c r="DK143" s="471" t="e">
        <f>AVERAGE('monthly data'!MC162:ME162)</f>
        <v>#DIV/0!</v>
      </c>
      <c r="DL143" s="471" t="e">
        <f>AVERAGE('monthly data'!MF162:MH162)</f>
        <v>#DIV/0!</v>
      </c>
      <c r="DM143" s="471" t="e">
        <f>AVERAGE('monthly data'!MI162:MK162)</f>
        <v>#DIV/0!</v>
      </c>
      <c r="DN143" s="471" t="e">
        <f>AVERAGE('monthly data'!ML162:MN162)</f>
        <v>#DIV/0!</v>
      </c>
      <c r="DO143" s="471" t="e">
        <f>AVERAGE('monthly data'!MO162:MQ162)</f>
        <v>#DIV/0!</v>
      </c>
      <c r="DP143" s="471" t="e">
        <f>AVERAGE('monthly data'!MR162:MT162)</f>
        <v>#DIV/0!</v>
      </c>
      <c r="DQ143" s="471" t="e">
        <f>AVERAGE('monthly data'!MU162:MW162)</f>
        <v>#DIV/0!</v>
      </c>
    </row>
    <row r="144" spans="1:361">
      <c r="A144" s="466" t="s">
        <v>636</v>
      </c>
      <c r="B144" s="470">
        <f>AVERAGE('monthly data'!B164:D164)</f>
        <v>756.30058573321958</v>
      </c>
      <c r="C144" s="470">
        <f>AVERAGE('monthly data'!E164:G164)</f>
        <v>0</v>
      </c>
      <c r="D144" s="470">
        <f>AVERAGE('monthly data'!H164:J164)</f>
        <v>0</v>
      </c>
      <c r="E144" s="470">
        <f>AVERAGE('monthly data'!K164:M164)</f>
        <v>0</v>
      </c>
      <c r="F144" s="470">
        <f>AVERAGE('monthly data'!N164:P164)</f>
        <v>0</v>
      </c>
      <c r="G144" s="470">
        <f>AVERAGE('monthly data'!Q164:S164)</f>
        <v>0</v>
      </c>
      <c r="H144" s="470">
        <f>AVERAGE('monthly data'!T164:V164)</f>
        <v>0</v>
      </c>
      <c r="I144" s="470">
        <f>AVERAGE('monthly data'!W164:Y164)</f>
        <v>0</v>
      </c>
      <c r="J144" s="470">
        <f>AVERAGE('monthly data'!Z164:AB164)</f>
        <v>0</v>
      </c>
      <c r="K144" s="470">
        <f>AVERAGE('monthly data'!AC164:AE164)</f>
        <v>0</v>
      </c>
      <c r="L144" s="470">
        <f>AVERAGE('monthly data'!AF164:AH164)</f>
        <v>0</v>
      </c>
      <c r="M144" s="470">
        <f>AVERAGE('monthly data'!AI164:AK164)</f>
        <v>0</v>
      </c>
      <c r="N144" s="470">
        <f>AVERAGE('monthly data'!AL164:AN164)</f>
        <v>0</v>
      </c>
      <c r="O144" s="470">
        <f>AVERAGE('monthly data'!AO164:AQ164)</f>
        <v>0</v>
      </c>
      <c r="P144" s="470">
        <f>AVERAGE('monthly data'!AR164:AT164)</f>
        <v>0</v>
      </c>
      <c r="Q144" s="470">
        <f>AVERAGE('monthly data'!AU164:AW164)</f>
        <v>0</v>
      </c>
      <c r="R144" s="470">
        <f>AVERAGE('monthly data'!AX164:AZ164)</f>
        <v>0</v>
      </c>
      <c r="S144" s="470">
        <f>AVERAGE('monthly data'!BA164:BC164)</f>
        <v>0</v>
      </c>
      <c r="T144" s="470">
        <f>AVERAGE('monthly data'!BD164:BF164)</f>
        <v>0</v>
      </c>
      <c r="U144" s="470">
        <f>AVERAGE('monthly data'!BG164:BI164)</f>
        <v>0</v>
      </c>
      <c r="V144" s="470">
        <f>AVERAGE('monthly data'!BJ164:BL164)</f>
        <v>0</v>
      </c>
      <c r="W144" s="470">
        <f>AVERAGE('monthly data'!BM164:BO164)</f>
        <v>0</v>
      </c>
      <c r="X144" s="470">
        <f>AVERAGE('monthly data'!BP164:BR164)</f>
        <v>0</v>
      </c>
      <c r="Y144" s="470">
        <f>AVERAGE('monthly data'!BS164:BU164)</f>
        <v>0</v>
      </c>
      <c r="Z144" s="470">
        <f>AVERAGE('monthly data'!BV164:BX164)</f>
        <v>0</v>
      </c>
      <c r="AA144" s="470">
        <f>AVERAGE('monthly data'!BY164:CA164)</f>
        <v>0</v>
      </c>
      <c r="AB144" s="470">
        <f>AVERAGE('monthly data'!CB164:CD164)</f>
        <v>0</v>
      </c>
      <c r="AC144" s="470">
        <f>AVERAGE('monthly data'!CE164:CG164)</f>
        <v>0</v>
      </c>
      <c r="AD144" s="470">
        <f>AVERAGE('monthly data'!CH164:CJ164)</f>
        <v>0</v>
      </c>
      <c r="AE144" s="470">
        <f>AVERAGE('monthly data'!CK164:CM164)</f>
        <v>0</v>
      </c>
      <c r="AF144" s="470">
        <f>AVERAGE('monthly data'!CN164:CP164)</f>
        <v>0</v>
      </c>
      <c r="AG144" s="470">
        <f>AVERAGE('monthly data'!CQ164:CS164)</f>
        <v>0</v>
      </c>
      <c r="AH144" s="470">
        <f>AVERAGE('monthly data'!CT164:CV164)</f>
        <v>0</v>
      </c>
      <c r="AI144" s="470">
        <f>AVERAGE('monthly data'!CW164:CY164)</f>
        <v>0</v>
      </c>
      <c r="AJ144" s="470">
        <f>AVERAGE('monthly data'!CZ164:DB164)</f>
        <v>0</v>
      </c>
      <c r="AK144" s="470">
        <f>AVERAGE('monthly data'!DC164:DE164)</f>
        <v>0</v>
      </c>
      <c r="AL144" s="470">
        <f>AVERAGE('monthly data'!DF164:DH164)</f>
        <v>57.770227673045639</v>
      </c>
      <c r="AM144" s="470">
        <f>AVERAGE('monthly data'!DI164:DK164)</f>
        <v>58.853124038843511</v>
      </c>
      <c r="AN144" s="470">
        <f>AVERAGE('monthly data'!DL164:DN164)</f>
        <v>60.494856312762458</v>
      </c>
      <c r="AO144" s="470">
        <f>AVERAGE('monthly data'!DO164:DQ164)</f>
        <v>62.577303900742812</v>
      </c>
      <c r="AP144" s="470">
        <f>AVERAGE('monthly data'!DR164:DT164)</f>
        <v>63.745825684402178</v>
      </c>
      <c r="AQ144" s="470">
        <f>AVERAGE('monthly data'!DU164:DW164)</f>
        <v>64.901652481485613</v>
      </c>
      <c r="AR144" s="470">
        <f>AVERAGE('monthly data'!DX164:DZ164)</f>
        <v>64.771779200694894</v>
      </c>
      <c r="AS144" s="470">
        <f>AVERAGE('monthly data'!EA164:EC164)</f>
        <v>64.231016782242037</v>
      </c>
      <c r="AT144" s="470">
        <f>AVERAGE('monthly data'!ED164:EF164)</f>
        <v>64.654383417806613</v>
      </c>
      <c r="AU144" s="470">
        <f>AVERAGE('monthly data'!EG164:EI164)</f>
        <v>66.398275678128641</v>
      </c>
      <c r="AV144" s="470">
        <f>AVERAGE('monthly data'!EJ164:EL164)</f>
        <v>66.987046398382361</v>
      </c>
      <c r="AW144" s="470">
        <f>AVERAGE('monthly data'!EM164:EO164)</f>
        <v>66.89302945992641</v>
      </c>
      <c r="AX144" s="470">
        <f>AVERAGE('monthly data'!EP164:ER164)</f>
        <v>67.666433288653948</v>
      </c>
      <c r="AY144" s="470">
        <f>AVERAGE('monthly data'!ES164:EU164)</f>
        <v>66.544800020111936</v>
      </c>
      <c r="AZ144" s="470">
        <f>AVERAGE('monthly data'!EV164:EX164)</f>
        <v>67.355830554087603</v>
      </c>
      <c r="BA144" s="470">
        <f>AVERAGE('monthly data'!EY164:FA164)</f>
        <v>68.863670895799274</v>
      </c>
      <c r="BB144" s="470">
        <f>AVERAGE('monthly data'!FB164:FD164)</f>
        <v>72.791347364384023</v>
      </c>
      <c r="BC144" s="470">
        <f>AVERAGE('monthly data'!FE164:FG164)</f>
        <v>79.138179119449489</v>
      </c>
      <c r="BD144" s="470">
        <f>AVERAGE('monthly data'!FH164:FJ164)</f>
        <v>83.887058476284878</v>
      </c>
      <c r="BE144" s="470">
        <f>AVERAGE('monthly data'!FK164:FM164)</f>
        <v>84.600543950683843</v>
      </c>
      <c r="BF144" s="470">
        <f>AVERAGE('monthly data'!FN164:FP164)</f>
        <v>86.67298358555017</v>
      </c>
      <c r="BG144" s="470">
        <f>AVERAGE('monthly data'!FQ164:FS164)</f>
        <v>86.831967240250847</v>
      </c>
      <c r="BH144" s="470">
        <f>AVERAGE('monthly data'!FT164:FV164)</f>
        <v>85.836924687089166</v>
      </c>
      <c r="BI144" s="470">
        <f>AVERAGE('monthly data'!FW164:FY164)</f>
        <v>85.095764893334476</v>
      </c>
      <c r="BJ144" s="470">
        <f>AVERAGE('monthly data'!FZ164:GB164)</f>
        <v>85.844419251749557</v>
      </c>
      <c r="BK144" s="470">
        <f>AVERAGE('monthly data'!GC164:GE164)</f>
        <v>86.315301075925959</v>
      </c>
      <c r="BL144" s="470">
        <f>AVERAGE('monthly data'!GF164:GH164)</f>
        <v>85.168475779247942</v>
      </c>
      <c r="BM144" s="470">
        <f>AVERAGE('monthly data'!GI164:GK164)</f>
        <v>85.775478124816161</v>
      </c>
      <c r="BN144" s="470">
        <f>AVERAGE('monthly data'!GL164:GN164)</f>
        <v>88.678015876872777</v>
      </c>
      <c r="BO144" s="470">
        <f>AVERAGE('monthly data'!GO164:GQ164)</f>
        <v>94.083105853914503</v>
      </c>
      <c r="BP144" s="470">
        <f>AVERAGE('monthly data'!GR164:GT164)</f>
        <v>96.633125927084151</v>
      </c>
      <c r="BQ144" s="470">
        <f>AVERAGE('monthly data'!GU164:GW164)</f>
        <v>96.484008168889531</v>
      </c>
      <c r="BR144" s="470">
        <f>AVERAGE('monthly data'!GX164:GZ164)</f>
        <v>96.19543904916263</v>
      </c>
      <c r="BS144" s="470">
        <f>AVERAGE('monthly data'!HA164:HC164)</f>
        <v>98.559628574599969</v>
      </c>
      <c r="BT144" s="470">
        <f>AVERAGE('monthly data'!HD164:HF164)</f>
        <v>99.489401137007576</v>
      </c>
      <c r="BU144" s="470">
        <f>AVERAGE('monthly data'!HG164:HI164)</f>
        <v>100.66621374073753</v>
      </c>
      <c r="BV144" s="470">
        <f>AVERAGE('monthly data'!HJ164:HL164)</f>
        <v>101.05572189454728</v>
      </c>
      <c r="BW144" s="470">
        <f>AVERAGE('monthly data'!HM164:HO164)</f>
        <v>102.17234609527925</v>
      </c>
      <c r="BX144" s="470">
        <f>AVERAGE('monthly data'!HP164:HR164)</f>
        <v>102.28670658545521</v>
      </c>
      <c r="BY144" s="470">
        <f>AVERAGE('monthly data'!HS164:HU164)</f>
        <v>103.29018033016609</v>
      </c>
      <c r="BZ144" s="470">
        <f>AVERAGE('monthly data'!HV164:HX164)</f>
        <v>103.69048866533085</v>
      </c>
      <c r="CA144" s="470">
        <f>AVERAGE('monthly data'!HY164:IA164)</f>
        <v>103.85384264462881</v>
      </c>
      <c r="CB144" s="470">
        <f>AVERAGE('monthly data'!IB164:ID164)</f>
        <v>105.1973259550369</v>
      </c>
      <c r="CC144" s="470">
        <f>AVERAGE('monthly data'!IE164:IG164)</f>
        <v>106.56373238217638</v>
      </c>
      <c r="CD144" s="470">
        <f>AVERAGE('monthly data'!IH164:IJ164)</f>
        <v>106.4365433494376</v>
      </c>
      <c r="CE144" s="470">
        <f>AVERAGE('monthly data'!IK164:IM164)</f>
        <v>107.02089653677274</v>
      </c>
      <c r="CF144" s="470">
        <f>AVERAGE('monthly data'!IN164:IP164)</f>
        <v>108.03408691103095</v>
      </c>
      <c r="CG144" s="470">
        <f>AVERAGE('monthly data'!IQ164:IS164)</f>
        <v>107.98058204715329</v>
      </c>
      <c r="CH144" s="470">
        <f>AVERAGE('monthly data'!IT164:IV164)</f>
        <v>107.92120541331751</v>
      </c>
      <c r="CI144" s="470">
        <f>AVERAGE('monthly data'!IW164:IY164)</f>
        <v>110.45639170779394</v>
      </c>
      <c r="CJ144" s="470">
        <f>AVERAGE('monthly data'!IZ164:JB164)</f>
        <v>113.11262965385892</v>
      </c>
      <c r="CK144" s="470">
        <f>AVERAGE('monthly data'!JC164:JE164)</f>
        <v>115.60230599819812</v>
      </c>
      <c r="CL144" s="470">
        <f>AVERAGE('monthly data'!JF164:JH164)</f>
        <v>116.46744000052428</v>
      </c>
      <c r="CM144" s="470">
        <f>AVERAGE('monthly data'!JI164:JK164)</f>
        <v>117.72529518785849</v>
      </c>
      <c r="CN144" s="470">
        <f>AVERAGE('monthly data'!JL164:JN164)</f>
        <v>117.95126070349032</v>
      </c>
      <c r="CO144" s="470">
        <f>AVERAGE('monthly data'!JO164:JQ164)</f>
        <v>120.31900701389736</v>
      </c>
      <c r="CP144" s="470">
        <f>AVERAGE('monthly data'!JR164:JT164)</f>
        <v>120.92081349630791</v>
      </c>
      <c r="CQ144" s="470">
        <f>AVERAGE('monthly data'!JU164:JW164)</f>
        <v>122.44870841624076</v>
      </c>
      <c r="CR144" s="470">
        <f>AVERAGE('monthly data'!JX164:JZ164)</f>
        <v>122.80293604503446</v>
      </c>
      <c r="CS144" s="470">
        <f>AVERAGE('monthly data'!KA164:KC164)</f>
        <v>123.07085466121329</v>
      </c>
      <c r="CT144" s="470">
        <f>AVERAGE('monthly data'!KD164:KF164)</f>
        <v>122.85054179548608</v>
      </c>
      <c r="CU144" s="470">
        <f>AVERAGE('monthly data'!KG164:KI164)</f>
        <v>125.17129882167315</v>
      </c>
      <c r="CV144" s="470">
        <f>AVERAGE('monthly data'!KJ164:KL164)</f>
        <v>127.52679558696518</v>
      </c>
      <c r="CW144" s="470">
        <f>AVERAGE('monthly data'!KM164:KO164)</f>
        <v>127.16804377438221</v>
      </c>
      <c r="CX144" s="470">
        <f>AVERAGE('monthly data'!KP164:KR164)</f>
        <v>128.64178627202168</v>
      </c>
      <c r="CY144" s="470">
        <f>AVERAGE('monthly data'!KS164:KU164)</f>
        <v>132.3630261789817</v>
      </c>
      <c r="CZ144" s="470">
        <f>AVERAGE('monthly data'!KV164:KX164)</f>
        <v>134.13134102219306</v>
      </c>
      <c r="DA144" s="470">
        <f>AVERAGE('monthly data'!KY164:LA164)</f>
        <v>133.80594091941529</v>
      </c>
      <c r="DB144" s="470">
        <f>AVERAGE('monthly data'!LB164:LD164)</f>
        <v>136.93210304428894</v>
      </c>
      <c r="DC144" s="470">
        <f>AVERAGE('monthly data'!LE164:LG164)</f>
        <v>49.687046156111485</v>
      </c>
      <c r="DD144" s="470">
        <f>AVERAGE('monthly data'!LH164:LJ164)</f>
        <v>3.8274859691399095</v>
      </c>
      <c r="DE144" s="470">
        <f>AVERAGE('monthly data'!LK164:LM164)</f>
        <v>3.8274859691399095</v>
      </c>
      <c r="DF144" s="470" t="e">
        <f>AVERAGE('monthly data'!LN164:LP164)</f>
        <v>#DIV/0!</v>
      </c>
      <c r="DG144" s="470" t="e">
        <f>AVERAGE('monthly data'!LQ164:LS164)</f>
        <v>#DIV/0!</v>
      </c>
      <c r="DH144" s="470" t="e">
        <f>AVERAGE('monthly data'!LT164:LV164)</f>
        <v>#DIV/0!</v>
      </c>
      <c r="DI144" s="470" t="e">
        <f>AVERAGE('monthly data'!LW164:LY164)</f>
        <v>#DIV/0!</v>
      </c>
      <c r="DJ144" s="470" t="e">
        <f>AVERAGE('monthly data'!LZ164:MB164)</f>
        <v>#DIV/0!</v>
      </c>
      <c r="DK144" s="470" t="e">
        <f>AVERAGE('monthly data'!MC164:ME164)</f>
        <v>#DIV/0!</v>
      </c>
      <c r="DL144" s="470" t="e">
        <f>AVERAGE('monthly data'!MF164:MH164)</f>
        <v>#DIV/0!</v>
      </c>
      <c r="DM144" s="470" t="e">
        <f>AVERAGE('monthly data'!MI164:MK164)</f>
        <v>#DIV/0!</v>
      </c>
      <c r="DN144" s="470" t="e">
        <f>AVERAGE('monthly data'!ML164:MN164)</f>
        <v>#DIV/0!</v>
      </c>
      <c r="DO144" s="470" t="e">
        <f>AVERAGE('monthly data'!MO164:MQ164)</f>
        <v>#DIV/0!</v>
      </c>
      <c r="DP144" s="470" t="e">
        <f>AVERAGE('monthly data'!MR164:MT164)</f>
        <v>#DIV/0!</v>
      </c>
      <c r="DQ144" s="470" t="e">
        <f>AVERAGE('monthly data'!MU164:MW164)</f>
        <v>#DIV/0!</v>
      </c>
    </row>
    <row r="145" spans="1:131">
      <c r="A145" s="467" t="s">
        <v>633</v>
      </c>
      <c r="B145" s="471">
        <f>AVERAGE('monthly data'!B165:D165)</f>
        <v>218.55792322333889</v>
      </c>
      <c r="C145" s="471">
        <f>AVERAGE('monthly data'!E165:G165)</f>
        <v>0</v>
      </c>
      <c r="D145" s="471">
        <f>AVERAGE('monthly data'!H165:J165)</f>
        <v>0</v>
      </c>
      <c r="E145" s="471">
        <f>AVERAGE('monthly data'!K165:M165)</f>
        <v>0</v>
      </c>
      <c r="F145" s="471">
        <f>AVERAGE('monthly data'!N165:P165)</f>
        <v>0</v>
      </c>
      <c r="G145" s="471">
        <f>AVERAGE('monthly data'!Q165:S165)</f>
        <v>0</v>
      </c>
      <c r="H145" s="471">
        <f>AVERAGE('monthly data'!T165:V165)</f>
        <v>0</v>
      </c>
      <c r="I145" s="471">
        <f>AVERAGE('monthly data'!W165:Y165)</f>
        <v>0</v>
      </c>
      <c r="J145" s="471">
        <f>AVERAGE('monthly data'!Z165:AB165)</f>
        <v>0</v>
      </c>
      <c r="K145" s="471">
        <f>AVERAGE('monthly data'!AC165:AE165)</f>
        <v>0</v>
      </c>
      <c r="L145" s="471">
        <f>AVERAGE('monthly data'!AF165:AH165)</f>
        <v>0</v>
      </c>
      <c r="M145" s="471">
        <f>AVERAGE('monthly data'!AI165:AK165)</f>
        <v>0</v>
      </c>
      <c r="N145" s="471">
        <f>AVERAGE('monthly data'!AL165:AN165)</f>
        <v>0</v>
      </c>
      <c r="O145" s="471">
        <f>AVERAGE('monthly data'!AO165:AQ165)</f>
        <v>0</v>
      </c>
      <c r="P145" s="471">
        <f>AVERAGE('monthly data'!AR165:AT165)</f>
        <v>0</v>
      </c>
      <c r="Q145" s="471">
        <f>AVERAGE('monthly data'!AU165:AW165)</f>
        <v>0</v>
      </c>
      <c r="R145" s="471">
        <f>AVERAGE('monthly data'!AX165:AZ165)</f>
        <v>0</v>
      </c>
      <c r="S145" s="471">
        <f>AVERAGE('monthly data'!BA165:BC165)</f>
        <v>0</v>
      </c>
      <c r="T145" s="471">
        <f>AVERAGE('monthly data'!BD165:BF165)</f>
        <v>0</v>
      </c>
      <c r="U145" s="471">
        <f>AVERAGE('monthly data'!BG165:BI165)</f>
        <v>0</v>
      </c>
      <c r="V145" s="471">
        <f>AVERAGE('monthly data'!BJ165:BL165)</f>
        <v>0</v>
      </c>
      <c r="W145" s="471">
        <f>AVERAGE('monthly data'!BM165:BO165)</f>
        <v>0</v>
      </c>
      <c r="X145" s="471">
        <f>AVERAGE('monthly data'!BP165:BR165)</f>
        <v>0</v>
      </c>
      <c r="Y145" s="471">
        <f>AVERAGE('monthly data'!BS165:BU165)</f>
        <v>0</v>
      </c>
      <c r="Z145" s="471">
        <f>AVERAGE('monthly data'!BV165:BX165)</f>
        <v>0</v>
      </c>
      <c r="AA145" s="471">
        <f>AVERAGE('monthly data'!BY165:CA165)</f>
        <v>0</v>
      </c>
      <c r="AB145" s="471">
        <f>AVERAGE('monthly data'!CB165:CD165)</f>
        <v>0</v>
      </c>
      <c r="AC145" s="471">
        <f>AVERAGE('monthly data'!CE165:CG165)</f>
        <v>0</v>
      </c>
      <c r="AD145" s="471">
        <f>AVERAGE('monthly data'!CH165:CJ165)</f>
        <v>0</v>
      </c>
      <c r="AE145" s="471">
        <f>AVERAGE('monthly data'!CK165:CM165)</f>
        <v>0</v>
      </c>
      <c r="AF145" s="471">
        <f>AVERAGE('monthly data'!CN165:CP165)</f>
        <v>0</v>
      </c>
      <c r="AG145" s="471">
        <f>AVERAGE('monthly data'!CQ165:CS165)</f>
        <v>0</v>
      </c>
      <c r="AH145" s="471">
        <f>AVERAGE('monthly data'!CT165:CV165)</f>
        <v>0</v>
      </c>
      <c r="AI145" s="471">
        <f>AVERAGE('monthly data'!CW165:CY165)</f>
        <v>0</v>
      </c>
      <c r="AJ145" s="471">
        <f>AVERAGE('monthly data'!CZ165:DB165)</f>
        <v>0</v>
      </c>
      <c r="AK145" s="471">
        <f>AVERAGE('monthly data'!DC165:DE165)</f>
        <v>0</v>
      </c>
      <c r="AL145" s="471">
        <f>AVERAGE('monthly data'!DF165:DH165)</f>
        <v>0</v>
      </c>
      <c r="AM145" s="471">
        <f>AVERAGE('monthly data'!DI165:DK165)</f>
        <v>0</v>
      </c>
      <c r="AN145" s="471">
        <f>AVERAGE('monthly data'!DL165:DN165)</f>
        <v>0</v>
      </c>
      <c r="AO145" s="471">
        <f>AVERAGE('monthly data'!DO165:DQ165)</f>
        <v>0</v>
      </c>
      <c r="AP145" s="471">
        <f>AVERAGE('monthly data'!DR165:DT165)</f>
        <v>0</v>
      </c>
      <c r="AQ145" s="471">
        <f>AVERAGE('monthly data'!DU165:DW165)</f>
        <v>0</v>
      </c>
      <c r="AR145" s="471">
        <f>AVERAGE('monthly data'!DX165:DZ165)</f>
        <v>0</v>
      </c>
      <c r="AS145" s="471">
        <f>AVERAGE('monthly data'!EA165:EC165)</f>
        <v>0</v>
      </c>
      <c r="AT145" s="471">
        <f>AVERAGE('monthly data'!ED165:EF165)</f>
        <v>0</v>
      </c>
      <c r="AU145" s="471">
        <f>AVERAGE('monthly data'!EG165:EI165)</f>
        <v>0</v>
      </c>
      <c r="AV145" s="471">
        <f>AVERAGE('monthly data'!EJ165:EL165)</f>
        <v>0</v>
      </c>
      <c r="AW145" s="471">
        <f>AVERAGE('monthly data'!EM165:EO165)</f>
        <v>0</v>
      </c>
      <c r="AX145" s="471">
        <f>AVERAGE('monthly data'!EP165:ER165)</f>
        <v>0</v>
      </c>
      <c r="AY145" s="471">
        <f>AVERAGE('monthly data'!ES165:EU165)</f>
        <v>0</v>
      </c>
      <c r="AZ145" s="471">
        <f>AVERAGE('monthly data'!EV165:EX165)</f>
        <v>0</v>
      </c>
      <c r="BA145" s="471">
        <f>AVERAGE('monthly data'!EY165:FA165)</f>
        <v>0</v>
      </c>
      <c r="BB145" s="471">
        <f>AVERAGE('monthly data'!FB165:FD165)</f>
        <v>0</v>
      </c>
      <c r="BC145" s="471">
        <f>AVERAGE('monthly data'!FE165:FG165)</f>
        <v>0</v>
      </c>
      <c r="BD145" s="471">
        <f>AVERAGE('monthly data'!FH165:FJ165)</f>
        <v>0</v>
      </c>
      <c r="BE145" s="471">
        <f>AVERAGE('monthly data'!FK165:FM165)</f>
        <v>0</v>
      </c>
      <c r="BF145" s="471">
        <f>AVERAGE('monthly data'!FN165:FP165)</f>
        <v>55.906451419816165</v>
      </c>
      <c r="BG145" s="471">
        <f>AVERAGE('monthly data'!FQ165:FS165)</f>
        <v>82.764870205856539</v>
      </c>
      <c r="BH145" s="471">
        <f>AVERAGE('monthly data'!FT165:FV165)</f>
        <v>79.900197458054365</v>
      </c>
      <c r="BI145" s="471">
        <f>AVERAGE('monthly data'!FW165:FY165)</f>
        <v>78.296843683320517</v>
      </c>
      <c r="BJ145" s="471">
        <f>AVERAGE('monthly data'!FZ165:GB165)</f>
        <v>78.932329998237947</v>
      </c>
      <c r="BK145" s="471">
        <f>AVERAGE('monthly data'!GC165:GE165)</f>
        <v>78.930656065284111</v>
      </c>
      <c r="BL145" s="471">
        <f>AVERAGE('monthly data'!GF165:GH165)</f>
        <v>77.057835192772146</v>
      </c>
      <c r="BM145" s="471">
        <f>AVERAGE('monthly data'!GI165:GK165)</f>
        <v>77.169936432619608</v>
      </c>
      <c r="BN145" s="471">
        <f>AVERAGE('monthly data'!GL165:GN165)</f>
        <v>80.826703895176124</v>
      </c>
      <c r="BO145" s="471">
        <f>AVERAGE('monthly data'!GO165:GQ165)</f>
        <v>86.574247207791146</v>
      </c>
      <c r="BP145" s="471">
        <f>AVERAGE('monthly data'!GR165:GT165)</f>
        <v>90.314426970562366</v>
      </c>
      <c r="BQ145" s="471">
        <f>AVERAGE('monthly data'!GU165:GW165)</f>
        <v>90.429919544356821</v>
      </c>
      <c r="BR145" s="471">
        <f>AVERAGE('monthly data'!GX165:GZ165)</f>
        <v>91.076586476238276</v>
      </c>
      <c r="BS145" s="471">
        <f>AVERAGE('monthly data'!HA165:HC165)</f>
        <v>93.546053336269964</v>
      </c>
      <c r="BT145" s="471">
        <f>AVERAGE('monthly data'!HD165:HF165)</f>
        <v>95.200583052605012</v>
      </c>
      <c r="BU145" s="471">
        <f>AVERAGE('monthly data'!HG165:HI165)</f>
        <v>95.727593378933662</v>
      </c>
      <c r="BV145" s="471">
        <f>AVERAGE('monthly data'!HJ165:HL165)</f>
        <v>96.792931910573159</v>
      </c>
      <c r="BW145" s="471">
        <f>AVERAGE('monthly data'!HM165:HO165)</f>
        <v>97.747726740311052</v>
      </c>
      <c r="BX145" s="471">
        <f>AVERAGE('monthly data'!HP165:HR165)</f>
        <v>98.605493817196233</v>
      </c>
      <c r="BY145" s="471">
        <f>AVERAGE('monthly data'!HS165:HU165)</f>
        <v>99.522237947745268</v>
      </c>
      <c r="BZ145" s="471">
        <f>AVERAGE('monthly data'!HV165:HX165)</f>
        <v>99.854352597739265</v>
      </c>
      <c r="CA145" s="471">
        <f>AVERAGE('monthly data'!HY165:IA165)</f>
        <v>101.23347013549058</v>
      </c>
      <c r="CB145" s="471">
        <f>AVERAGE('monthly data'!IB165:ID165)</f>
        <v>103.69950812476526</v>
      </c>
      <c r="CC145" s="471">
        <f>AVERAGE('monthly data'!IE165:IG165)</f>
        <v>104.77519719351533</v>
      </c>
      <c r="CD145" s="471">
        <f>AVERAGE('monthly data'!IH165:IJ165)</f>
        <v>106.38421401154493</v>
      </c>
      <c r="CE145" s="471">
        <f>AVERAGE('monthly data'!IK165:IM165)</f>
        <v>106.95535741309828</v>
      </c>
      <c r="CF145" s="471">
        <f>AVERAGE('monthly data'!IN165:IP165)</f>
        <v>107.06836201963506</v>
      </c>
      <c r="CG145" s="471">
        <f>AVERAGE('monthly data'!IQ165:IS165)</f>
        <v>107.35697643981922</v>
      </c>
      <c r="CH145" s="471">
        <f>AVERAGE('monthly data'!IT165:IV165)</f>
        <v>107.51610595055273</v>
      </c>
      <c r="CI145" s="471">
        <f>AVERAGE('monthly data'!IW165:IY165)</f>
        <v>109.44570237269274</v>
      </c>
      <c r="CJ145" s="471">
        <f>AVERAGE('monthly data'!IZ165:JB165)</f>
        <v>110.94640678440457</v>
      </c>
      <c r="CK145" s="471">
        <f>AVERAGE('monthly data'!JC165:JE165)</f>
        <v>114.46108570989384</v>
      </c>
      <c r="CL145" s="471">
        <f>AVERAGE('monthly data'!JF165:JH165)</f>
        <v>115.03549238800595</v>
      </c>
      <c r="CM145" s="471">
        <f>AVERAGE('monthly data'!JI165:JK165)</f>
        <v>116.74788279211951</v>
      </c>
      <c r="CN145" s="471">
        <f>AVERAGE('monthly data'!JL165:JN165)</f>
        <v>117.34386685599561</v>
      </c>
      <c r="CO145" s="471">
        <f>AVERAGE('monthly data'!JO165:JQ165)</f>
        <v>119.46762685142012</v>
      </c>
      <c r="CP145" s="471">
        <f>AVERAGE('monthly data'!JR165:JT165)</f>
        <v>119.32498624963664</v>
      </c>
      <c r="CQ145" s="471">
        <f>AVERAGE('monthly data'!JU165:JW165)</f>
        <v>119.78995408988366</v>
      </c>
      <c r="CR145" s="471">
        <f>AVERAGE('monthly data'!JX165:JZ165)</f>
        <v>119.46638279529616</v>
      </c>
      <c r="CS145" s="471">
        <f>AVERAGE('monthly data'!KA165:KC165)</f>
        <v>119.1395479370368</v>
      </c>
      <c r="CT145" s="471">
        <f>AVERAGE('monthly data'!KD165:KF165)</f>
        <v>119.64374142568913</v>
      </c>
      <c r="CU145" s="471">
        <f>AVERAGE('monthly data'!KG165:KI165)</f>
        <v>122.20520890528115</v>
      </c>
      <c r="CV145" s="471">
        <f>AVERAGE('monthly data'!KJ165:KL165)</f>
        <v>125.62746952844306</v>
      </c>
      <c r="CW145" s="471">
        <f>AVERAGE('monthly data'!KM165:KO165)</f>
        <v>124.39239983454802</v>
      </c>
      <c r="CX145" s="471">
        <f>AVERAGE('monthly data'!KP165:KR165)</f>
        <v>126.13486610220254</v>
      </c>
      <c r="CY145" s="471">
        <f>AVERAGE('monthly data'!KS165:KU165)</f>
        <v>129.01951804928925</v>
      </c>
      <c r="CZ145" s="471">
        <f>AVERAGE('monthly data'!KV165:KX165)</f>
        <v>130.9337497445384</v>
      </c>
      <c r="DA145" s="471">
        <f>AVERAGE('monthly data'!KY165:LA165)</f>
        <v>130.36131810375949</v>
      </c>
      <c r="DB145" s="471">
        <f>AVERAGE('monthly data'!LB165:LD165)</f>
        <v>134.58056682381508</v>
      </c>
      <c r="DC145" s="471">
        <f>AVERAGE('monthly data'!LE165:LG165)</f>
        <v>46.824912461224557</v>
      </c>
      <c r="DD145" s="471">
        <f>AVERAGE('monthly data'!LH165:LJ165)</f>
        <v>0</v>
      </c>
      <c r="DE145" s="471">
        <f>AVERAGE('monthly data'!LK165:LM165)</f>
        <v>0</v>
      </c>
      <c r="DF145" s="471" t="e">
        <f>AVERAGE('monthly data'!LN165:LP165)</f>
        <v>#DIV/0!</v>
      </c>
      <c r="DG145" s="471" t="e">
        <f>AVERAGE('monthly data'!LQ165:LS165)</f>
        <v>#DIV/0!</v>
      </c>
      <c r="DH145" s="471" t="e">
        <f>AVERAGE('monthly data'!LT165:LV165)</f>
        <v>#DIV/0!</v>
      </c>
      <c r="DI145" s="471" t="e">
        <f>AVERAGE('monthly data'!LW165:LY165)</f>
        <v>#DIV/0!</v>
      </c>
      <c r="DJ145" s="471" t="e">
        <f>AVERAGE('monthly data'!LZ165:MB165)</f>
        <v>#DIV/0!</v>
      </c>
      <c r="DK145" s="471" t="e">
        <f>AVERAGE('monthly data'!MC165:ME165)</f>
        <v>#DIV/0!</v>
      </c>
      <c r="DL145" s="471" t="e">
        <f>AVERAGE('monthly data'!MF165:MH165)</f>
        <v>#DIV/0!</v>
      </c>
      <c r="DM145" s="471" t="e">
        <f>AVERAGE('monthly data'!MI165:MK165)</f>
        <v>#DIV/0!</v>
      </c>
      <c r="DN145" s="471" t="e">
        <f>AVERAGE('monthly data'!ML165:MN165)</f>
        <v>#DIV/0!</v>
      </c>
      <c r="DO145" s="471" t="e">
        <f>AVERAGE('monthly data'!MO165:MQ165)</f>
        <v>#DIV/0!</v>
      </c>
      <c r="DP145" s="471" t="e">
        <f>AVERAGE('monthly data'!MR165:MT165)</f>
        <v>#DIV/0!</v>
      </c>
      <c r="DQ145" s="471" t="e">
        <f>AVERAGE('monthly data'!MU165:MW165)</f>
        <v>#DIV/0!</v>
      </c>
    </row>
    <row r="146" spans="1:131">
      <c r="A146" s="468" t="s">
        <v>846</v>
      </c>
      <c r="B146" s="471">
        <f>AVERAGE('monthly data'!B166:D166)</f>
        <v>52.55124667890906</v>
      </c>
      <c r="C146" s="471">
        <f>AVERAGE('monthly data'!E166:G166)</f>
        <v>0</v>
      </c>
      <c r="D146" s="471">
        <f>AVERAGE('monthly data'!H166:J166)</f>
        <v>0</v>
      </c>
      <c r="E146" s="471">
        <f>AVERAGE('monthly data'!K166:M166)</f>
        <v>0</v>
      </c>
      <c r="F146" s="471">
        <f>AVERAGE('monthly data'!N166:P166)</f>
        <v>0</v>
      </c>
      <c r="G146" s="471">
        <f>AVERAGE('monthly data'!Q166:S166)</f>
        <v>0</v>
      </c>
      <c r="H146" s="471">
        <f>AVERAGE('monthly data'!T166:V166)</f>
        <v>0</v>
      </c>
      <c r="I146" s="471">
        <f>AVERAGE('monthly data'!W166:Y166)</f>
        <v>0</v>
      </c>
      <c r="J146" s="471">
        <f>AVERAGE('monthly data'!Z166:AB166)</f>
        <v>0</v>
      </c>
      <c r="K146" s="471">
        <f>AVERAGE('monthly data'!AC166:AE166)</f>
        <v>0</v>
      </c>
      <c r="L146" s="471">
        <f>AVERAGE('monthly data'!AF166:AH166)</f>
        <v>0</v>
      </c>
      <c r="M146" s="471">
        <f>AVERAGE('monthly data'!AI166:AK166)</f>
        <v>0</v>
      </c>
      <c r="N146" s="471">
        <f>AVERAGE('monthly data'!AL166:AN166)</f>
        <v>0</v>
      </c>
      <c r="O146" s="471">
        <f>AVERAGE('monthly data'!AO166:AQ166)</f>
        <v>0</v>
      </c>
      <c r="P146" s="471">
        <f>AVERAGE('monthly data'!AR166:AT166)</f>
        <v>0</v>
      </c>
      <c r="Q146" s="471">
        <f>AVERAGE('monthly data'!AU166:AW166)</f>
        <v>0</v>
      </c>
      <c r="R146" s="471">
        <f>AVERAGE('monthly data'!AX166:AZ166)</f>
        <v>0</v>
      </c>
      <c r="S146" s="471">
        <f>AVERAGE('monthly data'!BA166:BC166)</f>
        <v>0</v>
      </c>
      <c r="T146" s="471">
        <f>AVERAGE('monthly data'!BD166:BF166)</f>
        <v>0</v>
      </c>
      <c r="U146" s="471">
        <f>AVERAGE('monthly data'!BG166:BI166)</f>
        <v>0</v>
      </c>
      <c r="V146" s="471">
        <f>AVERAGE('monthly data'!BJ166:BL166)</f>
        <v>0</v>
      </c>
      <c r="W146" s="471">
        <f>AVERAGE('monthly data'!BM166:BO166)</f>
        <v>0</v>
      </c>
      <c r="X146" s="471">
        <f>AVERAGE('monthly data'!BP166:BR166)</f>
        <v>0</v>
      </c>
      <c r="Y146" s="471">
        <f>AVERAGE('monthly data'!BS166:BU166)</f>
        <v>0</v>
      </c>
      <c r="Z146" s="471">
        <f>AVERAGE('monthly data'!BV166:BX166)</f>
        <v>0</v>
      </c>
      <c r="AA146" s="471">
        <f>AVERAGE('monthly data'!BY166:CA166)</f>
        <v>0</v>
      </c>
      <c r="AB146" s="471">
        <f>AVERAGE('monthly data'!CB166:CD166)</f>
        <v>0</v>
      </c>
      <c r="AC146" s="471">
        <f>AVERAGE('monthly data'!CE166:CG166)</f>
        <v>0</v>
      </c>
      <c r="AD146" s="471">
        <f>AVERAGE('monthly data'!CH166:CJ166)</f>
        <v>0</v>
      </c>
      <c r="AE146" s="471">
        <f>AVERAGE('monthly data'!CK166:CM166)</f>
        <v>0</v>
      </c>
      <c r="AF146" s="471">
        <f>AVERAGE('monthly data'!CN166:CP166)</f>
        <v>0</v>
      </c>
      <c r="AG146" s="471">
        <f>AVERAGE('monthly data'!CQ166:CS166)</f>
        <v>0</v>
      </c>
      <c r="AH146" s="471">
        <f>AVERAGE('monthly data'!CT166:CV166)</f>
        <v>0</v>
      </c>
      <c r="AI146" s="471">
        <f>AVERAGE('monthly data'!CW166:CY166)</f>
        <v>0</v>
      </c>
      <c r="AJ146" s="471">
        <f>AVERAGE('monthly data'!CZ166:DB166)</f>
        <v>0</v>
      </c>
      <c r="AK146" s="471">
        <f>AVERAGE('monthly data'!DC166:DE166)</f>
        <v>0</v>
      </c>
      <c r="AL146" s="471">
        <f>AVERAGE('monthly data'!DF166:DH166)</f>
        <v>0</v>
      </c>
      <c r="AM146" s="471">
        <f>AVERAGE('monthly data'!DI166:DK166)</f>
        <v>0</v>
      </c>
      <c r="AN146" s="471">
        <f>AVERAGE('monthly data'!DL166:DN166)</f>
        <v>0</v>
      </c>
      <c r="AO146" s="471">
        <f>AVERAGE('monthly data'!DO166:DQ166)</f>
        <v>0</v>
      </c>
      <c r="AP146" s="471">
        <f>AVERAGE('monthly data'!DR166:DT166)</f>
        <v>0</v>
      </c>
      <c r="AQ146" s="471">
        <f>AVERAGE('monthly data'!DU166:DW166)</f>
        <v>0</v>
      </c>
      <c r="AR146" s="471">
        <f>AVERAGE('monthly data'!DX166:DZ166)</f>
        <v>0</v>
      </c>
      <c r="AS146" s="471">
        <f>AVERAGE('monthly data'!EA166:EC166)</f>
        <v>0</v>
      </c>
      <c r="AT146" s="471">
        <f>AVERAGE('monthly data'!ED166:EF166)</f>
        <v>0</v>
      </c>
      <c r="AU146" s="471">
        <f>AVERAGE('monthly data'!EG166:EI166)</f>
        <v>0</v>
      </c>
      <c r="AV146" s="471">
        <f>AVERAGE('monthly data'!EJ166:EL166)</f>
        <v>0</v>
      </c>
      <c r="AW146" s="471">
        <f>AVERAGE('monthly data'!EM166:EO166)</f>
        <v>0</v>
      </c>
      <c r="AX146" s="471">
        <f>AVERAGE('monthly data'!EP166:ER166)</f>
        <v>0</v>
      </c>
      <c r="AY146" s="471">
        <f>AVERAGE('monthly data'!ES166:EU166)</f>
        <v>0</v>
      </c>
      <c r="AZ146" s="471">
        <f>AVERAGE('monthly data'!EV166:EX166)</f>
        <v>0</v>
      </c>
      <c r="BA146" s="471">
        <f>AVERAGE('monthly data'!EY166:FA166)</f>
        <v>0</v>
      </c>
      <c r="BB146" s="471">
        <f>AVERAGE('monthly data'!FB166:FD166)</f>
        <v>0</v>
      </c>
      <c r="BC146" s="471">
        <f>AVERAGE('monthly data'!FE166:FG166)</f>
        <v>0</v>
      </c>
      <c r="BD146" s="471">
        <f>AVERAGE('monthly data'!FH166:FJ166)</f>
        <v>0</v>
      </c>
      <c r="BE146" s="471">
        <f>AVERAGE('monthly data'!FK166:FM166)</f>
        <v>0</v>
      </c>
      <c r="BF146" s="471">
        <f>AVERAGE('monthly data'!FN166:FP166)</f>
        <v>55.906451419816165</v>
      </c>
      <c r="BG146" s="471">
        <f>AVERAGE('monthly data'!FQ166:FS166)</f>
        <v>82.764870205856539</v>
      </c>
      <c r="BH146" s="471">
        <f>AVERAGE('monthly data'!FT166:FV166)</f>
        <v>79.900197458054365</v>
      </c>
      <c r="BI146" s="471">
        <f>AVERAGE('monthly data'!FW166:FY166)</f>
        <v>78.296843683320517</v>
      </c>
      <c r="BJ146" s="471">
        <f>AVERAGE('monthly data'!FZ166:GB166)</f>
        <v>78.932329998237947</v>
      </c>
      <c r="BK146" s="471">
        <f>AVERAGE('monthly data'!GC166:GE166)</f>
        <v>78.930656065284111</v>
      </c>
      <c r="BL146" s="471">
        <f>AVERAGE('monthly data'!GF166:GH166)</f>
        <v>77.057835192772146</v>
      </c>
      <c r="BM146" s="471">
        <f>AVERAGE('monthly data'!GI166:GK166)</f>
        <v>77.169936432619608</v>
      </c>
      <c r="BN146" s="471">
        <f>AVERAGE('monthly data'!GL166:GN166)</f>
        <v>80.826703895176124</v>
      </c>
      <c r="BO146" s="471">
        <f>AVERAGE('monthly data'!GO166:GQ166)</f>
        <v>86.574247207791146</v>
      </c>
      <c r="BP146" s="471">
        <f>AVERAGE('monthly data'!GR166:GT166)</f>
        <v>90.314426970562366</v>
      </c>
      <c r="BQ146" s="471">
        <f>AVERAGE('monthly data'!GU166:GW166)</f>
        <v>90.429919544356821</v>
      </c>
      <c r="BR146" s="471">
        <f>AVERAGE('monthly data'!GX166:GZ166)</f>
        <v>91.076586476238276</v>
      </c>
      <c r="BS146" s="471">
        <f>AVERAGE('monthly data'!HA166:HC166)</f>
        <v>93.546053336269964</v>
      </c>
      <c r="BT146" s="471">
        <f>AVERAGE('monthly data'!HD166:HF166)</f>
        <v>95.200583052605012</v>
      </c>
      <c r="BU146" s="471">
        <f>AVERAGE('monthly data'!HG166:HI166)</f>
        <v>95.727593378933662</v>
      </c>
      <c r="BV146" s="471">
        <f>AVERAGE('monthly data'!HJ166:HL166)</f>
        <v>96.792931910573159</v>
      </c>
      <c r="BW146" s="471">
        <f>AVERAGE('monthly data'!HM166:HO166)</f>
        <v>97.747726740311052</v>
      </c>
      <c r="BX146" s="471">
        <f>AVERAGE('monthly data'!HP166:HR166)</f>
        <v>98.605493817196233</v>
      </c>
      <c r="BY146" s="471">
        <f>AVERAGE('monthly data'!HS166:HU166)</f>
        <v>99.522237947745268</v>
      </c>
      <c r="BZ146" s="471">
        <f>AVERAGE('monthly data'!HV166:HX166)</f>
        <v>99.854352597739265</v>
      </c>
      <c r="CA146" s="471">
        <f>AVERAGE('monthly data'!HY166:IA166)</f>
        <v>101.23347013549058</v>
      </c>
      <c r="CB146" s="471">
        <f>AVERAGE('monthly data'!IB166:ID166)</f>
        <v>103.69950812476526</v>
      </c>
      <c r="CC146" s="471">
        <f>AVERAGE('monthly data'!IE166:IG166)</f>
        <v>104.77519719351533</v>
      </c>
      <c r="CD146" s="471">
        <f>AVERAGE('monthly data'!IH166:IJ166)</f>
        <v>106.38421401154493</v>
      </c>
      <c r="CE146" s="471">
        <f>AVERAGE('monthly data'!IK166:IM166)</f>
        <v>106.95535741309828</v>
      </c>
      <c r="CF146" s="471">
        <f>AVERAGE('monthly data'!IN166:IP166)</f>
        <v>107.06836201963506</v>
      </c>
      <c r="CG146" s="471">
        <f>AVERAGE('monthly data'!IQ166:IS166)</f>
        <v>107.35697643981922</v>
      </c>
      <c r="CH146" s="471">
        <f>AVERAGE('monthly data'!IT166:IV166)</f>
        <v>107.51610595055273</v>
      </c>
      <c r="CI146" s="471">
        <f>AVERAGE('monthly data'!IW166:IY166)</f>
        <v>109.44570237269274</v>
      </c>
      <c r="CJ146" s="471">
        <f>AVERAGE('monthly data'!IZ166:JB166)</f>
        <v>110.94640678440457</v>
      </c>
      <c r="CK146" s="471">
        <f>AVERAGE('monthly data'!JC166:JE166)</f>
        <v>114.46108570989384</v>
      </c>
      <c r="CL146" s="471">
        <f>AVERAGE('monthly data'!JF166:JH166)</f>
        <v>115.03549238800595</v>
      </c>
      <c r="CM146" s="471">
        <f>AVERAGE('monthly data'!JI166:JK166)</f>
        <v>116.74788279211951</v>
      </c>
      <c r="CN146" s="471">
        <f>AVERAGE('monthly data'!JL166:JN166)</f>
        <v>117.34386685599561</v>
      </c>
      <c r="CO146" s="471">
        <f>AVERAGE('monthly data'!JO166:JQ166)</f>
        <v>119.46762685142012</v>
      </c>
      <c r="CP146" s="471">
        <f>AVERAGE('monthly data'!JR166:JT166)</f>
        <v>119.32498624963664</v>
      </c>
      <c r="CQ146" s="471">
        <f>AVERAGE('monthly data'!JU166:JW166)</f>
        <v>119.78995408988366</v>
      </c>
      <c r="CR146" s="471">
        <f>AVERAGE('monthly data'!JX166:JZ166)</f>
        <v>119.46638279529616</v>
      </c>
      <c r="CS146" s="471">
        <f>AVERAGE('monthly data'!KA166:KC166)</f>
        <v>119.1395479370368</v>
      </c>
      <c r="CT146" s="471">
        <f>AVERAGE('monthly data'!KD166:KF166)</f>
        <v>119.64374142568913</v>
      </c>
      <c r="CU146" s="471">
        <f>AVERAGE('monthly data'!KG166:KI166)</f>
        <v>122.20520890528115</v>
      </c>
      <c r="CV146" s="471">
        <f>AVERAGE('monthly data'!KJ166:KL166)</f>
        <v>125.62746952844306</v>
      </c>
      <c r="CW146" s="471">
        <f>AVERAGE('monthly data'!KM166:KO166)</f>
        <v>124.39239983454802</v>
      </c>
      <c r="CX146" s="471">
        <f>AVERAGE('monthly data'!KP166:KR166)</f>
        <v>126.13486610220254</v>
      </c>
      <c r="CY146" s="471">
        <f>AVERAGE('monthly data'!KS166:KU166)</f>
        <v>129.01951804928925</v>
      </c>
      <c r="CZ146" s="471">
        <f>AVERAGE('monthly data'!KV166:KX166)</f>
        <v>130.9337497445384</v>
      </c>
      <c r="DA146" s="471">
        <f>AVERAGE('monthly data'!KY166:LA166)</f>
        <v>130.36131810375949</v>
      </c>
      <c r="DB146" s="471">
        <f>AVERAGE('monthly data'!LB166:LD166)</f>
        <v>134.58056682381508</v>
      </c>
      <c r="DC146" s="471">
        <f>AVERAGE('monthly data'!LE166:LG166)</f>
        <v>46.824912461224557</v>
      </c>
      <c r="DD146" s="471">
        <f>AVERAGE('monthly data'!LH166:LJ166)</f>
        <v>0</v>
      </c>
      <c r="DE146" s="471">
        <f>AVERAGE('monthly data'!LK166:LM166)</f>
        <v>0</v>
      </c>
      <c r="DF146" s="471" t="e">
        <f>AVERAGE('monthly data'!LN166:LP166)</f>
        <v>#DIV/0!</v>
      </c>
      <c r="DG146" s="471" t="e">
        <f>AVERAGE('monthly data'!LQ166:LS166)</f>
        <v>#DIV/0!</v>
      </c>
      <c r="DH146" s="471" t="e">
        <f>AVERAGE('monthly data'!LT166:LV166)</f>
        <v>#DIV/0!</v>
      </c>
      <c r="DI146" s="471" t="e">
        <f>AVERAGE('monthly data'!LW166:LY166)</f>
        <v>#DIV/0!</v>
      </c>
      <c r="DJ146" s="471" t="e">
        <f>AVERAGE('monthly data'!LZ166:MB166)</f>
        <v>#DIV/0!</v>
      </c>
      <c r="DK146" s="471" t="e">
        <f>AVERAGE('monthly data'!MC166:ME166)</f>
        <v>#DIV/0!</v>
      </c>
      <c r="DL146" s="471" t="e">
        <f>AVERAGE('monthly data'!MF166:MH166)</f>
        <v>#DIV/0!</v>
      </c>
      <c r="DM146" s="471" t="e">
        <f>AVERAGE('monthly data'!MI166:MK166)</f>
        <v>#DIV/0!</v>
      </c>
      <c r="DN146" s="471" t="e">
        <f>AVERAGE('monthly data'!ML166:MN166)</f>
        <v>#DIV/0!</v>
      </c>
      <c r="DO146" s="471" t="e">
        <f>AVERAGE('monthly data'!MO166:MQ166)</f>
        <v>#DIV/0!</v>
      </c>
      <c r="DP146" s="471" t="e">
        <f>AVERAGE('monthly data'!MR166:MT166)</f>
        <v>#DIV/0!</v>
      </c>
      <c r="DQ146" s="471" t="e">
        <f>AVERAGE('monthly data'!MU166:MW166)</f>
        <v>#DIV/0!</v>
      </c>
    </row>
    <row r="147" spans="1:131">
      <c r="A147" s="467" t="s">
        <v>634</v>
      </c>
      <c r="B147" s="471">
        <f>AVERAGE('monthly data'!B168:D168)</f>
        <v>1.3333666666666666</v>
      </c>
      <c r="C147" s="471">
        <f>AVERAGE('monthly data'!E168:G168)</f>
        <v>0</v>
      </c>
      <c r="D147" s="471">
        <f>AVERAGE('monthly data'!H168:J168)</f>
        <v>0</v>
      </c>
      <c r="E147" s="471">
        <f>AVERAGE('monthly data'!K168:M168)</f>
        <v>0</v>
      </c>
      <c r="F147" s="471">
        <f>AVERAGE('monthly data'!N168:P168)</f>
        <v>0</v>
      </c>
      <c r="G147" s="471">
        <f>AVERAGE('monthly data'!Q168:S168)</f>
        <v>0</v>
      </c>
      <c r="H147" s="471">
        <f>AVERAGE('monthly data'!T168:V168)</f>
        <v>0</v>
      </c>
      <c r="I147" s="471">
        <f>AVERAGE('monthly data'!W168:Y168)</f>
        <v>0</v>
      </c>
      <c r="J147" s="471">
        <f>AVERAGE('monthly data'!Z168:AB168)</f>
        <v>0</v>
      </c>
      <c r="K147" s="471">
        <f>AVERAGE('monthly data'!AC168:AE168)</f>
        <v>0</v>
      </c>
      <c r="L147" s="471">
        <f>AVERAGE('monthly data'!AF168:AH168)</f>
        <v>0</v>
      </c>
      <c r="M147" s="471">
        <f>AVERAGE('monthly data'!AI168:AK168)</f>
        <v>0</v>
      </c>
      <c r="N147" s="471">
        <f>AVERAGE('monthly data'!AL168:AN168)</f>
        <v>0</v>
      </c>
      <c r="O147" s="471">
        <f>AVERAGE('monthly data'!AO168:AQ168)</f>
        <v>0</v>
      </c>
      <c r="P147" s="471">
        <f>AVERAGE('monthly data'!AR168:AT168)</f>
        <v>0</v>
      </c>
      <c r="Q147" s="471">
        <f>AVERAGE('monthly data'!AU168:AW168)</f>
        <v>0</v>
      </c>
      <c r="R147" s="471">
        <f>AVERAGE('monthly data'!AX168:AZ168)</f>
        <v>0</v>
      </c>
      <c r="S147" s="471">
        <f>AVERAGE('monthly data'!BA168:BC168)</f>
        <v>0</v>
      </c>
      <c r="T147" s="471">
        <f>AVERAGE('monthly data'!BD168:BF168)</f>
        <v>0</v>
      </c>
      <c r="U147" s="471">
        <f>AVERAGE('monthly data'!BG168:BI168)</f>
        <v>0</v>
      </c>
      <c r="V147" s="471">
        <f>AVERAGE('monthly data'!BJ168:BL168)</f>
        <v>0</v>
      </c>
      <c r="W147" s="471">
        <f>AVERAGE('monthly data'!BM168:BO168)</f>
        <v>0</v>
      </c>
      <c r="X147" s="471">
        <f>AVERAGE('monthly data'!BP168:BR168)</f>
        <v>0</v>
      </c>
      <c r="Y147" s="471">
        <f>AVERAGE('monthly data'!BS168:BU168)</f>
        <v>0</v>
      </c>
      <c r="Z147" s="471">
        <f>AVERAGE('monthly data'!BV168:BX168)</f>
        <v>0</v>
      </c>
      <c r="AA147" s="471">
        <f>AVERAGE('monthly data'!BY168:CA168)</f>
        <v>0</v>
      </c>
      <c r="AB147" s="471">
        <f>AVERAGE('monthly data'!CB168:CD168)</f>
        <v>0</v>
      </c>
      <c r="AC147" s="471">
        <f>AVERAGE('monthly data'!CE168:CG168)</f>
        <v>0</v>
      </c>
      <c r="AD147" s="471">
        <f>AVERAGE('monthly data'!CH168:CJ168)</f>
        <v>0</v>
      </c>
      <c r="AE147" s="471">
        <f>AVERAGE('monthly data'!CK168:CM168)</f>
        <v>0</v>
      </c>
      <c r="AF147" s="471">
        <f>AVERAGE('monthly data'!CN168:CP168)</f>
        <v>0</v>
      </c>
      <c r="AG147" s="471">
        <f>AVERAGE('monthly data'!CQ168:CS168)</f>
        <v>0</v>
      </c>
      <c r="AH147" s="471">
        <f>AVERAGE('monthly data'!CT168:CV168)</f>
        <v>0</v>
      </c>
      <c r="AI147" s="471">
        <f>AVERAGE('monthly data'!CW168:CY168)</f>
        <v>0</v>
      </c>
      <c r="AJ147" s="471">
        <f>AVERAGE('monthly data'!CZ168:DB168)</f>
        <v>0</v>
      </c>
      <c r="AK147" s="471">
        <f>AVERAGE('monthly data'!DC168:DE168)</f>
        <v>0</v>
      </c>
      <c r="AL147" s="471">
        <f>AVERAGE('monthly data'!DF168:DH168)</f>
        <v>0</v>
      </c>
      <c r="AM147" s="471">
        <f>AVERAGE('monthly data'!DI168:DK168)</f>
        <v>0</v>
      </c>
      <c r="AN147" s="471">
        <f>AVERAGE('monthly data'!DL168:DN168)</f>
        <v>0</v>
      </c>
      <c r="AO147" s="471">
        <f>AVERAGE('monthly data'!DO168:DQ168)</f>
        <v>0</v>
      </c>
      <c r="AP147" s="471">
        <f>AVERAGE('monthly data'!DR168:DT168)</f>
        <v>0</v>
      </c>
      <c r="AQ147" s="471">
        <f>AVERAGE('monthly data'!DU168:DW168)</f>
        <v>0</v>
      </c>
      <c r="AR147" s="471">
        <f>AVERAGE('monthly data'!DX168:DZ168)</f>
        <v>0</v>
      </c>
      <c r="AS147" s="471">
        <f>AVERAGE('monthly data'!EA168:EC168)</f>
        <v>0</v>
      </c>
      <c r="AT147" s="471">
        <f>AVERAGE('monthly data'!ED168:EF168)</f>
        <v>0</v>
      </c>
      <c r="AU147" s="471">
        <f>AVERAGE('monthly data'!EG168:EI168)</f>
        <v>0</v>
      </c>
      <c r="AV147" s="471">
        <f>AVERAGE('monthly data'!EJ168:EL168)</f>
        <v>0</v>
      </c>
      <c r="AW147" s="471">
        <f>AVERAGE('monthly data'!EM168:EO168)</f>
        <v>0</v>
      </c>
      <c r="AX147" s="471">
        <f>AVERAGE('monthly data'!EP168:ER168)</f>
        <v>0</v>
      </c>
      <c r="AY147" s="471">
        <f>AVERAGE('monthly data'!ES168:EU168)</f>
        <v>0</v>
      </c>
      <c r="AZ147" s="471">
        <f>AVERAGE('monthly data'!EV168:EX168)</f>
        <v>0</v>
      </c>
      <c r="BA147" s="471">
        <f>AVERAGE('monthly data'!EY168:FA168)</f>
        <v>0</v>
      </c>
      <c r="BB147" s="471">
        <f>AVERAGE('monthly data'!FB168:FD168)</f>
        <v>0</v>
      </c>
      <c r="BC147" s="471">
        <f>AVERAGE('monthly data'!FE168:FG168)</f>
        <v>0</v>
      </c>
      <c r="BD147" s="471">
        <f>AVERAGE('monthly data'!FH168:FJ168)</f>
        <v>0</v>
      </c>
      <c r="BE147" s="471">
        <f>AVERAGE('monthly data'!FK168:FM168)</f>
        <v>0</v>
      </c>
      <c r="BF147" s="471">
        <f>AVERAGE('monthly data'!FN168:FP168)</f>
        <v>54.311406765483525</v>
      </c>
      <c r="BG147" s="471">
        <f>AVERAGE('monthly data'!FQ168:FS168)</f>
        <v>82.558472223128831</v>
      </c>
      <c r="BH147" s="471">
        <f>AVERAGE('monthly data'!FT168:FV168)</f>
        <v>83.105210510627828</v>
      </c>
      <c r="BI147" s="471">
        <f>AVERAGE('monthly data'!FW168:FY168)</f>
        <v>84.622466384149689</v>
      </c>
      <c r="BJ147" s="471">
        <f>AVERAGE('monthly data'!FZ168:GB168)</f>
        <v>83.250268907150101</v>
      </c>
      <c r="BK147" s="471">
        <f>AVERAGE('monthly data'!GC168:GE168)</f>
        <v>87.206807920156578</v>
      </c>
      <c r="BL147" s="471">
        <f>AVERAGE('monthly data'!GF168:GH168)</f>
        <v>86.805097402365675</v>
      </c>
      <c r="BM147" s="471">
        <f>AVERAGE('monthly data'!GI168:GK168)</f>
        <v>87.697603823925576</v>
      </c>
      <c r="BN147" s="471">
        <f>AVERAGE('monthly data'!GL168:GN168)</f>
        <v>86.315451548969349</v>
      </c>
      <c r="BO147" s="471">
        <f>AVERAGE('monthly data'!GO168:GQ168)</f>
        <v>91.374329930503222</v>
      </c>
      <c r="BP147" s="471">
        <f>AVERAGE('monthly data'!GR168:GT168)</f>
        <v>92.734157128607634</v>
      </c>
      <c r="BQ147" s="471">
        <f>AVERAGE('monthly data'!GU168:GW168)</f>
        <v>94.485403119019125</v>
      </c>
      <c r="BR147" s="471">
        <f>AVERAGE('monthly data'!GX168:GZ168)</f>
        <v>92.788520336827162</v>
      </c>
      <c r="BS147" s="471">
        <f>AVERAGE('monthly data'!HA168:HC168)</f>
        <v>98.79634748925946</v>
      </c>
      <c r="BT147" s="471">
        <f>AVERAGE('monthly data'!HD168:HF168)</f>
        <v>97.947500859660195</v>
      </c>
      <c r="BU147" s="471">
        <f>AVERAGE('monthly data'!HG168:HI168)</f>
        <v>99.874017050322308</v>
      </c>
      <c r="BV147" s="471">
        <f>AVERAGE('monthly data'!HJ168:HL168)</f>
        <v>98.535642854749426</v>
      </c>
      <c r="BW147" s="471">
        <f>AVERAGE('monthly data'!HM168:HO168)</f>
        <v>101.98668362430222</v>
      </c>
      <c r="BX147" s="471">
        <f>AVERAGE('monthly data'!HP168:HR168)</f>
        <v>99.22945670507238</v>
      </c>
      <c r="BY147" s="471">
        <f>AVERAGE('monthly data'!HS168:HU168)</f>
        <v>100.0536609992397</v>
      </c>
      <c r="BZ147" s="471">
        <f>AVERAGE('monthly data'!HV168:HX168)</f>
        <v>99.815866582365018</v>
      </c>
      <c r="CA147" s="471">
        <f>AVERAGE('monthly data'!HY168:IA168)</f>
        <v>100.43520081506365</v>
      </c>
      <c r="CB147" s="471">
        <f>AVERAGE('monthly data'!IB168:ID168)</f>
        <v>100.61816127654096</v>
      </c>
      <c r="CC147" s="471">
        <f>AVERAGE('monthly data'!IE168:IG168)</f>
        <v>101.2083861017688</v>
      </c>
      <c r="CD147" s="471">
        <f>AVERAGE('monthly data'!IH168:IJ168)</f>
        <v>99.508840456132361</v>
      </c>
      <c r="CE147" s="471">
        <f>AVERAGE('monthly data'!IK168:IM168)</f>
        <v>99.831473437814338</v>
      </c>
      <c r="CF147" s="471">
        <f>AVERAGE('monthly data'!IN168:IP168)</f>
        <v>102.84836826873918</v>
      </c>
      <c r="CG147" s="471">
        <f>AVERAGE('monthly data'!IQ168:IS168)</f>
        <v>104.15440919976281</v>
      </c>
      <c r="CH147" s="471">
        <f>AVERAGE('monthly data'!IT168:IV168)</f>
        <v>103.66912764871518</v>
      </c>
      <c r="CI147" s="471">
        <f>AVERAGE('monthly data'!IW168:IY168)</f>
        <v>106.00592559141329</v>
      </c>
      <c r="CJ147" s="471">
        <f>AVERAGE('monthly data'!IZ168:JB168)</f>
        <v>106.82455489095263</v>
      </c>
      <c r="CK147" s="471">
        <f>AVERAGE('monthly data'!JC168:JE168)</f>
        <v>105.89850151986651</v>
      </c>
      <c r="CL147" s="471">
        <f>AVERAGE('monthly data'!JF168:JH168)</f>
        <v>108.08012150151741</v>
      </c>
      <c r="CM147" s="471">
        <f>AVERAGE('monthly data'!JI168:JK168)</f>
        <v>111.56074341389144</v>
      </c>
      <c r="CN147" s="471">
        <f>AVERAGE('monthly data'!JL168:JN168)</f>
        <v>110.5855581197394</v>
      </c>
      <c r="CO147" s="471">
        <f>AVERAGE('monthly data'!JO168:JQ168)</f>
        <v>112.60598694464933</v>
      </c>
      <c r="CP147" s="471">
        <f>AVERAGE('monthly data'!JR168:JT168)</f>
        <v>115.92966460718519</v>
      </c>
      <c r="CQ147" s="471">
        <f>AVERAGE('monthly data'!JU168:JW168)</f>
        <v>125.69890019625454</v>
      </c>
      <c r="CR147" s="471">
        <f>AVERAGE('monthly data'!JX168:JZ168)</f>
        <v>122.71207924144271</v>
      </c>
      <c r="CS147" s="471">
        <f>AVERAGE('monthly data'!KA168:KC168)</f>
        <v>121.99976757143811</v>
      </c>
      <c r="CT147" s="471">
        <f>AVERAGE('monthly data'!KD168:KF168)</f>
        <v>118.19867051112566</v>
      </c>
      <c r="CU147" s="471">
        <f>AVERAGE('monthly data'!KG168:KI168)</f>
        <v>120.56163063983848</v>
      </c>
      <c r="CV147" s="471">
        <f>AVERAGE('monthly data'!KJ168:KL168)</f>
        <v>120.45951142762642</v>
      </c>
      <c r="CW147" s="471">
        <f>AVERAGE('monthly data'!KM168:KO168)</f>
        <v>122.66946276134581</v>
      </c>
      <c r="CX147" s="471">
        <f>AVERAGE('monthly data'!KP168:KR168)</f>
        <v>129.03807584986052</v>
      </c>
      <c r="CY147" s="471">
        <f>AVERAGE('monthly data'!KS168:KU168)</f>
        <v>133.97142264606262</v>
      </c>
      <c r="CZ147" s="471">
        <f>AVERAGE('monthly data'!KV168:KX168)</f>
        <v>126.78663497663347</v>
      </c>
      <c r="DA147" s="471">
        <f>AVERAGE('monthly data'!KY168:LA168)</f>
        <v>129.6843615122846</v>
      </c>
      <c r="DB147" s="471">
        <f>AVERAGE('monthly data'!LB168:LD168)</f>
        <v>130.63824132118054</v>
      </c>
      <c r="DC147" s="471">
        <f>AVERAGE('monthly data'!LE168:LG168)</f>
        <v>43.640198416230142</v>
      </c>
      <c r="DD147" s="471">
        <f>AVERAGE('monthly data'!LH168:LJ168)</f>
        <v>0</v>
      </c>
      <c r="DE147" s="471">
        <f>AVERAGE('monthly data'!LK168:LM168)</f>
        <v>0</v>
      </c>
      <c r="DF147" s="471" t="e">
        <f>AVERAGE('monthly data'!LN168:LP168)</f>
        <v>#DIV/0!</v>
      </c>
      <c r="DG147" s="471" t="e">
        <f>AVERAGE('monthly data'!LQ168:LS168)</f>
        <v>#DIV/0!</v>
      </c>
      <c r="DH147" s="471" t="e">
        <f>AVERAGE('monthly data'!LT168:LV168)</f>
        <v>#DIV/0!</v>
      </c>
      <c r="DI147" s="471" t="e">
        <f>AVERAGE('monthly data'!LW168:LY168)</f>
        <v>#DIV/0!</v>
      </c>
      <c r="DJ147" s="471" t="e">
        <f>AVERAGE('monthly data'!LZ168:MB168)</f>
        <v>#DIV/0!</v>
      </c>
      <c r="DK147" s="471" t="e">
        <f>AVERAGE('monthly data'!MC168:ME168)</f>
        <v>#DIV/0!</v>
      </c>
      <c r="DL147" s="471" t="e">
        <f>AVERAGE('monthly data'!MF168:MH168)</f>
        <v>#DIV/0!</v>
      </c>
      <c r="DM147" s="471" t="e">
        <f>AVERAGE('monthly data'!MI168:MK168)</f>
        <v>#DIV/0!</v>
      </c>
      <c r="DN147" s="471" t="e">
        <f>AVERAGE('monthly data'!ML168:MN168)</f>
        <v>#DIV/0!</v>
      </c>
      <c r="DO147" s="471" t="e">
        <f>AVERAGE('monthly data'!MO168:MQ168)</f>
        <v>#DIV/0!</v>
      </c>
      <c r="DP147" s="471" t="e">
        <f>AVERAGE('monthly data'!MR168:MT168)</f>
        <v>#DIV/0!</v>
      </c>
      <c r="DQ147" s="471" t="e">
        <f>AVERAGE('monthly data'!MU168:MW168)</f>
        <v>#DIV/0!</v>
      </c>
    </row>
    <row r="148" spans="1:131">
      <c r="A148" s="468" t="s">
        <v>847</v>
      </c>
      <c r="B148" s="471">
        <f>AVERAGE('monthly data'!B169:D169)</f>
        <v>1.3333333333333333</v>
      </c>
      <c r="C148" s="471">
        <f>AVERAGE('monthly data'!E169:G169)</f>
        <v>0</v>
      </c>
      <c r="D148" s="471">
        <f>AVERAGE('monthly data'!H169:J169)</f>
        <v>0</v>
      </c>
      <c r="E148" s="471">
        <f>AVERAGE('monthly data'!K169:M169)</f>
        <v>0</v>
      </c>
      <c r="F148" s="471">
        <f>AVERAGE('monthly data'!N169:P169)</f>
        <v>0</v>
      </c>
      <c r="G148" s="471">
        <f>AVERAGE('monthly data'!Q169:S169)</f>
        <v>0</v>
      </c>
      <c r="H148" s="471">
        <f>AVERAGE('monthly data'!T169:V169)</f>
        <v>0</v>
      </c>
      <c r="I148" s="471">
        <f>AVERAGE('monthly data'!W169:Y169)</f>
        <v>0</v>
      </c>
      <c r="J148" s="471">
        <f>AVERAGE('monthly data'!Z169:AB169)</f>
        <v>0</v>
      </c>
      <c r="K148" s="471">
        <f>AVERAGE('monthly data'!AC169:AE169)</f>
        <v>0</v>
      </c>
      <c r="L148" s="471">
        <f>AVERAGE('monthly data'!AF169:AH169)</f>
        <v>0</v>
      </c>
      <c r="M148" s="471">
        <f>AVERAGE('monthly data'!AI169:AK169)</f>
        <v>0</v>
      </c>
      <c r="N148" s="471">
        <f>AVERAGE('monthly data'!AL169:AN169)</f>
        <v>0</v>
      </c>
      <c r="O148" s="471">
        <f>AVERAGE('monthly data'!AO169:AQ169)</f>
        <v>0</v>
      </c>
      <c r="P148" s="471">
        <f>AVERAGE('monthly data'!AR169:AT169)</f>
        <v>0</v>
      </c>
      <c r="Q148" s="471">
        <f>AVERAGE('monthly data'!AU169:AW169)</f>
        <v>0</v>
      </c>
      <c r="R148" s="471">
        <f>AVERAGE('monthly data'!AX169:AZ169)</f>
        <v>0</v>
      </c>
      <c r="S148" s="471">
        <f>AVERAGE('monthly data'!BA169:BC169)</f>
        <v>0</v>
      </c>
      <c r="T148" s="471">
        <f>AVERAGE('monthly data'!BD169:BF169)</f>
        <v>0</v>
      </c>
      <c r="U148" s="471">
        <f>AVERAGE('monthly data'!BG169:BI169)</f>
        <v>0</v>
      </c>
      <c r="V148" s="471">
        <f>AVERAGE('monthly data'!BJ169:BL169)</f>
        <v>0</v>
      </c>
      <c r="W148" s="471">
        <f>AVERAGE('monthly data'!BM169:BO169)</f>
        <v>0</v>
      </c>
      <c r="X148" s="471">
        <f>AVERAGE('monthly data'!BP169:BR169)</f>
        <v>0</v>
      </c>
      <c r="Y148" s="471">
        <f>AVERAGE('monthly data'!BS169:BU169)</f>
        <v>0</v>
      </c>
      <c r="Z148" s="471">
        <f>AVERAGE('monthly data'!BV169:BX169)</f>
        <v>0</v>
      </c>
      <c r="AA148" s="471">
        <f>AVERAGE('monthly data'!BY169:CA169)</f>
        <v>0</v>
      </c>
      <c r="AB148" s="471">
        <f>AVERAGE('monthly data'!CB169:CD169)</f>
        <v>0</v>
      </c>
      <c r="AC148" s="471">
        <f>AVERAGE('monthly data'!CE169:CG169)</f>
        <v>0</v>
      </c>
      <c r="AD148" s="471">
        <f>AVERAGE('monthly data'!CH169:CJ169)</f>
        <v>0</v>
      </c>
      <c r="AE148" s="471">
        <f>AVERAGE('monthly data'!CK169:CM169)</f>
        <v>0</v>
      </c>
      <c r="AF148" s="471">
        <f>AVERAGE('monthly data'!CN169:CP169)</f>
        <v>0</v>
      </c>
      <c r="AG148" s="471">
        <f>AVERAGE('monthly data'!CQ169:CS169)</f>
        <v>0</v>
      </c>
      <c r="AH148" s="471">
        <f>AVERAGE('monthly data'!CT169:CV169)</f>
        <v>0</v>
      </c>
      <c r="AI148" s="471">
        <f>AVERAGE('monthly data'!CW169:CY169)</f>
        <v>0</v>
      </c>
      <c r="AJ148" s="471">
        <f>AVERAGE('monthly data'!CZ169:DB169)</f>
        <v>0</v>
      </c>
      <c r="AK148" s="471">
        <f>AVERAGE('monthly data'!DC169:DE169)</f>
        <v>0</v>
      </c>
      <c r="AL148" s="471">
        <f>AVERAGE('monthly data'!DF169:DH169)</f>
        <v>0</v>
      </c>
      <c r="AM148" s="471">
        <f>AVERAGE('monthly data'!DI169:DK169)</f>
        <v>0</v>
      </c>
      <c r="AN148" s="471">
        <f>AVERAGE('monthly data'!DL169:DN169)</f>
        <v>0</v>
      </c>
      <c r="AO148" s="471">
        <f>AVERAGE('monthly data'!DO169:DQ169)</f>
        <v>0</v>
      </c>
      <c r="AP148" s="471">
        <f>AVERAGE('monthly data'!DR169:DT169)</f>
        <v>0</v>
      </c>
      <c r="AQ148" s="471">
        <f>AVERAGE('monthly data'!DU169:DW169)</f>
        <v>0</v>
      </c>
      <c r="AR148" s="471">
        <f>AVERAGE('monthly data'!DX169:DZ169)</f>
        <v>0</v>
      </c>
      <c r="AS148" s="471">
        <f>AVERAGE('monthly data'!EA169:EC169)</f>
        <v>0</v>
      </c>
      <c r="AT148" s="471">
        <f>AVERAGE('monthly data'!ED169:EF169)</f>
        <v>0</v>
      </c>
      <c r="AU148" s="471">
        <f>AVERAGE('monthly data'!EG169:EI169)</f>
        <v>0</v>
      </c>
      <c r="AV148" s="471">
        <f>AVERAGE('monthly data'!EJ169:EL169)</f>
        <v>0</v>
      </c>
      <c r="AW148" s="471">
        <f>AVERAGE('monthly data'!EM169:EO169)</f>
        <v>0</v>
      </c>
      <c r="AX148" s="471">
        <f>AVERAGE('monthly data'!EP169:ER169)</f>
        <v>0</v>
      </c>
      <c r="AY148" s="471">
        <f>AVERAGE('monthly data'!ES169:EU169)</f>
        <v>0</v>
      </c>
      <c r="AZ148" s="471">
        <f>AVERAGE('monthly data'!EV169:EX169)</f>
        <v>0</v>
      </c>
      <c r="BA148" s="471">
        <f>AVERAGE('monthly data'!EY169:FA169)</f>
        <v>0</v>
      </c>
      <c r="BB148" s="471">
        <f>AVERAGE('monthly data'!FB169:FD169)</f>
        <v>0</v>
      </c>
      <c r="BC148" s="471">
        <f>AVERAGE('monthly data'!FE169:FG169)</f>
        <v>0</v>
      </c>
      <c r="BD148" s="471">
        <f>AVERAGE('monthly data'!FH169:FJ169)</f>
        <v>0</v>
      </c>
      <c r="BE148" s="471">
        <f>AVERAGE('monthly data'!FK169:FM169)</f>
        <v>0</v>
      </c>
      <c r="BF148" s="471">
        <f>AVERAGE('monthly data'!FN169:FP169)</f>
        <v>54.311406765483525</v>
      </c>
      <c r="BG148" s="471">
        <f>AVERAGE('monthly data'!FQ169:FS169)</f>
        <v>82.558472223128831</v>
      </c>
      <c r="BH148" s="471">
        <f>AVERAGE('monthly data'!FT169:FV169)</f>
        <v>83.105210510627828</v>
      </c>
      <c r="BI148" s="471">
        <f>AVERAGE('monthly data'!FW169:FY169)</f>
        <v>84.622466384149689</v>
      </c>
      <c r="BJ148" s="471">
        <f>AVERAGE('monthly data'!FZ169:GB169)</f>
        <v>83.250268907150101</v>
      </c>
      <c r="BK148" s="471">
        <f>AVERAGE('monthly data'!GC169:GE169)</f>
        <v>87.206807920156578</v>
      </c>
      <c r="BL148" s="471">
        <f>AVERAGE('monthly data'!GF169:GH169)</f>
        <v>86.805097402365675</v>
      </c>
      <c r="BM148" s="471">
        <f>AVERAGE('monthly data'!GI169:GK169)</f>
        <v>87.697603823925576</v>
      </c>
      <c r="BN148" s="471">
        <f>AVERAGE('monthly data'!GL169:GN169)</f>
        <v>86.315451548969349</v>
      </c>
      <c r="BO148" s="471">
        <f>AVERAGE('monthly data'!GO169:GQ169)</f>
        <v>91.374329930503222</v>
      </c>
      <c r="BP148" s="471">
        <f>AVERAGE('monthly data'!GR169:GT169)</f>
        <v>92.734157128607634</v>
      </c>
      <c r="BQ148" s="471">
        <f>AVERAGE('monthly data'!GU169:GW169)</f>
        <v>94.485403119019125</v>
      </c>
      <c r="BR148" s="471">
        <f>AVERAGE('monthly data'!GX169:GZ169)</f>
        <v>92.788520336827162</v>
      </c>
      <c r="BS148" s="471">
        <f>AVERAGE('monthly data'!HA169:HC169)</f>
        <v>98.79634748925946</v>
      </c>
      <c r="BT148" s="471">
        <f>AVERAGE('monthly data'!HD169:HF169)</f>
        <v>97.947500859660195</v>
      </c>
      <c r="BU148" s="471">
        <f>AVERAGE('monthly data'!HG169:HI169)</f>
        <v>99.874017050322308</v>
      </c>
      <c r="BV148" s="471">
        <f>AVERAGE('monthly data'!HJ169:HL169)</f>
        <v>98.535642854749426</v>
      </c>
      <c r="BW148" s="471">
        <f>AVERAGE('monthly data'!HM169:HO169)</f>
        <v>101.98668362430222</v>
      </c>
      <c r="BX148" s="471">
        <f>AVERAGE('monthly data'!HP169:HR169)</f>
        <v>99.22945670507238</v>
      </c>
      <c r="BY148" s="471">
        <f>AVERAGE('monthly data'!HS169:HU169)</f>
        <v>100.0536609992397</v>
      </c>
      <c r="BZ148" s="471">
        <f>AVERAGE('monthly data'!HV169:HX169)</f>
        <v>99.815866582365018</v>
      </c>
      <c r="CA148" s="471">
        <f>AVERAGE('monthly data'!HY169:IA169)</f>
        <v>100.43520081506365</v>
      </c>
      <c r="CB148" s="471">
        <f>AVERAGE('monthly data'!IB169:ID169)</f>
        <v>100.61816127654096</v>
      </c>
      <c r="CC148" s="471">
        <f>AVERAGE('monthly data'!IE169:IG169)</f>
        <v>101.2083861017688</v>
      </c>
      <c r="CD148" s="471">
        <f>AVERAGE('monthly data'!IH169:IJ169)</f>
        <v>99.508840456132361</v>
      </c>
      <c r="CE148" s="471">
        <f>AVERAGE('monthly data'!IK169:IM169)</f>
        <v>99.831473437814338</v>
      </c>
      <c r="CF148" s="471">
        <f>AVERAGE('monthly data'!IN169:IP169)</f>
        <v>102.84836826873918</v>
      </c>
      <c r="CG148" s="471">
        <f>AVERAGE('monthly data'!IQ169:IS169)</f>
        <v>104.15440919976281</v>
      </c>
      <c r="CH148" s="471">
        <f>AVERAGE('monthly data'!IT169:IV169)</f>
        <v>103.66912764871518</v>
      </c>
      <c r="CI148" s="471">
        <f>AVERAGE('monthly data'!IW169:IY169)</f>
        <v>106.00592559141329</v>
      </c>
      <c r="CJ148" s="471">
        <f>AVERAGE('monthly data'!IZ169:JB169)</f>
        <v>106.82455489095263</v>
      </c>
      <c r="CK148" s="471">
        <f>AVERAGE('monthly data'!JC169:JE169)</f>
        <v>105.89850151986651</v>
      </c>
      <c r="CL148" s="471">
        <f>AVERAGE('monthly data'!JF169:JH169)</f>
        <v>108.08012150151741</v>
      </c>
      <c r="CM148" s="471">
        <f>AVERAGE('monthly data'!JI169:JK169)</f>
        <v>111.56074341389144</v>
      </c>
      <c r="CN148" s="471">
        <f>AVERAGE('monthly data'!JL169:JN169)</f>
        <v>110.5855581197394</v>
      </c>
      <c r="CO148" s="471">
        <f>AVERAGE('monthly data'!JO169:JQ169)</f>
        <v>112.60598694464933</v>
      </c>
      <c r="CP148" s="471">
        <f>AVERAGE('monthly data'!JR169:JT169)</f>
        <v>115.92966460718519</v>
      </c>
      <c r="CQ148" s="471">
        <f>AVERAGE('monthly data'!JU169:JW169)</f>
        <v>125.69890019625454</v>
      </c>
      <c r="CR148" s="471">
        <f>AVERAGE('monthly data'!JX169:JZ169)</f>
        <v>122.71207924144271</v>
      </c>
      <c r="CS148" s="471">
        <f>AVERAGE('monthly data'!KA169:KC169)</f>
        <v>121.99976757143811</v>
      </c>
      <c r="CT148" s="471">
        <f>AVERAGE('monthly data'!KD169:KF169)</f>
        <v>118.19867051112566</v>
      </c>
      <c r="CU148" s="471">
        <f>AVERAGE('monthly data'!KG169:KI169)</f>
        <v>120.56163063983848</v>
      </c>
      <c r="CV148" s="471">
        <f>AVERAGE('monthly data'!KJ169:KL169)</f>
        <v>120.45951142762642</v>
      </c>
      <c r="CW148" s="471">
        <f>AVERAGE('monthly data'!KM169:KO169)</f>
        <v>122.66946276134581</v>
      </c>
      <c r="CX148" s="471">
        <f>AVERAGE('monthly data'!KP169:KR169)</f>
        <v>129.03807584986052</v>
      </c>
      <c r="CY148" s="471">
        <f>AVERAGE('monthly data'!KS169:KU169)</f>
        <v>133.97142264606262</v>
      </c>
      <c r="CZ148" s="471">
        <f>AVERAGE('monthly data'!KV169:KX169)</f>
        <v>126.78663497663347</v>
      </c>
      <c r="DA148" s="471">
        <f>AVERAGE('monthly data'!KY169:LA169)</f>
        <v>129.6843615122846</v>
      </c>
      <c r="DB148" s="471">
        <f>AVERAGE('monthly data'!LB169:LD169)</f>
        <v>130.63824132118054</v>
      </c>
      <c r="DC148" s="471">
        <f>AVERAGE('monthly data'!LE169:LG169)</f>
        <v>43.640198416230142</v>
      </c>
      <c r="DD148" s="471">
        <f>AVERAGE('monthly data'!LH169:LJ169)</f>
        <v>0</v>
      </c>
      <c r="DE148" s="471">
        <f>AVERAGE('monthly data'!LK169:LM169)</f>
        <v>0</v>
      </c>
      <c r="DF148" s="471" t="e">
        <f>AVERAGE('monthly data'!LN169:LP169)</f>
        <v>#DIV/0!</v>
      </c>
      <c r="DG148" s="471" t="e">
        <f>AVERAGE('monthly data'!LQ169:LS169)</f>
        <v>#DIV/0!</v>
      </c>
      <c r="DH148" s="471" t="e">
        <f>AVERAGE('monthly data'!LT169:LV169)</f>
        <v>#DIV/0!</v>
      </c>
      <c r="DI148" s="471" t="e">
        <f>AVERAGE('monthly data'!LW169:LY169)</f>
        <v>#DIV/0!</v>
      </c>
      <c r="DJ148" s="471" t="e">
        <f>AVERAGE('monthly data'!LZ169:MB169)</f>
        <v>#DIV/0!</v>
      </c>
      <c r="DK148" s="471" t="e">
        <f>AVERAGE('monthly data'!MC169:ME169)</f>
        <v>#DIV/0!</v>
      </c>
      <c r="DL148" s="471" t="e">
        <f>AVERAGE('monthly data'!MF169:MH169)</f>
        <v>#DIV/0!</v>
      </c>
      <c r="DM148" s="471" t="e">
        <f>AVERAGE('monthly data'!MI169:MK169)</f>
        <v>#DIV/0!</v>
      </c>
      <c r="DN148" s="471" t="e">
        <f>AVERAGE('monthly data'!ML169:MN169)</f>
        <v>#DIV/0!</v>
      </c>
      <c r="DO148" s="471" t="e">
        <f>AVERAGE('monthly data'!MO169:MQ169)</f>
        <v>#DIV/0!</v>
      </c>
      <c r="DP148" s="471" t="e">
        <f>AVERAGE('monthly data'!MR169:MT169)</f>
        <v>#DIV/0!</v>
      </c>
      <c r="DQ148" s="471" t="e">
        <f>AVERAGE('monthly data'!MU169:MW169)</f>
        <v>#DIV/0!</v>
      </c>
    </row>
    <row r="149" spans="1:131">
      <c r="A149" s="467" t="s">
        <v>637</v>
      </c>
      <c r="B149" s="471">
        <f>AVERAGE('monthly data'!B171:D171)</f>
        <v>72.379649778135317</v>
      </c>
      <c r="C149" s="471">
        <f>AVERAGE('monthly data'!E171:G171)</f>
        <v>0</v>
      </c>
      <c r="D149" s="471">
        <f>AVERAGE('monthly data'!H171:J171)</f>
        <v>0</v>
      </c>
      <c r="E149" s="471">
        <f>AVERAGE('monthly data'!K171:M171)</f>
        <v>0</v>
      </c>
      <c r="F149" s="471">
        <f>AVERAGE('monthly data'!N171:P171)</f>
        <v>0</v>
      </c>
      <c r="G149" s="471">
        <f>AVERAGE('monthly data'!Q171:S171)</f>
        <v>0</v>
      </c>
      <c r="H149" s="471">
        <f>AVERAGE('monthly data'!T171:V171)</f>
        <v>0</v>
      </c>
      <c r="I149" s="471">
        <f>AVERAGE('monthly data'!W171:Y171)</f>
        <v>0</v>
      </c>
      <c r="J149" s="471">
        <f>AVERAGE('monthly data'!Z171:AB171)</f>
        <v>0</v>
      </c>
      <c r="K149" s="471">
        <f>AVERAGE('monthly data'!AC171:AE171)</f>
        <v>0</v>
      </c>
      <c r="L149" s="471">
        <f>AVERAGE('monthly data'!AF171:AH171)</f>
        <v>0</v>
      </c>
      <c r="M149" s="471">
        <f>AVERAGE('monthly data'!AI171:AK171)</f>
        <v>0</v>
      </c>
      <c r="N149" s="471">
        <f>AVERAGE('monthly data'!AL171:AN171)</f>
        <v>0</v>
      </c>
      <c r="O149" s="471">
        <f>AVERAGE('monthly data'!AO171:AQ171)</f>
        <v>0</v>
      </c>
      <c r="P149" s="471">
        <f>AVERAGE('monthly data'!AR171:AT171)</f>
        <v>0</v>
      </c>
      <c r="Q149" s="471">
        <f>AVERAGE('monthly data'!AU171:AW171)</f>
        <v>0</v>
      </c>
      <c r="R149" s="471">
        <f>AVERAGE('monthly data'!AX171:AZ171)</f>
        <v>0</v>
      </c>
      <c r="S149" s="471">
        <f>AVERAGE('monthly data'!BA171:BC171)</f>
        <v>0</v>
      </c>
      <c r="T149" s="471">
        <f>AVERAGE('monthly data'!BD171:BF171)</f>
        <v>0</v>
      </c>
      <c r="U149" s="471">
        <f>AVERAGE('monthly data'!BG171:BI171)</f>
        <v>0</v>
      </c>
      <c r="V149" s="471">
        <f>AVERAGE('monthly data'!BJ171:BL171)</f>
        <v>0</v>
      </c>
      <c r="W149" s="471">
        <f>AVERAGE('monthly data'!BM171:BO171)</f>
        <v>0</v>
      </c>
      <c r="X149" s="471">
        <f>AVERAGE('monthly data'!BP171:BR171)</f>
        <v>0</v>
      </c>
      <c r="Y149" s="471">
        <f>AVERAGE('monthly data'!BS171:BU171)</f>
        <v>0</v>
      </c>
      <c r="Z149" s="471">
        <f>AVERAGE('monthly data'!BV171:BX171)</f>
        <v>0</v>
      </c>
      <c r="AA149" s="471">
        <f>AVERAGE('monthly data'!BY171:CA171)</f>
        <v>0</v>
      </c>
      <c r="AB149" s="471">
        <f>AVERAGE('monthly data'!CB171:CD171)</f>
        <v>0</v>
      </c>
      <c r="AC149" s="471">
        <f>AVERAGE('monthly data'!CE171:CG171)</f>
        <v>0</v>
      </c>
      <c r="AD149" s="471">
        <f>AVERAGE('monthly data'!CH171:CJ171)</f>
        <v>0</v>
      </c>
      <c r="AE149" s="471">
        <f>AVERAGE('monthly data'!CK171:CM171)</f>
        <v>0</v>
      </c>
      <c r="AF149" s="471">
        <f>AVERAGE('monthly data'!CN171:CP171)</f>
        <v>0</v>
      </c>
      <c r="AG149" s="471">
        <f>AVERAGE('monthly data'!CQ171:CS171)</f>
        <v>0</v>
      </c>
      <c r="AH149" s="471">
        <f>AVERAGE('monthly data'!CT171:CV171)</f>
        <v>0</v>
      </c>
      <c r="AI149" s="471">
        <f>AVERAGE('monthly data'!CW171:CY171)</f>
        <v>0</v>
      </c>
      <c r="AJ149" s="471">
        <f>AVERAGE('monthly data'!CZ171:DB171)</f>
        <v>0</v>
      </c>
      <c r="AK149" s="471">
        <f>AVERAGE('monthly data'!DC171:DE171)</f>
        <v>0</v>
      </c>
      <c r="AL149" s="471">
        <f>AVERAGE('monthly data'!DF171:DH171)</f>
        <v>0</v>
      </c>
      <c r="AM149" s="471">
        <f>AVERAGE('monthly data'!DI171:DK171)</f>
        <v>0</v>
      </c>
      <c r="AN149" s="471">
        <f>AVERAGE('monthly data'!DL171:DN171)</f>
        <v>0</v>
      </c>
      <c r="AO149" s="471">
        <f>AVERAGE('monthly data'!DO171:DQ171)</f>
        <v>0</v>
      </c>
      <c r="AP149" s="471">
        <f>AVERAGE('monthly data'!DR171:DT171)</f>
        <v>0</v>
      </c>
      <c r="AQ149" s="471">
        <f>AVERAGE('monthly data'!DU171:DW171)</f>
        <v>0</v>
      </c>
      <c r="AR149" s="471">
        <f>AVERAGE('monthly data'!DX171:DZ171)</f>
        <v>0</v>
      </c>
      <c r="AS149" s="471">
        <f>AVERAGE('monthly data'!EA171:EC171)</f>
        <v>0</v>
      </c>
      <c r="AT149" s="471">
        <f>AVERAGE('monthly data'!ED171:EF171)</f>
        <v>0</v>
      </c>
      <c r="AU149" s="471">
        <f>AVERAGE('monthly data'!EG171:EI171)</f>
        <v>0</v>
      </c>
      <c r="AV149" s="471">
        <f>AVERAGE('monthly data'!EJ171:EL171)</f>
        <v>0</v>
      </c>
      <c r="AW149" s="471">
        <f>AVERAGE('monthly data'!EM171:EO171)</f>
        <v>0</v>
      </c>
      <c r="AX149" s="471">
        <f>AVERAGE('monthly data'!EP171:ER171)</f>
        <v>0</v>
      </c>
      <c r="AY149" s="471">
        <f>AVERAGE('monthly data'!ES171:EU171)</f>
        <v>0</v>
      </c>
      <c r="AZ149" s="471">
        <f>AVERAGE('monthly data'!EV171:EX171)</f>
        <v>0</v>
      </c>
      <c r="BA149" s="471">
        <f>AVERAGE('monthly data'!EY171:FA171)</f>
        <v>0</v>
      </c>
      <c r="BB149" s="471">
        <f>AVERAGE('monthly data'!FB171:FD171)</f>
        <v>0</v>
      </c>
      <c r="BC149" s="471">
        <f>AVERAGE('monthly data'!FE171:FG171)</f>
        <v>0</v>
      </c>
      <c r="BD149" s="471">
        <f>AVERAGE('monthly data'!FH171:FJ171)</f>
        <v>0</v>
      </c>
      <c r="BE149" s="471">
        <f>AVERAGE('monthly data'!FK171:FM171)</f>
        <v>0</v>
      </c>
      <c r="BF149" s="471">
        <f>AVERAGE('monthly data'!FN171:FP171)</f>
        <v>66.755874254313852</v>
      </c>
      <c r="BG149" s="471">
        <f>AVERAGE('monthly data'!FQ171:FS171)</f>
        <v>100.04498988919329</v>
      </c>
      <c r="BH149" s="471">
        <f>AVERAGE('monthly data'!FT171:FV171)</f>
        <v>99.064984369211956</v>
      </c>
      <c r="BI149" s="471">
        <f>AVERAGE('monthly data'!FW171:FY171)</f>
        <v>96.871489980052843</v>
      </c>
      <c r="BJ149" s="471">
        <f>AVERAGE('monthly data'!FZ171:GB171)</f>
        <v>95.511071172211061</v>
      </c>
      <c r="BK149" s="471">
        <f>AVERAGE('monthly data'!GC171:GE171)</f>
        <v>94.915883400429266</v>
      </c>
      <c r="BL149" s="471">
        <f>AVERAGE('monthly data'!GF171:GH171)</f>
        <v>93.976998305641516</v>
      </c>
      <c r="BM149" s="471">
        <f>AVERAGE('monthly data'!GI171:GK171)</f>
        <v>92.98001148111733</v>
      </c>
      <c r="BN149" s="471">
        <f>AVERAGE('monthly data'!GL171:GN171)</f>
        <v>93.380957518595565</v>
      </c>
      <c r="BO149" s="471">
        <f>AVERAGE('monthly data'!GO171:GQ171)</f>
        <v>95.38709882868902</v>
      </c>
      <c r="BP149" s="471">
        <f>AVERAGE('monthly data'!GR171:GT171)</f>
        <v>96.74050822609864</v>
      </c>
      <c r="BQ149" s="471">
        <f>AVERAGE('monthly data'!GU171:GW171)</f>
        <v>97.16046237899873</v>
      </c>
      <c r="BR149" s="471">
        <f>AVERAGE('monthly data'!GX171:GZ171)</f>
        <v>96.706746705479802</v>
      </c>
      <c r="BS149" s="471">
        <f>AVERAGE('monthly data'!HA171:HC171)</f>
        <v>97.46764901613092</v>
      </c>
      <c r="BT149" s="471">
        <f>AVERAGE('monthly data'!HD171:HF171)</f>
        <v>97.972685371389602</v>
      </c>
      <c r="BU149" s="471">
        <f>AVERAGE('monthly data'!HG171:HI171)</f>
        <v>99.29053120499016</v>
      </c>
      <c r="BV149" s="471">
        <f>AVERAGE('monthly data'!HJ171:HL171)</f>
        <v>100.26274126497634</v>
      </c>
      <c r="BW149" s="471">
        <f>AVERAGE('monthly data'!HM171:HO171)</f>
        <v>100.97110383757673</v>
      </c>
      <c r="BX149" s="471">
        <f>AVERAGE('monthly data'!HP171:HR171)</f>
        <v>100.47408834623701</v>
      </c>
      <c r="BY149" s="471">
        <f>AVERAGE('monthly data'!HS171:HU171)</f>
        <v>99.549373760162482</v>
      </c>
      <c r="BZ149" s="471">
        <f>AVERAGE('monthly data'!HV171:HX171)</f>
        <v>100.82414855309746</v>
      </c>
      <c r="CA149" s="471">
        <f>AVERAGE('monthly data'!HY171:IA171)</f>
        <v>101.34683763953883</v>
      </c>
      <c r="CB149" s="471">
        <f>AVERAGE('monthly data'!IB171:ID171)</f>
        <v>102.39572038828982</v>
      </c>
      <c r="CC149" s="471">
        <f>AVERAGE('monthly data'!IE171:IG171)</f>
        <v>102.15759211718971</v>
      </c>
      <c r="CD149" s="471">
        <f>AVERAGE('monthly data'!IH171:IJ171)</f>
        <v>101.57709156482075</v>
      </c>
      <c r="CE149" s="471">
        <f>AVERAGE('monthly data'!IK171:IM171)</f>
        <v>101.59802330380296</v>
      </c>
      <c r="CF149" s="471">
        <f>AVERAGE('monthly data'!IN171:IP171)</f>
        <v>102.1133055208923</v>
      </c>
      <c r="CG149" s="471">
        <f>AVERAGE('monthly data'!IQ171:IS171)</f>
        <v>101.94207667628579</v>
      </c>
      <c r="CH149" s="471">
        <f>AVERAGE('monthly data'!IT171:IV171)</f>
        <v>101.61737614522497</v>
      </c>
      <c r="CI149" s="471">
        <f>AVERAGE('monthly data'!IW171:IY171)</f>
        <v>100.89528498035503</v>
      </c>
      <c r="CJ149" s="471">
        <f>AVERAGE('monthly data'!IZ171:JB171)</f>
        <v>101.44638602288764</v>
      </c>
      <c r="CK149" s="471">
        <f>AVERAGE('monthly data'!JC171:JE171)</f>
        <v>103.53340698985782</v>
      </c>
      <c r="CL149" s="471">
        <f>AVERAGE('monthly data'!JF171:JH171)</f>
        <v>103.52125991716254</v>
      </c>
      <c r="CM149" s="471">
        <f>AVERAGE('monthly data'!JI171:JK171)</f>
        <v>103.45936834671566</v>
      </c>
      <c r="CN149" s="471">
        <f>AVERAGE('monthly data'!JL171:JN171)</f>
        <v>103.41138249255812</v>
      </c>
      <c r="CO149" s="471">
        <f>AVERAGE('monthly data'!JO171:JQ171)</f>
        <v>103.72282712799561</v>
      </c>
      <c r="CP149" s="471">
        <f>AVERAGE('monthly data'!JR171:JT171)</f>
        <v>104.51358885052927</v>
      </c>
      <c r="CQ149" s="471">
        <f>AVERAGE('monthly data'!JU171:JW171)</f>
        <v>105.16840639184052</v>
      </c>
      <c r="CR149" s="471">
        <f>AVERAGE('monthly data'!JX171:JZ171)</f>
        <v>105.31293808180732</v>
      </c>
      <c r="CS149" s="471">
        <f>AVERAGE('monthly data'!KA171:KC171)</f>
        <v>106.33677646876414</v>
      </c>
      <c r="CT149" s="471">
        <f>AVERAGE('monthly data'!KD171:KF171)</f>
        <v>107.20519017023524</v>
      </c>
      <c r="CU149" s="471">
        <f>AVERAGE('monthly data'!KG171:KI171)</f>
        <v>107.9861831627352</v>
      </c>
      <c r="CV149" s="471">
        <f>AVERAGE('monthly data'!KJ171:KL171)</f>
        <v>109.39123690029339</v>
      </c>
      <c r="CW149" s="471">
        <f>AVERAGE('monthly data'!KM171:KO171)</f>
        <v>109.7375897502784</v>
      </c>
      <c r="CX149" s="471">
        <f>AVERAGE('monthly data'!KP171:KR171)</f>
        <v>110.17452591792433</v>
      </c>
      <c r="CY149" s="471">
        <f>AVERAGE('monthly data'!KS171:KU171)</f>
        <v>111.11969533196635</v>
      </c>
      <c r="CZ149" s="471">
        <f>AVERAGE('monthly data'!KV171:KX171)</f>
        <v>111.86346475136429</v>
      </c>
      <c r="DA149" s="471">
        <f>AVERAGE('monthly data'!KY171:LA171)</f>
        <v>113.77413556225925</v>
      </c>
      <c r="DB149" s="471">
        <f>AVERAGE('monthly data'!LB171:LD171)</f>
        <v>114.90379665960175</v>
      </c>
      <c r="DC149" s="471">
        <f>AVERAGE('monthly data'!LE171:LG171)</f>
        <v>38.543091705545514</v>
      </c>
      <c r="DD149" s="471">
        <f>AVERAGE('monthly data'!LH171:LJ171)</f>
        <v>0</v>
      </c>
      <c r="DE149" s="471">
        <f>AVERAGE('monthly data'!LK171:LM171)</f>
        <v>0</v>
      </c>
      <c r="DF149" s="471" t="e">
        <f>AVERAGE('monthly data'!LN171:LP171)</f>
        <v>#DIV/0!</v>
      </c>
      <c r="DG149" s="471" t="e">
        <f>AVERAGE('monthly data'!LQ171:LS171)</f>
        <v>#DIV/0!</v>
      </c>
      <c r="DH149" s="471" t="e">
        <f>AVERAGE('monthly data'!LT171:LV171)</f>
        <v>#DIV/0!</v>
      </c>
      <c r="DI149" s="471" t="e">
        <f>AVERAGE('monthly data'!LW171:LY171)</f>
        <v>#DIV/0!</v>
      </c>
      <c r="DJ149" s="471" t="e">
        <f>AVERAGE('monthly data'!LZ171:MB171)</f>
        <v>#DIV/0!</v>
      </c>
      <c r="DK149" s="471" t="e">
        <f>AVERAGE('monthly data'!MC171:ME171)</f>
        <v>#DIV/0!</v>
      </c>
      <c r="DL149" s="471" t="e">
        <f>AVERAGE('monthly data'!MF171:MH171)</f>
        <v>#DIV/0!</v>
      </c>
      <c r="DM149" s="471" t="e">
        <f>AVERAGE('monthly data'!MI171:MK171)</f>
        <v>#DIV/0!</v>
      </c>
      <c r="DN149" s="471" t="e">
        <f>AVERAGE('monthly data'!ML171:MN171)</f>
        <v>#DIV/0!</v>
      </c>
      <c r="DO149" s="471" t="e">
        <f>AVERAGE('monthly data'!MO171:MQ171)</f>
        <v>#DIV/0!</v>
      </c>
      <c r="DP149" s="471" t="e">
        <f>AVERAGE('monthly data'!MR171:MT171)</f>
        <v>#DIV/0!</v>
      </c>
      <c r="DQ149" s="471" t="e">
        <f>AVERAGE('monthly data'!MU171:MW171)</f>
        <v>#DIV/0!</v>
      </c>
    </row>
    <row r="150" spans="1:131">
      <c r="A150" s="468" t="s">
        <v>848</v>
      </c>
      <c r="B150" s="471">
        <f>AVERAGE('monthly data'!B172:D172)</f>
        <v>263.15726184965393</v>
      </c>
      <c r="C150" s="471">
        <f>AVERAGE('monthly data'!E172:G172)</f>
        <v>0</v>
      </c>
      <c r="D150" s="471">
        <f>AVERAGE('monthly data'!H172:J172)</f>
        <v>0</v>
      </c>
      <c r="E150" s="471">
        <f>AVERAGE('monthly data'!K172:M172)</f>
        <v>0</v>
      </c>
      <c r="F150" s="471">
        <f>AVERAGE('monthly data'!N172:P172)</f>
        <v>0</v>
      </c>
      <c r="G150" s="471">
        <f>AVERAGE('monthly data'!Q172:S172)</f>
        <v>0</v>
      </c>
      <c r="H150" s="471">
        <f>AVERAGE('monthly data'!T172:V172)</f>
        <v>0</v>
      </c>
      <c r="I150" s="471">
        <f>AVERAGE('monthly data'!W172:Y172)</f>
        <v>0</v>
      </c>
      <c r="J150" s="471">
        <f>AVERAGE('monthly data'!Z172:AB172)</f>
        <v>0</v>
      </c>
      <c r="K150" s="471">
        <f>AVERAGE('monthly data'!AC172:AE172)</f>
        <v>0</v>
      </c>
      <c r="L150" s="471">
        <f>AVERAGE('monthly data'!AF172:AH172)</f>
        <v>0</v>
      </c>
      <c r="M150" s="471">
        <f>AVERAGE('monthly data'!AI172:AK172)</f>
        <v>0</v>
      </c>
      <c r="N150" s="471">
        <f>AVERAGE('monthly data'!AL172:AN172)</f>
        <v>0</v>
      </c>
      <c r="O150" s="471">
        <f>AVERAGE('monthly data'!AO172:AQ172)</f>
        <v>0</v>
      </c>
      <c r="P150" s="471">
        <f>AVERAGE('monthly data'!AR172:AT172)</f>
        <v>0</v>
      </c>
      <c r="Q150" s="471">
        <f>AVERAGE('monthly data'!AU172:AW172)</f>
        <v>0</v>
      </c>
      <c r="R150" s="471">
        <f>AVERAGE('monthly data'!AX172:AZ172)</f>
        <v>0</v>
      </c>
      <c r="S150" s="471">
        <f>AVERAGE('monthly data'!BA172:BC172)</f>
        <v>0</v>
      </c>
      <c r="T150" s="471">
        <f>AVERAGE('monthly data'!BD172:BF172)</f>
        <v>0</v>
      </c>
      <c r="U150" s="471">
        <f>AVERAGE('monthly data'!BG172:BI172)</f>
        <v>0</v>
      </c>
      <c r="V150" s="471">
        <f>AVERAGE('monthly data'!BJ172:BL172)</f>
        <v>0</v>
      </c>
      <c r="W150" s="471">
        <f>AVERAGE('monthly data'!BM172:BO172)</f>
        <v>0</v>
      </c>
      <c r="X150" s="471">
        <f>AVERAGE('monthly data'!BP172:BR172)</f>
        <v>0</v>
      </c>
      <c r="Y150" s="471">
        <f>AVERAGE('monthly data'!BS172:BU172)</f>
        <v>0</v>
      </c>
      <c r="Z150" s="471">
        <f>AVERAGE('monthly data'!BV172:BX172)</f>
        <v>0</v>
      </c>
      <c r="AA150" s="471">
        <f>AVERAGE('monthly data'!BY172:CA172)</f>
        <v>0</v>
      </c>
      <c r="AB150" s="471">
        <f>AVERAGE('monthly data'!CB172:CD172)</f>
        <v>0</v>
      </c>
      <c r="AC150" s="471">
        <f>AVERAGE('monthly data'!CE172:CG172)</f>
        <v>0</v>
      </c>
      <c r="AD150" s="471">
        <f>AVERAGE('monthly data'!CH172:CJ172)</f>
        <v>0</v>
      </c>
      <c r="AE150" s="471">
        <f>AVERAGE('monthly data'!CK172:CM172)</f>
        <v>0</v>
      </c>
      <c r="AF150" s="471">
        <f>AVERAGE('monthly data'!CN172:CP172)</f>
        <v>0</v>
      </c>
      <c r="AG150" s="471">
        <f>AVERAGE('monthly data'!CQ172:CS172)</f>
        <v>0</v>
      </c>
      <c r="AH150" s="471">
        <f>AVERAGE('monthly data'!CT172:CV172)</f>
        <v>0</v>
      </c>
      <c r="AI150" s="471">
        <f>AVERAGE('monthly data'!CW172:CY172)</f>
        <v>0</v>
      </c>
      <c r="AJ150" s="471">
        <f>AVERAGE('monthly data'!CZ172:DB172)</f>
        <v>0</v>
      </c>
      <c r="AK150" s="471">
        <f>AVERAGE('monthly data'!DC172:DE172)</f>
        <v>0</v>
      </c>
      <c r="AL150" s="471">
        <f>AVERAGE('monthly data'!DF172:DH172)</f>
        <v>0</v>
      </c>
      <c r="AM150" s="471">
        <f>AVERAGE('monthly data'!DI172:DK172)</f>
        <v>0</v>
      </c>
      <c r="AN150" s="471">
        <f>AVERAGE('monthly data'!DL172:DN172)</f>
        <v>0</v>
      </c>
      <c r="AO150" s="471">
        <f>AVERAGE('monthly data'!DO172:DQ172)</f>
        <v>0</v>
      </c>
      <c r="AP150" s="471">
        <f>AVERAGE('monthly data'!DR172:DT172)</f>
        <v>0</v>
      </c>
      <c r="AQ150" s="471">
        <f>AVERAGE('monthly data'!DU172:DW172)</f>
        <v>0</v>
      </c>
      <c r="AR150" s="471">
        <f>AVERAGE('monthly data'!DX172:DZ172)</f>
        <v>0</v>
      </c>
      <c r="AS150" s="471">
        <f>AVERAGE('monthly data'!EA172:EC172)</f>
        <v>0</v>
      </c>
      <c r="AT150" s="471">
        <f>AVERAGE('monthly data'!ED172:EF172)</f>
        <v>0</v>
      </c>
      <c r="AU150" s="471">
        <f>AVERAGE('monthly data'!EG172:EI172)</f>
        <v>0</v>
      </c>
      <c r="AV150" s="471">
        <f>AVERAGE('monthly data'!EJ172:EL172)</f>
        <v>0</v>
      </c>
      <c r="AW150" s="471">
        <f>AVERAGE('monthly data'!EM172:EO172)</f>
        <v>0</v>
      </c>
      <c r="AX150" s="471">
        <f>AVERAGE('monthly data'!EP172:ER172)</f>
        <v>0</v>
      </c>
      <c r="AY150" s="471">
        <f>AVERAGE('monthly data'!ES172:EU172)</f>
        <v>0</v>
      </c>
      <c r="AZ150" s="471">
        <f>AVERAGE('monthly data'!EV172:EX172)</f>
        <v>0</v>
      </c>
      <c r="BA150" s="471">
        <f>AVERAGE('monthly data'!EY172:FA172)</f>
        <v>0</v>
      </c>
      <c r="BB150" s="471">
        <f>AVERAGE('monthly data'!FB172:FD172)</f>
        <v>0</v>
      </c>
      <c r="BC150" s="471">
        <f>AVERAGE('monthly data'!FE172:FG172)</f>
        <v>0</v>
      </c>
      <c r="BD150" s="471">
        <f>AVERAGE('monthly data'!FH172:FJ172)</f>
        <v>0</v>
      </c>
      <c r="BE150" s="471">
        <f>AVERAGE('monthly data'!FK172:FM172)</f>
        <v>0</v>
      </c>
      <c r="BF150" s="471">
        <f>AVERAGE('monthly data'!FN172:FP172)</f>
        <v>63.2397847531495</v>
      </c>
      <c r="BG150" s="471">
        <f>AVERAGE('monthly data'!FQ172:FS172)</f>
        <v>93.764870205856539</v>
      </c>
      <c r="BH150" s="471">
        <f>AVERAGE('monthly data'!FT172:FV172)</f>
        <v>90.900197458054365</v>
      </c>
      <c r="BI150" s="471">
        <f>AVERAGE('monthly data'!FW172:FY172)</f>
        <v>89.296843683320517</v>
      </c>
      <c r="BJ150" s="471">
        <f>AVERAGE('monthly data'!FZ172:GB172)</f>
        <v>89.932329998237947</v>
      </c>
      <c r="BK150" s="471">
        <f>AVERAGE('monthly data'!GC172:GE172)</f>
        <v>89.930656065284111</v>
      </c>
      <c r="BL150" s="471">
        <f>AVERAGE('monthly data'!GF172:GH172)</f>
        <v>88.057835192772146</v>
      </c>
      <c r="BM150" s="471">
        <f>AVERAGE('monthly data'!GI172:GK172)</f>
        <v>88.169936432619622</v>
      </c>
      <c r="BN150" s="471">
        <f>AVERAGE('monthly data'!GL172:GN172)</f>
        <v>91.826703895176124</v>
      </c>
      <c r="BO150" s="471">
        <f>AVERAGE('monthly data'!GO172:GQ172)</f>
        <v>97.574247207791146</v>
      </c>
      <c r="BP150" s="471">
        <f>AVERAGE('monthly data'!GR172:GT172)</f>
        <v>101.31442697056237</v>
      </c>
      <c r="BQ150" s="471">
        <f>AVERAGE('monthly data'!GU172:GW172)</f>
        <v>101.42991954435682</v>
      </c>
      <c r="BR150" s="471">
        <f>AVERAGE('monthly data'!GX172:GZ172)</f>
        <v>102.07658647623828</v>
      </c>
      <c r="BS150" s="471">
        <f>AVERAGE('monthly data'!HA172:HC172)</f>
        <v>104.54605333626996</v>
      </c>
      <c r="BT150" s="471">
        <f>AVERAGE('monthly data'!HD172:HF172)</f>
        <v>106.20058305260501</v>
      </c>
      <c r="BU150" s="471">
        <f>AVERAGE('monthly data'!HG172:HI172)</f>
        <v>106.72759337893366</v>
      </c>
      <c r="BV150" s="471">
        <f>AVERAGE('monthly data'!HJ172:HL172)</f>
        <v>107.79293191057316</v>
      </c>
      <c r="BW150" s="471">
        <f>AVERAGE('monthly data'!HM172:HO172)</f>
        <v>108.74772674031105</v>
      </c>
      <c r="BX150" s="471">
        <f>AVERAGE('monthly data'!HP172:HR172)</f>
        <v>109.60549381719623</v>
      </c>
      <c r="BY150" s="471">
        <f>AVERAGE('monthly data'!HS172:HU172)</f>
        <v>110.52223794774527</v>
      </c>
      <c r="BZ150" s="471">
        <f>AVERAGE('monthly data'!HV172:HX172)</f>
        <v>110.85435259773926</v>
      </c>
      <c r="CA150" s="471">
        <f>AVERAGE('monthly data'!HY172:IA172)</f>
        <v>112.23347013549058</v>
      </c>
      <c r="CB150" s="471">
        <f>AVERAGE('monthly data'!IB172:ID172)</f>
        <v>114.69950812476526</v>
      </c>
      <c r="CC150" s="471">
        <f>AVERAGE('monthly data'!IE172:IG172)</f>
        <v>115.77519719351533</v>
      </c>
      <c r="CD150" s="471">
        <f>AVERAGE('monthly data'!IH172:IJ172)</f>
        <v>117.38421401154493</v>
      </c>
      <c r="CE150" s="471">
        <f>AVERAGE('monthly data'!IK172:IM172)</f>
        <v>117.95535741309828</v>
      </c>
      <c r="CF150" s="471">
        <f>AVERAGE('monthly data'!IN172:IP172)</f>
        <v>118.06836201963506</v>
      </c>
      <c r="CG150" s="471">
        <f>AVERAGE('monthly data'!IQ172:IS172)</f>
        <v>118.35697643981922</v>
      </c>
      <c r="CH150" s="471">
        <f>AVERAGE('monthly data'!IT172:IV172)</f>
        <v>118.51610595055273</v>
      </c>
      <c r="CI150" s="471">
        <f>AVERAGE('monthly data'!IW172:IY172)</f>
        <v>120.44570237269274</v>
      </c>
      <c r="CJ150" s="471">
        <f>AVERAGE('monthly data'!IZ172:JB172)</f>
        <v>121.94640678440457</v>
      </c>
      <c r="CK150" s="471">
        <f>AVERAGE('monthly data'!JC172:JE172)</f>
        <v>125.46108570989384</v>
      </c>
      <c r="CL150" s="471">
        <f>AVERAGE('monthly data'!JF172:JH172)</f>
        <v>126.03549238800595</v>
      </c>
      <c r="CM150" s="471">
        <f>AVERAGE('monthly data'!JI172:JK172)</f>
        <v>127.74788279211951</v>
      </c>
      <c r="CN150" s="471">
        <f>AVERAGE('monthly data'!JL172:JN172)</f>
        <v>128.34386685599563</v>
      </c>
      <c r="CO150" s="471">
        <f>AVERAGE('monthly data'!JO172:JQ172)</f>
        <v>130.46762685142014</v>
      </c>
      <c r="CP150" s="471">
        <f>AVERAGE('monthly data'!JR172:JT172)</f>
        <v>130.32498624963665</v>
      </c>
      <c r="CQ150" s="471">
        <f>AVERAGE('monthly data'!JU172:JW172)</f>
        <v>130.78995408988365</v>
      </c>
      <c r="CR150" s="471">
        <f>AVERAGE('monthly data'!JX172:JZ172)</f>
        <v>130.46638279529617</v>
      </c>
      <c r="CS150" s="471">
        <f>AVERAGE('monthly data'!KA172:KC172)</f>
        <v>130.13954793703681</v>
      </c>
      <c r="CT150" s="471">
        <f>AVERAGE('monthly data'!KD172:KF172)</f>
        <v>130.64374142568911</v>
      </c>
      <c r="CU150" s="471">
        <f>AVERAGE('monthly data'!KG172:KI172)</f>
        <v>133.20520890528115</v>
      </c>
      <c r="CV150" s="471">
        <f>AVERAGE('monthly data'!KJ172:KL172)</f>
        <v>136.62746952844307</v>
      </c>
      <c r="CW150" s="471">
        <f>AVERAGE('monthly data'!KM172:KO172)</f>
        <v>135.392399834548</v>
      </c>
      <c r="CX150" s="471">
        <f>AVERAGE('monthly data'!KP172:KR172)</f>
        <v>137.13486610220255</v>
      </c>
      <c r="CY150" s="471">
        <f>AVERAGE('monthly data'!KS172:KU172)</f>
        <v>140.01951804928925</v>
      </c>
      <c r="CZ150" s="471">
        <f>AVERAGE('monthly data'!KV172:KX172)</f>
        <v>141.9337497445384</v>
      </c>
      <c r="DA150" s="471">
        <f>AVERAGE('monthly data'!KY172:LA172)</f>
        <v>141.36131810375949</v>
      </c>
      <c r="DB150" s="471">
        <f>AVERAGE('monthly data'!LB172:LD172)</f>
        <v>145.58056682381508</v>
      </c>
      <c r="DC150" s="471">
        <f>AVERAGE('monthly data'!LE172:LG172)</f>
        <v>57.824912461224557</v>
      </c>
      <c r="DD150" s="471">
        <f>AVERAGE('monthly data'!LH172:LJ172)</f>
        <v>11</v>
      </c>
      <c r="DE150" s="471">
        <f>AVERAGE('monthly data'!LK172:LM172)</f>
        <v>11</v>
      </c>
      <c r="DF150" s="471" t="e">
        <f>AVERAGE('monthly data'!LN172:LP172)</f>
        <v>#DIV/0!</v>
      </c>
      <c r="DG150" s="471" t="e">
        <f>AVERAGE('monthly data'!LQ172:LS172)</f>
        <v>#DIV/0!</v>
      </c>
      <c r="DH150" s="471" t="e">
        <f>AVERAGE('monthly data'!LT172:LV172)</f>
        <v>#DIV/0!</v>
      </c>
      <c r="DI150" s="471" t="e">
        <f>AVERAGE('monthly data'!LW172:LY172)</f>
        <v>#DIV/0!</v>
      </c>
      <c r="DJ150" s="471" t="e">
        <f>AVERAGE('monthly data'!LZ172:MB172)</f>
        <v>#DIV/0!</v>
      </c>
      <c r="DK150" s="471" t="e">
        <f>AVERAGE('monthly data'!MC172:ME172)</f>
        <v>#DIV/0!</v>
      </c>
      <c r="DL150" s="471" t="e">
        <f>AVERAGE('monthly data'!MF172:MH172)</f>
        <v>#DIV/0!</v>
      </c>
      <c r="DM150" s="471" t="e">
        <f>AVERAGE('monthly data'!MI172:MK172)</f>
        <v>#DIV/0!</v>
      </c>
      <c r="DN150" s="471" t="e">
        <f>AVERAGE('monthly data'!ML172:MN172)</f>
        <v>#DIV/0!</v>
      </c>
      <c r="DO150" s="471" t="e">
        <f>AVERAGE('monthly data'!MO172:MQ172)</f>
        <v>#DIV/0!</v>
      </c>
      <c r="DP150" s="471" t="e">
        <f>AVERAGE('monthly data'!MR172:MT172)</f>
        <v>#DIV/0!</v>
      </c>
      <c r="DQ150" s="471" t="e">
        <f>AVERAGE('monthly data'!MU172:MW172)</f>
        <v>#DIV/0!</v>
      </c>
    </row>
    <row r="151" spans="1:131">
      <c r="A151" s="467" t="s">
        <v>34</v>
      </c>
      <c r="B151" s="471">
        <f>AVERAGE('monthly data'!B173:D173)</f>
        <v>200.87238421542486</v>
      </c>
      <c r="C151" s="471">
        <f>AVERAGE('monthly data'!E173:G173)</f>
        <v>0</v>
      </c>
      <c r="D151" s="471">
        <f>AVERAGE('monthly data'!H173:J173)</f>
        <v>0</v>
      </c>
      <c r="E151" s="471">
        <f>AVERAGE('monthly data'!K173:M173)</f>
        <v>0</v>
      </c>
      <c r="F151" s="471">
        <f>AVERAGE('monthly data'!N173:P173)</f>
        <v>0</v>
      </c>
      <c r="G151" s="471">
        <f>AVERAGE('monthly data'!Q173:S173)</f>
        <v>0</v>
      </c>
      <c r="H151" s="471">
        <f>AVERAGE('monthly data'!T173:V173)</f>
        <v>0</v>
      </c>
      <c r="I151" s="471">
        <f>AVERAGE('monthly data'!W173:Y173)</f>
        <v>0</v>
      </c>
      <c r="J151" s="471">
        <f>AVERAGE('monthly data'!Z173:AB173)</f>
        <v>0</v>
      </c>
      <c r="K151" s="471">
        <f>AVERAGE('monthly data'!AC173:AE173)</f>
        <v>0</v>
      </c>
      <c r="L151" s="471">
        <f>AVERAGE('monthly data'!AF173:AH173)</f>
        <v>0</v>
      </c>
      <c r="M151" s="471">
        <f>AVERAGE('monthly data'!AI173:AK173)</f>
        <v>0</v>
      </c>
      <c r="N151" s="471">
        <f>AVERAGE('monthly data'!AL173:AN173)</f>
        <v>0</v>
      </c>
      <c r="O151" s="471">
        <f>AVERAGE('monthly data'!AO173:AQ173)</f>
        <v>0</v>
      </c>
      <c r="P151" s="471">
        <f>AVERAGE('monthly data'!AR173:AT173)</f>
        <v>0</v>
      </c>
      <c r="Q151" s="471">
        <f>AVERAGE('monthly data'!AU173:AW173)</f>
        <v>0</v>
      </c>
      <c r="R151" s="471">
        <f>AVERAGE('monthly data'!AX173:AZ173)</f>
        <v>0</v>
      </c>
      <c r="S151" s="471">
        <f>AVERAGE('monthly data'!BA173:BC173)</f>
        <v>0</v>
      </c>
      <c r="T151" s="471">
        <f>AVERAGE('monthly data'!BD173:BF173)</f>
        <v>0</v>
      </c>
      <c r="U151" s="471">
        <f>AVERAGE('monthly data'!BG173:BI173)</f>
        <v>0</v>
      </c>
      <c r="V151" s="471">
        <f>AVERAGE('monthly data'!BJ173:BL173)</f>
        <v>0</v>
      </c>
      <c r="W151" s="471">
        <f>AVERAGE('monthly data'!BM173:BO173)</f>
        <v>0</v>
      </c>
      <c r="X151" s="471">
        <f>AVERAGE('monthly data'!BP173:BR173)</f>
        <v>0</v>
      </c>
      <c r="Y151" s="471">
        <f>AVERAGE('monthly data'!BS173:BU173)</f>
        <v>0</v>
      </c>
      <c r="Z151" s="471">
        <f>AVERAGE('monthly data'!BV173:BX173)</f>
        <v>0</v>
      </c>
      <c r="AA151" s="471">
        <f>AVERAGE('monthly data'!BY173:CA173)</f>
        <v>0</v>
      </c>
      <c r="AB151" s="471">
        <f>AVERAGE('monthly data'!CB173:CD173)</f>
        <v>0</v>
      </c>
      <c r="AC151" s="471">
        <f>AVERAGE('monthly data'!CE173:CG173)</f>
        <v>0</v>
      </c>
      <c r="AD151" s="471">
        <f>AVERAGE('monthly data'!CH173:CJ173)</f>
        <v>0</v>
      </c>
      <c r="AE151" s="471">
        <f>AVERAGE('monthly data'!CK173:CM173)</f>
        <v>0</v>
      </c>
      <c r="AF151" s="471">
        <f>AVERAGE('monthly data'!CN173:CP173)</f>
        <v>0</v>
      </c>
      <c r="AG151" s="471">
        <f>AVERAGE('monthly data'!CQ173:CS173)</f>
        <v>0</v>
      </c>
      <c r="AH151" s="471">
        <f>AVERAGE('monthly data'!CT173:CV173)</f>
        <v>0</v>
      </c>
      <c r="AI151" s="471">
        <f>AVERAGE('monthly data'!CW173:CY173)</f>
        <v>0</v>
      </c>
      <c r="AJ151" s="471">
        <f>AVERAGE('monthly data'!CZ173:DB173)</f>
        <v>0</v>
      </c>
      <c r="AK151" s="471">
        <f>AVERAGE('monthly data'!DC173:DE173)</f>
        <v>0</v>
      </c>
      <c r="AL151" s="471">
        <f>AVERAGE('monthly data'!DF173:DH173)</f>
        <v>0</v>
      </c>
      <c r="AM151" s="471">
        <f>AVERAGE('monthly data'!DI173:DK173)</f>
        <v>0</v>
      </c>
      <c r="AN151" s="471">
        <f>AVERAGE('monthly data'!DL173:DN173)</f>
        <v>0</v>
      </c>
      <c r="AO151" s="471">
        <f>AVERAGE('monthly data'!DO173:DQ173)</f>
        <v>0</v>
      </c>
      <c r="AP151" s="471">
        <f>AVERAGE('monthly data'!DR173:DT173)</f>
        <v>0</v>
      </c>
      <c r="AQ151" s="471">
        <f>AVERAGE('monthly data'!DU173:DW173)</f>
        <v>0</v>
      </c>
      <c r="AR151" s="471">
        <f>AVERAGE('monthly data'!DX173:DZ173)</f>
        <v>0</v>
      </c>
      <c r="AS151" s="471">
        <f>AVERAGE('monthly data'!EA173:EC173)</f>
        <v>0</v>
      </c>
      <c r="AT151" s="471">
        <f>AVERAGE('monthly data'!ED173:EF173)</f>
        <v>0</v>
      </c>
      <c r="AU151" s="471">
        <f>AVERAGE('monthly data'!EG173:EI173)</f>
        <v>0</v>
      </c>
      <c r="AV151" s="471">
        <f>AVERAGE('monthly data'!EJ173:EL173)</f>
        <v>0</v>
      </c>
      <c r="AW151" s="471">
        <f>AVERAGE('monthly data'!EM173:EO173)</f>
        <v>0</v>
      </c>
      <c r="AX151" s="471">
        <f>AVERAGE('monthly data'!EP173:ER173)</f>
        <v>0</v>
      </c>
      <c r="AY151" s="471">
        <f>AVERAGE('monthly data'!ES173:EU173)</f>
        <v>0</v>
      </c>
      <c r="AZ151" s="471">
        <f>AVERAGE('monthly data'!EV173:EX173)</f>
        <v>0</v>
      </c>
      <c r="BA151" s="471">
        <f>AVERAGE('monthly data'!EY173:FA173)</f>
        <v>0</v>
      </c>
      <c r="BB151" s="471">
        <f>AVERAGE('monthly data'!FB173:FD173)</f>
        <v>0</v>
      </c>
      <c r="BC151" s="471">
        <f>AVERAGE('monthly data'!FE173:FG173)</f>
        <v>0</v>
      </c>
      <c r="BD151" s="471">
        <f>AVERAGE('monthly data'!FH173:FJ173)</f>
        <v>0</v>
      </c>
      <c r="BE151" s="471">
        <f>AVERAGE('monthly data'!FK173:FM173)</f>
        <v>0</v>
      </c>
      <c r="BF151" s="471">
        <f>AVERAGE('monthly data'!FN173:FP173)</f>
        <v>51.524075323556652</v>
      </c>
      <c r="BG151" s="471">
        <f>AVERAGE('monthly data'!FQ173:FS173)</f>
        <v>77.441909452489938</v>
      </c>
      <c r="BH151" s="471">
        <f>AVERAGE('monthly data'!FT173:FV173)</f>
        <v>80.914803715825926</v>
      </c>
      <c r="BI151" s="471">
        <f>AVERAGE('monthly data'!FW173:FY173)</f>
        <v>82.749608300365693</v>
      </c>
      <c r="BJ151" s="471">
        <f>AVERAGE('monthly data'!FZ173:GB173)</f>
        <v>84.543685682510272</v>
      </c>
      <c r="BK151" s="471">
        <f>AVERAGE('monthly data'!GC173:GE173)</f>
        <v>86.508806598153626</v>
      </c>
      <c r="BL151" s="471">
        <f>AVERAGE('monthly data'!GF173:GH173)</f>
        <v>87.023130215905439</v>
      </c>
      <c r="BM151" s="471">
        <f>AVERAGE('monthly data'!GI173:GK173)</f>
        <v>89.393027306210854</v>
      </c>
      <c r="BN151" s="471">
        <f>AVERAGE('monthly data'!GL173:GN173)</f>
        <v>91.416666198065812</v>
      </c>
      <c r="BO151" s="471">
        <f>AVERAGE('monthly data'!GO173:GQ173)</f>
        <v>97.227543010975765</v>
      </c>
      <c r="BP151" s="471">
        <f>AVERAGE('monthly data'!GR173:GT173)</f>
        <v>97.362493576712453</v>
      </c>
      <c r="BQ151" s="471">
        <f>AVERAGE('monthly data'!GU173:GW173)</f>
        <v>96.361143576562242</v>
      </c>
      <c r="BR151" s="471">
        <f>AVERAGE('monthly data'!GX173:GZ173)</f>
        <v>93.898625254341368</v>
      </c>
      <c r="BS151" s="471">
        <f>AVERAGE('monthly data'!HA173:HC173)</f>
        <v>96.563868464489204</v>
      </c>
      <c r="BT151" s="471">
        <f>AVERAGE('monthly data'!HD173:HF173)</f>
        <v>95.920439621902389</v>
      </c>
      <c r="BU151" s="471">
        <f>AVERAGE('monthly data'!HG173:HI173)</f>
        <v>98.599758704759552</v>
      </c>
      <c r="BV151" s="471">
        <f>AVERAGE('monthly data'!HJ173:HL173)</f>
        <v>97.170054047773874</v>
      </c>
      <c r="BW151" s="471">
        <f>AVERAGE('monthly data'!HM173:HO173)</f>
        <v>98.806375698354103</v>
      </c>
      <c r="BX151" s="471">
        <f>AVERAGE('monthly data'!HP173:HR173)</f>
        <v>97.377317543129678</v>
      </c>
      <c r="BY151" s="471">
        <f>AVERAGE('monthly data'!HS173:HU173)</f>
        <v>99.284746308062708</v>
      </c>
      <c r="BZ151" s="471">
        <f>AVERAGE('monthly data'!HV173:HX173)</f>
        <v>99.537733161185884</v>
      </c>
      <c r="CA151" s="471">
        <f>AVERAGE('monthly data'!HY173:IA173)</f>
        <v>96.653040949190157</v>
      </c>
      <c r="CB151" s="471">
        <f>AVERAGE('monthly data'!IB173:ID173)</f>
        <v>95.418364255436074</v>
      </c>
      <c r="CC151" s="471">
        <f>AVERAGE('monthly data'!IE173:IG173)</f>
        <v>98.0652531206958</v>
      </c>
      <c r="CD151" s="471">
        <f>AVERAGE('monthly data'!IH173:IJ173)</f>
        <v>93.948219147692797</v>
      </c>
      <c r="CE151" s="471">
        <f>AVERAGE('monthly data'!IK173:IM173)</f>
        <v>94.769003891787861</v>
      </c>
      <c r="CF151" s="471">
        <f>AVERAGE('monthly data'!IN173:IP173)</f>
        <v>98.107052911136677</v>
      </c>
      <c r="CG151" s="471">
        <f>AVERAGE('monthly data'!IQ173:IS173)</f>
        <v>97.266501050204283</v>
      </c>
      <c r="CH151" s="471">
        <f>AVERAGE('monthly data'!IT173:IV173)</f>
        <v>96.781551782151169</v>
      </c>
      <c r="CI151" s="471">
        <f>AVERAGE('monthly data'!IW173:IY173)</f>
        <v>101.94401292899306</v>
      </c>
      <c r="CJ151" s="471">
        <f>AVERAGE('monthly data'!IZ173:JB173)</f>
        <v>108.14208830117406</v>
      </c>
      <c r="CK151" s="471">
        <f>AVERAGE('monthly data'!JC173:JE173)</f>
        <v>108.34145065070614</v>
      </c>
      <c r="CL151" s="471">
        <f>AVERAGE('monthly data'!JF173:JH173)</f>
        <v>110.21115133860616</v>
      </c>
      <c r="CM151" s="471">
        <f>AVERAGE('monthly data'!JI173:JK173)</f>
        <v>110.83976387767065</v>
      </c>
      <c r="CN151" s="471">
        <f>AVERAGE('monthly data'!JL173:JN173)</f>
        <v>110.28506720617594</v>
      </c>
      <c r="CO151" s="471">
        <f>AVERAGE('monthly data'!JO173:JQ173)</f>
        <v>113.98116639370782</v>
      </c>
      <c r="CP151" s="471">
        <f>AVERAGE('monthly data'!JR173:JT173)</f>
        <v>116.28208995418896</v>
      </c>
      <c r="CQ151" s="471">
        <f>AVERAGE('monthly data'!JU173:JW173)</f>
        <v>120.61889473532915</v>
      </c>
      <c r="CR151" s="471">
        <f>AVERAGE('monthly data'!JX173:JZ173)</f>
        <v>122.69629897994326</v>
      </c>
      <c r="CS151" s="471">
        <f>AVERAGE('monthly data'!KA173:KC173)</f>
        <v>124.12463384269687</v>
      </c>
      <c r="CT151" s="471">
        <f>AVERAGE('monthly data'!KD173:KF173)</f>
        <v>121.79834277796948</v>
      </c>
      <c r="CU151" s="471">
        <f>AVERAGE('monthly data'!KG173:KI173)</f>
        <v>124.09638602326673</v>
      </c>
      <c r="CV151" s="471">
        <f>AVERAGE('monthly data'!KJ173:KL173)</f>
        <v>124.25244300870412</v>
      </c>
      <c r="CW151" s="471">
        <f>AVERAGE('monthly data'!KM173:KO173)</f>
        <v>125.72408406037506</v>
      </c>
      <c r="CX151" s="471">
        <f>AVERAGE('monthly data'!KP173:KR173)</f>
        <v>126.8944931800833</v>
      </c>
      <c r="CY151" s="471">
        <f>AVERAGE('monthly data'!KS173:KU173)</f>
        <v>133.61421370640289</v>
      </c>
      <c r="CZ151" s="471">
        <f>AVERAGE('monthly data'!KV173:KX173)</f>
        <v>135.46120359540555</v>
      </c>
      <c r="DA151" s="471">
        <f>AVERAGE('monthly data'!KY173:LA173)</f>
        <v>134.90110325560971</v>
      </c>
      <c r="DB151" s="471">
        <f>AVERAGE('monthly data'!LB173:LD173)</f>
        <v>136.13972907729917</v>
      </c>
      <c r="DC151" s="471">
        <f>AVERAGE('monthly data'!LE173:LG173)</f>
        <v>46.195583479152795</v>
      </c>
      <c r="DD151" s="471">
        <f>AVERAGE('monthly data'!LH173:LJ173)</f>
        <v>0</v>
      </c>
      <c r="DE151" s="471">
        <f>AVERAGE('monthly data'!LK173:LM173)</f>
        <v>0</v>
      </c>
      <c r="DF151" s="471" t="e">
        <f>AVERAGE('monthly data'!LN173:LP173)</f>
        <v>#DIV/0!</v>
      </c>
      <c r="DG151" s="471" t="e">
        <f>AVERAGE('monthly data'!LQ173:LS173)</f>
        <v>#DIV/0!</v>
      </c>
      <c r="DH151" s="471" t="e">
        <f>AVERAGE('monthly data'!LT173:LV173)</f>
        <v>#DIV/0!</v>
      </c>
      <c r="DI151" s="471" t="e">
        <f>AVERAGE('monthly data'!LW173:LY173)</f>
        <v>#DIV/0!</v>
      </c>
      <c r="DJ151" s="471" t="e">
        <f>AVERAGE('monthly data'!LZ173:MB173)</f>
        <v>#DIV/0!</v>
      </c>
      <c r="DK151" s="471" t="e">
        <f>AVERAGE('monthly data'!MC173:ME173)</f>
        <v>#DIV/0!</v>
      </c>
      <c r="DL151" s="471" t="e">
        <f>AVERAGE('monthly data'!MF173:MH173)</f>
        <v>#DIV/0!</v>
      </c>
      <c r="DM151" s="471" t="e">
        <f>AVERAGE('monthly data'!MI173:MK173)</f>
        <v>#DIV/0!</v>
      </c>
      <c r="DN151" s="471" t="e">
        <f>AVERAGE('monthly data'!ML173:MN173)</f>
        <v>#DIV/0!</v>
      </c>
      <c r="DO151" s="471" t="e">
        <f>AVERAGE('monthly data'!MO173:MQ173)</f>
        <v>#DIV/0!</v>
      </c>
      <c r="DP151" s="471" t="e">
        <f>AVERAGE('monthly data'!MR173:MT173)</f>
        <v>#DIV/0!</v>
      </c>
      <c r="DQ151" s="471" t="e">
        <f>AVERAGE('monthly data'!MU173:MW173)</f>
        <v>#DIV/0!</v>
      </c>
    </row>
    <row r="152" spans="1:131">
      <c r="A152" s="468" t="s">
        <v>847</v>
      </c>
      <c r="B152" s="471">
        <f>AVERAGE('monthly data'!B174:D174)</f>
        <v>53.662513005723554</v>
      </c>
      <c r="C152" s="471">
        <f>AVERAGE('monthly data'!E174:G174)</f>
        <v>0</v>
      </c>
      <c r="D152" s="471">
        <f>AVERAGE('monthly data'!H174:J174)</f>
        <v>0</v>
      </c>
      <c r="E152" s="471">
        <f>AVERAGE('monthly data'!K174:M174)</f>
        <v>0</v>
      </c>
      <c r="F152" s="471">
        <f>AVERAGE('monthly data'!N174:P174)</f>
        <v>0</v>
      </c>
      <c r="G152" s="471">
        <f>AVERAGE('monthly data'!Q174:S174)</f>
        <v>0</v>
      </c>
      <c r="H152" s="471">
        <f>AVERAGE('monthly data'!T174:V174)</f>
        <v>0</v>
      </c>
      <c r="I152" s="471">
        <f>AVERAGE('monthly data'!W174:Y174)</f>
        <v>0</v>
      </c>
      <c r="J152" s="471">
        <f>AVERAGE('monthly data'!Z174:AB174)</f>
        <v>0</v>
      </c>
      <c r="K152" s="471">
        <f>AVERAGE('monthly data'!AC174:AE174)</f>
        <v>0</v>
      </c>
      <c r="L152" s="471">
        <f>AVERAGE('monthly data'!AF174:AH174)</f>
        <v>0</v>
      </c>
      <c r="M152" s="471">
        <f>AVERAGE('monthly data'!AI174:AK174)</f>
        <v>0</v>
      </c>
      <c r="N152" s="471">
        <f>AVERAGE('monthly data'!AL174:AN174)</f>
        <v>0</v>
      </c>
      <c r="O152" s="471">
        <f>AVERAGE('monthly data'!AO174:AQ174)</f>
        <v>0</v>
      </c>
      <c r="P152" s="471">
        <f>AVERAGE('monthly data'!AR174:AT174)</f>
        <v>0</v>
      </c>
      <c r="Q152" s="471">
        <f>AVERAGE('monthly data'!AU174:AW174)</f>
        <v>0</v>
      </c>
      <c r="R152" s="471">
        <f>AVERAGE('monthly data'!AX174:AZ174)</f>
        <v>0</v>
      </c>
      <c r="S152" s="471">
        <f>AVERAGE('monthly data'!BA174:BC174)</f>
        <v>0</v>
      </c>
      <c r="T152" s="471">
        <f>AVERAGE('monthly data'!BD174:BF174)</f>
        <v>0</v>
      </c>
      <c r="U152" s="471">
        <f>AVERAGE('monthly data'!BG174:BI174)</f>
        <v>0</v>
      </c>
      <c r="V152" s="471">
        <f>AVERAGE('monthly data'!BJ174:BL174)</f>
        <v>0</v>
      </c>
      <c r="W152" s="471">
        <f>AVERAGE('monthly data'!BM174:BO174)</f>
        <v>0</v>
      </c>
      <c r="X152" s="471">
        <f>AVERAGE('monthly data'!BP174:BR174)</f>
        <v>0</v>
      </c>
      <c r="Y152" s="471">
        <f>AVERAGE('monthly data'!BS174:BU174)</f>
        <v>0</v>
      </c>
      <c r="Z152" s="471">
        <f>AVERAGE('monthly data'!BV174:BX174)</f>
        <v>0</v>
      </c>
      <c r="AA152" s="471">
        <f>AVERAGE('monthly data'!BY174:CA174)</f>
        <v>0</v>
      </c>
      <c r="AB152" s="471">
        <f>AVERAGE('monthly data'!CB174:CD174)</f>
        <v>0</v>
      </c>
      <c r="AC152" s="471">
        <f>AVERAGE('monthly data'!CE174:CG174)</f>
        <v>0</v>
      </c>
      <c r="AD152" s="471">
        <f>AVERAGE('monthly data'!CH174:CJ174)</f>
        <v>0</v>
      </c>
      <c r="AE152" s="471">
        <f>AVERAGE('monthly data'!CK174:CM174)</f>
        <v>0</v>
      </c>
      <c r="AF152" s="471">
        <f>AVERAGE('monthly data'!CN174:CP174)</f>
        <v>0</v>
      </c>
      <c r="AG152" s="471">
        <f>AVERAGE('monthly data'!CQ174:CS174)</f>
        <v>0</v>
      </c>
      <c r="AH152" s="471">
        <f>AVERAGE('monthly data'!CT174:CV174)</f>
        <v>0</v>
      </c>
      <c r="AI152" s="471">
        <f>AVERAGE('monthly data'!CW174:CY174)</f>
        <v>0</v>
      </c>
      <c r="AJ152" s="471">
        <f>AVERAGE('monthly data'!CZ174:DB174)</f>
        <v>0</v>
      </c>
      <c r="AK152" s="471">
        <f>AVERAGE('monthly data'!DC174:DE174)</f>
        <v>0</v>
      </c>
      <c r="AL152" s="471">
        <f>AVERAGE('monthly data'!DF174:DH174)</f>
        <v>0</v>
      </c>
      <c r="AM152" s="471">
        <f>AVERAGE('monthly data'!DI174:DK174)</f>
        <v>0</v>
      </c>
      <c r="AN152" s="471">
        <f>AVERAGE('monthly data'!DL174:DN174)</f>
        <v>0</v>
      </c>
      <c r="AO152" s="471">
        <f>AVERAGE('monthly data'!DO174:DQ174)</f>
        <v>0</v>
      </c>
      <c r="AP152" s="471">
        <f>AVERAGE('monthly data'!DR174:DT174)</f>
        <v>0</v>
      </c>
      <c r="AQ152" s="471">
        <f>AVERAGE('monthly data'!DU174:DW174)</f>
        <v>0</v>
      </c>
      <c r="AR152" s="471">
        <f>AVERAGE('monthly data'!DX174:DZ174)</f>
        <v>0</v>
      </c>
      <c r="AS152" s="471">
        <f>AVERAGE('monthly data'!EA174:EC174)</f>
        <v>0</v>
      </c>
      <c r="AT152" s="471">
        <f>AVERAGE('monthly data'!ED174:EF174)</f>
        <v>0</v>
      </c>
      <c r="AU152" s="471">
        <f>AVERAGE('monthly data'!EG174:EI174)</f>
        <v>0</v>
      </c>
      <c r="AV152" s="471">
        <f>AVERAGE('monthly data'!EJ174:EL174)</f>
        <v>0</v>
      </c>
      <c r="AW152" s="471">
        <f>AVERAGE('monthly data'!EM174:EO174)</f>
        <v>0</v>
      </c>
      <c r="AX152" s="471">
        <f>AVERAGE('monthly data'!EP174:ER174)</f>
        <v>0</v>
      </c>
      <c r="AY152" s="471">
        <f>AVERAGE('monthly data'!ES174:EU174)</f>
        <v>0</v>
      </c>
      <c r="AZ152" s="471">
        <f>AVERAGE('monthly data'!EV174:EX174)</f>
        <v>0</v>
      </c>
      <c r="BA152" s="471">
        <f>AVERAGE('monthly data'!EY174:FA174)</f>
        <v>0</v>
      </c>
      <c r="BB152" s="471">
        <f>AVERAGE('monthly data'!FB174:FD174)</f>
        <v>0</v>
      </c>
      <c r="BC152" s="471">
        <f>AVERAGE('monthly data'!FE174:FG174)</f>
        <v>0</v>
      </c>
      <c r="BD152" s="471">
        <f>AVERAGE('monthly data'!FH174:FJ174)</f>
        <v>0</v>
      </c>
      <c r="BE152" s="471">
        <f>AVERAGE('monthly data'!FK174:FM174)</f>
        <v>0</v>
      </c>
      <c r="BF152" s="471">
        <f>AVERAGE('monthly data'!FN174:FP174)</f>
        <v>54.311406765483525</v>
      </c>
      <c r="BG152" s="471">
        <f>AVERAGE('monthly data'!FQ174:FS174)</f>
        <v>82.558472223128831</v>
      </c>
      <c r="BH152" s="471">
        <f>AVERAGE('monthly data'!FT174:FV174)</f>
        <v>83.105210510627828</v>
      </c>
      <c r="BI152" s="471">
        <f>AVERAGE('monthly data'!FW174:FY174)</f>
        <v>84.622466384149689</v>
      </c>
      <c r="BJ152" s="471">
        <f>AVERAGE('monthly data'!FZ174:GB174)</f>
        <v>83.250268907150101</v>
      </c>
      <c r="BK152" s="471">
        <f>AVERAGE('monthly data'!GC174:GE174)</f>
        <v>87.206807920156578</v>
      </c>
      <c r="BL152" s="471">
        <f>AVERAGE('monthly data'!GF174:GH174)</f>
        <v>86.805097402365675</v>
      </c>
      <c r="BM152" s="471">
        <f>AVERAGE('monthly data'!GI174:GK174)</f>
        <v>87.697603823925576</v>
      </c>
      <c r="BN152" s="471">
        <f>AVERAGE('monthly data'!GL174:GN174)</f>
        <v>86.315451548969349</v>
      </c>
      <c r="BO152" s="471">
        <f>AVERAGE('monthly data'!GO174:GQ174)</f>
        <v>91.374329930503222</v>
      </c>
      <c r="BP152" s="471">
        <f>AVERAGE('monthly data'!GR174:GT174)</f>
        <v>92.734157128607634</v>
      </c>
      <c r="BQ152" s="471">
        <f>AVERAGE('monthly data'!GU174:GW174)</f>
        <v>94.485403119019125</v>
      </c>
      <c r="BR152" s="471">
        <f>AVERAGE('monthly data'!GX174:GZ174)</f>
        <v>92.788520336827162</v>
      </c>
      <c r="BS152" s="471">
        <f>AVERAGE('monthly data'!HA174:HC174)</f>
        <v>98.79634748925946</v>
      </c>
      <c r="BT152" s="471">
        <f>AVERAGE('monthly data'!HD174:HF174)</f>
        <v>97.947500859660195</v>
      </c>
      <c r="BU152" s="471">
        <f>AVERAGE('monthly data'!HG174:HI174)</f>
        <v>99.874017050322308</v>
      </c>
      <c r="BV152" s="471">
        <f>AVERAGE('monthly data'!HJ174:HL174)</f>
        <v>98.535642854749426</v>
      </c>
      <c r="BW152" s="471">
        <f>AVERAGE('monthly data'!HM174:HO174)</f>
        <v>101.98668362430222</v>
      </c>
      <c r="BX152" s="471">
        <f>AVERAGE('monthly data'!HP174:HR174)</f>
        <v>99.22945670507238</v>
      </c>
      <c r="BY152" s="471">
        <f>AVERAGE('monthly data'!HS174:HU174)</f>
        <v>100.0536609992397</v>
      </c>
      <c r="BZ152" s="471">
        <f>AVERAGE('monthly data'!HV174:HX174)</f>
        <v>99.815866582365018</v>
      </c>
      <c r="CA152" s="471">
        <f>AVERAGE('monthly data'!HY174:IA174)</f>
        <v>100.43520081506365</v>
      </c>
      <c r="CB152" s="471">
        <f>AVERAGE('monthly data'!IB174:ID174)</f>
        <v>100.61816127654096</v>
      </c>
      <c r="CC152" s="471">
        <f>AVERAGE('monthly data'!IE174:IG174)</f>
        <v>101.2083861017688</v>
      </c>
      <c r="CD152" s="471">
        <f>AVERAGE('monthly data'!IH174:IJ174)</f>
        <v>99.508840456132361</v>
      </c>
      <c r="CE152" s="471">
        <f>AVERAGE('monthly data'!IK174:IM174)</f>
        <v>99.831473437814338</v>
      </c>
      <c r="CF152" s="471">
        <f>AVERAGE('monthly data'!IN174:IP174)</f>
        <v>102.84836826873918</v>
      </c>
      <c r="CG152" s="471">
        <f>AVERAGE('monthly data'!IQ174:IS174)</f>
        <v>104.15440919976281</v>
      </c>
      <c r="CH152" s="471">
        <f>AVERAGE('monthly data'!IT174:IV174)</f>
        <v>103.66912764871518</v>
      </c>
      <c r="CI152" s="471">
        <f>AVERAGE('monthly data'!IW174:IY174)</f>
        <v>106.00592559141329</v>
      </c>
      <c r="CJ152" s="471">
        <f>AVERAGE('monthly data'!IZ174:JB174)</f>
        <v>106.82455489095263</v>
      </c>
      <c r="CK152" s="471">
        <f>AVERAGE('monthly data'!JC174:JE174)</f>
        <v>105.89850151986651</v>
      </c>
      <c r="CL152" s="471">
        <f>AVERAGE('monthly data'!JF174:JH174)</f>
        <v>108.08012150151741</v>
      </c>
      <c r="CM152" s="471">
        <f>AVERAGE('monthly data'!JI174:JK174)</f>
        <v>111.56074341389144</v>
      </c>
      <c r="CN152" s="471">
        <f>AVERAGE('monthly data'!JL174:JN174)</f>
        <v>110.5855581197394</v>
      </c>
      <c r="CO152" s="471">
        <f>AVERAGE('monthly data'!JO174:JQ174)</f>
        <v>112.60598694464933</v>
      </c>
      <c r="CP152" s="471">
        <f>AVERAGE('monthly data'!JR174:JT174)</f>
        <v>115.92966460718519</v>
      </c>
      <c r="CQ152" s="471">
        <f>AVERAGE('monthly data'!JU174:JW174)</f>
        <v>125.69890019625454</v>
      </c>
      <c r="CR152" s="471">
        <f>AVERAGE('monthly data'!JX174:JZ174)</f>
        <v>122.71207924144271</v>
      </c>
      <c r="CS152" s="471">
        <f>AVERAGE('monthly data'!KA174:KC174)</f>
        <v>121.99976757143811</v>
      </c>
      <c r="CT152" s="471">
        <f>AVERAGE('monthly data'!KD174:KF174)</f>
        <v>118.19867051112566</v>
      </c>
      <c r="CU152" s="471">
        <f>AVERAGE('monthly data'!KG174:KI174)</f>
        <v>120.56163063983848</v>
      </c>
      <c r="CV152" s="471">
        <f>AVERAGE('monthly data'!KJ174:KL174)</f>
        <v>120.45951142762642</v>
      </c>
      <c r="CW152" s="471">
        <f>AVERAGE('monthly data'!KM174:KO174)</f>
        <v>122.66946276134581</v>
      </c>
      <c r="CX152" s="471">
        <f>AVERAGE('monthly data'!KP174:KR174)</f>
        <v>129.03807584986052</v>
      </c>
      <c r="CY152" s="471">
        <f>AVERAGE('monthly data'!KS174:KU174)</f>
        <v>133.97142264606262</v>
      </c>
      <c r="CZ152" s="471">
        <f>AVERAGE('monthly data'!KV174:KX174)</f>
        <v>126.78663497663347</v>
      </c>
      <c r="DA152" s="471">
        <f>AVERAGE('monthly data'!KY174:LA174)</f>
        <v>129.6843615122846</v>
      </c>
      <c r="DB152" s="471">
        <f>AVERAGE('monthly data'!LB174:LD174)</f>
        <v>130.63824132118054</v>
      </c>
      <c r="DC152" s="471">
        <f>AVERAGE('monthly data'!LE174:LG174)</f>
        <v>43.640198416230142</v>
      </c>
      <c r="DD152" s="471">
        <f>AVERAGE('monthly data'!LH174:LJ174)</f>
        <v>0</v>
      </c>
      <c r="DE152" s="471">
        <f>AVERAGE('monthly data'!LK174:LM174)</f>
        <v>0</v>
      </c>
      <c r="DF152" s="471" t="e">
        <f>AVERAGE('monthly data'!LN174:LP174)</f>
        <v>#DIV/0!</v>
      </c>
      <c r="DG152" s="471" t="e">
        <f>AVERAGE('monthly data'!LQ174:LS174)</f>
        <v>#DIV/0!</v>
      </c>
      <c r="DH152" s="471" t="e">
        <f>AVERAGE('monthly data'!LT174:LV174)</f>
        <v>#DIV/0!</v>
      </c>
      <c r="DI152" s="471" t="e">
        <f>AVERAGE('monthly data'!LW174:LY174)</f>
        <v>#DIV/0!</v>
      </c>
      <c r="DJ152" s="471" t="e">
        <f>AVERAGE('monthly data'!LZ174:MB174)</f>
        <v>#DIV/0!</v>
      </c>
      <c r="DK152" s="471" t="e">
        <f>AVERAGE('monthly data'!MC174:ME174)</f>
        <v>#DIV/0!</v>
      </c>
      <c r="DL152" s="471" t="e">
        <f>AVERAGE('monthly data'!MF174:MH174)</f>
        <v>#DIV/0!</v>
      </c>
      <c r="DM152" s="471" t="e">
        <f>AVERAGE('monthly data'!MI174:MK174)</f>
        <v>#DIV/0!</v>
      </c>
      <c r="DN152" s="471" t="e">
        <f>AVERAGE('monthly data'!ML174:MN174)</f>
        <v>#DIV/0!</v>
      </c>
      <c r="DO152" s="471" t="e">
        <f>AVERAGE('monthly data'!MO174:MQ174)</f>
        <v>#DIV/0!</v>
      </c>
      <c r="DP152" s="471" t="e">
        <f>AVERAGE('monthly data'!MR174:MT174)</f>
        <v>#DIV/0!</v>
      </c>
      <c r="DQ152" s="471" t="e">
        <f>AVERAGE('monthly data'!MU174:MW174)</f>
        <v>#DIV/0!</v>
      </c>
    </row>
    <row r="153" spans="1:131">
      <c r="A153" s="466" t="s">
        <v>849</v>
      </c>
      <c r="B153" s="470">
        <f>AVERAGE('monthly data'!B176:D176)</f>
        <v>525.51246678909104</v>
      </c>
      <c r="C153" s="470">
        <f>AVERAGE('monthly data'!E176:G176)</f>
        <v>0</v>
      </c>
      <c r="D153" s="470">
        <f>AVERAGE('monthly data'!H176:J176)</f>
        <v>0</v>
      </c>
      <c r="E153" s="470">
        <f>AVERAGE('monthly data'!K176:M176)</f>
        <v>0</v>
      </c>
      <c r="F153" s="470">
        <f>AVERAGE('monthly data'!N176:P176)</f>
        <v>0</v>
      </c>
      <c r="G153" s="470">
        <f>AVERAGE('monthly data'!Q176:S176)</f>
        <v>0</v>
      </c>
      <c r="H153" s="470">
        <f>AVERAGE('monthly data'!T176:V176)</f>
        <v>0</v>
      </c>
      <c r="I153" s="470">
        <f>AVERAGE('monthly data'!W176:Y176)</f>
        <v>0</v>
      </c>
      <c r="J153" s="470">
        <f>AVERAGE('monthly data'!Z176:AB176)</f>
        <v>0</v>
      </c>
      <c r="K153" s="470">
        <f>AVERAGE('monthly data'!AC176:AE176)</f>
        <v>0</v>
      </c>
      <c r="L153" s="470">
        <f>AVERAGE('monthly data'!AF176:AH176)</f>
        <v>0</v>
      </c>
      <c r="M153" s="470">
        <f>AVERAGE('monthly data'!AI176:AK176)</f>
        <v>0</v>
      </c>
      <c r="N153" s="470">
        <f>AVERAGE('monthly data'!AL176:AN176)</f>
        <v>0</v>
      </c>
      <c r="O153" s="470">
        <f>AVERAGE('monthly data'!AO176:AQ176)</f>
        <v>0</v>
      </c>
      <c r="P153" s="470">
        <f>AVERAGE('monthly data'!AR176:AT176)</f>
        <v>0</v>
      </c>
      <c r="Q153" s="470">
        <f>AVERAGE('monthly data'!AU176:AW176)</f>
        <v>0</v>
      </c>
      <c r="R153" s="470">
        <f>AVERAGE('monthly data'!AX176:AZ176)</f>
        <v>0</v>
      </c>
      <c r="S153" s="470">
        <f>AVERAGE('monthly data'!BA176:BC176)</f>
        <v>0</v>
      </c>
      <c r="T153" s="470">
        <f>AVERAGE('monthly data'!BD176:BF176)</f>
        <v>0</v>
      </c>
      <c r="U153" s="470">
        <f>AVERAGE('monthly data'!BG176:BI176)</f>
        <v>0</v>
      </c>
      <c r="V153" s="470">
        <f>AVERAGE('monthly data'!BJ176:BL176)</f>
        <v>0</v>
      </c>
      <c r="W153" s="470">
        <f>AVERAGE('monthly data'!BM176:BO176)</f>
        <v>0</v>
      </c>
      <c r="X153" s="470">
        <f>AVERAGE('monthly data'!BP176:BR176)</f>
        <v>0</v>
      </c>
      <c r="Y153" s="470">
        <f>AVERAGE('monthly data'!BS176:BU176)</f>
        <v>0</v>
      </c>
      <c r="Z153" s="470">
        <f>AVERAGE('monthly data'!BV176:BX176)</f>
        <v>0</v>
      </c>
      <c r="AA153" s="470">
        <f>AVERAGE('monthly data'!BY176:CA176)</f>
        <v>0</v>
      </c>
      <c r="AB153" s="470">
        <f>AVERAGE('monthly data'!CB176:CD176)</f>
        <v>0</v>
      </c>
      <c r="AC153" s="470">
        <f>AVERAGE('monthly data'!CE176:CG176)</f>
        <v>0</v>
      </c>
      <c r="AD153" s="470">
        <f>AVERAGE('monthly data'!CH176:CJ176)</f>
        <v>0</v>
      </c>
      <c r="AE153" s="470">
        <f>AVERAGE('monthly data'!CK176:CM176)</f>
        <v>0</v>
      </c>
      <c r="AF153" s="470">
        <f>AVERAGE('monthly data'!CN176:CP176)</f>
        <v>0</v>
      </c>
      <c r="AG153" s="470">
        <f>AVERAGE('monthly data'!CQ176:CS176)</f>
        <v>0</v>
      </c>
      <c r="AH153" s="470">
        <f>AVERAGE('monthly data'!CT176:CV176)</f>
        <v>0</v>
      </c>
      <c r="AI153" s="470">
        <f>AVERAGE('monthly data'!CW176:CY176)</f>
        <v>0</v>
      </c>
      <c r="AJ153" s="470">
        <f>AVERAGE('monthly data'!CZ176:DB176)</f>
        <v>0</v>
      </c>
      <c r="AK153" s="470">
        <f>AVERAGE('monthly data'!DC176:DE176)</f>
        <v>0</v>
      </c>
      <c r="AL153" s="470">
        <f>AVERAGE('monthly data'!DF176:DH176)</f>
        <v>35.440306030031287</v>
      </c>
      <c r="AM153" s="470">
        <f>AVERAGE('monthly data'!DI176:DK176)</f>
        <v>36.859208182280042</v>
      </c>
      <c r="AN153" s="470">
        <f>AVERAGE('monthly data'!DL176:DN176)</f>
        <v>40.556953185110117</v>
      </c>
      <c r="AO153" s="470">
        <f>AVERAGE('monthly data'!DO176:DQ176)</f>
        <v>43.932220426065477</v>
      </c>
      <c r="AP153" s="470">
        <f>AVERAGE('monthly data'!DR176:DT176)</f>
        <v>42.889507745687034</v>
      </c>
      <c r="AQ153" s="470">
        <f>AVERAGE('monthly data'!DU176:DW176)</f>
        <v>44.188344359388061</v>
      </c>
      <c r="AR153" s="470">
        <f>AVERAGE('monthly data'!DX176:DZ176)</f>
        <v>44.035543919586019</v>
      </c>
      <c r="AS153" s="470">
        <f>AVERAGE('monthly data'!EA176:EC176)</f>
        <v>41.493694202931643</v>
      </c>
      <c r="AT153" s="470">
        <f>AVERAGE('monthly data'!ED176:EF176)</f>
        <v>44.56508295652327</v>
      </c>
      <c r="AU153" s="470">
        <f>AVERAGE('monthly data'!EG176:EI176)</f>
        <v>48.948696800005415</v>
      </c>
      <c r="AV153" s="470">
        <f>AVERAGE('monthly data'!EJ176:EL176)</f>
        <v>52.479260765043058</v>
      </c>
      <c r="AW153" s="470">
        <f>AVERAGE('monthly data'!EM176:EO176)</f>
        <v>53.235734807720092</v>
      </c>
      <c r="AX153" s="470">
        <f>AVERAGE('monthly data'!EP176:ER176)</f>
        <v>57.691633547150133</v>
      </c>
      <c r="AY153" s="470">
        <f>AVERAGE('monthly data'!ES176:EU176)</f>
        <v>54.65069967155415</v>
      </c>
      <c r="AZ153" s="470">
        <f>AVERAGE('monthly data'!EV176:EX176)</f>
        <v>55.237808676471865</v>
      </c>
      <c r="BA153" s="470">
        <f>AVERAGE('monthly data'!EY176:FA176)</f>
        <v>54.956862285875587</v>
      </c>
      <c r="BB153" s="470">
        <f>AVERAGE('monthly data'!FB176:FD176)</f>
        <v>53.580743606521402</v>
      </c>
      <c r="BC153" s="470">
        <f>AVERAGE('monthly data'!FE176:FG176)</f>
        <v>54.618795488566654</v>
      </c>
      <c r="BD153" s="470">
        <f>AVERAGE('monthly data'!FH176:FJ176)</f>
        <v>62.542960726913357</v>
      </c>
      <c r="BE153" s="470">
        <f>AVERAGE('monthly data'!FK176:FM176)</f>
        <v>66.779116545168051</v>
      </c>
      <c r="BF153" s="470">
        <f>AVERAGE('monthly data'!FN176:FP176)</f>
        <v>68.391674604222899</v>
      </c>
      <c r="BG153" s="470">
        <f>AVERAGE('monthly data'!FQ176:FS176)</f>
        <v>69.050284796341558</v>
      </c>
      <c r="BH153" s="470">
        <f>AVERAGE('monthly data'!FT176:FV176)</f>
        <v>74.630313526974234</v>
      </c>
      <c r="BI153" s="470">
        <f>AVERAGE('monthly data'!FW176:FY176)</f>
        <v>82.608393113452337</v>
      </c>
      <c r="BJ153" s="470">
        <f>AVERAGE('monthly data'!FZ176:GB176)</f>
        <v>73.116891047146098</v>
      </c>
      <c r="BK153" s="470">
        <f>AVERAGE('monthly data'!GC176:GE176)</f>
        <v>76.839388052256879</v>
      </c>
      <c r="BL153" s="470">
        <f>AVERAGE('monthly data'!GF176:GH176)</f>
        <v>79.916357098245541</v>
      </c>
      <c r="BM153" s="470">
        <f>AVERAGE('monthly data'!GI176:GK176)</f>
        <v>80.703060150846838</v>
      </c>
      <c r="BN153" s="470">
        <f>AVERAGE('monthly data'!GL176:GN176)</f>
        <v>78.044205437369214</v>
      </c>
      <c r="BO153" s="470">
        <f>AVERAGE('monthly data'!GO176:GQ176)</f>
        <v>82.985871278241802</v>
      </c>
      <c r="BP153" s="470">
        <f>AVERAGE('monthly data'!GR176:GT176)</f>
        <v>82.028615128519206</v>
      </c>
      <c r="BQ153" s="470">
        <f>AVERAGE('monthly data'!GU176:GW176)</f>
        <v>84.849170115177358</v>
      </c>
      <c r="BR153" s="470">
        <f>AVERAGE('monthly data'!GX176:GZ176)</f>
        <v>91.766038299987372</v>
      </c>
      <c r="BS153" s="470">
        <f>AVERAGE('monthly data'!HA176:HC176)</f>
        <v>98.306531780442285</v>
      </c>
      <c r="BT153" s="470">
        <f>AVERAGE('monthly data'!HD176:HF176)</f>
        <v>99.917723365657181</v>
      </c>
      <c r="BU153" s="470">
        <f>AVERAGE('monthly data'!HG176:HI176)</f>
        <v>96.603856658789979</v>
      </c>
      <c r="BV153" s="470">
        <f>AVERAGE('monthly data'!HJ176:HL176)</f>
        <v>94.038666486599752</v>
      </c>
      <c r="BW153" s="470">
        <f>AVERAGE('monthly data'!HM176:HO176)</f>
        <v>100.46440748723172</v>
      </c>
      <c r="BX153" s="470">
        <f>AVERAGE('monthly data'!HP176:HR176)</f>
        <v>108.51087666594925</v>
      </c>
      <c r="BY153" s="470">
        <f>AVERAGE('monthly data'!HS176:HU176)</f>
        <v>107.02043707766393</v>
      </c>
      <c r="BZ153" s="470">
        <f>AVERAGE('monthly data'!HV176:HX176)</f>
        <v>99.539296359983439</v>
      </c>
      <c r="CA153" s="470">
        <f>AVERAGE('monthly data'!HY176:IA176)</f>
        <v>103.33609993722031</v>
      </c>
      <c r="CB153" s="470">
        <f>AVERAGE('monthly data'!IB176:ID176)</f>
        <v>102.05180843894766</v>
      </c>
      <c r="CC153" s="470">
        <f>AVERAGE('monthly data'!IE176:IG176)</f>
        <v>99.22027713916269</v>
      </c>
      <c r="CD153" s="470">
        <f>AVERAGE('monthly data'!IH176:IJ176)</f>
        <v>97.896113100856653</v>
      </c>
      <c r="CE153" s="470">
        <f>AVERAGE('monthly data'!IK176:IM176)</f>
        <v>105.53251056637487</v>
      </c>
      <c r="CF153" s="470">
        <f>AVERAGE('monthly data'!IN176:IP176)</f>
        <v>106.85998975887203</v>
      </c>
      <c r="CG153" s="470">
        <f>AVERAGE('monthly data'!IQ176:IS176)</f>
        <v>113.02645632072232</v>
      </c>
      <c r="CH153" s="470">
        <f>AVERAGE('monthly data'!IT176:IV176)</f>
        <v>109.97162504255533</v>
      </c>
      <c r="CI153" s="470">
        <f>AVERAGE('monthly data'!IW176:IY176)</f>
        <v>115.03790467158608</v>
      </c>
      <c r="CJ153" s="470">
        <f>AVERAGE('monthly data'!IZ176:JB176)</f>
        <v>123.16277772384514</v>
      </c>
      <c r="CK153" s="470">
        <f>AVERAGE('monthly data'!JC176:JE176)</f>
        <v>131.73193082970047</v>
      </c>
      <c r="CL153" s="470">
        <f>AVERAGE('monthly data'!JF176:JH176)</f>
        <v>130.19551595528262</v>
      </c>
      <c r="CM153" s="470">
        <f>AVERAGE('monthly data'!JI176:JK176)</f>
        <v>129.65557858673188</v>
      </c>
      <c r="CN153" s="470">
        <f>AVERAGE('monthly data'!JL176:JN176)</f>
        <v>128.80331057769919</v>
      </c>
      <c r="CO153" s="470">
        <f>AVERAGE('monthly data'!JO176:JQ176)</f>
        <v>131.01387099835631</v>
      </c>
      <c r="CP153" s="470">
        <f>AVERAGE('monthly data'!JR176:JT176)</f>
        <v>124.35470888673228</v>
      </c>
      <c r="CQ153" s="470">
        <f>AVERAGE('monthly data'!JU176:JW176)</f>
        <v>132.23449718457377</v>
      </c>
      <c r="CR153" s="470">
        <f>AVERAGE('monthly data'!JX176:JZ176)</f>
        <v>128.10181479820645</v>
      </c>
      <c r="CS153" s="470">
        <f>AVERAGE('monthly data'!KA176:KC176)</f>
        <v>120.87250659089726</v>
      </c>
      <c r="CT153" s="470">
        <f>AVERAGE('monthly data'!KD176:KF176)</f>
        <v>121.32927051791096</v>
      </c>
      <c r="CU153" s="470">
        <f>AVERAGE('monthly data'!KG176:KI176)</f>
        <v>128.05876379480355</v>
      </c>
      <c r="CV153" s="470">
        <f>AVERAGE('monthly data'!KJ176:KL176)</f>
        <v>132.18686711999933</v>
      </c>
      <c r="CW153" s="470">
        <f>AVERAGE('monthly data'!KM176:KO176)</f>
        <v>146.02281890995206</v>
      </c>
      <c r="CX153" s="470">
        <f>AVERAGE('monthly data'!KP176:KR176)</f>
        <v>152.6948643249716</v>
      </c>
      <c r="CY153" s="470">
        <f>AVERAGE('monthly data'!KS176:KU176)</f>
        <v>149.82549541250148</v>
      </c>
      <c r="CZ153" s="470">
        <f>AVERAGE('monthly data'!KV176:KX176)</f>
        <v>156.3583125988595</v>
      </c>
      <c r="DA153" s="470">
        <f>AVERAGE('monthly data'!KY176:LA176)</f>
        <v>158.05465880796291</v>
      </c>
      <c r="DB153" s="470">
        <f>AVERAGE('monthly data'!LB176:LD176)</f>
        <v>149.76855254266374</v>
      </c>
      <c r="DC153" s="470">
        <f>AVERAGE('monthly data'!LE176:LG176)</f>
        <v>51.457399508656415</v>
      </c>
      <c r="DD153" s="470">
        <f>AVERAGE('monthly data'!LH176:LJ176)</f>
        <v>0</v>
      </c>
      <c r="DE153" s="470">
        <f>AVERAGE('monthly data'!LK176:LM176)</f>
        <v>0</v>
      </c>
      <c r="DF153" s="470" t="e">
        <f>AVERAGE('monthly data'!LN176:LP176)</f>
        <v>#DIV/0!</v>
      </c>
      <c r="DG153" s="470" t="e">
        <f>AVERAGE('monthly data'!LQ176:LS176)</f>
        <v>#DIV/0!</v>
      </c>
      <c r="DH153" s="470" t="e">
        <f>AVERAGE('monthly data'!LT176:LV176)</f>
        <v>#DIV/0!</v>
      </c>
      <c r="DI153" s="470" t="e">
        <f>AVERAGE('monthly data'!LW176:LY176)</f>
        <v>#DIV/0!</v>
      </c>
      <c r="DJ153" s="470" t="e">
        <f>AVERAGE('monthly data'!LZ176:MB176)</f>
        <v>#DIV/0!</v>
      </c>
      <c r="DK153" s="470" t="e">
        <f>AVERAGE('monthly data'!MC176:ME176)</f>
        <v>#DIV/0!</v>
      </c>
      <c r="DL153" s="470" t="e">
        <f>AVERAGE('monthly data'!MF176:MH176)</f>
        <v>#DIV/0!</v>
      </c>
      <c r="DM153" s="470" t="e">
        <f>AVERAGE('monthly data'!MI176:MK176)</f>
        <v>#DIV/0!</v>
      </c>
      <c r="DN153" s="470" t="e">
        <f>AVERAGE('monthly data'!ML176:MN176)</f>
        <v>#DIV/0!</v>
      </c>
      <c r="DO153" s="470" t="e">
        <f>AVERAGE('monthly data'!MO176:MQ176)</f>
        <v>#DIV/0!</v>
      </c>
      <c r="DP153" s="470" t="e">
        <f>AVERAGE('monthly data'!MR176:MT176)</f>
        <v>#DIV/0!</v>
      </c>
      <c r="DQ153" s="470" t="e">
        <f>AVERAGE('monthly data'!MU176:MW176)</f>
        <v>#DIV/0!</v>
      </c>
    </row>
    <row r="154" spans="1:131">
      <c r="A154" s="466" t="s">
        <v>638</v>
      </c>
      <c r="B154" s="470">
        <f>AVERAGE('monthly data'!B179:D179)</f>
        <v>225.32816953766087</v>
      </c>
      <c r="C154" s="470">
        <f>AVERAGE('monthly data'!E179:G179)</f>
        <v>0</v>
      </c>
      <c r="D154" s="470">
        <f>AVERAGE('monthly data'!H179:J179)</f>
        <v>0</v>
      </c>
      <c r="E154" s="470">
        <f>AVERAGE('monthly data'!K179:M179)</f>
        <v>0</v>
      </c>
      <c r="F154" s="470">
        <f>AVERAGE('monthly data'!N179:P179)</f>
        <v>0</v>
      </c>
      <c r="G154" s="470">
        <f>AVERAGE('monthly data'!Q179:S179)</f>
        <v>0</v>
      </c>
      <c r="H154" s="470">
        <f>AVERAGE('monthly data'!T179:V179)</f>
        <v>0</v>
      </c>
      <c r="I154" s="470">
        <f>AVERAGE('monthly data'!W179:Y179)</f>
        <v>0</v>
      </c>
      <c r="J154" s="470">
        <f>AVERAGE('monthly data'!Z179:AB179)</f>
        <v>0</v>
      </c>
      <c r="K154" s="470">
        <f>AVERAGE('monthly data'!AC179:AE179)</f>
        <v>0</v>
      </c>
      <c r="L154" s="470">
        <f>AVERAGE('monthly data'!AF179:AH179)</f>
        <v>0</v>
      </c>
      <c r="M154" s="470">
        <f>AVERAGE('monthly data'!AI179:AK179)</f>
        <v>0</v>
      </c>
      <c r="N154" s="470">
        <f>AVERAGE('monthly data'!AL179:AN179)</f>
        <v>0</v>
      </c>
      <c r="O154" s="470">
        <f>AVERAGE('monthly data'!AO179:AQ179)</f>
        <v>0</v>
      </c>
      <c r="P154" s="470">
        <f>AVERAGE('monthly data'!AR179:AT179)</f>
        <v>0</v>
      </c>
      <c r="Q154" s="470">
        <f>AVERAGE('monthly data'!AU179:AW179)</f>
        <v>0</v>
      </c>
      <c r="R154" s="470">
        <f>AVERAGE('monthly data'!AX179:AZ179)</f>
        <v>0</v>
      </c>
      <c r="S154" s="470">
        <f>AVERAGE('monthly data'!BA179:BC179)</f>
        <v>0</v>
      </c>
      <c r="T154" s="470">
        <f>AVERAGE('monthly data'!BD179:BF179)</f>
        <v>0</v>
      </c>
      <c r="U154" s="470">
        <f>AVERAGE('monthly data'!BG179:BI179)</f>
        <v>0</v>
      </c>
      <c r="V154" s="470">
        <f>AVERAGE('monthly data'!BJ179:BL179)</f>
        <v>0</v>
      </c>
      <c r="W154" s="470">
        <f>AVERAGE('monthly data'!BM179:BO179)</f>
        <v>0</v>
      </c>
      <c r="X154" s="470">
        <f>AVERAGE('monthly data'!BP179:BR179)</f>
        <v>0</v>
      </c>
      <c r="Y154" s="470">
        <f>AVERAGE('monthly data'!BS179:BU179)</f>
        <v>0</v>
      </c>
      <c r="Z154" s="470">
        <f>AVERAGE('monthly data'!BV179:BX179)</f>
        <v>0</v>
      </c>
      <c r="AA154" s="470">
        <f>AVERAGE('monthly data'!BY179:CA179)</f>
        <v>0</v>
      </c>
      <c r="AB154" s="470">
        <f>AVERAGE('monthly data'!CB179:CD179)</f>
        <v>0</v>
      </c>
      <c r="AC154" s="470">
        <f>AVERAGE('monthly data'!CE179:CG179)</f>
        <v>0</v>
      </c>
      <c r="AD154" s="470">
        <f>AVERAGE('monthly data'!CH179:CJ179)</f>
        <v>0</v>
      </c>
      <c r="AE154" s="470">
        <f>AVERAGE('monthly data'!CK179:CM179)</f>
        <v>0</v>
      </c>
      <c r="AF154" s="470">
        <f>AVERAGE('monthly data'!CN179:CP179)</f>
        <v>0</v>
      </c>
      <c r="AG154" s="470">
        <f>AVERAGE('monthly data'!CQ179:CS179)</f>
        <v>0</v>
      </c>
      <c r="AH154" s="470">
        <f>AVERAGE('monthly data'!CT179:CV179)</f>
        <v>0</v>
      </c>
      <c r="AI154" s="470">
        <f>AVERAGE('monthly data'!CW179:CY179)</f>
        <v>0</v>
      </c>
      <c r="AJ154" s="470">
        <f>AVERAGE('monthly data'!CZ179:DB179)</f>
        <v>0</v>
      </c>
      <c r="AK154" s="470">
        <f>AVERAGE('monthly data'!DC179:DE179)</f>
        <v>0</v>
      </c>
      <c r="AL154" s="470">
        <f>AVERAGE('monthly data'!DF179:DH179)</f>
        <v>36.140662988306708</v>
      </c>
      <c r="AM154" s="470">
        <f>AVERAGE('monthly data'!DI179:DK179)</f>
        <v>38.024021728783474</v>
      </c>
      <c r="AN154" s="470">
        <f>AVERAGE('monthly data'!DL179:DN179)</f>
        <v>38.836839711515552</v>
      </c>
      <c r="AO154" s="470">
        <f>AVERAGE('monthly data'!DO179:DQ179)</f>
        <v>39.639745279824069</v>
      </c>
      <c r="AP154" s="470">
        <f>AVERAGE('monthly data'!DR179:DT179)</f>
        <v>46.858591414031743</v>
      </c>
      <c r="AQ154" s="470">
        <f>AVERAGE('monthly data'!DU179:DW179)</f>
        <v>49.860883425573057</v>
      </c>
      <c r="AR154" s="470">
        <f>AVERAGE('monthly data'!DX179:DZ179)</f>
        <v>52.417857962798486</v>
      </c>
      <c r="AS154" s="470">
        <f>AVERAGE('monthly data'!EA179:EC179)</f>
        <v>55.794057552128656</v>
      </c>
      <c r="AT154" s="470">
        <f>AVERAGE('monthly data'!ED179:EF179)</f>
        <v>63.602616611741958</v>
      </c>
      <c r="AU154" s="470">
        <f>AVERAGE('monthly data'!EG179:EI179)</f>
        <v>69.232822854679043</v>
      </c>
      <c r="AV154" s="470">
        <f>AVERAGE('monthly data'!EJ179:EL179)</f>
        <v>66.241918066327699</v>
      </c>
      <c r="AW154" s="470">
        <f>AVERAGE('monthly data'!EM179:EO179)</f>
        <v>67.461443584706629</v>
      </c>
      <c r="AX154" s="470">
        <f>AVERAGE('monthly data'!EP179:ER179)</f>
        <v>66.437558335326116</v>
      </c>
      <c r="AY154" s="470">
        <f>AVERAGE('monthly data'!ES179:EU179)</f>
        <v>67.608462919778518</v>
      </c>
      <c r="AZ154" s="470">
        <f>AVERAGE('monthly data'!EV179:EX179)</f>
        <v>68.376031229239274</v>
      </c>
      <c r="BA154" s="470">
        <f>AVERAGE('monthly data'!EY179:FA179)</f>
        <v>68.805327278263974</v>
      </c>
      <c r="BB154" s="470">
        <f>AVERAGE('monthly data'!FB179:FD179)</f>
        <v>73.596226808750089</v>
      </c>
      <c r="BC154" s="470">
        <f>AVERAGE('monthly data'!FE179:FG179)</f>
        <v>80.309516805219573</v>
      </c>
      <c r="BD154" s="470">
        <f>AVERAGE('monthly data'!FH179:FJ179)</f>
        <v>85.798018055028265</v>
      </c>
      <c r="BE154" s="470">
        <f>AVERAGE('monthly data'!FK179:FM179)</f>
        <v>84.240606401583776</v>
      </c>
      <c r="BF154" s="470">
        <f>AVERAGE('monthly data'!FN179:FP179)</f>
        <v>81.661093358666491</v>
      </c>
      <c r="BG154" s="470">
        <f>AVERAGE('monthly data'!FQ179:FS179)</f>
        <v>82.558472223128831</v>
      </c>
      <c r="BH154" s="470">
        <f>AVERAGE('monthly data'!FT179:FV179)</f>
        <v>83.105210510627828</v>
      </c>
      <c r="BI154" s="470">
        <f>AVERAGE('monthly data'!FW179:FY179)</f>
        <v>84.622466384149689</v>
      </c>
      <c r="BJ154" s="470">
        <f>AVERAGE('monthly data'!FZ179:GB179)</f>
        <v>83.250268907150101</v>
      </c>
      <c r="BK154" s="470">
        <f>AVERAGE('monthly data'!GC179:GE179)</f>
        <v>87.206807920156578</v>
      </c>
      <c r="BL154" s="470">
        <f>AVERAGE('monthly data'!GF179:GH179)</f>
        <v>86.805097402365675</v>
      </c>
      <c r="BM154" s="470">
        <f>AVERAGE('monthly data'!GI179:GK179)</f>
        <v>87.697603823925576</v>
      </c>
      <c r="BN154" s="470">
        <f>AVERAGE('monthly data'!GL179:GN179)</f>
        <v>86.315451548969349</v>
      </c>
      <c r="BO154" s="470">
        <f>AVERAGE('monthly data'!GO179:GQ179)</f>
        <v>91.374329930503222</v>
      </c>
      <c r="BP154" s="470">
        <f>AVERAGE('monthly data'!GR179:GT179)</f>
        <v>92.734157128607634</v>
      </c>
      <c r="BQ154" s="470">
        <f>AVERAGE('monthly data'!GU179:GW179)</f>
        <v>94.485403119019125</v>
      </c>
      <c r="BR154" s="470">
        <f>AVERAGE('monthly data'!GX179:GZ179)</f>
        <v>92.788520336827162</v>
      </c>
      <c r="BS154" s="470">
        <f>AVERAGE('monthly data'!HA179:HC179)</f>
        <v>98.79634748925946</v>
      </c>
      <c r="BT154" s="470">
        <f>AVERAGE('monthly data'!HD179:HF179)</f>
        <v>97.947500859660195</v>
      </c>
      <c r="BU154" s="470">
        <f>AVERAGE('monthly data'!HG179:HI179)</f>
        <v>99.874017050322308</v>
      </c>
      <c r="BV154" s="470">
        <f>AVERAGE('monthly data'!HJ179:HL179)</f>
        <v>98.535642854749426</v>
      </c>
      <c r="BW154" s="470">
        <f>AVERAGE('monthly data'!HM179:HO179)</f>
        <v>101.98668362430222</v>
      </c>
      <c r="BX154" s="470">
        <f>AVERAGE('monthly data'!HP179:HR179)</f>
        <v>99.22945670507238</v>
      </c>
      <c r="BY154" s="470">
        <f>AVERAGE('monthly data'!HS179:HU179)</f>
        <v>100.0536609992397</v>
      </c>
      <c r="BZ154" s="470">
        <f>AVERAGE('monthly data'!HV179:HX179)</f>
        <v>99.815866582365018</v>
      </c>
      <c r="CA154" s="470">
        <f>AVERAGE('monthly data'!HY179:IA179)</f>
        <v>100.43520081506365</v>
      </c>
      <c r="CB154" s="470">
        <f>AVERAGE('monthly data'!IB179:ID179)</f>
        <v>100.61816127654096</v>
      </c>
      <c r="CC154" s="470">
        <f>AVERAGE('monthly data'!IE179:IG179)</f>
        <v>101.2083861017688</v>
      </c>
      <c r="CD154" s="470">
        <f>AVERAGE('monthly data'!IH179:IJ179)</f>
        <v>99.508840456132361</v>
      </c>
      <c r="CE154" s="470">
        <f>AVERAGE('monthly data'!IK179:IM179)</f>
        <v>99.831473437814338</v>
      </c>
      <c r="CF154" s="470">
        <f>AVERAGE('monthly data'!IN179:IP179)</f>
        <v>102.84836826873918</v>
      </c>
      <c r="CG154" s="470">
        <f>AVERAGE('monthly data'!IQ179:IS179)</f>
        <v>104.15440919976281</v>
      </c>
      <c r="CH154" s="470">
        <f>AVERAGE('monthly data'!IT179:IV179)</f>
        <v>103.66912764871518</v>
      </c>
      <c r="CI154" s="470">
        <f>AVERAGE('monthly data'!IW179:IY179)</f>
        <v>106.00592559141329</v>
      </c>
      <c r="CJ154" s="470">
        <f>AVERAGE('monthly data'!IZ179:JB179)</f>
        <v>106.82455489095263</v>
      </c>
      <c r="CK154" s="470">
        <f>AVERAGE('monthly data'!JC179:JE179)</f>
        <v>105.89850151986651</v>
      </c>
      <c r="CL154" s="470">
        <f>AVERAGE('monthly data'!JF179:JH179)</f>
        <v>108.08012150151741</v>
      </c>
      <c r="CM154" s="470">
        <f>AVERAGE('monthly data'!JI179:JK179)</f>
        <v>111.56074341389144</v>
      </c>
      <c r="CN154" s="470">
        <f>AVERAGE('monthly data'!JL179:JN179)</f>
        <v>110.5855581197394</v>
      </c>
      <c r="CO154" s="470">
        <f>AVERAGE('monthly data'!JO179:JQ179)</f>
        <v>112.60598694464933</v>
      </c>
      <c r="CP154" s="470">
        <f>AVERAGE('monthly data'!JR179:JT179)</f>
        <v>115.92966460718519</v>
      </c>
      <c r="CQ154" s="470">
        <f>AVERAGE('monthly data'!JU179:JW179)</f>
        <v>125.69890019625454</v>
      </c>
      <c r="CR154" s="470">
        <f>AVERAGE('monthly data'!JX179:JZ179)</f>
        <v>122.71207924144271</v>
      </c>
      <c r="CS154" s="470">
        <f>AVERAGE('monthly data'!KA179:KC179)</f>
        <v>121.99976757143811</v>
      </c>
      <c r="CT154" s="470">
        <f>AVERAGE('monthly data'!KD179:KF179)</f>
        <v>118.19867051112566</v>
      </c>
      <c r="CU154" s="470">
        <f>AVERAGE('monthly data'!KG179:KI179)</f>
        <v>120.56163063983848</v>
      </c>
      <c r="CV154" s="470">
        <f>AVERAGE('monthly data'!KJ179:KL179)</f>
        <v>120.45951142762642</v>
      </c>
      <c r="CW154" s="470">
        <f>AVERAGE('monthly data'!KM179:KO179)</f>
        <v>122.66946276134581</v>
      </c>
      <c r="CX154" s="470">
        <f>AVERAGE('monthly data'!KP179:KR179)</f>
        <v>129.03807584986052</v>
      </c>
      <c r="CY154" s="470">
        <f>AVERAGE('monthly data'!KS179:KU179)</f>
        <v>133.97142264606262</v>
      </c>
      <c r="CZ154" s="470">
        <f>AVERAGE('monthly data'!KV179:KX179)</f>
        <v>126.78663497663347</v>
      </c>
      <c r="DA154" s="470">
        <f>AVERAGE('monthly data'!KY179:LA179)</f>
        <v>129.6843615122846</v>
      </c>
      <c r="DB154" s="470">
        <f>AVERAGE('monthly data'!LB179:LD179)</f>
        <v>130.63824132118054</v>
      </c>
      <c r="DC154" s="470">
        <f>AVERAGE('monthly data'!LE179:LG179)</f>
        <v>43.640198416230142</v>
      </c>
      <c r="DD154" s="470">
        <f>AVERAGE('monthly data'!LH179:LJ179)</f>
        <v>0</v>
      </c>
      <c r="DE154" s="470">
        <f>AVERAGE('monthly data'!LK179:LM179)</f>
        <v>0</v>
      </c>
      <c r="DF154" s="470" t="e">
        <f>AVERAGE('monthly data'!LN179:LP179)</f>
        <v>#DIV/0!</v>
      </c>
      <c r="DG154" s="470" t="e">
        <f>AVERAGE('monthly data'!LQ179:LS179)</f>
        <v>#DIV/0!</v>
      </c>
      <c r="DH154" s="470" t="e">
        <f>AVERAGE('monthly data'!LT179:LV179)</f>
        <v>#DIV/0!</v>
      </c>
      <c r="DI154" s="470" t="e">
        <f>AVERAGE('monthly data'!LW179:LY179)</f>
        <v>#DIV/0!</v>
      </c>
      <c r="DJ154" s="470" t="e">
        <f>AVERAGE('monthly data'!LZ179:MB179)</f>
        <v>#DIV/0!</v>
      </c>
      <c r="DK154" s="470" t="e">
        <f>AVERAGE('monthly data'!MC179:ME179)</f>
        <v>#DIV/0!</v>
      </c>
      <c r="DL154" s="470" t="e">
        <f>AVERAGE('monthly data'!MF179:MH179)</f>
        <v>#DIV/0!</v>
      </c>
      <c r="DM154" s="470" t="e">
        <f>AVERAGE('monthly data'!MI179:MK179)</f>
        <v>#DIV/0!</v>
      </c>
      <c r="DN154" s="470" t="e">
        <f>AVERAGE('monthly data'!ML179:MN179)</f>
        <v>#DIV/0!</v>
      </c>
      <c r="DO154" s="470" t="e">
        <f>AVERAGE('monthly data'!MO179:MQ179)</f>
        <v>#DIV/0!</v>
      </c>
      <c r="DP154" s="470" t="e">
        <f>AVERAGE('monthly data'!MR179:MT179)</f>
        <v>#DIV/0!</v>
      </c>
      <c r="DQ154" s="470" t="e">
        <f>AVERAGE('monthly data'!MU179:MW179)</f>
        <v>#DIV/0!</v>
      </c>
    </row>
    <row r="155" spans="1:131" ht="15" thickBot="1">
      <c r="A155" s="469" t="s">
        <v>850</v>
      </c>
      <c r="B155" s="472">
        <f>AVERAGE('monthly data'!B182:D182)</f>
        <v>2582.4926970065812</v>
      </c>
      <c r="C155" s="472">
        <f>AVERAGE('monthly data'!E182:G182)</f>
        <v>0</v>
      </c>
      <c r="D155" s="472">
        <f>AVERAGE('monthly data'!H182:J182)</f>
        <v>0</v>
      </c>
      <c r="E155" s="472">
        <f>AVERAGE('monthly data'!K182:M182)</f>
        <v>0</v>
      </c>
      <c r="F155" s="472">
        <f>AVERAGE('monthly data'!N182:P182)</f>
        <v>0</v>
      </c>
      <c r="G155" s="472">
        <f>AVERAGE('monthly data'!Q182:S182)</f>
        <v>0</v>
      </c>
      <c r="H155" s="472">
        <f>AVERAGE('monthly data'!T182:V182)</f>
        <v>0</v>
      </c>
      <c r="I155" s="472">
        <f>AVERAGE('monthly data'!W182:Y182)</f>
        <v>0</v>
      </c>
      <c r="J155" s="472">
        <f>AVERAGE('monthly data'!Z182:AB182)</f>
        <v>0</v>
      </c>
      <c r="K155" s="472">
        <f>AVERAGE('monthly data'!AC182:AE182)</f>
        <v>0</v>
      </c>
      <c r="L155" s="472">
        <f>AVERAGE('monthly data'!AF182:AH182)</f>
        <v>0</v>
      </c>
      <c r="M155" s="472">
        <f>AVERAGE('monthly data'!AI182:AK182)</f>
        <v>0</v>
      </c>
      <c r="N155" s="472">
        <f>AVERAGE('monthly data'!AL182:AN182)</f>
        <v>0</v>
      </c>
      <c r="O155" s="472">
        <f>AVERAGE('monthly data'!AO182:AQ182)</f>
        <v>0</v>
      </c>
      <c r="P155" s="472">
        <f>AVERAGE('monthly data'!AR182:AT182)</f>
        <v>0</v>
      </c>
      <c r="Q155" s="472">
        <f>AVERAGE('monthly data'!AU182:AW182)</f>
        <v>0</v>
      </c>
      <c r="R155" s="472">
        <f>AVERAGE('monthly data'!AX182:AZ182)</f>
        <v>0</v>
      </c>
      <c r="S155" s="472">
        <f>AVERAGE('monthly data'!BA182:BC182)</f>
        <v>0</v>
      </c>
      <c r="T155" s="472">
        <f>AVERAGE('monthly data'!BD182:BF182)</f>
        <v>0</v>
      </c>
      <c r="U155" s="472">
        <f>AVERAGE('monthly data'!BG182:BI182)</f>
        <v>0</v>
      </c>
      <c r="V155" s="472">
        <f>AVERAGE('monthly data'!BJ182:BL182)</f>
        <v>0</v>
      </c>
      <c r="W155" s="472">
        <f>AVERAGE('monthly data'!BM182:BO182)</f>
        <v>0</v>
      </c>
      <c r="X155" s="472">
        <f>AVERAGE('monthly data'!BP182:BR182)</f>
        <v>0</v>
      </c>
      <c r="Y155" s="472">
        <f>AVERAGE('monthly data'!BS182:BU182)</f>
        <v>0</v>
      </c>
      <c r="Z155" s="472">
        <f>AVERAGE('monthly data'!BV182:BX182)</f>
        <v>0</v>
      </c>
      <c r="AA155" s="472">
        <f>AVERAGE('monthly data'!BY182:CA182)</f>
        <v>0</v>
      </c>
      <c r="AB155" s="472">
        <f>AVERAGE('monthly data'!CB182:CD182)</f>
        <v>0</v>
      </c>
      <c r="AC155" s="472">
        <f>AVERAGE('monthly data'!CE182:CG182)</f>
        <v>0</v>
      </c>
      <c r="AD155" s="472">
        <f>AVERAGE('monthly data'!CH182:CJ182)</f>
        <v>0</v>
      </c>
      <c r="AE155" s="472">
        <f>AVERAGE('monthly data'!CK182:CM182)</f>
        <v>0</v>
      </c>
      <c r="AF155" s="472">
        <f>AVERAGE('monthly data'!CN182:CP182)</f>
        <v>0</v>
      </c>
      <c r="AG155" s="472">
        <f>AVERAGE('monthly data'!CQ182:CS182)</f>
        <v>0</v>
      </c>
      <c r="AH155" s="472">
        <f>AVERAGE('monthly data'!CT182:CV182)</f>
        <v>0</v>
      </c>
      <c r="AI155" s="472">
        <f>AVERAGE('monthly data'!CW182:CY182)</f>
        <v>0</v>
      </c>
      <c r="AJ155" s="472">
        <f>AVERAGE('monthly data'!CZ182:DB182)</f>
        <v>0</v>
      </c>
      <c r="AK155" s="472">
        <f>AVERAGE('monthly data'!DC182:DE182)</f>
        <v>0</v>
      </c>
      <c r="AL155" s="472">
        <f>AVERAGE('monthly data'!DF182:DH182)</f>
        <v>0</v>
      </c>
      <c r="AM155" s="472">
        <f>AVERAGE('monthly data'!DI182:DK182)</f>
        <v>0</v>
      </c>
      <c r="AN155" s="472">
        <f>AVERAGE('monthly data'!DL182:DN182)</f>
        <v>0</v>
      </c>
      <c r="AO155" s="472">
        <f>AVERAGE('monthly data'!DO182:DQ182)</f>
        <v>0</v>
      </c>
      <c r="AP155" s="472">
        <f>AVERAGE('monthly data'!DR182:DT182)</f>
        <v>0</v>
      </c>
      <c r="AQ155" s="472">
        <f>AVERAGE('monthly data'!DU182:DW182)</f>
        <v>0</v>
      </c>
      <c r="AR155" s="472">
        <f>AVERAGE('monthly data'!DX182:DZ182)</f>
        <v>0</v>
      </c>
      <c r="AS155" s="472">
        <f>AVERAGE('monthly data'!EA182:EC182)</f>
        <v>0</v>
      </c>
      <c r="AT155" s="472">
        <f>AVERAGE('monthly data'!ED182:EF182)</f>
        <v>0</v>
      </c>
      <c r="AU155" s="472">
        <f>AVERAGE('monthly data'!EG182:EI182)</f>
        <v>0</v>
      </c>
      <c r="AV155" s="472">
        <f>AVERAGE('monthly data'!EJ182:EL182)</f>
        <v>0</v>
      </c>
      <c r="AW155" s="472">
        <f>AVERAGE('monthly data'!EM182:EO182)</f>
        <v>0</v>
      </c>
      <c r="AX155" s="472">
        <f>AVERAGE('monthly data'!EP182:ER182)</f>
        <v>0</v>
      </c>
      <c r="AY155" s="472">
        <f>AVERAGE('monthly data'!ES182:EU182)</f>
        <v>0</v>
      </c>
      <c r="AZ155" s="472">
        <f>AVERAGE('monthly data'!EV182:EX182)</f>
        <v>0</v>
      </c>
      <c r="BA155" s="472">
        <f>AVERAGE('monthly data'!EY182:FA182)</f>
        <v>0</v>
      </c>
      <c r="BB155" s="472">
        <f>AVERAGE('monthly data'!FB182:FD182)</f>
        <v>0</v>
      </c>
      <c r="BC155" s="472">
        <f>AVERAGE('monthly data'!FE182:FG182)</f>
        <v>0</v>
      </c>
      <c r="BD155" s="472">
        <f>AVERAGE('monthly data'!FH182:FJ182)</f>
        <v>0</v>
      </c>
      <c r="BE155" s="472">
        <f>AVERAGE('monthly data'!FK182:FM182)</f>
        <v>0</v>
      </c>
      <c r="BF155" s="472">
        <f>AVERAGE('monthly data'!FN182:FP182)</f>
        <v>56.390408854977828</v>
      </c>
      <c r="BG155" s="472">
        <f>AVERAGE('monthly data'!FQ182:FS182)</f>
        <v>84.059182792019001</v>
      </c>
      <c r="BH155" s="472">
        <f>AVERAGE('monthly data'!FT182:FV182)</f>
        <v>84.603957231965026</v>
      </c>
      <c r="BI155" s="472">
        <f>AVERAGE('monthly data'!FW182:FY182)</f>
        <v>85.286102709381808</v>
      </c>
      <c r="BJ155" s="472">
        <f>AVERAGE('monthly data'!FZ182:GB182)</f>
        <v>85.933844229534159</v>
      </c>
      <c r="BK155" s="472">
        <f>AVERAGE('monthly data'!GC182:GE182)</f>
        <v>85.916128900704223</v>
      </c>
      <c r="BL155" s="472">
        <f>AVERAGE('monthly data'!GF182:GH182)</f>
        <v>85.324683490949965</v>
      </c>
      <c r="BM155" s="472">
        <f>AVERAGE('monthly data'!GI182:GK182)</f>
        <v>85.660053511585943</v>
      </c>
      <c r="BN155" s="472">
        <f>AVERAGE('monthly data'!GL182:GN182)</f>
        <v>87.417142521368021</v>
      </c>
      <c r="BO155" s="472">
        <f>AVERAGE('monthly data'!GO182:GQ182)</f>
        <v>89.997271741316013</v>
      </c>
      <c r="BP155" s="472">
        <f>AVERAGE('monthly data'!GR182:GT182)</f>
        <v>92.291678390136937</v>
      </c>
      <c r="BQ155" s="472">
        <f>AVERAGE('monthly data'!GU182:GW182)</f>
        <v>92.805317269652122</v>
      </c>
      <c r="BR155" s="472">
        <f>AVERAGE('monthly data'!GX182:GZ182)</f>
        <v>92.690176870544732</v>
      </c>
      <c r="BS155" s="472">
        <f>AVERAGE('monthly data'!HA182:HC182)</f>
        <v>94.030461211893495</v>
      </c>
      <c r="BT155" s="472">
        <f>AVERAGE('monthly data'!HD182:HF182)</f>
        <v>94.480268416172294</v>
      </c>
      <c r="BU155" s="472">
        <f>AVERAGE('monthly data'!HG182:HI182)</f>
        <v>95.131578335363415</v>
      </c>
      <c r="BV155" s="472">
        <f>AVERAGE('monthly data'!HJ182:HL182)</f>
        <v>97.195548397864897</v>
      </c>
      <c r="BW155" s="472">
        <f>AVERAGE('monthly data'!HM182:HO182)</f>
        <v>97.848876512062631</v>
      </c>
      <c r="BX155" s="472">
        <f>AVERAGE('monthly data'!HP182:HR182)</f>
        <v>97.799839379914246</v>
      </c>
      <c r="BY155" s="472">
        <f>AVERAGE('monthly data'!HS182:HU182)</f>
        <v>97.867561017928438</v>
      </c>
      <c r="BZ155" s="472">
        <f>AVERAGE('monthly data'!HV182:HX182)</f>
        <v>99.837395802728409</v>
      </c>
      <c r="CA155" s="472">
        <f>AVERAGE('monthly data'!HY182:IA182)</f>
        <v>100.04415886400095</v>
      </c>
      <c r="CB155" s="472">
        <f>AVERAGE('monthly data'!IB182:ID182)</f>
        <v>100.44853839546811</v>
      </c>
      <c r="CC155" s="472">
        <f>AVERAGE('monthly data'!IE182:IG182)</f>
        <v>101.63665562781615</v>
      </c>
      <c r="CD155" s="472">
        <f>AVERAGE('monthly data'!IH182:IJ182)</f>
        <v>101.60100990673455</v>
      </c>
      <c r="CE155" s="472">
        <f>AVERAGE('monthly data'!IK182:IM182)</f>
        <v>102.20649478281302</v>
      </c>
      <c r="CF155" s="472">
        <f>AVERAGE('monthly data'!IN182:IP182)</f>
        <v>102.96518611205846</v>
      </c>
      <c r="CG155" s="472">
        <f>AVERAGE('monthly data'!IQ182:IS182)</f>
        <v>103.48749967239975</v>
      </c>
      <c r="CH155" s="472">
        <f>AVERAGE('monthly data'!IT182:IV182)</f>
        <v>104.36165957023128</v>
      </c>
      <c r="CI155" s="472">
        <f>AVERAGE('monthly data'!IW182:IY182)</f>
        <v>106.09181716202107</v>
      </c>
      <c r="CJ155" s="472">
        <f>AVERAGE('monthly data'!IZ182:JB182)</f>
        <v>107.67280201071544</v>
      </c>
      <c r="CK155" s="472">
        <f>AVERAGE('monthly data'!JC182:JE182)</f>
        <v>108.88902997256788</v>
      </c>
      <c r="CL155" s="472">
        <f>AVERAGE('monthly data'!JF182:JH182)</f>
        <v>110.17675320968436</v>
      </c>
      <c r="CM155" s="472">
        <f>AVERAGE('monthly data'!JI182:JK182)</f>
        <v>111.0054928266711</v>
      </c>
      <c r="CN155" s="472">
        <f>AVERAGE('monthly data'!JL182:JN182)</f>
        <v>111.21952478604133</v>
      </c>
      <c r="CO155" s="472">
        <f>AVERAGE('monthly data'!JO182:JQ182)</f>
        <v>111.58667270977098</v>
      </c>
      <c r="CP155" s="472">
        <f>AVERAGE('monthly data'!JR182:JT182)</f>
        <v>111.94902215180572</v>
      </c>
      <c r="CQ155" s="472">
        <f>AVERAGE('monthly data'!JU182:JW182)</f>
        <v>113.11757925173619</v>
      </c>
      <c r="CR155" s="472">
        <f>AVERAGE('monthly data'!JX182:JZ182)</f>
        <v>112.70687704577864</v>
      </c>
      <c r="CS155" s="472">
        <f>AVERAGE('monthly data'!KA182:KC182)</f>
        <v>113.06841071465779</v>
      </c>
      <c r="CT155" s="472">
        <f>AVERAGE('monthly data'!KD182:KF182)</f>
        <v>113.77646664280654</v>
      </c>
      <c r="CU155" s="472">
        <f>AVERAGE('monthly data'!KG182:KI182)</f>
        <v>114.81840343070645</v>
      </c>
      <c r="CV155" s="472">
        <f>AVERAGE('monthly data'!KJ182:KL182)</f>
        <v>115.70954430909644</v>
      </c>
      <c r="CW155" s="472">
        <f>AVERAGE('monthly data'!KM182:KO182)</f>
        <v>116.45507973895225</v>
      </c>
      <c r="CX155" s="472">
        <f>AVERAGE('monthly data'!KP182:KR182)</f>
        <v>118.30740292128951</v>
      </c>
      <c r="CY155" s="472">
        <f>AVERAGE('monthly data'!KS182:KU182)</f>
        <v>122.47095408817604</v>
      </c>
      <c r="CZ155" s="472">
        <f>AVERAGE('monthly data'!KV182:KX182)</f>
        <v>124.13115803553741</v>
      </c>
      <c r="DA155" s="472">
        <f>AVERAGE('monthly data'!KY182:LA182)</f>
        <v>121.56437857428141</v>
      </c>
      <c r="DB155" s="472">
        <f>AVERAGE('monthly data'!LB182:LD182)</f>
        <v>122.65326223162583</v>
      </c>
      <c r="DC155" s="472">
        <f>AVERAGE('monthly data'!LE182:LG182)</f>
        <v>40.352251228547139</v>
      </c>
      <c r="DD155" s="472">
        <f>AVERAGE('monthly data'!LH182:LJ182)</f>
        <v>-1.5514142119595664</v>
      </c>
      <c r="DE155" s="472">
        <f>AVERAGE('monthly data'!LK182:LM182)</f>
        <v>-1.5514142119595664</v>
      </c>
      <c r="DF155" s="472" t="e">
        <f>AVERAGE('monthly data'!LN182:LP182)</f>
        <v>#DIV/0!</v>
      </c>
      <c r="DG155" s="472" t="e">
        <f>AVERAGE('monthly data'!LQ182:LS182)</f>
        <v>#DIV/0!</v>
      </c>
      <c r="DH155" s="472" t="e">
        <f>AVERAGE('monthly data'!LT182:LV182)</f>
        <v>#DIV/0!</v>
      </c>
      <c r="DI155" s="472" t="e">
        <f>AVERAGE('monthly data'!LW182:LY182)</f>
        <v>#DIV/0!</v>
      </c>
      <c r="DJ155" s="472" t="e">
        <f>AVERAGE('monthly data'!LZ182:MB182)</f>
        <v>#DIV/0!</v>
      </c>
      <c r="DK155" s="472" t="e">
        <f>AVERAGE('monthly data'!MC182:ME182)</f>
        <v>#DIV/0!</v>
      </c>
      <c r="DL155" s="472" t="e">
        <f>AVERAGE('monthly data'!MF182:MH182)</f>
        <v>#DIV/0!</v>
      </c>
      <c r="DM155" s="472" t="e">
        <f>AVERAGE('monthly data'!MI182:MK182)</f>
        <v>#DIV/0!</v>
      </c>
      <c r="DN155" s="472" t="e">
        <f>AVERAGE('monthly data'!ML182:MN182)</f>
        <v>#DIV/0!</v>
      </c>
      <c r="DO155" s="472" t="e">
        <f>AVERAGE('monthly data'!MO182:MQ182)</f>
        <v>#DIV/0!</v>
      </c>
      <c r="DP155" s="472" t="e">
        <f>AVERAGE('monthly data'!MR182:MT182)</f>
        <v>#DIV/0!</v>
      </c>
      <c r="DQ155" s="472" t="e">
        <f>AVERAGE('monthly data'!MU182:MW182)</f>
        <v>#DIV/0!</v>
      </c>
    </row>
    <row r="156" spans="1:131" ht="1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6">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6"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6"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6"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6"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6"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 thickTop="1"/>
    <row r="1262" spans="1:118">
      <c r="A1262" s="93" t="s">
        <v>651</v>
      </c>
    </row>
    <row r="1263" spans="1:118" ht="21.6"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753" t="s">
        <v>570</v>
      </c>
    </row>
    <row r="1265" spans="1:121" ht="15.6">
      <c r="A1265" s="754"/>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data'!B241:D241)</f>
        <v>6.4880999999999993</v>
      </c>
      <c r="C1266" s="217">
        <f>SUM('monthly data'!E241:G241)</f>
        <v>12.634999999999998</v>
      </c>
      <c r="D1266" s="217">
        <f>SUM('monthly data'!H241:J241)</f>
        <v>39.542999999999999</v>
      </c>
      <c r="E1266" s="217">
        <f>SUM('monthly data'!K241:M241)</f>
        <v>73.72829999999999</v>
      </c>
      <c r="F1266" s="217">
        <f>SUM('monthly data'!N241:P241)</f>
        <v>98.564499999999995</v>
      </c>
      <c r="G1266" s="217">
        <f>SUM('monthly data'!Q241:S241)</f>
        <v>101.22399999999999</v>
      </c>
      <c r="H1266" s="217">
        <f>SUM('monthly data'!T241:V241)</f>
        <v>108.483</v>
      </c>
      <c r="I1266" s="217">
        <f>SUM('monthly data'!W241:Y241)</f>
        <v>117.09399999999999</v>
      </c>
      <c r="J1266" s="217">
        <f>SUM('monthly data'!Z241:AB241)</f>
        <v>130.74200000000002</v>
      </c>
      <c r="K1266" s="217">
        <f>SUM('monthly data'!AC241:AE241)</f>
        <v>149.04300000000001</v>
      </c>
      <c r="L1266" s="217">
        <f>SUM('monthly data'!AF241:AH241)</f>
        <v>147.68199999999999</v>
      </c>
      <c r="M1266" s="217">
        <f>SUM('monthly data'!AI241:AK241)</f>
        <v>162.8253</v>
      </c>
      <c r="N1266" s="217">
        <f>SUM('monthly data'!AL241:AN241)</f>
        <v>141.74633799999998</v>
      </c>
      <c r="O1266" s="217">
        <f>SUM('monthly data'!AO241:AQ241)</f>
        <v>134.08052900000001</v>
      </c>
      <c r="P1266" s="217">
        <f>SUM('monthly data'!AR241:AT241)</f>
        <v>131.11002000000002</v>
      </c>
      <c r="Q1266" s="217">
        <f>SUM('monthly data'!AU241:AW241)</f>
        <v>130.52594699999997</v>
      </c>
      <c r="R1266" s="217">
        <f>SUM('monthly data'!AX241:AZ241)</f>
        <v>118.97446799999999</v>
      </c>
      <c r="S1266" s="217">
        <f>SUM('monthly data'!BA241:BC241)</f>
        <v>109.12791299999999</v>
      </c>
      <c r="T1266" s="217">
        <f>SUM('monthly data'!BD241:BF241)</f>
        <v>129.39173799999998</v>
      </c>
      <c r="U1266" s="217">
        <f>SUM('monthly data'!BG241:BI241)</f>
        <v>124.62062000000003</v>
      </c>
      <c r="V1266" s="217">
        <f>SUM('monthly data'!BJ241:BL241)</f>
        <v>127.732411</v>
      </c>
      <c r="W1266" s="217">
        <f>SUM('monthly data'!BM241:BO241)</f>
        <v>114.72608100000001</v>
      </c>
      <c r="X1266" s="217">
        <f>SUM('monthly data'!BP241:BR241)</f>
        <v>127.048265</v>
      </c>
      <c r="Y1266" s="217">
        <f>SUM('monthly data'!BS241:BU241)</f>
        <v>154.59039200000001</v>
      </c>
      <c r="Z1266" s="217">
        <f>SUM('monthly data'!BV241:BX241)</f>
        <v>218.890728</v>
      </c>
      <c r="AA1266" s="217">
        <f>SUM('monthly data'!BY241:CA241)</f>
        <v>235.71885500000002</v>
      </c>
      <c r="AB1266" s="217">
        <f>SUM('monthly data'!CB241:CD241)</f>
        <v>223.83161000000001</v>
      </c>
      <c r="AC1266" s="217">
        <f>SUM('monthly data'!CE241:CG241)</f>
        <v>235.30198999999999</v>
      </c>
      <c r="AD1266" s="217">
        <f>SUM('monthly data'!CH241:CJ241)</f>
        <v>209.42931000000002</v>
      </c>
      <c r="AE1266" s="217">
        <f>SUM('monthly data'!CK241:CM241)</f>
        <v>198.60602</v>
      </c>
      <c r="AF1266" s="217">
        <f>SUM('monthly data'!CN241:CP241)</f>
        <v>223.77616999999998</v>
      </c>
      <c r="AG1266" s="217">
        <f>SUM('monthly data'!CQ241:CS241)</f>
        <v>254.30964</v>
      </c>
      <c r="AH1266" s="217">
        <f>SUM('monthly data'!CT241:CV241)</f>
        <v>295.75018</v>
      </c>
      <c r="AI1266" s="217">
        <f>SUM('monthly data'!CW241:CY241)</f>
        <v>287.87698</v>
      </c>
      <c r="AJ1266" s="217">
        <f>SUM('monthly data'!CZ241:DB241)</f>
        <v>273.20797000000005</v>
      </c>
      <c r="AK1266" s="217">
        <f>SUM('monthly data'!DC241:DE241)</f>
        <v>280.48828000000003</v>
      </c>
      <c r="AL1266" s="217">
        <f>SUM('monthly data'!DF241:DH241)</f>
        <v>324.06013260000003</v>
      </c>
      <c r="AM1266" s="217">
        <f>SUM('monthly data'!DI241:DK241)</f>
        <v>313.52918577299999</v>
      </c>
      <c r="AN1266" s="217">
        <f>SUM('monthly data'!DL241:DN241)</f>
        <v>324.53050378499995</v>
      </c>
      <c r="AO1266" s="217">
        <f>SUM('monthly data'!DO241:DQ241)</f>
        <v>427.23459800000001</v>
      </c>
      <c r="AP1266" s="217">
        <f>SUM('monthly data'!DR241:DT241)</f>
        <v>511.32141799999999</v>
      </c>
      <c r="AQ1266" s="217">
        <f>SUM('monthly data'!DU241:DW241)</f>
        <v>532.08894699999996</v>
      </c>
      <c r="AR1266" s="217">
        <f>SUM('monthly data'!DX241:DZ241)</f>
        <v>535.05967400000009</v>
      </c>
      <c r="AS1266" s="217">
        <f>SUM('monthly data'!EA241:EC241)</f>
        <v>610.03515900000002</v>
      </c>
      <c r="AT1266" s="217">
        <f>SUM('monthly data'!ED241:EF241)</f>
        <v>781.98869599999989</v>
      </c>
      <c r="AU1266" s="217">
        <f>SUM('monthly data'!EG241:EI241)</f>
        <v>845.96770900000001</v>
      </c>
      <c r="AV1266" s="217">
        <f>SUM('monthly data'!EJ241:EL241)</f>
        <v>844.9529950000001</v>
      </c>
      <c r="AW1266" s="217">
        <f>SUM('monthly data'!EM241:EO241)</f>
        <v>840.41100600000004</v>
      </c>
      <c r="AX1266" s="217">
        <f>SUM('monthly data'!EP241:ER241)</f>
        <v>805.39312699999994</v>
      </c>
      <c r="AY1266" s="217">
        <f>SUM('monthly data'!ES241:EU241)</f>
        <v>888.09683099999984</v>
      </c>
      <c r="AZ1266" s="217">
        <f>SUM('monthly data'!EV241:EX241)</f>
        <v>992.49866500000007</v>
      </c>
      <c r="BA1266" s="217">
        <f>SUM('monthly data'!EY241:FA241)</f>
        <v>991.35474599999986</v>
      </c>
      <c r="BB1266" s="217">
        <f>SUM('monthly data'!FB241:FD241)</f>
        <v>1043.990135</v>
      </c>
      <c r="BC1266" s="217">
        <f>SUM('monthly data'!FE241:FG241)</f>
        <v>1133.3987470000002</v>
      </c>
      <c r="BD1266" s="217">
        <f>SUM('monthly data'!FH241:FJ241)</f>
        <v>1184.8367480000002</v>
      </c>
      <c r="BE1266" s="217">
        <f>SUM('monthly data'!FK241:FM241)</f>
        <v>1134.3492849999998</v>
      </c>
      <c r="BF1266" s="217">
        <f>SUM('monthly data'!FN241:FP241)</f>
        <v>1101.7675550000001</v>
      </c>
      <c r="BG1266" s="217">
        <f>SUM('monthly data'!FQ241:FS241)</f>
        <v>1137.5093239925623</v>
      </c>
      <c r="BH1266" s="217">
        <f>SUM('monthly data'!FT241:FV241)</f>
        <v>1243.9026573260001</v>
      </c>
      <c r="BI1266" s="217">
        <f>SUM('monthly data'!FW241:FY241)</f>
        <v>1347.4559238520901</v>
      </c>
      <c r="BJ1266" s="217">
        <f>SUM('monthly data'!FZ241:GB241)</f>
        <v>1269.2828362548416</v>
      </c>
      <c r="BK1266" s="217">
        <f>SUM('monthly data'!GC241:GE241)</f>
        <v>1281.8897115663617</v>
      </c>
      <c r="BL1266" s="217">
        <f>SUM('monthly data'!GF241:GH241)</f>
        <v>1375.1549140000002</v>
      </c>
      <c r="BM1266" s="217">
        <f>SUM('monthly data'!GI241:GK241)</f>
        <v>1454.3292249024</v>
      </c>
      <c r="BN1266" s="217">
        <f>SUM('monthly data'!GL241:GN241)</f>
        <v>1455.6061631844</v>
      </c>
      <c r="BO1266" s="217">
        <f>SUM('monthly data'!GO241:GQ241)</f>
        <v>1489.3645667644212</v>
      </c>
      <c r="BP1266" s="217">
        <f>SUM('monthly data'!GR241:GT241)</f>
        <v>1479.5561924753601</v>
      </c>
      <c r="BQ1266" s="217">
        <f>SUM('monthly data'!GU241:GW241)</f>
        <v>1798.3101416669699</v>
      </c>
      <c r="BR1266" s="217">
        <f>SUM('monthly data'!GX241:GZ241)</f>
        <v>1808.06802003552</v>
      </c>
      <c r="BS1266" s="217">
        <f>SUM('monthly data'!HA241:HC241)</f>
        <v>1547.1022491761601</v>
      </c>
      <c r="BT1266" s="217">
        <f>SUM('monthly data'!HD241:HF241)</f>
        <v>1440.93245754432</v>
      </c>
      <c r="BU1266" s="217">
        <f>SUM('monthly data'!HG241:HI241)</f>
        <v>1533.38779757472</v>
      </c>
      <c r="BV1266" s="217">
        <f>SUM('monthly data'!HJ241:HL241)</f>
        <v>1435.04739589936</v>
      </c>
      <c r="BW1266" s="217">
        <f>SUM('monthly data'!HM241:HO241)</f>
        <v>1737.1681750633602</v>
      </c>
      <c r="BX1266" s="217">
        <f>SUM('monthly data'!HP241:HR241)</f>
        <v>2025.3959261168002</v>
      </c>
      <c r="BY1266" s="217">
        <f>SUM('monthly data'!HS241:HU241)</f>
        <v>2117.6624626486891</v>
      </c>
      <c r="BZ1266" s="217">
        <f>SUM('monthly data'!HV241:HX241)</f>
        <v>2053.419624284209</v>
      </c>
      <c r="CA1266" s="217">
        <f>SUM('monthly data'!HY241:IA241)</f>
        <v>2202.292430296106</v>
      </c>
      <c r="CB1266" s="217">
        <f>SUM('monthly data'!IB241:ID241)</f>
        <v>2052.5229494621822</v>
      </c>
      <c r="CC1266" s="217">
        <f>SUM('monthly data'!IE241:IG241)</f>
        <v>1889.3217377724634</v>
      </c>
      <c r="CD1266" s="217">
        <f>SUM('monthly data'!IH241:IJ241)</f>
        <v>1982.6153492937717</v>
      </c>
      <c r="CE1266" s="217">
        <f>SUM('monthly data'!IK241:IM241)</f>
        <v>1859.7304864169587</v>
      </c>
      <c r="CF1266" s="217">
        <f>SUM('monthly data'!IN241:IP241)</f>
        <v>1644.4792726593964</v>
      </c>
      <c r="CG1266" s="217">
        <f>SUM('monthly data'!IQ241:IS241)</f>
        <v>1691.3475113372863</v>
      </c>
      <c r="CH1266" s="217">
        <f>SUM('monthly data'!IT241:IV241)</f>
        <v>1715.8988620283221</v>
      </c>
      <c r="CI1266" s="217">
        <f>SUM('monthly data'!IW241:IY241)</f>
        <v>1668.0229868131598</v>
      </c>
      <c r="CJ1266" s="217">
        <f>SUM('monthly data'!IZ241:JB241)</f>
        <v>1638.1950502650584</v>
      </c>
      <c r="CK1266" s="217">
        <f>SUM('monthly data'!JC241:JE241)</f>
        <v>1920.1509041012271</v>
      </c>
      <c r="CL1266" s="217">
        <f>SUM('monthly data'!JF241:JH241)</f>
        <v>2064.2288521764731</v>
      </c>
      <c r="CM1266" s="217">
        <f>SUM('monthly data'!JI241:JK241)</f>
        <v>2064.842847384888</v>
      </c>
      <c r="CN1266" s="217">
        <f>SUM('monthly data'!JL241:JN241)</f>
        <v>1990.3283146783742</v>
      </c>
      <c r="CO1266" s="217">
        <f>SUM('monthly data'!JO241:JQ241)</f>
        <v>2104.4803151150199</v>
      </c>
      <c r="CP1266" s="217">
        <f>SUM('monthly data'!JR241:JT241)</f>
        <v>2388.5043724043371</v>
      </c>
      <c r="CQ1266" s="217">
        <f>SUM('monthly data'!JU241:JW241)</f>
        <v>2331.3118737150266</v>
      </c>
      <c r="CR1266" s="217">
        <f>SUM('monthly data'!JX241:JZ241)</f>
        <v>2411.598920074769</v>
      </c>
      <c r="CS1266" s="217">
        <f>SUM('monthly data'!KA241:KC241)</f>
        <v>2593.7820517264199</v>
      </c>
      <c r="CT1266" s="217">
        <f>SUM('monthly data'!KD241:KF241)</f>
        <v>2864.506668480687</v>
      </c>
      <c r="CU1266" s="217">
        <f>SUM('monthly data'!KG241:KI241)</f>
        <v>2583.7329170466846</v>
      </c>
      <c r="CV1266" s="217">
        <f>SUM('monthly data'!KJ241:KL241)</f>
        <v>2526.6220729389383</v>
      </c>
      <c r="CW1266" s="217">
        <f>SUM('monthly data'!KM241:KO241)</f>
        <v>2940.2418410804439</v>
      </c>
      <c r="CX1266" s="217">
        <f>SUM('monthly data'!KP241:KR241)</f>
        <v>3353.9342051367416</v>
      </c>
      <c r="CY1266" s="217">
        <f>SUM('monthly data'!KS241:KU241)</f>
        <v>3546.1577698068277</v>
      </c>
      <c r="CZ1266" s="217">
        <f>SUM('monthly data'!KV241:KX241)</f>
        <v>4177.2039310012815</v>
      </c>
      <c r="DA1266" s="217">
        <f>SUM('monthly data'!KY241:LA241)</f>
        <v>4317.4022996794229</v>
      </c>
      <c r="DB1266" s="217">
        <f>SUM('monthly data'!LB241:LD241)</f>
        <v>0</v>
      </c>
      <c r="DC1266" s="217">
        <f>SUM('monthly data'!LE241:LG241)</f>
        <v>0</v>
      </c>
      <c r="DD1266" s="217">
        <f>SUM('monthly data'!LH241:LJ241)</f>
        <v>0</v>
      </c>
      <c r="DE1266" s="217">
        <f>SUM('monthly data'!LK241:LM241)</f>
        <v>0</v>
      </c>
      <c r="DF1266" s="217">
        <f>SUM('monthly data'!LN241:LP241)</f>
        <v>0</v>
      </c>
      <c r="DG1266" s="217">
        <f>SUM('monthly data'!LQ241:LS241)</f>
        <v>0</v>
      </c>
      <c r="DH1266" s="217">
        <f>SUM('monthly data'!LT241:LV241)</f>
        <v>0</v>
      </c>
      <c r="DI1266" s="217">
        <f>SUM('monthly data'!LW241:LY241)</f>
        <v>0</v>
      </c>
      <c r="DJ1266" s="217">
        <f>SUM('monthly data'!LZ241:MB241)</f>
        <v>0</v>
      </c>
      <c r="DK1266" s="217">
        <f>SUM('monthly data'!MC241:ME241)</f>
        <v>0</v>
      </c>
      <c r="DL1266" s="217">
        <f>SUM('monthly data'!MF241:MH241)</f>
        <v>0</v>
      </c>
      <c r="DM1266" s="217">
        <f>SUM('monthly data'!MI241:MK241)</f>
        <v>0</v>
      </c>
      <c r="DN1266" s="217">
        <f>SUM('monthly data'!ML241:MN241)</f>
        <v>0</v>
      </c>
      <c r="DO1266" s="217">
        <f>SUM('monthly data'!MO241:MQ241)</f>
        <v>0</v>
      </c>
      <c r="DP1266" s="217">
        <f>SUM('monthly data'!MR241:MT241)</f>
        <v>0</v>
      </c>
      <c r="DQ1266" s="217">
        <f>SUM('monthly data'!MU241:MW241)</f>
        <v>0</v>
      </c>
    </row>
    <row r="1267" spans="1:121" ht="15" customHeight="1">
      <c r="A1267" s="83" t="s">
        <v>571</v>
      </c>
      <c r="B1267" s="113">
        <f>SUM('monthly data'!B242:D242)</f>
        <v>38.647599999999997</v>
      </c>
      <c r="C1267" s="113">
        <f>SUM('monthly data'!E242:G242)</f>
        <v>62.777000000000001</v>
      </c>
      <c r="D1267" s="113">
        <f>SUM('monthly data'!H242:J242)</f>
        <v>89.262</v>
      </c>
      <c r="E1267" s="113">
        <f>SUM('monthly data'!K242:M242)</f>
        <v>117.252</v>
      </c>
      <c r="F1267" s="113">
        <f>SUM('monthly data'!N242:P242)</f>
        <v>137.63200000000001</v>
      </c>
      <c r="G1267" s="113">
        <f>SUM('monthly data'!Q242:S242)</f>
        <v>138.613</v>
      </c>
      <c r="H1267" s="113">
        <f>SUM('monthly data'!T242:V242)</f>
        <v>146.61500000000001</v>
      </c>
      <c r="I1267" s="113">
        <f>SUM('monthly data'!W242:Y242)</f>
        <v>151.97999999999999</v>
      </c>
      <c r="J1267" s="113">
        <f>SUM('monthly data'!Z242:AB242)</f>
        <v>167.65199999999999</v>
      </c>
      <c r="K1267" s="113">
        <f>SUM('monthly data'!AC242:AE242)</f>
        <v>185.70999999999998</v>
      </c>
      <c r="L1267" s="113">
        <f>SUM('monthly data'!AF242:AH242)</f>
        <v>185.10199999999998</v>
      </c>
      <c r="M1267" s="113">
        <f>SUM('monthly data'!AI242:AK242)</f>
        <v>203.06829999999997</v>
      </c>
      <c r="N1267" s="113">
        <f>SUM('monthly data'!AL242:AN242)</f>
        <v>207.175904</v>
      </c>
      <c r="O1267" s="113">
        <f>SUM('monthly data'!AO242:AQ242)</f>
        <v>203.90219300000001</v>
      </c>
      <c r="P1267" s="113">
        <f>SUM('monthly data'!AR242:AT242)</f>
        <v>214.30600000000001</v>
      </c>
      <c r="Q1267" s="113">
        <f>SUM('monthly data'!AU242:AW242)</f>
        <v>218.53312999999997</v>
      </c>
      <c r="R1267" s="113">
        <f>SUM('monthly data'!AX242:AZ242)</f>
        <v>213.45111599999998</v>
      </c>
      <c r="S1267" s="113">
        <f>SUM('monthly data'!BA242:BC242)</f>
        <v>202.23613599999999</v>
      </c>
      <c r="T1267" s="113">
        <f>SUM('monthly data'!BD242:BF242)</f>
        <v>223.93890799999997</v>
      </c>
      <c r="U1267" s="113">
        <f>SUM('monthly data'!BG242:BI242)</f>
        <v>225.88192100000003</v>
      </c>
      <c r="V1267" s="113">
        <f>SUM('monthly data'!BJ242:BL242)</f>
        <v>238.140266</v>
      </c>
      <c r="W1267" s="113">
        <f>SUM('monthly data'!BM242:BO242)</f>
        <v>225.54949199999999</v>
      </c>
      <c r="X1267" s="113">
        <f>SUM('monthly data'!BP242:BR242)</f>
        <v>245.21055799999999</v>
      </c>
      <c r="Y1267" s="113">
        <f>SUM('monthly data'!BS242:BU242)</f>
        <v>284.72624099999996</v>
      </c>
      <c r="Z1267" s="113">
        <f>SUM('monthly data'!BV242:BX242)</f>
        <v>361.02620000000002</v>
      </c>
      <c r="AA1267" s="113">
        <f>SUM('monthly data'!BY242:CA242)</f>
        <v>374.84533100000004</v>
      </c>
      <c r="AB1267" s="113">
        <f>SUM('monthly data'!CB242:CD242)</f>
        <v>367.53352999999998</v>
      </c>
      <c r="AC1267" s="113">
        <f>SUM('monthly data'!CE242:CG242)</f>
        <v>389.13924000000003</v>
      </c>
      <c r="AD1267" s="113">
        <f>SUM('monthly data'!CH242:CJ242)</f>
        <v>365.57342</v>
      </c>
      <c r="AE1267" s="113">
        <f>SUM('monthly data'!CK242:CM242)</f>
        <v>365.72014999999999</v>
      </c>
      <c r="AF1267" s="113">
        <f>SUM('monthly data'!CN242:CP242)</f>
        <v>400.66942999999998</v>
      </c>
      <c r="AG1267" s="113">
        <f>SUM('monthly data'!CQ242:CS242)</f>
        <v>433.04583000000002</v>
      </c>
      <c r="AH1267" s="113">
        <f>SUM('monthly data'!CT242:CV242)</f>
        <v>491.48657000000003</v>
      </c>
      <c r="AI1267" s="113">
        <f>SUM('monthly data'!CW242:CY242)</f>
        <v>502.60739000000001</v>
      </c>
      <c r="AJ1267" s="113">
        <f>SUM('monthly data'!CZ242:DB242)</f>
        <v>485.09121999999996</v>
      </c>
      <c r="AK1267" s="113">
        <f>SUM('monthly data'!DC242:DE242)</f>
        <v>499.27800999999999</v>
      </c>
      <c r="AL1267" s="113">
        <f>SUM('monthly data'!DF242:DH242)</f>
        <v>539.69594560000007</v>
      </c>
      <c r="AM1267" s="113">
        <f>SUM('monthly data'!DI242:DK242)</f>
        <v>521.93379477300005</v>
      </c>
      <c r="AN1267" s="113">
        <f>SUM('monthly data'!DL242:DN242)</f>
        <v>538.46657278499993</v>
      </c>
      <c r="AO1267" s="113">
        <f>SUM('monthly data'!DO242:DQ242)</f>
        <v>631.52942600000006</v>
      </c>
      <c r="AP1267" s="113">
        <f>SUM('monthly data'!DR242:DT242)</f>
        <v>702.43690600000002</v>
      </c>
      <c r="AQ1267" s="113">
        <f>SUM('monthly data'!DU242:DW242)</f>
        <v>713.24485000000004</v>
      </c>
      <c r="AR1267" s="113">
        <f>SUM('monthly data'!DX242:DZ242)</f>
        <v>719.45470699999998</v>
      </c>
      <c r="AS1267" s="113">
        <f>SUM('monthly data'!EA242:EC242)</f>
        <v>777.11854600000004</v>
      </c>
      <c r="AT1267" s="113">
        <f>SUM('monthly data'!ED242:EF242)</f>
        <v>828.03849700000001</v>
      </c>
      <c r="AU1267" s="113">
        <f>SUM('monthly data'!EG242:EI242)</f>
        <v>890.48375799999997</v>
      </c>
      <c r="AV1267" s="113">
        <f>SUM('monthly data'!EJ242:EL242)</f>
        <v>894.89770500000009</v>
      </c>
      <c r="AW1267" s="113">
        <f>SUM('monthly data'!EM242:EO242)</f>
        <v>896.63782900000001</v>
      </c>
      <c r="AX1267" s="113">
        <f>SUM('monthly data'!EP242:ER242)</f>
        <v>896.42901599999993</v>
      </c>
      <c r="AY1267" s="113">
        <f>SUM('monthly data'!ES242:EU242)</f>
        <v>978.56421299999988</v>
      </c>
      <c r="AZ1267" s="113">
        <f>SUM('monthly data'!EV242:EX242)</f>
        <v>1085.811027</v>
      </c>
      <c r="BA1267" s="113">
        <f>SUM('monthly data'!EY242:FA242)</f>
        <v>1098.8800390000001</v>
      </c>
      <c r="BB1267" s="113">
        <f>SUM('monthly data'!FB242:FD242)</f>
        <v>1153.8434560000001</v>
      </c>
      <c r="BC1267" s="113">
        <f>SUM('monthly data'!FE242:FG242)</f>
        <v>1263.228102</v>
      </c>
      <c r="BD1267" s="113">
        <f>SUM('monthly data'!FH242:FJ242)</f>
        <v>1301.835317</v>
      </c>
      <c r="BE1267" s="113">
        <f>SUM('monthly data'!FK242:FM242)</f>
        <v>1248.3914629999999</v>
      </c>
      <c r="BF1267" s="113">
        <f>SUM('monthly data'!FN242:FP242)</f>
        <v>1185.386111</v>
      </c>
      <c r="BG1267" s="113">
        <f>SUM('monthly data'!FQ242:FS242)</f>
        <v>1237.2105889925622</v>
      </c>
      <c r="BH1267" s="113">
        <f>SUM('monthly data'!FT242:FV242)</f>
        <v>1451.5807629999999</v>
      </c>
      <c r="BI1267" s="113">
        <f>SUM('monthly data'!FW242:FY242)</f>
        <v>1616.7512365999999</v>
      </c>
      <c r="BJ1267" s="113">
        <f>SUM('monthly data'!FZ242:GB242)</f>
        <v>1532.7650739999999</v>
      </c>
      <c r="BK1267" s="113">
        <f>SUM('monthly data'!GC242:GE242)</f>
        <v>1535.5621166000001</v>
      </c>
      <c r="BL1267" s="113">
        <f>SUM('monthly data'!GF242:GH242)</f>
        <v>1636.2545810000001</v>
      </c>
      <c r="BM1267" s="113">
        <f>SUM('monthly data'!GI242:GK242)</f>
        <v>1750.2337319999999</v>
      </c>
      <c r="BN1267" s="113">
        <f>SUM('monthly data'!GL242:GN242)</f>
        <v>1750.6439990000001</v>
      </c>
      <c r="BO1267" s="113">
        <f>SUM('monthly data'!GO242:GQ242)</f>
        <v>1781.6368409999998</v>
      </c>
      <c r="BP1267" s="113">
        <f>SUM('monthly data'!GR242:GT242)</f>
        <v>1795.232782</v>
      </c>
      <c r="BQ1267" s="113">
        <f>SUM('monthly data'!GU242:GW242)</f>
        <v>2121.1188211829699</v>
      </c>
      <c r="BR1267" s="113">
        <f>SUM('monthly data'!GX242:GZ242)</f>
        <v>2167.25026342</v>
      </c>
      <c r="BS1267" s="113">
        <f>SUM('monthly data'!HA242:HC242)</f>
        <v>1909.0300569999999</v>
      </c>
      <c r="BT1267" s="113">
        <f>SUM('monthly data'!HD242:HF242)</f>
        <v>1819.439159</v>
      </c>
      <c r="BU1267" s="113">
        <f>SUM('monthly data'!HG242:HI242)</f>
        <v>1937.4524590000001</v>
      </c>
      <c r="BV1267" s="113">
        <f>SUM('monthly data'!HJ242:HL242)</f>
        <v>1863.1703970000001</v>
      </c>
      <c r="BW1267" s="113">
        <f>SUM('monthly data'!HM242:HO242)</f>
        <v>2195.9532532799999</v>
      </c>
      <c r="BX1267" s="113">
        <f>SUM('monthly data'!HP242:HR242)</f>
        <v>2523.7828339999996</v>
      </c>
      <c r="BY1267" s="113">
        <f>SUM('monthly data'!HS242:HU242)</f>
        <v>2655.3846249999997</v>
      </c>
      <c r="BZ1267" s="113">
        <f>SUM('monthly data'!HV242:HX242)</f>
        <v>2609.2787919004213</v>
      </c>
      <c r="CA1267" s="113">
        <f>SUM('monthly data'!HY242:IA242)</f>
        <v>2822.4930754876591</v>
      </c>
      <c r="CB1267" s="113">
        <f>SUM('monthly data'!IB242:ID242)</f>
        <v>2657.8413644514176</v>
      </c>
      <c r="CC1267" s="113">
        <f>SUM('monthly data'!IE242:IG242)</f>
        <v>2505.7755502750874</v>
      </c>
      <c r="CD1267" s="113">
        <f>SUM('monthly data'!IH242:IJ242)</f>
        <v>2582.4797279599416</v>
      </c>
      <c r="CE1267" s="113">
        <f>SUM('monthly data'!IK242:IM242)</f>
        <v>2523.3336056654643</v>
      </c>
      <c r="CF1267" s="113">
        <f>SUM('monthly data'!IN242:IP242)</f>
        <v>2321.5574044058949</v>
      </c>
      <c r="CG1267" s="113">
        <f>SUM('monthly data'!IQ242:IS242)</f>
        <v>2354.6811184753988</v>
      </c>
      <c r="CH1267" s="113">
        <f>SUM('monthly data'!IT242:IV242)</f>
        <v>2356.707904515205</v>
      </c>
      <c r="CI1267" s="113">
        <f>SUM('monthly data'!IW242:IY242)</f>
        <v>2456.7748485396264</v>
      </c>
      <c r="CJ1267" s="113">
        <f>SUM('monthly data'!IZ242:JB242)</f>
        <v>2624.2736666664355</v>
      </c>
      <c r="CK1267" s="113">
        <f>SUM('monthly data'!JC242:JE242)</f>
        <v>2931.3132421348041</v>
      </c>
      <c r="CL1267" s="113">
        <f>SUM('monthly data'!JF242:JH242)</f>
        <v>3193.0749558045391</v>
      </c>
      <c r="CM1267" s="113">
        <f>SUM('monthly data'!JI242:JK242)</f>
        <v>3201.0256021503164</v>
      </c>
      <c r="CN1267" s="113">
        <f>SUM('monthly data'!JL242:JN242)</f>
        <v>3241.6342021089977</v>
      </c>
      <c r="CO1267" s="113">
        <f>SUM('monthly data'!JO242:JQ242)</f>
        <v>3385.3828869176659</v>
      </c>
      <c r="CP1267" s="113">
        <f>SUM('monthly data'!JR242:JT242)</f>
        <v>3781.4064111632188</v>
      </c>
      <c r="CQ1267" s="113">
        <f>SUM('monthly data'!JU242:JW242)</f>
        <v>3653.1959361989657</v>
      </c>
      <c r="CR1267" s="113">
        <f>SUM('monthly data'!JX242:JZ242)</f>
        <v>3714.4734299330557</v>
      </c>
      <c r="CS1267" s="113">
        <f>SUM('monthly data'!KA242:KC242)</f>
        <v>3908.1004274699635</v>
      </c>
      <c r="CT1267" s="113">
        <f>SUM('monthly data'!KD242:KF242)</f>
        <v>4226.6233932975119</v>
      </c>
      <c r="CU1267" s="113">
        <f>SUM('monthly data'!KG242:KI242)</f>
        <v>3971.9595918571131</v>
      </c>
      <c r="CV1267" s="113">
        <f>SUM('monthly data'!KJ242:KL242)</f>
        <v>3930.0993627750513</v>
      </c>
      <c r="CW1267" s="113">
        <f>SUM('monthly data'!KM242:KO242)</f>
        <v>4346.2569612408197</v>
      </c>
      <c r="CX1267" s="113">
        <f>SUM('monthly data'!KP242:KR242)</f>
        <v>4871.8199383893316</v>
      </c>
      <c r="CY1267" s="113">
        <f>SUM('monthly data'!KS242:KU242)</f>
        <v>5111.8133205951835</v>
      </c>
      <c r="CZ1267" s="113">
        <f>SUM('monthly data'!KV242:KX242)</f>
        <v>5787.9299730259545</v>
      </c>
      <c r="DA1267" s="113">
        <f>SUM('monthly data'!KY242:LA242)</f>
        <v>5920.8400540364373</v>
      </c>
      <c r="DB1267" s="113">
        <f>SUM('monthly data'!LB242:LD242)</f>
        <v>0</v>
      </c>
      <c r="DC1267" s="113">
        <f>SUM('monthly data'!LE242:LG242)</f>
        <v>0</v>
      </c>
      <c r="DD1267" s="113">
        <f>SUM('monthly data'!LH242:LJ242)</f>
        <v>0</v>
      </c>
      <c r="DE1267" s="113">
        <f>SUM('monthly data'!LK242:LM242)</f>
        <v>0</v>
      </c>
      <c r="DF1267" s="113">
        <f>SUM('monthly data'!LN242:LP242)</f>
        <v>0</v>
      </c>
      <c r="DG1267" s="113">
        <f>SUM('monthly data'!LQ242:LS242)</f>
        <v>0</v>
      </c>
      <c r="DH1267" s="113">
        <f>SUM('monthly data'!LT242:LV242)</f>
        <v>0</v>
      </c>
      <c r="DI1267" s="113">
        <f>SUM('monthly data'!LW242:LY242)</f>
        <v>0</v>
      </c>
      <c r="DJ1267" s="113">
        <f>SUM('monthly data'!LZ242:MB242)</f>
        <v>0</v>
      </c>
      <c r="DK1267" s="113">
        <f>SUM('monthly data'!MC242:ME242)</f>
        <v>0</v>
      </c>
      <c r="DL1267" s="113">
        <f>SUM('monthly data'!MF242:MH242)</f>
        <v>0</v>
      </c>
      <c r="DM1267" s="113">
        <f>SUM('monthly data'!MI242:MK242)</f>
        <v>0</v>
      </c>
      <c r="DN1267" s="113">
        <f>SUM('monthly data'!ML242:MN242)</f>
        <v>0</v>
      </c>
      <c r="DO1267" s="113">
        <f>SUM('monthly data'!MO242:MQ242)</f>
        <v>0</v>
      </c>
      <c r="DP1267" s="113">
        <f>SUM('monthly data'!MR242:MT242)</f>
        <v>0</v>
      </c>
      <c r="DQ1267" s="113">
        <f>SUM('monthly data'!MU242:MW242)</f>
        <v>0</v>
      </c>
    </row>
    <row r="1268" spans="1:121" ht="17.399999999999999">
      <c r="A1268" s="83" t="s">
        <v>572</v>
      </c>
      <c r="B1268" s="113">
        <f>SUM('monthly data'!B243:D243)</f>
        <v>32.159500000000001</v>
      </c>
      <c r="C1268" s="113">
        <f>SUM('monthly data'!E243:G243)</f>
        <v>50.142000000000003</v>
      </c>
      <c r="D1268" s="113">
        <f>SUM('monthly data'!H243:J243)</f>
        <v>49.719000000000001</v>
      </c>
      <c r="E1268" s="113">
        <f>SUM('monthly data'!K243:M243)</f>
        <v>43.523699999999998</v>
      </c>
      <c r="F1268" s="113">
        <f>SUM('monthly data'!N243:P243)</f>
        <v>39.067500000000003</v>
      </c>
      <c r="G1268" s="113">
        <f>SUM('monthly data'!Q243:S243)</f>
        <v>37.388999999999996</v>
      </c>
      <c r="H1268" s="113">
        <f>SUM('monthly data'!T243:V243)</f>
        <v>38.132000000000005</v>
      </c>
      <c r="I1268" s="113">
        <f>SUM('monthly data'!W243:Y243)</f>
        <v>34.885999999999996</v>
      </c>
      <c r="J1268" s="113">
        <f>SUM('monthly data'!Z243:AB243)</f>
        <v>36.909999999999997</v>
      </c>
      <c r="K1268" s="113">
        <f>SUM('monthly data'!AC243:AE243)</f>
        <v>36.667000000000002</v>
      </c>
      <c r="L1268" s="113">
        <f>SUM('monthly data'!AF243:AH243)</f>
        <v>37.42</v>
      </c>
      <c r="M1268" s="113">
        <f>SUM('monthly data'!AI243:AK243)</f>
        <v>40.242999999999995</v>
      </c>
      <c r="N1268" s="113">
        <f>SUM('monthly data'!AL243:AN243)</f>
        <v>65.429565999999994</v>
      </c>
      <c r="O1268" s="113">
        <f>SUM('monthly data'!AO243:AQ243)</f>
        <v>69.821663999999998</v>
      </c>
      <c r="P1268" s="113">
        <f>SUM('monthly data'!AR243:AT243)</f>
        <v>83.195979999999992</v>
      </c>
      <c r="Q1268" s="113">
        <f>SUM('monthly data'!AU243:AW243)</f>
        <v>88.007182999999998</v>
      </c>
      <c r="R1268" s="113">
        <f>SUM('monthly data'!AX243:AZ243)</f>
        <v>94.476647999999997</v>
      </c>
      <c r="S1268" s="113">
        <f>SUM('monthly data'!BA243:BC243)</f>
        <v>93.10822300000001</v>
      </c>
      <c r="T1268" s="113">
        <f>SUM('monthly data'!BD243:BF243)</f>
        <v>94.547169999999994</v>
      </c>
      <c r="U1268" s="113">
        <f>SUM('monthly data'!BG243:BI243)</f>
        <v>101.26130099999997</v>
      </c>
      <c r="V1268" s="113">
        <f>SUM('monthly data'!BJ243:BL243)</f>
        <v>110.407855</v>
      </c>
      <c r="W1268" s="113">
        <f>SUM('monthly data'!BM243:BO243)</f>
        <v>110.82341099999999</v>
      </c>
      <c r="X1268" s="113">
        <f>SUM('monthly data'!BP243:BR243)</f>
        <v>118.16229300000001</v>
      </c>
      <c r="Y1268" s="113">
        <f>SUM('monthly data'!BS243:BU243)</f>
        <v>130.13584900000001</v>
      </c>
      <c r="Z1268" s="113">
        <f>SUM('monthly data'!BV243:BX243)</f>
        <v>142.13547199999999</v>
      </c>
      <c r="AA1268" s="113">
        <f>SUM('monthly data'!BY243:CA243)</f>
        <v>139.12647600000003</v>
      </c>
      <c r="AB1268" s="113">
        <f>SUM('monthly data'!CB243:CD243)</f>
        <v>143.70192</v>
      </c>
      <c r="AC1268" s="113">
        <f>SUM('monthly data'!CE243:CG243)</f>
        <v>153.83724999999998</v>
      </c>
      <c r="AD1268" s="113">
        <f>SUM('monthly data'!CH243:CJ243)</f>
        <v>156.14411000000001</v>
      </c>
      <c r="AE1268" s="113">
        <f>SUM('monthly data'!CK243:CM243)</f>
        <v>167.11412999999999</v>
      </c>
      <c r="AF1268" s="113">
        <f>SUM('monthly data'!CN243:CP243)</f>
        <v>176.89326</v>
      </c>
      <c r="AG1268" s="113">
        <f>SUM('monthly data'!CQ243:CS243)</f>
        <v>178.73618999999999</v>
      </c>
      <c r="AH1268" s="113">
        <f>SUM('monthly data'!CT243:CV243)</f>
        <v>195.73639</v>
      </c>
      <c r="AI1268" s="113">
        <f>SUM('monthly data'!CW243:CY243)</f>
        <v>214.73041000000001</v>
      </c>
      <c r="AJ1268" s="113">
        <f>SUM('monthly data'!CZ243:DB243)</f>
        <v>211.88325000000003</v>
      </c>
      <c r="AK1268" s="113">
        <f>SUM('monthly data'!DC243:DE243)</f>
        <v>218.78972999999999</v>
      </c>
      <c r="AL1268" s="113">
        <f>SUM('monthly data'!DF243:DH243)</f>
        <v>215.63581299999998</v>
      </c>
      <c r="AM1268" s="113">
        <f>SUM('monthly data'!DI243:DK243)</f>
        <v>208.40460899999999</v>
      </c>
      <c r="AN1268" s="113">
        <f>SUM('monthly data'!DL243:DN243)</f>
        <v>213.936069</v>
      </c>
      <c r="AO1268" s="113">
        <f>SUM('monthly data'!DO243:DQ243)</f>
        <v>204.294828</v>
      </c>
      <c r="AP1268" s="113">
        <f>SUM('monthly data'!DR243:DT243)</f>
        <v>191.11548800000003</v>
      </c>
      <c r="AQ1268" s="113">
        <f>SUM('monthly data'!DU243:DW243)</f>
        <v>181.15590300000002</v>
      </c>
      <c r="AR1268" s="113">
        <f>SUM('monthly data'!DX243:DZ243)</f>
        <v>184.39503299999998</v>
      </c>
      <c r="AS1268" s="113">
        <f>SUM('monthly data'!EA243:EC243)</f>
        <v>167.08338699999999</v>
      </c>
      <c r="AT1268" s="113">
        <f>SUM('monthly data'!ED243:EF243)</f>
        <v>46.049801000000002</v>
      </c>
      <c r="AU1268" s="113">
        <f>SUM('monthly data'!EG243:EI243)</f>
        <v>44.516049000000002</v>
      </c>
      <c r="AV1268" s="113">
        <f>SUM('monthly data'!EJ243:EL243)</f>
        <v>49.944710000000001</v>
      </c>
      <c r="AW1268" s="113">
        <f>SUM('monthly data'!EM243:EO243)</f>
        <v>56.226822999999996</v>
      </c>
      <c r="AX1268" s="113">
        <f>SUM('monthly data'!EP243:ER243)</f>
        <v>91.035889000000012</v>
      </c>
      <c r="AY1268" s="113">
        <f>SUM('monthly data'!ES243:EU243)</f>
        <v>90.467382000000001</v>
      </c>
      <c r="AZ1268" s="113">
        <f>SUM('monthly data'!EV243:EX243)</f>
        <v>93.312362000000007</v>
      </c>
      <c r="BA1268" s="113">
        <f>SUM('monthly data'!EY243:FA243)</f>
        <v>107.525293</v>
      </c>
      <c r="BB1268" s="113">
        <f>SUM('monthly data'!FB243:FD243)</f>
        <v>109.85332099999999</v>
      </c>
      <c r="BC1268" s="113">
        <f>SUM('monthly data'!FE243:FG243)</f>
        <v>127.37033699999999</v>
      </c>
      <c r="BD1268" s="113">
        <f>SUM('monthly data'!FH243:FJ243)</f>
        <v>116.99856899999999</v>
      </c>
      <c r="BE1268" s="113">
        <f>SUM('monthly data'!FK243:FM243)</f>
        <v>114.04217799999999</v>
      </c>
      <c r="BF1268" s="113">
        <f>SUM('monthly data'!FN243:FP243)</f>
        <v>83.618555999999998</v>
      </c>
      <c r="BG1268" s="113">
        <f>SUM('monthly data'!FQ243:FS243)</f>
        <v>99.701265000000006</v>
      </c>
      <c r="BH1268" s="113">
        <f>SUM('monthly data'!FT243:FV243)</f>
        <v>207.67810567399999</v>
      </c>
      <c r="BI1268" s="113">
        <f>SUM('monthly data'!FW243:FY243)</f>
        <v>269.29531274790997</v>
      </c>
      <c r="BJ1268" s="113">
        <f>SUM('monthly data'!FZ243:GB243)</f>
        <v>263.48223774515822</v>
      </c>
      <c r="BK1268" s="113">
        <f>SUM('monthly data'!GC243:GE243)</f>
        <v>253.6724050336384</v>
      </c>
      <c r="BL1268" s="113">
        <f>SUM('monthly data'!GF243:GH243)</f>
        <v>261.09966700000001</v>
      </c>
      <c r="BM1268" s="113">
        <f>SUM('monthly data'!GI243:GK243)</f>
        <v>295.9045070976</v>
      </c>
      <c r="BN1268" s="113">
        <f>SUM('monthly data'!GL243:GN243)</f>
        <v>295.03783581560003</v>
      </c>
      <c r="BO1268" s="113">
        <f>SUM('monthly data'!GO243:GQ243)</f>
        <v>292.27227423557895</v>
      </c>
      <c r="BP1268" s="113">
        <f>SUM('monthly data'!GR243:GT243)</f>
        <v>315.67658952464001</v>
      </c>
      <c r="BQ1268" s="113">
        <f>SUM('monthly data'!GU243:GW243)</f>
        <v>322.80867951599998</v>
      </c>
      <c r="BR1268" s="113">
        <f>SUM('monthly data'!GX243:GZ243)</f>
        <v>359.18224338447999</v>
      </c>
      <c r="BS1268" s="113">
        <f>SUM('monthly data'!HA243:HC243)</f>
        <v>361.92780782384</v>
      </c>
      <c r="BT1268" s="113">
        <f>SUM('monthly data'!HD243:HF243)</f>
        <v>378.50670145568</v>
      </c>
      <c r="BU1268" s="113">
        <f>SUM('monthly data'!HG243:HI243)</f>
        <v>404.06466142528006</v>
      </c>
      <c r="BV1268" s="113">
        <f>SUM('monthly data'!HJ243:HL243)</f>
        <v>428.12300110064007</v>
      </c>
      <c r="BW1268" s="113">
        <f>SUM('monthly data'!HM243:HO243)</f>
        <v>458.78507821664004</v>
      </c>
      <c r="BX1268" s="113">
        <f>SUM('monthly data'!HP243:HR243)</f>
        <v>498.38690788320008</v>
      </c>
      <c r="BY1268" s="113">
        <f>SUM('monthly data'!HS243:HU243)</f>
        <v>537.72216235131043</v>
      </c>
      <c r="BZ1268" s="113">
        <f>SUM('monthly data'!HV243:HX243)</f>
        <v>555.85916761621218</v>
      </c>
      <c r="CA1268" s="113">
        <f>SUM('monthly data'!HY243:IA243)</f>
        <v>620.20064519155312</v>
      </c>
      <c r="CB1268" s="113">
        <f>SUM('monthly data'!IB243:ID243)</f>
        <v>605.31841498923552</v>
      </c>
      <c r="CC1268" s="113">
        <f>SUM('monthly data'!IE243:IG243)</f>
        <v>616.45381250262403</v>
      </c>
      <c r="CD1268" s="113">
        <f>SUM('monthly data'!IH243:IJ243)</f>
        <v>599.8643786661703</v>
      </c>
      <c r="CE1268" s="113">
        <f>SUM('monthly data'!IK243:IM243)</f>
        <v>663.60311924850555</v>
      </c>
      <c r="CF1268" s="113">
        <f>SUM('monthly data'!IN243:IP243)</f>
        <v>677.07813174649823</v>
      </c>
      <c r="CG1268" s="113">
        <f>SUM('monthly data'!IQ243:IS243)</f>
        <v>663.33360713811271</v>
      </c>
      <c r="CH1268" s="113">
        <f>SUM('monthly data'!IT243:IV243)</f>
        <v>640.80904248688239</v>
      </c>
      <c r="CI1268" s="113">
        <f>SUM('monthly data'!IW243:IY243)</f>
        <v>788.75186172646647</v>
      </c>
      <c r="CJ1268" s="113">
        <f>SUM('monthly data'!IZ243:JB243)</f>
        <v>986.07861640137708</v>
      </c>
      <c r="CK1268" s="113">
        <f>SUM('monthly data'!JC243:JE243)</f>
        <v>1011.1623380335772</v>
      </c>
      <c r="CL1268" s="113">
        <f>SUM('monthly data'!JF243:JH243)</f>
        <v>1128.846103628066</v>
      </c>
      <c r="CM1268" s="113">
        <f>SUM('monthly data'!JI243:JK243)</f>
        <v>1136.1827547654284</v>
      </c>
      <c r="CN1268" s="113">
        <f>SUM('monthly data'!JL243:JN243)</f>
        <v>1251.3058874306237</v>
      </c>
      <c r="CO1268" s="113">
        <f>SUM('monthly data'!JO243:JQ243)</f>
        <v>1280.9025718026462</v>
      </c>
      <c r="CP1268" s="113">
        <f>SUM('monthly data'!JR243:JT243)</f>
        <v>1392.9020387588816</v>
      </c>
      <c r="CQ1268" s="113">
        <f>SUM('monthly data'!JU243:JW243)</f>
        <v>1321.8840624839388</v>
      </c>
      <c r="CR1268" s="113">
        <f>SUM('monthly data'!JX243:JZ243)</f>
        <v>1302.8745098582865</v>
      </c>
      <c r="CS1268" s="113">
        <f>SUM('monthly data'!KA243:KC243)</f>
        <v>1314.3183757435431</v>
      </c>
      <c r="CT1268" s="113">
        <f>SUM('monthly data'!KD243:KF243)</f>
        <v>1362.1167248168242</v>
      </c>
      <c r="CU1268" s="113">
        <f>SUM('monthly data'!KG243:KI243)</f>
        <v>1388.2266748104284</v>
      </c>
      <c r="CV1268" s="113">
        <f>SUM('monthly data'!KJ243:KL243)</f>
        <v>1403.477289836113</v>
      </c>
      <c r="CW1268" s="113">
        <f>SUM('monthly data'!KM243:KO243)</f>
        <v>1406.0151201603758</v>
      </c>
      <c r="CX1268" s="113">
        <f>SUM('monthly data'!KP243:KR243)</f>
        <v>1517.8857332525902</v>
      </c>
      <c r="CY1268" s="113">
        <f>SUM('monthly data'!KS243:KU243)</f>
        <v>1565.6555507883556</v>
      </c>
      <c r="CZ1268" s="113">
        <f>SUM('monthly data'!KV243:KX243)</f>
        <v>1610.726042024673</v>
      </c>
      <c r="DA1268" s="113">
        <f>SUM('monthly data'!KY243:LA243)</f>
        <v>1603.4377543570145</v>
      </c>
      <c r="DB1268" s="113">
        <f>SUM('monthly data'!LB243:LD243)</f>
        <v>0</v>
      </c>
      <c r="DC1268" s="113">
        <f>SUM('monthly data'!LE243:LG243)</f>
        <v>0</v>
      </c>
      <c r="DD1268" s="113">
        <f>SUM('monthly data'!LH243:LJ243)</f>
        <v>0</v>
      </c>
      <c r="DE1268" s="113">
        <f>SUM('monthly data'!LK243:LM243)</f>
        <v>0</v>
      </c>
      <c r="DF1268" s="113">
        <f>SUM('monthly data'!LN243:LP243)</f>
        <v>0</v>
      </c>
      <c r="DG1268" s="113">
        <f>SUM('monthly data'!LQ243:LS243)</f>
        <v>0</v>
      </c>
      <c r="DH1268" s="113">
        <f>SUM('monthly data'!LT243:LV243)</f>
        <v>0</v>
      </c>
      <c r="DI1268" s="113">
        <f>SUM('monthly data'!LW243:LY243)</f>
        <v>0</v>
      </c>
      <c r="DJ1268" s="113">
        <f>SUM('monthly data'!LZ243:MB243)</f>
        <v>0</v>
      </c>
      <c r="DK1268" s="113">
        <f>SUM('monthly data'!MC243:ME243)</f>
        <v>0</v>
      </c>
      <c r="DL1268" s="113">
        <f>SUM('monthly data'!MF243:MH243)</f>
        <v>0</v>
      </c>
      <c r="DM1268" s="113">
        <f>SUM('monthly data'!MI243:MK243)</f>
        <v>0</v>
      </c>
      <c r="DN1268" s="113">
        <f>SUM('monthly data'!ML243:MN243)</f>
        <v>0</v>
      </c>
      <c r="DO1268" s="113">
        <f>SUM('monthly data'!MO243:MQ243)</f>
        <v>0</v>
      </c>
      <c r="DP1268" s="113">
        <f>SUM('monthly data'!MR243:MT243)</f>
        <v>0</v>
      </c>
      <c r="DQ1268" s="113">
        <f>SUM('monthly data'!MU243:MW243)</f>
        <v>0</v>
      </c>
    </row>
    <row r="1269" spans="1:121" s="216" customFormat="1" ht="18">
      <c r="A1269" s="85" t="s">
        <v>573</v>
      </c>
      <c r="B1269" s="217">
        <f>SUM('monthly data'!B244:D244)</f>
        <v>108.23345000000002</v>
      </c>
      <c r="C1269" s="217">
        <f>SUM('monthly data'!E244:G244)</f>
        <v>122.6057</v>
      </c>
      <c r="D1269" s="217">
        <f>SUM('monthly data'!H244:J244)</f>
        <v>130.19980000000001</v>
      </c>
      <c r="E1269" s="217">
        <f>SUM('monthly data'!K244:M244)</f>
        <v>107.9115</v>
      </c>
      <c r="F1269" s="217">
        <f>SUM('monthly data'!N244:P244)</f>
        <v>85.621099999999984</v>
      </c>
      <c r="G1269" s="217">
        <f>SUM('monthly data'!Q244:S244)</f>
        <v>82.377700000000004</v>
      </c>
      <c r="H1269" s="217">
        <f>SUM('monthly data'!T244:V244)</f>
        <v>87.766700000000014</v>
      </c>
      <c r="I1269" s="217">
        <f>SUM('monthly data'!W244:Y244)</f>
        <v>80.803200000000004</v>
      </c>
      <c r="J1269" s="217">
        <f>SUM('monthly data'!Z244:AB244)</f>
        <v>82.605170000000001</v>
      </c>
      <c r="K1269" s="217">
        <f>SUM('monthly data'!AC244:AE244)</f>
        <v>100.61341000000002</v>
      </c>
      <c r="L1269" s="217">
        <f>SUM('monthly data'!AF244:AH244)</f>
        <v>97.683999999999997</v>
      </c>
      <c r="M1269" s="217">
        <f>SUM('monthly data'!AI244:AK244)</f>
        <v>92.902299999999997</v>
      </c>
      <c r="N1269" s="217">
        <f>SUM('monthly data'!AL244:AN244)</f>
        <v>116.43463199999999</v>
      </c>
      <c r="O1269" s="217">
        <f>SUM('monthly data'!AO244:AQ244)</f>
        <v>109.232161</v>
      </c>
      <c r="P1269" s="217">
        <f>SUM('monthly data'!AR244:AT244)</f>
        <v>117.40536099999997</v>
      </c>
      <c r="Q1269" s="217">
        <f>SUM('monthly data'!AU244:AW244)</f>
        <v>126.75919300000001</v>
      </c>
      <c r="R1269" s="217">
        <f>SUM('monthly data'!AX244:AZ244)</f>
        <v>153.31904099999997</v>
      </c>
      <c r="S1269" s="217">
        <f>SUM('monthly data'!BA244:BC244)</f>
        <v>167.24390599999998</v>
      </c>
      <c r="T1269" s="217">
        <f>SUM('monthly data'!BD244:BF244)</f>
        <v>157.53617499999996</v>
      </c>
      <c r="U1269" s="217">
        <f>SUM('monthly data'!BG244:BI244)</f>
        <v>162.26919900000001</v>
      </c>
      <c r="V1269" s="217">
        <f>SUM('monthly data'!BJ244:BL244)</f>
        <v>158.99693000000002</v>
      </c>
      <c r="W1269" s="217">
        <f>SUM('monthly data'!BM244:BO244)</f>
        <v>186.88666899999998</v>
      </c>
      <c r="X1269" s="217">
        <f>SUM('monthly data'!BP244:BR244)</f>
        <v>179.446934</v>
      </c>
      <c r="Y1269" s="217">
        <f>SUM('monthly data'!BS244:BU244)</f>
        <v>163.73072499999998</v>
      </c>
      <c r="Z1269" s="217">
        <f>SUM('monthly data'!BV244:BX244)</f>
        <v>152.03985399999999</v>
      </c>
      <c r="AA1269" s="217">
        <f>SUM('monthly data'!BY244:CA244)</f>
        <v>143.16127899999998</v>
      </c>
      <c r="AB1269" s="217">
        <f>SUM('monthly data'!CB244:CD244)</f>
        <v>155.83356499999999</v>
      </c>
      <c r="AC1269" s="217">
        <f>SUM('monthly data'!CE244:CG244)</f>
        <v>138.98122100000001</v>
      </c>
      <c r="AD1269" s="217">
        <f>SUM('monthly data'!CH244:CJ244)</f>
        <v>176.98955999999998</v>
      </c>
      <c r="AE1269" s="217">
        <f>SUM('monthly data'!CK244:CM244)</f>
        <v>200.10171</v>
      </c>
      <c r="AF1269" s="217">
        <f>SUM('monthly data'!CN244:CP244)</f>
        <v>198.44303999999997</v>
      </c>
      <c r="AG1269" s="217">
        <f>SUM('monthly data'!CQ244:CS244)</f>
        <v>177.71892</v>
      </c>
      <c r="AH1269" s="217">
        <f>SUM('monthly data'!CT244:CV244)</f>
        <v>154.22447</v>
      </c>
      <c r="AI1269" s="217">
        <f>SUM('monthly data'!CW244:CY244)</f>
        <v>179.01125000000002</v>
      </c>
      <c r="AJ1269" s="217">
        <f>SUM('monthly data'!CZ244:DB244)</f>
        <v>232.14470999999998</v>
      </c>
      <c r="AK1269" s="217">
        <f>SUM('monthly data'!DC244:DE244)</f>
        <v>245.05590000000001</v>
      </c>
      <c r="AL1269" s="217">
        <f>SUM('monthly data'!DF244:DH244)</f>
        <v>189.78340387920002</v>
      </c>
      <c r="AM1269" s="217">
        <f>SUM('monthly data'!DI244:DK244)</f>
        <v>205.58860858070003</v>
      </c>
      <c r="AN1269" s="217">
        <f>SUM('monthly data'!DL244:DN244)</f>
        <v>219.32332944299992</v>
      </c>
      <c r="AO1269" s="217">
        <f>SUM('monthly data'!DO244:DQ244)</f>
        <v>148.41167541299995</v>
      </c>
      <c r="AP1269" s="217">
        <f>SUM('monthly data'!DR244:DT244)</f>
        <v>104.01522018399992</v>
      </c>
      <c r="AQ1269" s="217">
        <f>SUM('monthly data'!DU244:DW244)</f>
        <v>125.26703707099992</v>
      </c>
      <c r="AR1269" s="217">
        <f>SUM('monthly data'!DX244:DZ244)</f>
        <v>154.92718517909998</v>
      </c>
      <c r="AS1269" s="217">
        <f>SUM('monthly data'!EA244:EC244)</f>
        <v>106.19823476698998</v>
      </c>
      <c r="AT1269" s="217">
        <f>SUM('monthly data'!ED244:EF244)</f>
        <v>-59.319838509999926</v>
      </c>
      <c r="AU1269" s="217">
        <f>SUM('monthly data'!EG244:EI244)</f>
        <v>-44.885046024700074</v>
      </c>
      <c r="AV1269" s="217">
        <f>SUM('monthly data'!EJ244:EL244)</f>
        <v>17.519401638999994</v>
      </c>
      <c r="AW1269" s="217">
        <f>SUM('monthly data'!EM244:EO244)</f>
        <v>86.394146125999981</v>
      </c>
      <c r="AX1269" s="217">
        <f>SUM('monthly data'!EP244:ER244)</f>
        <v>110.20618566099996</v>
      </c>
      <c r="AY1269" s="217">
        <f>SUM('monthly data'!ES244:EU244)</f>
        <v>124.12209876299984</v>
      </c>
      <c r="AZ1269" s="217">
        <f>SUM('monthly data'!EV244:EX244)</f>
        <v>100.00616774600013</v>
      </c>
      <c r="BA1269" s="217">
        <f>SUM('monthly data'!EY244:FA244)</f>
        <v>228.8278790049998</v>
      </c>
      <c r="BB1269" s="217">
        <f>SUM('monthly data'!FB244:FD244)</f>
        <v>219.61273138299987</v>
      </c>
      <c r="BC1269" s="217">
        <f>SUM('monthly data'!FE244:FG244)</f>
        <v>198.43830392199996</v>
      </c>
      <c r="BD1269" s="217">
        <f>SUM('monthly data'!FH244:FJ244)</f>
        <v>212.45978086799991</v>
      </c>
      <c r="BE1269" s="217">
        <f>SUM('monthly data'!FK244:FM244)</f>
        <v>272.14577561000021</v>
      </c>
      <c r="BF1269" s="217">
        <f>SUM('monthly data'!FN244:FP244)</f>
        <v>197.72516871123818</v>
      </c>
      <c r="BG1269" s="217">
        <f>SUM('monthly data'!FQ244:FS244)</f>
        <v>178.24262118943807</v>
      </c>
      <c r="BH1269" s="217">
        <f>SUM('monthly data'!FT244:FV244)</f>
        <v>150.30460348300005</v>
      </c>
      <c r="BI1269" s="217">
        <f>SUM('monthly data'!FW244:FY244)</f>
        <v>132.56443964390994</v>
      </c>
      <c r="BJ1269" s="217">
        <f>SUM('monthly data'!FZ244:GB244)</f>
        <v>254.99452091480001</v>
      </c>
      <c r="BK1269" s="217">
        <f>SUM('monthly data'!GC244:GE244)</f>
        <v>321.43431111306222</v>
      </c>
      <c r="BL1269" s="217">
        <f>SUM('monthly data'!GF244:GH244)</f>
        <v>336.74605620360001</v>
      </c>
      <c r="BM1269" s="217">
        <f>SUM('monthly data'!GI244:GK244)</f>
        <v>331.62977699840008</v>
      </c>
      <c r="BN1269" s="217">
        <f>SUM('monthly data'!GL244:GN244)</f>
        <v>400.51245015659998</v>
      </c>
      <c r="BO1269" s="217">
        <f>SUM('monthly data'!GO244:GQ244)</f>
        <v>548.78306571485155</v>
      </c>
      <c r="BP1269" s="217">
        <f>SUM('monthly data'!GR244:GT244)</f>
        <v>691.50549547163973</v>
      </c>
      <c r="BQ1269" s="217">
        <f>SUM('monthly data'!GU244:GW244)</f>
        <v>451.05424810450006</v>
      </c>
      <c r="BR1269" s="217">
        <f>SUM('monthly data'!GX244:GZ244)</f>
        <v>565.75415899248014</v>
      </c>
      <c r="BS1269" s="217">
        <f>SUM('monthly data'!HA244:HC244)</f>
        <v>1032.22757773284</v>
      </c>
      <c r="BT1269" s="217">
        <f>SUM('monthly data'!HD244:HF244)</f>
        <v>1101.9420045166803</v>
      </c>
      <c r="BU1269" s="217">
        <f>SUM('monthly data'!HG244:HI244)</f>
        <v>1028.7744720712799</v>
      </c>
      <c r="BV1269" s="217">
        <f>SUM('monthly data'!HJ244:HL244)</f>
        <v>1206.0313185986402</v>
      </c>
      <c r="BW1269" s="217">
        <f>SUM('monthly data'!HM244:HO244)</f>
        <v>1016.5558026106401</v>
      </c>
      <c r="BX1269" s="217">
        <f>SUM('monthly data'!HP244:HR244)</f>
        <v>889.96559236020016</v>
      </c>
      <c r="BY1269" s="217">
        <f>SUM('monthly data'!HS244:HU244)</f>
        <v>889.90593651870699</v>
      </c>
      <c r="BZ1269" s="217">
        <f>SUM('monthly data'!HV244:HX244)</f>
        <v>1040.3317250289431</v>
      </c>
      <c r="CA1269" s="217">
        <f>SUM('monthly data'!HY244:IA244)</f>
        <v>1314.9340918878283</v>
      </c>
      <c r="CB1269" s="217">
        <f>SUM('monthly data'!IB244:ID244)</f>
        <v>1591.4144677770666</v>
      </c>
      <c r="CC1269" s="217">
        <f>SUM('monthly data'!IE244:IG244)</f>
        <v>1758.1420942047196</v>
      </c>
      <c r="CD1269" s="217">
        <f>SUM('monthly data'!IH244:IJ244)</f>
        <v>1767.3554456509466</v>
      </c>
      <c r="CE1269" s="217">
        <f>SUM('monthly data'!IK244:IM244)</f>
        <v>2255.0476650728187</v>
      </c>
      <c r="CF1269" s="217">
        <f>SUM('monthly data'!IN244:IP244)</f>
        <v>2618.2628740493924</v>
      </c>
      <c r="CG1269" s="217">
        <f>SUM('monthly data'!IQ244:IS244)</f>
        <v>2694.1418372018625</v>
      </c>
      <c r="CH1269" s="217">
        <f>SUM('monthly data'!IT244:IV244)</f>
        <v>2753.163884300774</v>
      </c>
      <c r="CI1269" s="217">
        <f>SUM('monthly data'!IW244:IY244)</f>
        <v>2884.2539032206541</v>
      </c>
      <c r="CJ1269" s="217">
        <f>SUM('monthly data'!IZ244:JB244)</f>
        <v>2952.0953563963872</v>
      </c>
      <c r="CK1269" s="217">
        <f>SUM('monthly data'!JC244:JE244)</f>
        <v>2736.1318759866754</v>
      </c>
      <c r="CL1269" s="217">
        <f>SUM('monthly data'!JF244:JH244)</f>
        <v>2759.6121152719352</v>
      </c>
      <c r="CM1269" s="217">
        <f>SUM('monthly data'!JI244:JK244)</f>
        <v>3046.2666272148472</v>
      </c>
      <c r="CN1269" s="217">
        <f>SUM('monthly data'!JL244:JN244)</f>
        <v>3271.3956067093845</v>
      </c>
      <c r="CO1269" s="217">
        <f>SUM('monthly data'!JO244:JQ244)</f>
        <v>3198.4291814952512</v>
      </c>
      <c r="CP1269" s="217">
        <f>SUM('monthly data'!JR244:JT244)</f>
        <v>3171.7847904026175</v>
      </c>
      <c r="CQ1269" s="217">
        <f>SUM('monthly data'!JU244:JW244)</f>
        <v>3382.4669441339311</v>
      </c>
      <c r="CR1269" s="217">
        <f>SUM('monthly data'!JX244:JZ244)</f>
        <v>3430.3295870544034</v>
      </c>
      <c r="CS1269" s="217">
        <f>SUM('monthly data'!KA244:KC244)</f>
        <v>3481.1087168280346</v>
      </c>
      <c r="CT1269" s="217">
        <f>SUM('monthly data'!KD244:KF244)</f>
        <v>3382.0985293032404</v>
      </c>
      <c r="CU1269" s="217">
        <f>SUM('monthly data'!KG244:KI244)</f>
        <v>3914.3445770404437</v>
      </c>
      <c r="CV1269" s="217">
        <f>SUM('monthly data'!KJ244:KL244)</f>
        <v>4127.90093349377</v>
      </c>
      <c r="CW1269" s="217">
        <f>SUM('monthly data'!KM244:KO244)</f>
        <v>4003.0596811378741</v>
      </c>
      <c r="CX1269" s="217">
        <f>SUM('monthly data'!KP244:KR244)</f>
        <v>3930.603190628186</v>
      </c>
      <c r="CY1269" s="217">
        <f>SUM('monthly data'!KS244:KU244)</f>
        <v>4093.4238069020653</v>
      </c>
      <c r="CZ1269" s="217">
        <f>SUM('monthly data'!KV244:KX244)</f>
        <v>3863.2804704998662</v>
      </c>
      <c r="DA1269" s="217">
        <f>SUM('monthly data'!KY244:LA244)</f>
        <v>3966.0075217285389</v>
      </c>
      <c r="DB1269" s="217">
        <f>SUM('monthly data'!LB244:LD244)</f>
        <v>0</v>
      </c>
      <c r="DC1269" s="217">
        <f>SUM('monthly data'!LE244:LG244)</f>
        <v>0</v>
      </c>
      <c r="DD1269" s="217">
        <f>SUM('monthly data'!LH244:LJ244)</f>
        <v>0</v>
      </c>
      <c r="DE1269" s="217">
        <f>SUM('monthly data'!LK244:LM244)</f>
        <v>0</v>
      </c>
      <c r="DF1269" s="217">
        <f>SUM('monthly data'!LN244:LP244)</f>
        <v>0</v>
      </c>
      <c r="DG1269" s="217">
        <f>SUM('monthly data'!LQ244:LS244)</f>
        <v>0</v>
      </c>
      <c r="DH1269" s="217">
        <f>SUM('monthly data'!LT244:LV244)</f>
        <v>0</v>
      </c>
      <c r="DI1269" s="217">
        <f>SUM('monthly data'!LW244:LY244)</f>
        <v>0</v>
      </c>
      <c r="DJ1269" s="217">
        <f>SUM('monthly data'!LZ244:MB244)</f>
        <v>0</v>
      </c>
      <c r="DK1269" s="217">
        <f>SUM('monthly data'!MC244:ME244)</f>
        <v>0</v>
      </c>
      <c r="DL1269" s="217">
        <f>SUM('monthly data'!MF244:MH244)</f>
        <v>0</v>
      </c>
      <c r="DM1269" s="217">
        <f>SUM('monthly data'!MI244:MK244)</f>
        <v>0</v>
      </c>
      <c r="DN1269" s="217">
        <f>SUM('monthly data'!ML244:MN244)</f>
        <v>0</v>
      </c>
      <c r="DO1269" s="217">
        <f>SUM('monthly data'!MO244:MQ244)</f>
        <v>0</v>
      </c>
      <c r="DP1269" s="217">
        <f>SUM('monthly data'!MR244:MT244)</f>
        <v>0</v>
      </c>
      <c r="DQ1269" s="217">
        <f>SUM('monthly data'!MU244:MW244)</f>
        <v>0</v>
      </c>
    </row>
    <row r="1270" spans="1:121" ht="18">
      <c r="A1270" s="85" t="s">
        <v>574</v>
      </c>
      <c r="B1270" s="113">
        <f>SUM('monthly data'!B245:D245)</f>
        <v>133.77165000000002</v>
      </c>
      <c r="C1270" s="113">
        <f>SUM('monthly data'!E245:G245)</f>
        <v>130.29459999999997</v>
      </c>
      <c r="D1270" s="113">
        <f>SUM('monthly data'!H245:J245)</f>
        <v>141.62690000000001</v>
      </c>
      <c r="E1270" s="113">
        <f>SUM('monthly data'!K245:M245)</f>
        <v>136.78810000000001</v>
      </c>
      <c r="F1270" s="113">
        <f>SUM('monthly data'!N245:P245)</f>
        <v>120.82810000000001</v>
      </c>
      <c r="G1270" s="113">
        <f>SUM('monthly data'!Q245:S245)</f>
        <v>120.1781</v>
      </c>
      <c r="H1270" s="113">
        <f>SUM('monthly data'!T245:V245)</f>
        <v>127.8801</v>
      </c>
      <c r="I1270" s="113">
        <f>SUM('monthly data'!W245:Y245)</f>
        <v>125.20349999999999</v>
      </c>
      <c r="J1270" s="113">
        <f>SUM('monthly data'!Z245:AB245)</f>
        <v>130.13597000000001</v>
      </c>
      <c r="K1270" s="113">
        <f>SUM('monthly data'!AC245:AE245)</f>
        <v>151.69451000000001</v>
      </c>
      <c r="L1270" s="113">
        <f>SUM('monthly data'!AF245:AH245)</f>
        <v>168.74209999999999</v>
      </c>
      <c r="M1270" s="113">
        <f>SUM('monthly data'!AI245:AK245)</f>
        <v>191.37220000000002</v>
      </c>
      <c r="N1270" s="113">
        <f>SUM('monthly data'!AL245:AN245)</f>
        <v>193.74527</v>
      </c>
      <c r="O1270" s="113">
        <f>SUM('monthly data'!AO245:AQ245)</f>
        <v>191.685483</v>
      </c>
      <c r="P1270" s="113">
        <f>SUM('monthly data'!AR245:AT245)</f>
        <v>207.51571999999999</v>
      </c>
      <c r="Q1270" s="113">
        <f>SUM('monthly data'!AU245:AW245)</f>
        <v>218.53503200000003</v>
      </c>
      <c r="R1270" s="113">
        <f>SUM('monthly data'!AX245:AZ245)</f>
        <v>242.62758100000002</v>
      </c>
      <c r="S1270" s="113">
        <f>SUM('monthly data'!BA245:BC245)</f>
        <v>254.007307</v>
      </c>
      <c r="T1270" s="113">
        <f>SUM('monthly data'!BD245:BF245)</f>
        <v>249.89107899999999</v>
      </c>
      <c r="U1270" s="113">
        <f>SUM('monthly data'!BG245:BI245)</f>
        <v>258.89149600000007</v>
      </c>
      <c r="V1270" s="113">
        <f>SUM('monthly data'!BJ245:BL245)</f>
        <v>254.51819699999999</v>
      </c>
      <c r="W1270" s="113">
        <f>SUM('monthly data'!BM245:BO245)</f>
        <v>278.01831699999997</v>
      </c>
      <c r="X1270" s="113">
        <f>SUM('monthly data'!BP245:BR245)</f>
        <v>283.19314300000002</v>
      </c>
      <c r="Y1270" s="113">
        <f>SUM('monthly data'!BS245:BU245)</f>
        <v>282.57998399999997</v>
      </c>
      <c r="Z1270" s="113">
        <f>SUM('monthly data'!BV245:BX245)</f>
        <v>269.196124</v>
      </c>
      <c r="AA1270" s="113">
        <f>SUM('monthly data'!BY245:CA245)</f>
        <v>265.05189899999999</v>
      </c>
      <c r="AB1270" s="113">
        <f>SUM('monthly data'!CB245:CD245)</f>
        <v>279.75015499999995</v>
      </c>
      <c r="AC1270" s="113">
        <f>SUM('monthly data'!CE245:CG245)</f>
        <v>277.54452000000003</v>
      </c>
      <c r="AD1270" s="113">
        <f>SUM('monthly data'!CH245:CJ245)</f>
        <v>303.59726999999998</v>
      </c>
      <c r="AE1270" s="113">
        <f>SUM('monthly data'!CK245:CM245)</f>
        <v>322.83798000000002</v>
      </c>
      <c r="AF1270" s="113">
        <f>SUM('monthly data'!CN245:CP245)</f>
        <v>325.07273999999995</v>
      </c>
      <c r="AG1270" s="113">
        <f>SUM('monthly data'!CQ245:CS245)</f>
        <v>317.75976000000003</v>
      </c>
      <c r="AH1270" s="113">
        <f>SUM('monthly data'!CT245:CV245)</f>
        <v>315.46339</v>
      </c>
      <c r="AI1270" s="113">
        <f>SUM('monthly data'!CW245:CY245)</f>
        <v>355.70711000000006</v>
      </c>
      <c r="AJ1270" s="113">
        <f>SUM('monthly data'!CZ245:DB245)</f>
        <v>413.38897999999995</v>
      </c>
      <c r="AK1270" s="113">
        <f>SUM('monthly data'!DC245:DE245)</f>
        <v>432.63207</v>
      </c>
      <c r="AL1270" s="113">
        <f>SUM('monthly data'!DF245:DH245)</f>
        <v>372.70328822420004</v>
      </c>
      <c r="AM1270" s="113">
        <f>SUM('monthly data'!DI245:DK245)</f>
        <v>384.41375540470005</v>
      </c>
      <c r="AN1270" s="113">
        <f>SUM('monthly data'!DL245:DN245)</f>
        <v>400.92954254999995</v>
      </c>
      <c r="AO1270" s="113">
        <f>SUM('monthly data'!DO245:DQ245)</f>
        <v>356.311446413</v>
      </c>
      <c r="AP1270" s="113">
        <f>SUM('monthly data'!DR245:DT245)</f>
        <v>323.90474418399998</v>
      </c>
      <c r="AQ1270" s="113">
        <f>SUM('monthly data'!DU245:DW245)</f>
        <v>340.73798539700005</v>
      </c>
      <c r="AR1270" s="113">
        <f>SUM('monthly data'!DX245:DZ245)</f>
        <v>383.54942717910001</v>
      </c>
      <c r="AS1270" s="113">
        <f>SUM('monthly data'!EA245:EC245)</f>
        <v>352.34883376699008</v>
      </c>
      <c r="AT1270" s="113">
        <f>SUM('monthly data'!ED245:EF245)</f>
        <v>207.43285349000001</v>
      </c>
      <c r="AU1270" s="113">
        <f>SUM('monthly data'!EG245:EI245)</f>
        <v>230.61852097530007</v>
      </c>
      <c r="AV1270" s="113">
        <f>SUM('monthly data'!EJ245:EL245)</f>
        <v>317.896595639</v>
      </c>
      <c r="AW1270" s="113">
        <f>SUM('monthly data'!EM245:EO245)</f>
        <v>409.46808012600013</v>
      </c>
      <c r="AX1270" s="113">
        <f>SUM('monthly data'!EP245:ER245)</f>
        <v>437.23074166100002</v>
      </c>
      <c r="AY1270" s="113">
        <f>SUM('monthly data'!ES245:EU245)</f>
        <v>437.8926713919999</v>
      </c>
      <c r="AZ1270" s="113">
        <f>SUM('monthly data'!EV245:EX245)</f>
        <v>454.88333904599995</v>
      </c>
      <c r="BA1270" s="113">
        <f>SUM('monthly data'!EY245:FA245)</f>
        <v>566.05594200499991</v>
      </c>
      <c r="BB1270" s="113">
        <f>SUM('monthly data'!FB245:FD245)</f>
        <v>567.75198012999999</v>
      </c>
      <c r="BC1270" s="113">
        <f>SUM('monthly data'!FE245:FG245)</f>
        <v>545.53799155499996</v>
      </c>
      <c r="BD1270" s="113">
        <f>SUM('monthly data'!FH245:FJ245)</f>
        <v>585.34502583499989</v>
      </c>
      <c r="BE1270" s="113">
        <f>SUM('monthly data'!FK245:FM245)</f>
        <v>677.53775088999987</v>
      </c>
      <c r="BF1270" s="113">
        <f>SUM('monthly data'!FN245:FP245)</f>
        <v>614.1192409102382</v>
      </c>
      <c r="BG1270" s="113">
        <f>SUM('monthly data'!FQ245:FS245)</f>
        <v>603.84940403100006</v>
      </c>
      <c r="BH1270" s="113">
        <f>SUM('monthly data'!FT245:FV245)</f>
        <v>573.15770342300016</v>
      </c>
      <c r="BI1270" s="113">
        <f>SUM('monthly data'!FW245:FY245)</f>
        <v>554.47721254500004</v>
      </c>
      <c r="BJ1270" s="113">
        <f>SUM('monthly data'!FZ245:GB245)</f>
        <v>697.00089691800008</v>
      </c>
      <c r="BK1270" s="113">
        <f>SUM('monthly data'!GC245:GE245)</f>
        <v>773.81897751600002</v>
      </c>
      <c r="BL1270" s="113">
        <f>SUM('monthly data'!GF245:GH245)</f>
        <v>807.82913495100001</v>
      </c>
      <c r="BM1270" s="113">
        <f>SUM('monthly data'!GI245:GK245)</f>
        <v>836.05586838399995</v>
      </c>
      <c r="BN1270" s="113">
        <f>SUM('monthly data'!GL245:GN245)</f>
        <v>904.12636711699997</v>
      </c>
      <c r="BO1270" s="113">
        <f>SUM('monthly data'!GO245:GQ245)</f>
        <v>1042.7833503396034</v>
      </c>
      <c r="BP1270" s="113">
        <f>SUM('monthly data'!GR245:GT245)</f>
        <v>1186.13832708</v>
      </c>
      <c r="BQ1270" s="113">
        <f>SUM('monthly data'!GU245:GW245)</f>
        <v>977.50236402738017</v>
      </c>
      <c r="BR1270" s="113">
        <f>SUM('monthly data'!GX245:GZ245)</f>
        <v>1118.3063481970003</v>
      </c>
      <c r="BS1270" s="113">
        <f>SUM('monthly data'!HA245:HC245)</f>
        <v>1573.2009472390005</v>
      </c>
      <c r="BT1270" s="113">
        <f>SUM('monthly data'!HD245:HF245)</f>
        <v>1684.7615672610004</v>
      </c>
      <c r="BU1270" s="113">
        <f>SUM('monthly data'!HG245:HI245)</f>
        <v>1665.9160908680001</v>
      </c>
      <c r="BV1270" s="113">
        <f>SUM('monthly data'!HJ245:HL245)</f>
        <v>1851.8002079560001</v>
      </c>
      <c r="BW1270" s="113">
        <f>SUM('monthly data'!HM245:HO245)</f>
        <v>1691.6283965940002</v>
      </c>
      <c r="BX1270" s="113">
        <f>SUM('monthly data'!HP245:HR245)</f>
        <v>1621.109085092</v>
      </c>
      <c r="BY1270" s="113">
        <f>SUM('monthly data'!HS245:HU245)</f>
        <v>1695.8597377189999</v>
      </c>
      <c r="BZ1270" s="113">
        <f>SUM('monthly data'!HV245:HX245)</f>
        <v>1954.7001968273564</v>
      </c>
      <c r="CA1270" s="113">
        <f>SUM('monthly data'!HY245:IA245)</f>
        <v>2266.75056993207</v>
      </c>
      <c r="CB1270" s="113">
        <f>SUM('monthly data'!IB245:ID245)</f>
        <v>2644.2183527468083</v>
      </c>
      <c r="CC1270" s="113">
        <f>SUM('monthly data'!IE245:IG245)</f>
        <v>2839.84270769053</v>
      </c>
      <c r="CD1270" s="113">
        <f>SUM('monthly data'!IH245:IJ245)</f>
        <v>2853.6503014481459</v>
      </c>
      <c r="CE1270" s="113">
        <f>SUM('monthly data'!IK245:IM245)</f>
        <v>3334.2505022700152</v>
      </c>
      <c r="CF1270" s="113">
        <f>SUM('monthly data'!IN245:IP245)</f>
        <v>3631.4788570410356</v>
      </c>
      <c r="CG1270" s="113">
        <f>SUM('monthly data'!IQ245:IS245)</f>
        <v>3787.9211119218353</v>
      </c>
      <c r="CH1270" s="113">
        <f>SUM('monthly data'!IT245:IV245)</f>
        <v>3976.2334949192527</v>
      </c>
      <c r="CI1270" s="113">
        <f>SUM('monthly data'!IW245:IY245)</f>
        <v>4178.775022887572</v>
      </c>
      <c r="CJ1270" s="113">
        <f>SUM('monthly data'!IZ245:JB245)</f>
        <v>4299.8926059434452</v>
      </c>
      <c r="CK1270" s="113">
        <f>SUM('monthly data'!JC245:JE245)</f>
        <v>4179.3495932191508</v>
      </c>
      <c r="CL1270" s="113">
        <f>SUM('monthly data'!JF245:JH245)</f>
        <v>4262.4605131902945</v>
      </c>
      <c r="CM1270" s="113">
        <f>SUM('monthly data'!JI245:JK245)</f>
        <v>4588.9314515518936</v>
      </c>
      <c r="CN1270" s="113">
        <f>SUM('monthly data'!JL245:JN245)</f>
        <v>4864.9462682305466</v>
      </c>
      <c r="CO1270" s="113">
        <f>SUM('monthly data'!JO245:JQ245)</f>
        <v>4890.5624676316656</v>
      </c>
      <c r="CP1270" s="113">
        <f>SUM('monthly data'!JR245:JT245)</f>
        <v>4968.3448944532975</v>
      </c>
      <c r="CQ1270" s="113">
        <f>SUM('monthly data'!JU245:JW245)</f>
        <v>5202.54449297464</v>
      </c>
      <c r="CR1270" s="113">
        <f>SUM('monthly data'!JX245:JZ245)</f>
        <v>5302.2787013122215</v>
      </c>
      <c r="CS1270" s="113">
        <f>SUM('monthly data'!KA245:KC245)</f>
        <v>5458.4165741957613</v>
      </c>
      <c r="CT1270" s="113">
        <f>SUM('monthly data'!KD245:KF245)</f>
        <v>5541.0421323577302</v>
      </c>
      <c r="CU1270" s="113">
        <f>SUM('monthly data'!KG245:KI245)</f>
        <v>6158.3175335661435</v>
      </c>
      <c r="CV1270" s="113">
        <f>SUM('monthly data'!KJ245:KL245)</f>
        <v>6357.2828265830703</v>
      </c>
      <c r="CW1270" s="113">
        <f>SUM('monthly data'!KM245:KO245)</f>
        <v>6286.2633520871277</v>
      </c>
      <c r="CX1270" s="113">
        <f>SUM('monthly data'!KP245:KR245)</f>
        <v>6461.6837378288428</v>
      </c>
      <c r="CY1270" s="113">
        <f>SUM('monthly data'!KS245:KU245)</f>
        <v>6722.1101828643532</v>
      </c>
      <c r="CZ1270" s="113">
        <f>SUM('monthly data'!KV245:KX245)</f>
        <v>6557.6794585722473</v>
      </c>
      <c r="DA1270" s="113">
        <f>SUM('monthly data'!KY245:LA245)</f>
        <v>6843.3914558427914</v>
      </c>
      <c r="DB1270" s="113">
        <f>SUM('monthly data'!LB245:LD245)</f>
        <v>0</v>
      </c>
      <c r="DC1270" s="113">
        <f>SUM('monthly data'!LE245:LG245)</f>
        <v>0</v>
      </c>
      <c r="DD1270" s="113">
        <f>SUM('monthly data'!LH245:LJ245)</f>
        <v>0</v>
      </c>
      <c r="DE1270" s="113">
        <f>SUM('monthly data'!LK245:LM245)</f>
        <v>0</v>
      </c>
      <c r="DF1270" s="113">
        <f>SUM('monthly data'!LN245:LP245)</f>
        <v>0</v>
      </c>
      <c r="DG1270" s="113">
        <f>SUM('monthly data'!LQ245:LS245)</f>
        <v>0</v>
      </c>
      <c r="DH1270" s="113">
        <f>SUM('monthly data'!LT245:LV245)</f>
        <v>0</v>
      </c>
      <c r="DI1270" s="113">
        <f>SUM('monthly data'!LW245:LY245)</f>
        <v>0</v>
      </c>
      <c r="DJ1270" s="113">
        <f>SUM('monthly data'!LZ245:MB245)</f>
        <v>0</v>
      </c>
      <c r="DK1270" s="113">
        <f>SUM('monthly data'!MC245:ME245)</f>
        <v>0</v>
      </c>
      <c r="DL1270" s="113">
        <f>SUM('monthly data'!MF245:MH245)</f>
        <v>0</v>
      </c>
      <c r="DM1270" s="113">
        <f>SUM('monthly data'!MI245:MK245)</f>
        <v>0</v>
      </c>
      <c r="DN1270" s="113">
        <f>SUM('monthly data'!ML245:MN245)</f>
        <v>0</v>
      </c>
      <c r="DO1270" s="113">
        <f>SUM('monthly data'!MO245:MQ245)</f>
        <v>0</v>
      </c>
      <c r="DP1270" s="113">
        <f>SUM('monthly data'!MR245:MT245)</f>
        <v>0</v>
      </c>
      <c r="DQ1270" s="113">
        <f>SUM('monthly data'!MU245:MW245)</f>
        <v>0</v>
      </c>
    </row>
    <row r="1271" spans="1:121" ht="17.399999999999999">
      <c r="A1271" s="83" t="s">
        <v>575</v>
      </c>
      <c r="B1271" s="113">
        <f>SUM('monthly data'!B246:D246)</f>
        <v>78.668950000000009</v>
      </c>
      <c r="C1271" s="113">
        <f>SUM('monthly data'!E246:G246)</f>
        <v>71.274699999999996</v>
      </c>
      <c r="D1271" s="113">
        <f>SUM('monthly data'!H246:J246)</f>
        <v>60.533000000000001</v>
      </c>
      <c r="E1271" s="113">
        <f>SUM('monthly data'!K246:M246)</f>
        <v>48.578699999999998</v>
      </c>
      <c r="F1271" s="113">
        <f>SUM('monthly data'!N246:P246)</f>
        <v>40.1952</v>
      </c>
      <c r="G1271" s="113">
        <f>SUM('monthly data'!Q246:S246)</f>
        <v>35.7971</v>
      </c>
      <c r="H1271" s="113">
        <f>SUM('monthly data'!T246:V246)</f>
        <v>31.668800000000005</v>
      </c>
      <c r="I1271" s="113">
        <f>SUM('monthly data'!W246:Y246)</f>
        <v>34.468200000000003</v>
      </c>
      <c r="J1271" s="113">
        <f>SUM('monthly data'!Z246:AB246)</f>
        <v>38.087670000000003</v>
      </c>
      <c r="K1271" s="113">
        <f>SUM('monthly data'!AC246:AE246)</f>
        <v>42.358410000000006</v>
      </c>
      <c r="L1271" s="113">
        <f>SUM('monthly data'!AF246:AH246)</f>
        <v>47.051900000000003</v>
      </c>
      <c r="M1271" s="113">
        <f>SUM('monthly data'!AI246:AK246)</f>
        <v>59.495999999999995</v>
      </c>
      <c r="N1271" s="113">
        <f>SUM('monthly data'!AL246:AN246)</f>
        <v>54.540086000000002</v>
      </c>
      <c r="O1271" s="113">
        <f>SUM('monthly data'!AO246:AQ246)</f>
        <v>45.143785999999992</v>
      </c>
      <c r="P1271" s="113">
        <f>SUM('monthly data'!AR246:AT246)</f>
        <v>42.020352999999993</v>
      </c>
      <c r="Q1271" s="113">
        <f>SUM('monthly data'!AU246:AW246)</f>
        <v>55.726553999999993</v>
      </c>
      <c r="R1271" s="113">
        <f>SUM('monthly data'!AX246:AZ246)</f>
        <v>74.134008999999992</v>
      </c>
      <c r="S1271" s="113">
        <f>SUM('monthly data'!BA246:BC246)</f>
        <v>74.525169000000005</v>
      </c>
      <c r="T1271" s="113">
        <f>SUM('monthly data'!BD246:BF246)</f>
        <v>63.826608</v>
      </c>
      <c r="U1271" s="113">
        <f>SUM('monthly data'!BG246:BI246)</f>
        <v>79.12778800000001</v>
      </c>
      <c r="V1271" s="113">
        <f>SUM('monthly data'!BJ246:BL246)</f>
        <v>73.872519000000011</v>
      </c>
      <c r="W1271" s="113">
        <f>SUM('monthly data'!BM246:BO246)</f>
        <v>83.177163999999991</v>
      </c>
      <c r="X1271" s="113">
        <f>SUM('monthly data'!BP246:BR246)</f>
        <v>83.705908999999991</v>
      </c>
      <c r="Y1271" s="113">
        <f>SUM('monthly data'!BS246:BU246)</f>
        <v>76.93116999999998</v>
      </c>
      <c r="Z1271" s="113">
        <f>SUM('monthly data'!BV246:BX246)</f>
        <v>62.684269999999998</v>
      </c>
      <c r="AA1271" s="113">
        <f>SUM('monthly data'!BY246:CA246)</f>
        <v>45.702062999999988</v>
      </c>
      <c r="AB1271" s="113">
        <f>SUM('monthly data'!CB246:CD246)</f>
        <v>50.663412999999991</v>
      </c>
      <c r="AC1271" s="113">
        <f>SUM('monthly data'!CE246:CG246)</f>
        <v>47.771620000000006</v>
      </c>
      <c r="AD1271" s="113">
        <f>SUM('monthly data'!CH246:CJ246)</f>
        <v>73.132080000000002</v>
      </c>
      <c r="AE1271" s="113">
        <f>SUM('monthly data'!CK246:CM246)</f>
        <v>83.452030000000008</v>
      </c>
      <c r="AF1271" s="113">
        <f>SUM('monthly data'!CN246:CP246)</f>
        <v>77.560239999999993</v>
      </c>
      <c r="AG1271" s="113">
        <f>SUM('monthly data'!CQ246:CS246)</f>
        <v>61.333169999999996</v>
      </c>
      <c r="AH1271" s="113">
        <f>SUM('monthly data'!CT246:CV246)</f>
        <v>15.710669999999991</v>
      </c>
      <c r="AI1271" s="113">
        <f>SUM('monthly data'!CW246:CY246)</f>
        <v>47.378129999999999</v>
      </c>
      <c r="AJ1271" s="113">
        <f>SUM('monthly data'!CZ246:DB246)</f>
        <v>65.777500000000003</v>
      </c>
      <c r="AK1271" s="113">
        <f>SUM('monthly data'!DC246:DE246)</f>
        <v>64.011900000000026</v>
      </c>
      <c r="AL1271" s="113">
        <f>SUM('monthly data'!DF246:DH246)</f>
        <v>23.586486274200002</v>
      </c>
      <c r="AM1271" s="113">
        <f>SUM('monthly data'!DI246:DK246)</f>
        <v>27.62962269070001</v>
      </c>
      <c r="AN1271" s="113">
        <f>SUM('monthly data'!DL246:DN246)</f>
        <v>25.717508604999999</v>
      </c>
      <c r="AO1271" s="113">
        <f>SUM('monthly data'!DO246:DQ246)</f>
        <v>-38.565218832999996</v>
      </c>
      <c r="AP1271" s="113">
        <f>SUM('monthly data'!DR246:DT246)</f>
        <v>-79.730203815999985</v>
      </c>
      <c r="AQ1271" s="113">
        <f>SUM('monthly data'!DU246:DW246)</f>
        <v>-101.53129760300001</v>
      </c>
      <c r="AR1271" s="113">
        <f>SUM('monthly data'!DX246:DZ246)</f>
        <v>-96.578902820899998</v>
      </c>
      <c r="AS1271" s="113">
        <f>SUM('monthly data'!EA246:EC246)</f>
        <v>-140.67707423300999</v>
      </c>
      <c r="AT1271" s="113">
        <f>SUM('monthly data'!ED246:EF246)</f>
        <v>-310.85278750999998</v>
      </c>
      <c r="AU1271" s="113">
        <f>SUM('monthly data'!EG246:EI246)</f>
        <v>-328.93433302470004</v>
      </c>
      <c r="AV1271" s="113">
        <f>SUM('monthly data'!EJ246:EL246)</f>
        <v>-282.23167336100005</v>
      </c>
      <c r="AW1271" s="113">
        <f>SUM('monthly data'!EM246:EO246)</f>
        <v>-216.826253874</v>
      </c>
      <c r="AX1271" s="113">
        <f>SUM('monthly data'!EP246:ER246)</f>
        <v>-207.94431433900002</v>
      </c>
      <c r="AY1271" s="113">
        <f>SUM('monthly data'!ES246:EU246)</f>
        <v>-247.39320260800002</v>
      </c>
      <c r="AZ1271" s="113">
        <f>SUM('monthly data'!EV246:EX246)</f>
        <v>-279.07319825400003</v>
      </c>
      <c r="BA1271" s="113">
        <f>SUM('monthly data'!EY246:FA246)</f>
        <v>-195.54791199499996</v>
      </c>
      <c r="BB1271" s="113">
        <f>SUM('monthly data'!FB246:FD246)</f>
        <v>-227.65339686999999</v>
      </c>
      <c r="BC1271" s="113">
        <f>SUM('monthly data'!FE246:FG246)</f>
        <v>-338.81880779599999</v>
      </c>
      <c r="BD1271" s="113">
        <f>SUM('monthly data'!FH246:FJ246)</f>
        <v>-378.38750626500007</v>
      </c>
      <c r="BE1271" s="113">
        <f>SUM('monthly data'!FK246:FM246)</f>
        <v>-347.58753210999998</v>
      </c>
      <c r="BF1271" s="113">
        <f>SUM('monthly data'!FN246:FP246)</f>
        <v>-396.91130345476176</v>
      </c>
      <c r="BG1271" s="113">
        <f>SUM('monthly data'!FQ246:FS246)</f>
        <v>-402.14518742600001</v>
      </c>
      <c r="BH1271" s="113">
        <f>SUM('monthly data'!FT246:FV246)</f>
        <v>-402.74631402699998</v>
      </c>
      <c r="BI1271" s="113">
        <f>SUM('monthly data'!FW246:FY246)</f>
        <v>-457.542548684</v>
      </c>
      <c r="BJ1271" s="113">
        <f>SUM('monthly data'!FZ246:GB246)</f>
        <v>-396.7829517539999</v>
      </c>
      <c r="BK1271" s="113">
        <f>SUM('monthly data'!GC246:GE246)</f>
        <v>-335.49653341699997</v>
      </c>
      <c r="BL1271" s="113">
        <f>SUM('monthly data'!GF246:GH246)</f>
        <v>-321.151642821</v>
      </c>
      <c r="BM1271" s="113">
        <f>SUM('monthly data'!GI246:GK246)</f>
        <v>-344.30206150900005</v>
      </c>
      <c r="BN1271" s="113">
        <f>SUM('monthly data'!GL246:GN246)</f>
        <v>-344.18361814399998</v>
      </c>
      <c r="BO1271" s="113">
        <f>SUM('monthly data'!GO246:GQ246)</f>
        <v>-285.4857551464184</v>
      </c>
      <c r="BP1271" s="113">
        <f>SUM('monthly data'!GR246:GT246)</f>
        <v>-268.76743927099994</v>
      </c>
      <c r="BQ1271" s="113">
        <f>SUM('monthly data'!GU246:GW246)</f>
        <v>-545.27670641261989</v>
      </c>
      <c r="BR1271" s="113">
        <f>SUM('monthly data'!GX246:GZ246)</f>
        <v>-498.910023803</v>
      </c>
      <c r="BS1271" s="113">
        <f>SUM('monthly data'!HA246:HC246)</f>
        <v>-202.01174476099999</v>
      </c>
      <c r="BT1271" s="113">
        <f>SUM('monthly data'!HD246:HF246)</f>
        <v>-267.97862773899999</v>
      </c>
      <c r="BU1271" s="113">
        <f>SUM('monthly data'!HG246:HI246)</f>
        <v>-368.87107413199999</v>
      </c>
      <c r="BV1271" s="113">
        <f>SUM('monthly data'!HJ246:HL246)</f>
        <v>-233.17926604400003</v>
      </c>
      <c r="BW1271" s="113">
        <f>SUM('monthly data'!HM246:HO246)</f>
        <v>-445.49376200600011</v>
      </c>
      <c r="BX1271" s="113">
        <f>SUM('monthly data'!HP246:HR246)</f>
        <v>-564.40172190800001</v>
      </c>
      <c r="BY1271" s="113">
        <f>SUM('monthly data'!HS246:HU246)</f>
        <v>-559.60193728100012</v>
      </c>
      <c r="BZ1271" s="113">
        <f>SUM('monthly data'!HV246:HX246)</f>
        <v>-385.18345144242738</v>
      </c>
      <c r="CA1271" s="113">
        <f>SUM('monthly data'!HY246:IA246)</f>
        <v>-186.74652132370747</v>
      </c>
      <c r="CB1271" s="113">
        <f>SUM('monthly data'!IB246:ID246)</f>
        <v>96.044297780569963</v>
      </c>
      <c r="CC1271" s="113">
        <f>SUM('monthly data'!IE246:IG246)</f>
        <v>127.18792399270893</v>
      </c>
      <c r="CD1271" s="113">
        <f>SUM('monthly data'!IH246:IJ246)</f>
        <v>-33.675812960395263</v>
      </c>
      <c r="CE1271" s="113">
        <f>SUM('monthly data'!IK246:IM246)</f>
        <v>213.39542723534458</v>
      </c>
      <c r="CF1271" s="113">
        <f>SUM('monthly data'!IN246:IP246)</f>
        <v>371.82975534071431</v>
      </c>
      <c r="CG1271" s="113">
        <f>SUM('monthly data'!IQ246:IS246)</f>
        <v>306.79182300658147</v>
      </c>
      <c r="CH1271" s="113">
        <f>SUM('monthly data'!IT246:IV246)</f>
        <v>248.71176460546758</v>
      </c>
      <c r="CI1271" s="113">
        <f>SUM('monthly data'!IW246:IY246)</f>
        <v>241.94751546103004</v>
      </c>
      <c r="CJ1271" s="113">
        <f>SUM('monthly data'!IZ246:JB246)</f>
        <v>260.99053838197415</v>
      </c>
      <c r="CK1271" s="113">
        <f>SUM('monthly data'!JC246:JE246)</f>
        <v>147.96053625292203</v>
      </c>
      <c r="CL1271" s="113">
        <f>SUM('monthly data'!JF246:JH246)</f>
        <v>164.95725653380069</v>
      </c>
      <c r="CM1271" s="113">
        <f>SUM('monthly data'!JI246:JK246)</f>
        <v>329.35331407527735</v>
      </c>
      <c r="CN1271" s="113">
        <f>SUM('monthly data'!JL246:JN246)</f>
        <v>546.74104151770553</v>
      </c>
      <c r="CO1271" s="113">
        <f>SUM('monthly data'!JO246:JQ246)</f>
        <v>418.78665818334247</v>
      </c>
      <c r="CP1271" s="113">
        <f>SUM('monthly data'!JR246:JT246)</f>
        <v>420.18301614651824</v>
      </c>
      <c r="CQ1271" s="113">
        <f>SUM('monthly data'!JU246:JW246)</f>
        <v>532.77305557894829</v>
      </c>
      <c r="CR1271" s="113">
        <f>SUM('monthly data'!JX246:JZ246)</f>
        <v>576.4174236661803</v>
      </c>
      <c r="CS1271" s="113">
        <f>SUM('monthly data'!KA246:KC246)</f>
        <v>484.5682526585415</v>
      </c>
      <c r="CT1271" s="113">
        <f>SUM('monthly data'!KD246:KF246)</f>
        <v>282.99181599383957</v>
      </c>
      <c r="CU1271" s="113">
        <f>SUM('monthly data'!KG246:KI246)</f>
        <v>592.80806863234056</v>
      </c>
      <c r="CV1271" s="113">
        <f>SUM('monthly data'!KJ246:KL246)</f>
        <v>588.44453321047297</v>
      </c>
      <c r="CW1271" s="113">
        <f>SUM('monthly data'!KM246:KO246)</f>
        <v>425.9116648511677</v>
      </c>
      <c r="CX1271" s="113">
        <f>SUM('monthly data'!KP246:KR246)</f>
        <v>482.53607755476145</v>
      </c>
      <c r="CY1271" s="113">
        <f>SUM('monthly data'!KS246:KU246)</f>
        <v>470.12463116079454</v>
      </c>
      <c r="CZ1271" s="113">
        <f>SUM('monthly data'!KV246:KX246)</f>
        <v>-91.101010363865498</v>
      </c>
      <c r="DA1271" s="113">
        <f>SUM('monthly data'!KY246:LA246)</f>
        <v>-147.05366957857643</v>
      </c>
      <c r="DB1271" s="113">
        <f>SUM('monthly data'!LB246:LD246)</f>
        <v>0</v>
      </c>
      <c r="DC1271" s="113">
        <f>SUM('monthly data'!LE246:LG246)</f>
        <v>0</v>
      </c>
      <c r="DD1271" s="113">
        <f>SUM('monthly data'!LH246:LJ246)</f>
        <v>0</v>
      </c>
      <c r="DE1271" s="113">
        <f>SUM('monthly data'!LK246:LM246)</f>
        <v>0</v>
      </c>
      <c r="DF1271" s="113">
        <f>SUM('monthly data'!LN246:LP246)</f>
        <v>0</v>
      </c>
      <c r="DG1271" s="113">
        <f>SUM('monthly data'!LQ246:LS246)</f>
        <v>0</v>
      </c>
      <c r="DH1271" s="113">
        <f>SUM('monthly data'!LT246:LV246)</f>
        <v>0</v>
      </c>
      <c r="DI1271" s="113">
        <f>SUM('monthly data'!LW246:LY246)</f>
        <v>0</v>
      </c>
      <c r="DJ1271" s="113">
        <f>SUM('monthly data'!LZ246:MB246)</f>
        <v>0</v>
      </c>
      <c r="DK1271" s="113">
        <f>SUM('monthly data'!MC246:ME246)</f>
        <v>0</v>
      </c>
      <c r="DL1271" s="113">
        <f>SUM('monthly data'!MF246:MH246)</f>
        <v>0</v>
      </c>
      <c r="DM1271" s="113">
        <f>SUM('monthly data'!MI246:MK246)</f>
        <v>0</v>
      </c>
      <c r="DN1271" s="113">
        <f>SUM('monthly data'!ML246:MN246)</f>
        <v>0</v>
      </c>
      <c r="DO1271" s="113">
        <f>SUM('monthly data'!MO246:MQ246)</f>
        <v>0</v>
      </c>
      <c r="DP1271" s="113">
        <f>SUM('monthly data'!MR246:MT246)</f>
        <v>0</v>
      </c>
      <c r="DQ1271" s="113">
        <f>SUM('monthly data'!MU246:MW246)</f>
        <v>0</v>
      </c>
    </row>
    <row r="1272" spans="1:121" ht="17.399999999999999">
      <c r="A1272" s="83" t="s">
        <v>576</v>
      </c>
      <c r="B1272" s="113">
        <f>SUM('monthly data'!B249:D249)</f>
        <v>8.0881120000000006</v>
      </c>
      <c r="C1272" s="113">
        <f>SUM('monthly data'!E249:G249)</f>
        <v>7.8114360000000005</v>
      </c>
      <c r="D1272" s="113">
        <f>SUM('monthly data'!H249:J249)</f>
        <v>8.2463119999999996</v>
      </c>
      <c r="E1272" s="113">
        <f>SUM('monthly data'!K249:M249)</f>
        <v>14.996825999999999</v>
      </c>
      <c r="F1272" s="113">
        <f>SUM('monthly data'!N249:P249)</f>
        <v>2.721635</v>
      </c>
      <c r="G1272" s="113">
        <f>SUM('monthly data'!Q249:S249)</f>
        <v>2.723789</v>
      </c>
      <c r="H1272" s="113">
        <f>SUM('monthly data'!T249:V249)</f>
        <v>2.7401450000000001</v>
      </c>
      <c r="I1272" s="113">
        <f>SUM('monthly data'!W249:Y249)</f>
        <v>3.3021719999999997</v>
      </c>
      <c r="J1272" s="113">
        <f>SUM('monthly data'!Z249:AB249)</f>
        <v>6.5230122813699651</v>
      </c>
      <c r="K1272" s="113">
        <f>SUM('monthly data'!AC249:AE249)</f>
        <v>7.8494253932259834</v>
      </c>
      <c r="L1272" s="113">
        <f>SUM('monthly data'!AF249:AH249)</f>
        <v>7.2936121539228864</v>
      </c>
      <c r="M1272" s="113">
        <f>SUM('monthly data'!AI249:AK249)</f>
        <v>29.089931035996322</v>
      </c>
      <c r="N1272" s="113">
        <f>SUM('monthly data'!AL249:AN249)</f>
        <v>35.182493866525661</v>
      </c>
      <c r="O1272" s="113">
        <f>SUM('monthly data'!AO249:AQ249)</f>
        <v>38.252442749148884</v>
      </c>
      <c r="P1272" s="113">
        <f>SUM('monthly data'!AR249:AT249)</f>
        <v>37.239429790131609</v>
      </c>
      <c r="Q1272" s="113">
        <f>SUM('monthly data'!AU249:AW249)</f>
        <v>28.282241065047927</v>
      </c>
      <c r="R1272" s="113">
        <f>SUM('monthly data'!AX249:AZ249)</f>
        <v>20.798238697045946</v>
      </c>
      <c r="S1272" s="113">
        <f>SUM('monthly data'!BA249:BC249)</f>
        <v>114.73781078723502</v>
      </c>
      <c r="T1272" s="113">
        <f>SUM('monthly data'!BD249:BF249)</f>
        <v>117.03990253921526</v>
      </c>
      <c r="U1272" s="113">
        <f>SUM('monthly data'!BG249:BI249)</f>
        <v>121.14606198026937</v>
      </c>
      <c r="V1272" s="113">
        <f>SUM('monthly data'!BJ249:BL249)</f>
        <v>134.17450335203046</v>
      </c>
      <c r="W1272" s="113">
        <f>SUM('monthly data'!BM249:BO249)</f>
        <v>134.28166148074939</v>
      </c>
      <c r="X1272" s="113">
        <f>SUM('monthly data'!BP249:BR249)</f>
        <v>130.99503950626911</v>
      </c>
      <c r="Y1272" s="113">
        <f>SUM('monthly data'!BS249:BU249)</f>
        <v>129.99155399703992</v>
      </c>
      <c r="Z1272" s="113">
        <f>SUM('monthly data'!BV249:BX249)</f>
        <v>195.19224954923067</v>
      </c>
      <c r="AA1272" s="113">
        <f>SUM('monthly data'!BY249:CA249)</f>
        <v>242.77086388205879</v>
      </c>
      <c r="AB1272" s="113">
        <f>SUM('monthly data'!CB249:CD249)</f>
        <v>239.94757842509685</v>
      </c>
      <c r="AC1272" s="113">
        <f>SUM('monthly data'!CE249:CG249)</f>
        <v>257.34776216830005</v>
      </c>
      <c r="AD1272" s="113">
        <f>SUM('monthly data'!CH249:CJ249)</f>
        <v>284.22475155498557</v>
      </c>
      <c r="AE1272" s="113">
        <f>SUM('monthly data'!CK249:CM249)</f>
        <v>335.35939059932997</v>
      </c>
      <c r="AF1272" s="113">
        <f>SUM('monthly data'!CN249:CP249)</f>
        <v>174.3003082575849</v>
      </c>
      <c r="AG1272" s="113">
        <f>SUM('monthly data'!CQ249:CS249)</f>
        <v>32.719358796467787</v>
      </c>
      <c r="AH1272" s="113">
        <f>SUM('monthly data'!CT249:CV249)</f>
        <v>0</v>
      </c>
      <c r="AI1272" s="113">
        <f>SUM('monthly data'!CW249:CY249)</f>
        <v>0</v>
      </c>
      <c r="AJ1272" s="113">
        <f>SUM('monthly data'!CZ249:DB249)</f>
        <v>0</v>
      </c>
      <c r="AK1272" s="113">
        <f>SUM('monthly data'!DC249:DE249)</f>
        <v>0</v>
      </c>
      <c r="AL1272" s="113">
        <f>SUM('monthly data'!DF249:DH249)</f>
        <v>0</v>
      </c>
      <c r="AM1272" s="113">
        <f>SUM('monthly data'!DI249:DK249)</f>
        <v>0</v>
      </c>
      <c r="AN1272" s="113">
        <f>SUM('monthly data'!DL249:DN249)</f>
        <v>0</v>
      </c>
      <c r="AO1272" s="113">
        <f>SUM('monthly data'!DO249:DQ249)</f>
        <v>0</v>
      </c>
      <c r="AP1272" s="113">
        <f>SUM('monthly data'!DR249:DT249)</f>
        <v>0</v>
      </c>
      <c r="AQ1272" s="113">
        <f>SUM('monthly data'!DU249:DW249)</f>
        <v>0</v>
      </c>
      <c r="AR1272" s="113">
        <f>SUM('monthly data'!DX249:DZ249)</f>
        <v>0</v>
      </c>
      <c r="AS1272" s="113">
        <f>SUM('monthly data'!EA249:EC249)</f>
        <v>0</v>
      </c>
      <c r="AT1272" s="113">
        <f>SUM('monthly data'!ED249:EF249)</f>
        <v>0</v>
      </c>
      <c r="AU1272" s="113">
        <f>SUM('monthly data'!EG249:EI249)</f>
        <v>0</v>
      </c>
      <c r="AV1272" s="113">
        <f>SUM('monthly data'!EJ249:EL249)</f>
        <v>0</v>
      </c>
      <c r="AW1272" s="113">
        <f>SUM('monthly data'!EM249:EO249)</f>
        <v>0</v>
      </c>
      <c r="AX1272" s="113">
        <f>SUM('monthly data'!EP249:ER249)</f>
        <v>0</v>
      </c>
      <c r="AY1272" s="113">
        <f>SUM('monthly data'!ES249:EU249)</f>
        <v>0</v>
      </c>
      <c r="AZ1272" s="113">
        <f>SUM('monthly data'!EV249:EX249)</f>
        <v>0</v>
      </c>
      <c r="BA1272" s="113">
        <f>SUM('monthly data'!EY249:FA249)</f>
        <v>0</v>
      </c>
      <c r="BB1272" s="113">
        <f>SUM('monthly data'!FB249:FD249)</f>
        <v>0</v>
      </c>
      <c r="BC1272" s="113">
        <f>SUM('monthly data'!FE249:FG249)</f>
        <v>0</v>
      </c>
      <c r="BD1272" s="113">
        <f>SUM('monthly data'!FH249:FJ249)</f>
        <v>0</v>
      </c>
      <c r="BE1272" s="113">
        <f>SUM('monthly data'!FK249:FM249)</f>
        <v>0</v>
      </c>
      <c r="BF1272" s="113">
        <f>SUM('monthly data'!FN249:FP249)</f>
        <v>0</v>
      </c>
      <c r="BG1272" s="113">
        <f>SUM('monthly data'!FQ249:FS249)</f>
        <v>0</v>
      </c>
      <c r="BH1272" s="113">
        <f>SUM('monthly data'!FT249:FV249)</f>
        <v>0</v>
      </c>
      <c r="BI1272" s="113">
        <f>SUM('monthly data'!FW249:FY249)</f>
        <v>6.7748055630000001</v>
      </c>
      <c r="BJ1272" s="113">
        <f>SUM('monthly data'!FZ249:GB249)</f>
        <v>24.182964564999999</v>
      </c>
      <c r="BK1272" s="113">
        <f>SUM('monthly data'!GC249:GE249)</f>
        <v>30.172045927999996</v>
      </c>
      <c r="BL1272" s="113">
        <f>SUM('monthly data'!GF249:GH249)</f>
        <v>35.974980393000003</v>
      </c>
      <c r="BM1272" s="113">
        <f>SUM('monthly data'!GI249:GK249)</f>
        <v>38.419419191999999</v>
      </c>
      <c r="BN1272" s="113">
        <f>SUM('monthly data'!GL249:GN249)</f>
        <v>47.659984098999999</v>
      </c>
      <c r="BO1272" s="113">
        <f>SUM('monthly data'!GO249:GQ249)</f>
        <v>55.508170353000011</v>
      </c>
      <c r="BP1272" s="113">
        <f>SUM('monthly data'!GR249:GT249)</f>
        <v>60.174934623000013</v>
      </c>
      <c r="BQ1272" s="113">
        <f>SUM('monthly data'!GU249:GW249)</f>
        <v>62.043017841000008</v>
      </c>
      <c r="BR1272" s="113">
        <f>SUM('monthly data'!GX249:GZ249)</f>
        <v>63.845968189000004</v>
      </c>
      <c r="BS1272" s="113">
        <f>SUM('monthly data'!HA249:HC249)</f>
        <v>66.286725563000005</v>
      </c>
      <c r="BT1272" s="113">
        <f>SUM('monthly data'!HD249:HF249)</f>
        <v>67.056366663000006</v>
      </c>
      <c r="BU1272" s="113">
        <f>SUM('monthly data'!HG249:HI249)</f>
        <v>67.056366663000006</v>
      </c>
      <c r="BV1272" s="113">
        <f>SUM('monthly data'!HJ249:HL249)</f>
        <v>67.056366663000006</v>
      </c>
      <c r="BW1272" s="113">
        <f>SUM('monthly data'!HM249:HO249)</f>
        <v>67.056366663000006</v>
      </c>
      <c r="BX1272" s="113">
        <f>SUM('monthly data'!HP249:HR249)</f>
        <v>65.656366650999999</v>
      </c>
      <c r="BY1272" s="113">
        <f>SUM('monthly data'!HS249:HU249)</f>
        <v>64.956366627000008</v>
      </c>
      <c r="BZ1272" s="113">
        <f>SUM('monthly data'!HV249:HX249)</f>
        <v>64.956366627000008</v>
      </c>
      <c r="CA1272" s="113">
        <f>SUM('monthly data'!HY249:IA249)</f>
        <v>64.956366627000008</v>
      </c>
      <c r="CB1272" s="113">
        <f>SUM('monthly data'!IB249:ID249)</f>
        <v>60.087938209000008</v>
      </c>
      <c r="CC1272" s="113">
        <f>SUM('monthly data'!IE249:IG249)</f>
        <v>49.613991713999994</v>
      </c>
      <c r="CD1272" s="113">
        <f>SUM('monthly data'!IH249:IJ249)</f>
        <v>41.075812763000002</v>
      </c>
      <c r="CE1272" s="113">
        <f>SUM('monthly data'!IK249:IM249)</f>
        <v>38.24945168</v>
      </c>
      <c r="CF1272" s="113">
        <f>SUM('monthly data'!IN249:IP249)</f>
        <v>32.356550853000002</v>
      </c>
      <c r="CG1272" s="113">
        <f>SUM('monthly data'!IQ249:IS249)</f>
        <v>28.636948736999997</v>
      </c>
      <c r="CH1272" s="113">
        <f>SUM('monthly data'!IT249:IV249)</f>
        <v>18.881484163000003</v>
      </c>
      <c r="CI1272" s="113">
        <f>SUM('monthly data'!IW249:IY249)</f>
        <v>13.061333802</v>
      </c>
      <c r="CJ1272" s="113">
        <f>SUM('monthly data'!IZ249:JB249)</f>
        <v>7.9646146919999996</v>
      </c>
      <c r="CK1272" s="113">
        <f>SUM('monthly data'!JC249:JE249)</f>
        <v>4.1118731300000002</v>
      </c>
      <c r="CL1272" s="113">
        <f>SUM('monthly data'!JF249:JH249)</f>
        <v>5.0133477900000001</v>
      </c>
      <c r="CM1272" s="113">
        <f>SUM('monthly data'!JI249:JK249)</f>
        <v>3.4740655899999995</v>
      </c>
      <c r="CN1272" s="113">
        <f>SUM('monthly data'!JL249:JN249)</f>
        <v>0.90147482999999995</v>
      </c>
      <c r="CO1272" s="113">
        <f>SUM('monthly data'!JO249:JQ249)</f>
        <v>0</v>
      </c>
      <c r="CP1272" s="113">
        <f>SUM('monthly data'!JR249:JT249)</f>
        <v>0</v>
      </c>
      <c r="CQ1272" s="113">
        <f>SUM('monthly data'!JU249:JW249)</f>
        <v>0</v>
      </c>
      <c r="CR1272" s="113">
        <f>SUM('monthly data'!JX249:JZ249)</f>
        <v>0</v>
      </c>
      <c r="CS1272" s="113">
        <f>SUM('monthly data'!KA249:KC249)</f>
        <v>0</v>
      </c>
      <c r="CT1272" s="113">
        <f>SUM('monthly data'!KD249:KF249)</f>
        <v>0</v>
      </c>
      <c r="CU1272" s="113">
        <f>SUM('monthly data'!KG249:KI249)</f>
        <v>0</v>
      </c>
      <c r="CV1272" s="113">
        <f>SUM('monthly data'!KJ249:KL249)</f>
        <v>0</v>
      </c>
      <c r="CW1272" s="113">
        <f>SUM('monthly data'!KM249:KO249)</f>
        <v>0</v>
      </c>
      <c r="CX1272" s="113">
        <f>SUM('monthly data'!KP249:KR249)</f>
        <v>0</v>
      </c>
      <c r="CY1272" s="113">
        <f>SUM('monthly data'!KS249:KU249)</f>
        <v>0</v>
      </c>
      <c r="CZ1272" s="113">
        <f>SUM('monthly data'!KV249:KX249)</f>
        <v>0</v>
      </c>
      <c r="DA1272" s="113">
        <f>SUM('monthly data'!KY249:LA249)</f>
        <v>0</v>
      </c>
      <c r="DB1272" s="113">
        <f>SUM('monthly data'!LB249:LD249)</f>
        <v>0</v>
      </c>
      <c r="DC1272" s="113">
        <f>SUM('monthly data'!LE249:LG249)</f>
        <v>0</v>
      </c>
      <c r="DD1272" s="113">
        <f>SUM('monthly data'!LH249:LJ249)</f>
        <v>0</v>
      </c>
      <c r="DE1272" s="113">
        <f>SUM('monthly data'!LK249:LM249)</f>
        <v>0</v>
      </c>
      <c r="DF1272" s="113">
        <f>SUM('monthly data'!LN249:LP249)</f>
        <v>0</v>
      </c>
      <c r="DG1272" s="113">
        <f>SUM('monthly data'!LQ249:LS249)</f>
        <v>0</v>
      </c>
      <c r="DH1272" s="113">
        <f>SUM('monthly data'!LT249:LV249)</f>
        <v>0</v>
      </c>
      <c r="DI1272" s="113">
        <f>SUM('monthly data'!LW249:LY249)</f>
        <v>0</v>
      </c>
      <c r="DJ1272" s="113">
        <f>SUM('monthly data'!LZ249:MB249)</f>
        <v>0</v>
      </c>
      <c r="DK1272" s="113">
        <f>SUM('monthly data'!MC249:ME249)</f>
        <v>0</v>
      </c>
      <c r="DL1272" s="113">
        <f>SUM('monthly data'!MF249:MH249)</f>
        <v>0</v>
      </c>
      <c r="DM1272" s="113">
        <f>SUM('monthly data'!MI249:MK249)</f>
        <v>0</v>
      </c>
      <c r="DN1272" s="113">
        <f>SUM('monthly data'!ML249:MN249)</f>
        <v>0</v>
      </c>
      <c r="DO1272" s="113">
        <f>SUM('monthly data'!MO249:MQ249)</f>
        <v>0</v>
      </c>
      <c r="DP1272" s="113">
        <f>SUM('monthly data'!MR249:MT249)</f>
        <v>0</v>
      </c>
      <c r="DQ1272" s="113">
        <f>SUM('monthly data'!MU249:MW249)</f>
        <v>0</v>
      </c>
    </row>
    <row r="1273" spans="1:121" ht="17.399999999999999">
      <c r="A1273" s="83" t="s">
        <v>577</v>
      </c>
      <c r="B1273" s="113">
        <f>SUM('monthly data'!B250:D250)</f>
        <v>0</v>
      </c>
      <c r="C1273" s="113">
        <f>SUM('monthly data'!E250:G250)</f>
        <v>0</v>
      </c>
      <c r="D1273" s="113">
        <f>SUM('monthly data'!H250:J250)</f>
        <v>0</v>
      </c>
      <c r="E1273" s="113">
        <f>SUM('monthly data'!K250:M250)</f>
        <v>0</v>
      </c>
      <c r="F1273" s="113">
        <f>SUM('monthly data'!N250:P250)</f>
        <v>0</v>
      </c>
      <c r="G1273" s="113">
        <f>SUM('monthly data'!Q250:S250)</f>
        <v>0</v>
      </c>
      <c r="H1273" s="113">
        <f>SUM('monthly data'!T250:V250)</f>
        <v>0</v>
      </c>
      <c r="I1273" s="113">
        <f>SUM('monthly data'!W250:Y250)</f>
        <v>0</v>
      </c>
      <c r="J1273" s="113">
        <f>SUM('monthly data'!Z250:AB250)</f>
        <v>0</v>
      </c>
      <c r="K1273" s="113">
        <f>SUM('monthly data'!AC250:AE250)</f>
        <v>0</v>
      </c>
      <c r="L1273" s="113">
        <f>SUM('monthly data'!AF250:AH250)</f>
        <v>0</v>
      </c>
      <c r="M1273" s="113">
        <f>SUM('monthly data'!AI250:AK250)</f>
        <v>0</v>
      </c>
      <c r="N1273" s="113">
        <f>SUM('monthly data'!AL250:AN250)</f>
        <v>0</v>
      </c>
      <c r="O1273" s="113">
        <f>SUM('monthly data'!AO250:AQ250)</f>
        <v>0</v>
      </c>
      <c r="P1273" s="113">
        <f>SUM('monthly data'!AR250:AT250)</f>
        <v>0</v>
      </c>
      <c r="Q1273" s="113">
        <f>SUM('monthly data'!AU250:AW250)</f>
        <v>0</v>
      </c>
      <c r="R1273" s="113">
        <f>SUM('monthly data'!AX250:AZ250)</f>
        <v>-3.4388069999999997</v>
      </c>
      <c r="S1273" s="113">
        <f>SUM('monthly data'!BA250:BC250)</f>
        <v>-3.7138390000000001</v>
      </c>
      <c r="T1273" s="113">
        <f>SUM('monthly data'!BD250:BF250)</f>
        <v>-5.5772340000000007</v>
      </c>
      <c r="U1273" s="113">
        <f>SUM('monthly data'!BG250:BI250)</f>
        <v>-5.8678870000000005</v>
      </c>
      <c r="V1273" s="113">
        <f>SUM('monthly data'!BJ250:BL250)</f>
        <v>-4.3420530000000008</v>
      </c>
      <c r="W1273" s="113">
        <f>SUM('monthly data'!BM250:BO250)</f>
        <v>-3.0663580000000006</v>
      </c>
      <c r="X1273" s="113">
        <f>SUM('monthly data'!BP250:BR250)</f>
        <v>-3.710591</v>
      </c>
      <c r="Y1273" s="113">
        <f>SUM('monthly data'!BS250:BU250)</f>
        <v>-3.2187859999999997</v>
      </c>
      <c r="Z1273" s="113">
        <f>SUM('monthly data'!BV250:BX250)</f>
        <v>-3.18276</v>
      </c>
      <c r="AA1273" s="113">
        <f>SUM('monthly data'!BY250:CA250)</f>
        <v>-2.8602799999999999</v>
      </c>
      <c r="AB1273" s="113">
        <f>SUM('monthly data'!CB250:CD250)</f>
        <v>-2.8376329999999998</v>
      </c>
      <c r="AC1273" s="113">
        <f>SUM('monthly data'!CE250:CG250)</f>
        <v>-3.5093700000000001</v>
      </c>
      <c r="AD1273" s="113">
        <f>SUM('monthly data'!CH250:CJ250)</f>
        <v>-2.8204500000000006</v>
      </c>
      <c r="AE1273" s="113">
        <f>SUM('monthly data'!CK250:CM250)</f>
        <v>-2.4345599999999998</v>
      </c>
      <c r="AF1273" s="113">
        <f>SUM('monthly data'!CN250:CP250)</f>
        <v>-2.5350299999999999</v>
      </c>
      <c r="AG1273" s="113">
        <f>SUM('monthly data'!CQ250:CS250)</f>
        <v>-2.8078000000000003</v>
      </c>
      <c r="AH1273" s="113">
        <f>SUM('monthly data'!CT250:CV250)</f>
        <v>-2.6161400000000001</v>
      </c>
      <c r="AI1273" s="113">
        <f>SUM('monthly data'!CW250:CY250)</f>
        <v>-2.39737</v>
      </c>
      <c r="AJ1273" s="113">
        <f>SUM('monthly data'!CZ250:DB250)</f>
        <v>-2.7380500000000003</v>
      </c>
      <c r="AK1273" s="113">
        <f>SUM('monthly data'!DC250:DE250)</f>
        <v>-1.9509399999999999</v>
      </c>
      <c r="AL1273" s="113">
        <f>SUM('monthly data'!DF250:DH250)</f>
        <v>-3.3131900000000001</v>
      </c>
      <c r="AM1273" s="113">
        <f>SUM('monthly data'!DI250:DK250)</f>
        <v>-3.3028400000000002</v>
      </c>
      <c r="AN1273" s="113">
        <f>SUM('monthly data'!DL250:DN250)</f>
        <v>-3.3620999999999999</v>
      </c>
      <c r="AO1273" s="113">
        <f>SUM('monthly data'!DO250:DQ250)</f>
        <v>-3.1284100000000001</v>
      </c>
      <c r="AP1273" s="113">
        <f>SUM('monthly data'!DR250:DT250)</f>
        <v>-2.1264799999999999</v>
      </c>
      <c r="AQ1273" s="113">
        <f>SUM('monthly data'!DU250:DW250)</f>
        <v>-2.1893199999999999</v>
      </c>
      <c r="AR1273" s="113">
        <f>SUM('monthly data'!DX250:DZ250)</f>
        <v>-1.1226</v>
      </c>
      <c r="AS1273" s="113">
        <f>SUM('monthly data'!EA250:EC250)</f>
        <v>-1.8351200000000001</v>
      </c>
      <c r="AT1273" s="113">
        <f>SUM('monthly data'!ED250:EF250)</f>
        <v>-1.45397</v>
      </c>
      <c r="AU1273" s="113">
        <f>SUM('monthly data'!EG250:EI250)</f>
        <v>-1.4440300000000001</v>
      </c>
      <c r="AV1273" s="113">
        <f>SUM('monthly data'!EJ250:EL250)</f>
        <v>-2.4443199999999998</v>
      </c>
      <c r="AW1273" s="113">
        <f>SUM('monthly data'!EM250:EO250)</f>
        <v>-4.5362200000000001</v>
      </c>
      <c r="AX1273" s="113">
        <f>SUM('monthly data'!EP250:ER250)</f>
        <v>-2.7926100000000003</v>
      </c>
      <c r="AY1273" s="113">
        <f>SUM('monthly data'!ES250:EU250)</f>
        <v>-1.39544</v>
      </c>
      <c r="AZ1273" s="113">
        <f>SUM('monthly data'!EV250:EX250)</f>
        <v>-4.6432799999999999</v>
      </c>
      <c r="BA1273" s="113">
        <f>SUM('monthly data'!EY250:FA250)</f>
        <v>-5.0034299999999998</v>
      </c>
      <c r="BB1273" s="113">
        <f>SUM('monthly data'!FB250:FD250)</f>
        <v>-1.9275800000000001</v>
      </c>
      <c r="BC1273" s="113">
        <f>SUM('monthly data'!FE250:FG250)</f>
        <v>-1.13981</v>
      </c>
      <c r="BD1273" s="113">
        <f>SUM('monthly data'!FH250:FJ250)</f>
        <v>-1.04128</v>
      </c>
      <c r="BE1273" s="113">
        <f>SUM('monthly data'!FK250:FM250)</f>
        <v>-1.14334</v>
      </c>
      <c r="BF1273" s="113">
        <f>SUM('monthly data'!FN250:FP250)</f>
        <v>-1.2280600000000002</v>
      </c>
      <c r="BG1273" s="113">
        <f>SUM('monthly data'!FQ250:FS250)</f>
        <v>-1.6461399999999999</v>
      </c>
      <c r="BH1273" s="113">
        <f>SUM('monthly data'!FT250:FV250)</f>
        <v>-4.43086</v>
      </c>
      <c r="BI1273" s="113">
        <f>SUM('monthly data'!FW250:FY250)</f>
        <v>-5.6999999999999993</v>
      </c>
      <c r="BJ1273" s="113">
        <f>SUM('monthly data'!FZ250:GB250)</f>
        <v>-5.7462200000000001</v>
      </c>
      <c r="BK1273" s="113">
        <f>SUM('monthly data'!GC250:GE250)</f>
        <v>-8.1524000000000001</v>
      </c>
      <c r="BL1273" s="113">
        <f>SUM('monthly data'!GF250:GH250)</f>
        <v>-12.899999999999999</v>
      </c>
      <c r="BM1273" s="113">
        <f>SUM('monthly data'!GI250:GK250)</f>
        <v>-1.9046000000000001</v>
      </c>
      <c r="BN1273" s="113">
        <f>SUM('monthly data'!GL250:GN250)</f>
        <v>-1.74003</v>
      </c>
      <c r="BO1273" s="113">
        <f>SUM('monthly data'!GO250:GQ250)</f>
        <v>-1.7018599999999999</v>
      </c>
      <c r="BP1273" s="113">
        <f>SUM('monthly data'!GR250:GT250)</f>
        <v>-2.4292600000000002</v>
      </c>
      <c r="BQ1273" s="113">
        <f>SUM('monthly data'!GU250:GW250)</f>
        <v>-2.8950900000000002</v>
      </c>
      <c r="BR1273" s="113">
        <f>SUM('monthly data'!GX250:GZ250)</f>
        <v>-4.3708999999999998</v>
      </c>
      <c r="BS1273" s="113">
        <f>SUM('monthly data'!HA250:HC250)</f>
        <v>-5.9963100000000003</v>
      </c>
      <c r="BT1273" s="113">
        <f>SUM('monthly data'!HD250:HF250)</f>
        <v>-6.4336599999999997</v>
      </c>
      <c r="BU1273" s="113">
        <f>SUM('monthly data'!HG250:HI250)</f>
        <v>-6.6484700000000005</v>
      </c>
      <c r="BV1273" s="113">
        <f>SUM('monthly data'!HJ250:HL250)</f>
        <v>-8.26633</v>
      </c>
      <c r="BW1273" s="113">
        <f>SUM('monthly data'!HM250:HO250)</f>
        <v>-9.0039700000000007</v>
      </c>
      <c r="BX1273" s="113">
        <f>SUM('monthly data'!HP250:HR250)</f>
        <v>-14.086349999999999</v>
      </c>
      <c r="BY1273" s="113">
        <f>SUM('monthly data'!HS250:HU250)</f>
        <v>-14.21209</v>
      </c>
      <c r="BZ1273" s="113">
        <f>SUM('monthly data'!HV250:HX250)</f>
        <v>-16.295659999999998</v>
      </c>
      <c r="CA1273" s="113">
        <f>SUM('monthly data'!HY250:IA250)</f>
        <v>0</v>
      </c>
      <c r="CB1273" s="113">
        <f>SUM('monthly data'!IB250:ID250)</f>
        <v>0</v>
      </c>
      <c r="CC1273" s="113">
        <f>SUM('monthly data'!IE250:IG250)</f>
        <v>0</v>
      </c>
      <c r="CD1273" s="113">
        <f>SUM('monthly data'!IH250:IJ250)</f>
        <v>0</v>
      </c>
      <c r="CE1273" s="113">
        <f>SUM('monthly data'!IK250:IM250)</f>
        <v>0</v>
      </c>
      <c r="CF1273" s="113">
        <f>SUM('monthly data'!IN250:IP250)</f>
        <v>0</v>
      </c>
      <c r="CG1273" s="113">
        <f>SUM('monthly data'!IQ250:IS250)</f>
        <v>0</v>
      </c>
      <c r="CH1273" s="113">
        <f>SUM('monthly data'!IT250:IV250)</f>
        <v>0</v>
      </c>
      <c r="CI1273" s="113">
        <f>SUM('monthly data'!IW250:IY250)</f>
        <v>0</v>
      </c>
      <c r="CJ1273" s="113">
        <f>SUM('monthly data'!IZ250:JB250)</f>
        <v>0</v>
      </c>
      <c r="CK1273" s="113">
        <f>SUM('monthly data'!JC250:JE250)</f>
        <v>0</v>
      </c>
      <c r="CL1273" s="113">
        <f>SUM('monthly data'!JF250:JH250)</f>
        <v>0</v>
      </c>
      <c r="CM1273" s="113">
        <f>SUM('monthly data'!JI250:JK250)</f>
        <v>0</v>
      </c>
      <c r="CN1273" s="113">
        <f>SUM('monthly data'!JL250:JN250)</f>
        <v>0</v>
      </c>
      <c r="CO1273" s="113">
        <f>SUM('monthly data'!JO250:JQ250)</f>
        <v>0</v>
      </c>
      <c r="CP1273" s="113">
        <f>SUM('monthly data'!JR250:JT250)</f>
        <v>0</v>
      </c>
      <c r="CQ1273" s="113">
        <f>SUM('monthly data'!JU250:JW250)</f>
        <v>0</v>
      </c>
      <c r="CR1273" s="113">
        <f>SUM('monthly data'!JX250:JZ250)</f>
        <v>0</v>
      </c>
      <c r="CS1273" s="113">
        <f>SUM('monthly data'!KA250:KC250)</f>
        <v>0</v>
      </c>
      <c r="CT1273" s="113">
        <f>SUM('monthly data'!KD250:KF250)</f>
        <v>0</v>
      </c>
      <c r="CU1273" s="113">
        <f>SUM('monthly data'!KG250:KI250)</f>
        <v>0</v>
      </c>
      <c r="CV1273" s="113">
        <f>SUM('monthly data'!KJ250:KL250)</f>
        <v>0</v>
      </c>
      <c r="CW1273" s="113">
        <f>SUM('monthly data'!KM250:KO250)</f>
        <v>0</v>
      </c>
      <c r="CX1273" s="113">
        <f>SUM('monthly data'!KP250:KR250)</f>
        <v>0</v>
      </c>
      <c r="CY1273" s="113">
        <f>SUM('monthly data'!KS250:KU250)</f>
        <v>0</v>
      </c>
      <c r="CZ1273" s="113">
        <f>SUM('monthly data'!KV250:KX250)</f>
        <v>0</v>
      </c>
      <c r="DA1273" s="113">
        <f>SUM('monthly data'!KY250:LA250)</f>
        <v>0</v>
      </c>
      <c r="DB1273" s="113">
        <f>SUM('monthly data'!LB250:LD250)</f>
        <v>0</v>
      </c>
      <c r="DC1273" s="113">
        <f>SUM('monthly data'!LE250:LG250)</f>
        <v>0</v>
      </c>
      <c r="DD1273" s="113">
        <f>SUM('monthly data'!LH250:LJ250)</f>
        <v>0</v>
      </c>
      <c r="DE1273" s="113">
        <f>SUM('monthly data'!LK250:LM250)</f>
        <v>0</v>
      </c>
      <c r="DF1273" s="113">
        <f>SUM('monthly data'!LN250:LP250)</f>
        <v>0</v>
      </c>
      <c r="DG1273" s="113">
        <f>SUM('monthly data'!LQ250:LS250)</f>
        <v>0</v>
      </c>
      <c r="DH1273" s="113">
        <f>SUM('monthly data'!LT250:LV250)</f>
        <v>0</v>
      </c>
      <c r="DI1273" s="113">
        <f>SUM('monthly data'!LW250:LY250)</f>
        <v>0</v>
      </c>
      <c r="DJ1273" s="113">
        <f>SUM('monthly data'!LZ250:MB250)</f>
        <v>0</v>
      </c>
      <c r="DK1273" s="113">
        <f>SUM('monthly data'!MC250:ME250)</f>
        <v>0</v>
      </c>
      <c r="DL1273" s="113">
        <f>SUM('monthly data'!MF250:MH250)</f>
        <v>0</v>
      </c>
      <c r="DM1273" s="113">
        <f>SUM('monthly data'!MI250:MK250)</f>
        <v>0</v>
      </c>
      <c r="DN1273" s="113">
        <f>SUM('monthly data'!ML250:MN250)</f>
        <v>0</v>
      </c>
      <c r="DO1273" s="113">
        <f>SUM('monthly data'!MO250:MQ250)</f>
        <v>0</v>
      </c>
      <c r="DP1273" s="113">
        <f>SUM('monthly data'!MR250:MT250)</f>
        <v>0</v>
      </c>
      <c r="DQ1273" s="113">
        <f>SUM('monthly data'!MU250:MW250)</f>
        <v>0</v>
      </c>
    </row>
    <row r="1274" spans="1:121" ht="17.399999999999999">
      <c r="A1274" s="84" t="s">
        <v>578</v>
      </c>
      <c r="B1274" s="113">
        <f>SUM('monthly data'!B251:D251)</f>
        <v>3.8260000000000001</v>
      </c>
      <c r="C1274" s="113">
        <f>SUM('monthly data'!E251:G251)</f>
        <v>2.9369999999999998</v>
      </c>
      <c r="D1274" s="113">
        <f>SUM('monthly data'!H251:J251)</f>
        <v>3.0773000000000001</v>
      </c>
      <c r="E1274" s="113">
        <f>SUM('monthly data'!K251:M251)</f>
        <v>3.0960999999999999</v>
      </c>
      <c r="F1274" s="113">
        <f>SUM('monthly data'!N251:P251)</f>
        <v>3.3348000000000004</v>
      </c>
      <c r="G1274" s="113">
        <f>SUM('monthly data'!Q251:S251)</f>
        <v>3.1304000000000003</v>
      </c>
      <c r="H1274" s="113">
        <f>SUM('monthly data'!T251:V251)</f>
        <v>2.7709999999999999</v>
      </c>
      <c r="I1274" s="113">
        <f>SUM('monthly data'!W251:Y251)</f>
        <v>2.7232000000000003</v>
      </c>
      <c r="J1274" s="113">
        <f>SUM('monthly data'!Z251:AB251)</f>
        <v>2.9675000000000002</v>
      </c>
      <c r="K1274" s="113">
        <f>SUM('monthly data'!AC251:AE251)</f>
        <v>2.4837000000000002</v>
      </c>
      <c r="L1274" s="113">
        <f>SUM('monthly data'!AF251:AH251)</f>
        <v>2.4165000000000001</v>
      </c>
      <c r="M1274" s="113">
        <f>SUM('monthly data'!AI251:AK251)</f>
        <v>2.3143000000000002</v>
      </c>
      <c r="N1274" s="113">
        <f>SUM('monthly data'!AL251:AN251)</f>
        <v>3.0776129999999999</v>
      </c>
      <c r="O1274" s="113">
        <f>SUM('monthly data'!AO251:AQ251)</f>
        <v>2.5149240000000002</v>
      </c>
      <c r="P1274" s="113">
        <f>SUM('monthly data'!AR251:AT251)</f>
        <v>2.9981169999999997</v>
      </c>
      <c r="Q1274" s="113">
        <f>SUM('monthly data'!AU251:AW251)</f>
        <v>3.6973969999999996</v>
      </c>
      <c r="R1274" s="113">
        <f>SUM('monthly data'!AX251:AZ251)</f>
        <v>2.7167479999999999</v>
      </c>
      <c r="S1274" s="113">
        <f>SUM('monthly data'!BA251:BC251)</f>
        <v>2.9020359999999998</v>
      </c>
      <c r="T1274" s="113">
        <f>SUM('monthly data'!BD251:BF251)</f>
        <v>2.0676350000000001</v>
      </c>
      <c r="U1274" s="113">
        <f>SUM('monthly data'!BG251:BI251)</f>
        <v>1.676156</v>
      </c>
      <c r="V1274" s="113">
        <f>SUM('monthly data'!BJ251:BL251)</f>
        <v>2.2807849999999998</v>
      </c>
      <c r="W1274" s="113">
        <f>SUM('monthly data'!BM251:BO251)</f>
        <v>2.6542600000000003</v>
      </c>
      <c r="X1274" s="113">
        <f>SUM('monthly data'!BP251:BR251)</f>
        <v>2.7214659999999999</v>
      </c>
      <c r="Y1274" s="113">
        <f>SUM('monthly data'!BS251:BU251)</f>
        <v>2.357729</v>
      </c>
      <c r="Z1274" s="113">
        <f>SUM('monthly data'!BV251:BX251)</f>
        <v>2.8693689999999998</v>
      </c>
      <c r="AA1274" s="113">
        <f>SUM('monthly data'!BY251:CA251)</f>
        <v>3.5551389999999996</v>
      </c>
      <c r="AB1274" s="113">
        <f>SUM('monthly data'!CB251:CD251)</f>
        <v>3.2042199999999998</v>
      </c>
      <c r="AC1274" s="113">
        <f>SUM('monthly data'!CE251:CG251)</f>
        <v>3.2541500000000001</v>
      </c>
      <c r="AD1274" s="113">
        <f>SUM('monthly data'!CH251:CJ251)</f>
        <v>4.7493099999999995</v>
      </c>
      <c r="AE1274" s="113">
        <f>SUM('monthly data'!CK251:CM251)</f>
        <v>5.0032100000000002</v>
      </c>
      <c r="AF1274" s="113">
        <f>SUM('monthly data'!CN251:CP251)</f>
        <v>7.1023899999999998</v>
      </c>
      <c r="AG1274" s="113">
        <f>SUM('monthly data'!CQ251:CS251)</f>
        <v>8.9748699999999992</v>
      </c>
      <c r="AH1274" s="113">
        <f>SUM('monthly data'!CT251:CV251)</f>
        <v>7.2204500000000005</v>
      </c>
      <c r="AI1274" s="113">
        <f>SUM('monthly data'!CW251:CY251)</f>
        <v>7.84985</v>
      </c>
      <c r="AJ1274" s="113">
        <f>SUM('monthly data'!CZ251:DB251)</f>
        <v>14.632349999999999</v>
      </c>
      <c r="AK1274" s="113">
        <f>SUM('monthly data'!DC251:DE251)</f>
        <v>15.14659</v>
      </c>
      <c r="AL1274" s="113">
        <f>SUM('monthly data'!DF251:DH251)</f>
        <v>14.983048</v>
      </c>
      <c r="AM1274" s="113">
        <f>SUM('monthly data'!DI251:DK251)</f>
        <v>13.354747</v>
      </c>
      <c r="AN1274" s="113">
        <f>SUM('monthly data'!DL251:DN251)</f>
        <v>14.961314000000002</v>
      </c>
      <c r="AO1274" s="113">
        <f>SUM('monthly data'!DO251:DQ251)</f>
        <v>14.344535</v>
      </c>
      <c r="AP1274" s="113">
        <f>SUM('monthly data'!DR251:DT251)</f>
        <v>12.503767</v>
      </c>
      <c r="AQ1274" s="113">
        <f>SUM('monthly data'!DU251:DW251)</f>
        <v>7.9105840000000001</v>
      </c>
      <c r="AR1274" s="113">
        <f>SUM('monthly data'!DX251:DZ251)</f>
        <v>6.7433619999999994</v>
      </c>
      <c r="AS1274" s="113">
        <f>SUM('monthly data'!EA251:EC251)</f>
        <v>5.8410969999999995</v>
      </c>
      <c r="AT1274" s="113">
        <f>SUM('monthly data'!ED251:EF251)</f>
        <v>7.6115339999999998</v>
      </c>
      <c r="AU1274" s="113">
        <f>SUM('monthly data'!EG251:EI251)</f>
        <v>6.7754439999999994</v>
      </c>
      <c r="AV1274" s="113">
        <f>SUM('monthly data'!EJ251:EL251)</f>
        <v>4.4686989999999991</v>
      </c>
      <c r="AW1274" s="113">
        <f>SUM('monthly data'!EM251:EO251)</f>
        <v>5.2552960000000004</v>
      </c>
      <c r="AX1274" s="113">
        <f>SUM('monthly data'!EP251:ER251)</f>
        <v>6.4507519999999996</v>
      </c>
      <c r="AY1274" s="113">
        <f>SUM('monthly data'!ES251:EU251)</f>
        <v>5.4517689999999996</v>
      </c>
      <c r="AZ1274" s="113">
        <f>SUM('monthly data'!EV251:EX251)</f>
        <v>5.1920809999999999</v>
      </c>
      <c r="BA1274" s="113">
        <f>SUM('monthly data'!EY251:FA251)</f>
        <v>7.2390090000000011</v>
      </c>
      <c r="BB1274" s="113">
        <f>SUM('monthly data'!FB251:FD251)</f>
        <v>4.3785090000000002</v>
      </c>
      <c r="BC1274" s="113">
        <f>SUM('monthly data'!FE251:FG251)</f>
        <v>8.3764639999999986</v>
      </c>
      <c r="BD1274" s="113">
        <f>SUM('monthly data'!FH251:FJ251)</f>
        <v>4.1828640000000004</v>
      </c>
      <c r="BE1274" s="113">
        <f>SUM('monthly data'!FK251:FM251)</f>
        <v>5.0139319999999987</v>
      </c>
      <c r="BF1274" s="113">
        <f>SUM('monthly data'!FN251:FP251)</f>
        <v>5.934266</v>
      </c>
      <c r="BG1274" s="113">
        <f>SUM('monthly data'!FQ251:FS251)</f>
        <v>6.7725652999999992</v>
      </c>
      <c r="BH1274" s="113">
        <f>SUM('monthly data'!FT251:FV251)</f>
        <v>5.7605199999999996</v>
      </c>
      <c r="BI1274" s="113">
        <f>SUM('monthly data'!FW251:FY251)</f>
        <v>7.6893739999999999</v>
      </c>
      <c r="BJ1274" s="113">
        <f>SUM('monthly data'!FZ251:GB251)</f>
        <v>8.3681710000000002</v>
      </c>
      <c r="BK1274" s="113">
        <f>SUM('monthly data'!GC251:GE251)</f>
        <v>8.6288140000000002</v>
      </c>
      <c r="BL1274" s="113">
        <f>SUM('monthly data'!GF251:GH251)</f>
        <v>8.8904478000000005</v>
      </c>
      <c r="BM1274" s="113">
        <f>SUM('monthly data'!GI251:GK251)</f>
        <v>9.0728160000000013</v>
      </c>
      <c r="BN1274" s="113">
        <f>SUM('monthly data'!GL251:GN251)</f>
        <v>7.0561100000000003</v>
      </c>
      <c r="BO1274" s="113">
        <f>SUM('monthly data'!GO251:GQ251)</f>
        <v>5.0944699295387004</v>
      </c>
      <c r="BP1274" s="113">
        <f>SUM('monthly data'!GR251:GT251)</f>
        <v>12.063556000000002</v>
      </c>
      <c r="BQ1274" s="113">
        <f>SUM('monthly data'!GU251:GW251)</f>
        <v>10.490361999999999</v>
      </c>
      <c r="BR1274" s="113">
        <f>SUM('monthly data'!GX251:GZ251)</f>
        <v>7.5173390000000007</v>
      </c>
      <c r="BS1274" s="113">
        <f>SUM('monthly data'!HA251:HC251)</f>
        <v>8.1586210000000001</v>
      </c>
      <c r="BT1274" s="113">
        <f>SUM('monthly data'!HD251:HF251)</f>
        <v>10.708389</v>
      </c>
      <c r="BU1274" s="113">
        <f>SUM('monthly data'!HG251:HI251)</f>
        <v>10.981627999999999</v>
      </c>
      <c r="BV1274" s="113">
        <f>SUM('monthly data'!HJ251:HL251)</f>
        <v>2.5017670000000001</v>
      </c>
      <c r="BW1274" s="113">
        <f>SUM('monthly data'!HM251:HO251)</f>
        <v>2.91838</v>
      </c>
      <c r="BX1274" s="113">
        <f>SUM('monthly data'!HP251:HR251)</f>
        <v>2.7769149999999998</v>
      </c>
      <c r="BY1274" s="113">
        <f>SUM('monthly data'!HS251:HU251)</f>
        <v>3.520591</v>
      </c>
      <c r="BZ1274" s="113">
        <f>SUM('monthly data'!HV251:HX251)</f>
        <v>7.7972078938920539</v>
      </c>
      <c r="CA1274" s="113">
        <f>SUM('monthly data'!HY251:IA251)</f>
        <v>8.0423972703547868</v>
      </c>
      <c r="CB1274" s="113">
        <f>SUM('monthly data'!IB251:ID251)</f>
        <v>13.11550330487318</v>
      </c>
      <c r="CC1274" s="113">
        <f>SUM('monthly data'!IE251:IG251)</f>
        <v>32.48267664127183</v>
      </c>
      <c r="CD1274" s="113">
        <f>SUM('monthly data'!IH251:IJ251)</f>
        <v>35.535496436455844</v>
      </c>
      <c r="CE1274" s="113">
        <f>SUM('monthly data'!IK251:IM251)</f>
        <v>39.734995589143743</v>
      </c>
      <c r="CF1274" s="113">
        <f>SUM('monthly data'!IN251:IP251)</f>
        <v>32.260294273329876</v>
      </c>
      <c r="CG1274" s="113">
        <f>SUM('monthly data'!IQ251:IS251)</f>
        <v>24.578188019868634</v>
      </c>
      <c r="CH1274" s="113">
        <f>SUM('monthly data'!IT251:IV251)</f>
        <v>50.608679472122589</v>
      </c>
      <c r="CI1274" s="113">
        <f>SUM('monthly data'!IW251:IY251)</f>
        <v>119.69170156238485</v>
      </c>
      <c r="CJ1274" s="113">
        <f>SUM('monthly data'!IZ251:JB251)</f>
        <v>117.3145392959521</v>
      </c>
      <c r="CK1274" s="113">
        <f>SUM('monthly data'!JC251:JE251)</f>
        <v>124.31794403980268</v>
      </c>
      <c r="CL1274" s="113">
        <f>SUM('monthly data'!JF251:JH251)</f>
        <v>135.86249252591375</v>
      </c>
      <c r="CM1274" s="113">
        <f>SUM('monthly data'!JI251:JK251)</f>
        <v>133.16193071140691</v>
      </c>
      <c r="CN1274" s="113">
        <f>SUM('monthly data'!JL251:JN251)</f>
        <v>130.22791266009105</v>
      </c>
      <c r="CO1274" s="113">
        <f>SUM('monthly data'!JO251:JQ251)</f>
        <v>132.99355178068683</v>
      </c>
      <c r="CP1274" s="113">
        <f>SUM('monthly data'!JR251:JT251)</f>
        <v>234.01719546371294</v>
      </c>
      <c r="CQ1274" s="113">
        <f>SUM('monthly data'!JU251:JW251)</f>
        <v>243.29114194492649</v>
      </c>
      <c r="CR1274" s="113">
        <f>SUM('monthly data'!JX251:JZ251)</f>
        <v>239.44376641374441</v>
      </c>
      <c r="CS1274" s="113">
        <f>SUM('monthly data'!KA251:KC251)</f>
        <v>267.57265739441118</v>
      </c>
      <c r="CT1274" s="113">
        <f>SUM('monthly data'!KD251:KF251)</f>
        <v>293.43839960554999</v>
      </c>
      <c r="CU1274" s="113">
        <f>SUM('monthly data'!KG251:KI251)</f>
        <v>357.28405382890998</v>
      </c>
      <c r="CV1274" s="113">
        <f>SUM('monthly data'!KJ251:KL251)</f>
        <v>386.33010360541005</v>
      </c>
      <c r="CW1274" s="113">
        <f>SUM('monthly data'!KM251:KO251)</f>
        <v>401.36063154333203</v>
      </c>
      <c r="CX1274" s="113">
        <f>SUM('monthly data'!KP251:KR251)</f>
        <v>344.05925180713996</v>
      </c>
      <c r="CY1274" s="113">
        <f>SUM('monthly data'!KS251:KU251)</f>
        <v>375.45780685658508</v>
      </c>
      <c r="CZ1274" s="113">
        <f>SUM('monthly data'!KV251:KX251)</f>
        <v>422.23307883490497</v>
      </c>
      <c r="DA1274" s="113">
        <f>SUM('monthly data'!KY251:LA251)</f>
        <v>413.41783532246802</v>
      </c>
      <c r="DB1274" s="113">
        <f>SUM('monthly data'!LB251:LD251)</f>
        <v>0</v>
      </c>
      <c r="DC1274" s="113">
        <f>SUM('monthly data'!LE251:LG251)</f>
        <v>0</v>
      </c>
      <c r="DD1274" s="113">
        <f>SUM('monthly data'!LH251:LJ251)</f>
        <v>0</v>
      </c>
      <c r="DE1274" s="113">
        <f>SUM('monthly data'!LK251:LM251)</f>
        <v>0</v>
      </c>
      <c r="DF1274" s="113">
        <f>SUM('monthly data'!LN251:LP251)</f>
        <v>0</v>
      </c>
      <c r="DG1274" s="113">
        <f>SUM('monthly data'!LQ251:LS251)</f>
        <v>0</v>
      </c>
      <c r="DH1274" s="113">
        <f>SUM('monthly data'!LT251:LV251)</f>
        <v>0</v>
      </c>
      <c r="DI1274" s="113">
        <f>SUM('monthly data'!LW251:LY251)</f>
        <v>0</v>
      </c>
      <c r="DJ1274" s="113">
        <f>SUM('monthly data'!LZ251:MB251)</f>
        <v>0</v>
      </c>
      <c r="DK1274" s="113">
        <f>SUM('monthly data'!MC251:ME251)</f>
        <v>0</v>
      </c>
      <c r="DL1274" s="113">
        <f>SUM('monthly data'!MF251:MH251)</f>
        <v>0</v>
      </c>
      <c r="DM1274" s="113">
        <f>SUM('monthly data'!MI251:MK251)</f>
        <v>0</v>
      </c>
      <c r="DN1274" s="113">
        <f>SUM('monthly data'!ML251:MN251)</f>
        <v>0</v>
      </c>
      <c r="DO1274" s="113">
        <f>SUM('monthly data'!MO251:MQ251)</f>
        <v>0</v>
      </c>
      <c r="DP1274" s="113">
        <f>SUM('monthly data'!MR251:MT251)</f>
        <v>0</v>
      </c>
      <c r="DQ1274" s="113">
        <f>SUM('monthly data'!MU251:MW251)</f>
        <v>0</v>
      </c>
    </row>
    <row r="1275" spans="1:121" ht="17.399999999999999">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399999999999999">
      <c r="A1276" s="83" t="s">
        <v>580</v>
      </c>
      <c r="B1276" s="113">
        <f>SUM('monthly data'!B252:D252)</f>
        <v>0</v>
      </c>
      <c r="C1276" s="113">
        <f>SUM('monthly data'!E252:G252)</f>
        <v>0</v>
      </c>
      <c r="D1276" s="113">
        <f>SUM('monthly data'!H252:J252)</f>
        <v>0</v>
      </c>
      <c r="E1276" s="113">
        <f>SUM('monthly data'!K252:M252)</f>
        <v>0</v>
      </c>
      <c r="F1276" s="113">
        <f>SUM('monthly data'!N252:P252)</f>
        <v>0</v>
      </c>
      <c r="G1276" s="113">
        <f>SUM('monthly data'!Q252:S252)</f>
        <v>0</v>
      </c>
      <c r="H1276" s="113">
        <f>SUM('monthly data'!T252:V252)</f>
        <v>0</v>
      </c>
      <c r="I1276" s="113">
        <f>SUM('monthly data'!W252:Y252)</f>
        <v>0</v>
      </c>
      <c r="J1276" s="113">
        <f>SUM('monthly data'!Z252:AB252)</f>
        <v>0</v>
      </c>
      <c r="K1276" s="113">
        <f>SUM('monthly data'!AC252:AE252)</f>
        <v>0</v>
      </c>
      <c r="L1276" s="113">
        <f>SUM('monthly data'!AF252:AH252)</f>
        <v>0</v>
      </c>
      <c r="M1276" s="113">
        <f>SUM('monthly data'!AI252:AK252)</f>
        <v>0</v>
      </c>
      <c r="N1276" s="113">
        <f>SUM('monthly data'!AL252:AN252)</f>
        <v>0</v>
      </c>
      <c r="O1276" s="113">
        <f>SUM('monthly data'!AO252:AQ252)</f>
        <v>0</v>
      </c>
      <c r="P1276" s="113">
        <f>SUM('monthly data'!AR252:AT252)</f>
        <v>0</v>
      </c>
      <c r="Q1276" s="113">
        <f>SUM('monthly data'!AU252:AW252)</f>
        <v>0</v>
      </c>
      <c r="R1276" s="113">
        <f>SUM('monthly data'!AX252:AZ252)</f>
        <v>0</v>
      </c>
      <c r="S1276" s="113">
        <f>SUM('monthly data'!BA252:BC252)</f>
        <v>0</v>
      </c>
      <c r="T1276" s="113">
        <f>SUM('monthly data'!BD252:BF252)</f>
        <v>0</v>
      </c>
      <c r="U1276" s="113">
        <f>SUM('monthly data'!BG252:BI252)</f>
        <v>0</v>
      </c>
      <c r="V1276" s="113">
        <f>SUM('monthly data'!BJ252:BL252)</f>
        <v>0</v>
      </c>
      <c r="W1276" s="113">
        <f>SUM('monthly data'!BM252:BO252)</f>
        <v>0</v>
      </c>
      <c r="X1276" s="113">
        <f>SUM('monthly data'!BP252:BR252)</f>
        <v>0</v>
      </c>
      <c r="Y1276" s="113">
        <f>SUM('monthly data'!BS252:BU252)</f>
        <v>0</v>
      </c>
      <c r="Z1276" s="113">
        <f>SUM('monthly data'!BV252:BX252)</f>
        <v>0</v>
      </c>
      <c r="AA1276" s="113">
        <f>SUM('monthly data'!BY252:CA252)</f>
        <v>0</v>
      </c>
      <c r="AB1276" s="113">
        <f>SUM('monthly data'!CB252:CD252)</f>
        <v>0</v>
      </c>
      <c r="AC1276" s="113">
        <f>SUM('monthly data'!CE252:CG252)</f>
        <v>0</v>
      </c>
      <c r="AD1276" s="113">
        <f>SUM('monthly data'!CH252:CJ252)</f>
        <v>0</v>
      </c>
      <c r="AE1276" s="113">
        <f>SUM('monthly data'!CK252:CM252)</f>
        <v>0</v>
      </c>
      <c r="AF1276" s="113">
        <f>SUM('monthly data'!CN252:CP252)</f>
        <v>0</v>
      </c>
      <c r="AG1276" s="113">
        <f>SUM('monthly data'!CQ252:CS252)</f>
        <v>0</v>
      </c>
      <c r="AH1276" s="113">
        <f>SUM('monthly data'!CT252:CV252)</f>
        <v>0</v>
      </c>
      <c r="AI1276" s="113">
        <f>SUM('monthly data'!CW252:CY252)</f>
        <v>0</v>
      </c>
      <c r="AJ1276" s="113">
        <f>SUM('monthly data'!CZ252:DB252)</f>
        <v>0</v>
      </c>
      <c r="AK1276" s="113">
        <f>SUM('monthly data'!DC252:DE252)</f>
        <v>0</v>
      </c>
      <c r="AL1276" s="113">
        <f>SUM('monthly data'!DF252:DH252)</f>
        <v>0</v>
      </c>
      <c r="AM1276" s="113">
        <f>SUM('monthly data'!DI252:DK252)</f>
        <v>0</v>
      </c>
      <c r="AN1276" s="113">
        <f>SUM('monthly data'!DL252:DN252)</f>
        <v>0</v>
      </c>
      <c r="AO1276" s="113">
        <f>SUM('monthly data'!DO252:DQ252)</f>
        <v>0</v>
      </c>
      <c r="AP1276" s="113">
        <f>SUM('monthly data'!DR252:DT252)</f>
        <v>0</v>
      </c>
      <c r="AQ1276" s="113">
        <f>SUM('monthly data'!DU252:DW252)</f>
        <v>0</v>
      </c>
      <c r="AR1276" s="113">
        <f>SUM('monthly data'!DX252:DZ252)</f>
        <v>0</v>
      </c>
      <c r="AS1276" s="113">
        <f>SUM('monthly data'!EA252:EC252)</f>
        <v>0</v>
      </c>
      <c r="AT1276" s="113">
        <f>SUM('monthly data'!ED252:EF252)</f>
        <v>0</v>
      </c>
      <c r="AU1276" s="113">
        <f>SUM('monthly data'!EG252:EI252)</f>
        <v>0</v>
      </c>
      <c r="AV1276" s="113">
        <f>SUM('monthly data'!EJ252:EL252)</f>
        <v>0</v>
      </c>
      <c r="AW1276" s="113">
        <f>SUM('monthly data'!EM252:EO252)</f>
        <v>0</v>
      </c>
      <c r="AX1276" s="113">
        <f>SUM('monthly data'!EP252:ER252)</f>
        <v>0</v>
      </c>
      <c r="AY1276" s="113">
        <f>SUM('monthly data'!ES252:EU252)</f>
        <v>0</v>
      </c>
      <c r="AZ1276" s="113">
        <f>SUM('monthly data'!EV252:EX252)</f>
        <v>0</v>
      </c>
      <c r="BA1276" s="113">
        <f>SUM('monthly data'!EY252:FA252)</f>
        <v>0</v>
      </c>
      <c r="BB1276" s="113">
        <f>SUM('monthly data'!FB252:FD252)</f>
        <v>0</v>
      </c>
      <c r="BC1276" s="113">
        <f>SUM('monthly data'!FE252:FG252)</f>
        <v>0</v>
      </c>
      <c r="BD1276" s="113">
        <f>SUM('monthly data'!FH252:FJ252)</f>
        <v>0</v>
      </c>
      <c r="BE1276" s="113">
        <f>SUM('monthly data'!FK252:FM252)</f>
        <v>0</v>
      </c>
      <c r="BF1276" s="113">
        <f>SUM('monthly data'!FN252:FP252)</f>
        <v>0</v>
      </c>
      <c r="BG1276" s="113">
        <f>SUM('monthly data'!FQ252:FS252)</f>
        <v>0</v>
      </c>
      <c r="BH1276" s="113">
        <f>SUM('monthly data'!FT252:FV252)</f>
        <v>0</v>
      </c>
      <c r="BI1276" s="113">
        <f>SUM('monthly data'!FW252:FY252)</f>
        <v>0</v>
      </c>
      <c r="BJ1276" s="113">
        <f>SUM('monthly data'!FZ252:GB252)</f>
        <v>0</v>
      </c>
      <c r="BK1276" s="113">
        <f>SUM('monthly data'!GC252:GE252)</f>
        <v>0</v>
      </c>
      <c r="BL1276" s="113">
        <f>SUM('monthly data'!GF252:GH252)</f>
        <v>0</v>
      </c>
      <c r="BM1276" s="113">
        <f>SUM('monthly data'!GI252:GK252)</f>
        <v>0</v>
      </c>
      <c r="BN1276" s="113">
        <f>SUM('monthly data'!GL252:GN252)</f>
        <v>0</v>
      </c>
      <c r="BO1276" s="113">
        <f>SUM('monthly data'!GO252:GQ252)</f>
        <v>0</v>
      </c>
      <c r="BP1276" s="113">
        <f>SUM('monthly data'!GR252:GT252)</f>
        <v>0</v>
      </c>
      <c r="BQ1276" s="113">
        <f>SUM('monthly data'!GU252:GW252)</f>
        <v>0</v>
      </c>
      <c r="BR1276" s="113">
        <f>SUM('monthly data'!GX252:GZ252)</f>
        <v>0</v>
      </c>
      <c r="BS1276" s="113">
        <f>SUM('monthly data'!HA252:HC252)</f>
        <v>0</v>
      </c>
      <c r="BT1276" s="113">
        <f>SUM('monthly data'!HD252:HF252)</f>
        <v>0</v>
      </c>
      <c r="BU1276" s="113">
        <f>SUM('monthly data'!HG252:HI252)</f>
        <v>0</v>
      </c>
      <c r="BV1276" s="113">
        <f>SUM('monthly data'!HJ252:HL252)</f>
        <v>0</v>
      </c>
      <c r="BW1276" s="113">
        <f>SUM('monthly data'!HM252:HO252)</f>
        <v>1.3000000000000002E-4</v>
      </c>
      <c r="BX1276" s="113">
        <f>SUM('monthly data'!HP252:HR252)</f>
        <v>1.5099999999999998E-4</v>
      </c>
      <c r="BY1276" s="113">
        <f>SUM('monthly data'!HS252:HU252)</f>
        <v>1.63E-4</v>
      </c>
      <c r="BZ1276" s="113">
        <f>SUM('monthly data'!HV252:HX252)</f>
        <v>2.958018</v>
      </c>
      <c r="CA1276" s="113">
        <f>SUM('monthly data'!HY252:IA252)</f>
        <v>2.04922</v>
      </c>
      <c r="CB1276" s="113">
        <f>SUM('monthly data'!IB252:ID252)</f>
        <v>3.1942808999999999</v>
      </c>
      <c r="CC1276" s="113">
        <f>SUM('monthly data'!IE252:IG252)</f>
        <v>14.928939799999998</v>
      </c>
      <c r="CD1276" s="113">
        <f>SUM('monthly data'!IH252:IJ252)</f>
        <v>17.471873481495599</v>
      </c>
      <c r="CE1276" s="113">
        <f>SUM('monthly data'!IK252:IM252)</f>
        <v>28.406695464981354</v>
      </c>
      <c r="CF1276" s="113">
        <f>SUM('monthly data'!IN252:IP252)</f>
        <v>19.833333825751602</v>
      </c>
      <c r="CG1276" s="113">
        <f>SUM('monthly data'!IQ252:IS252)</f>
        <v>11.973049999999999</v>
      </c>
      <c r="CH1276" s="113">
        <f>SUM('monthly data'!IT252:IV252)</f>
        <v>22.5476748307603</v>
      </c>
      <c r="CI1276" s="113">
        <f>SUM('monthly data'!IW252:IY252)</f>
        <v>52.837407083623262</v>
      </c>
      <c r="CJ1276" s="113">
        <f>SUM('monthly data'!IZ252:JB252)</f>
        <v>51.739776886903996</v>
      </c>
      <c r="CK1276" s="113">
        <f>SUM('monthly data'!JC252:JE252)</f>
        <v>59.470065363301465</v>
      </c>
      <c r="CL1276" s="113">
        <f>SUM('monthly data'!JF252:JH252)</f>
        <v>71.407698281913724</v>
      </c>
      <c r="CM1276" s="113">
        <f>SUM('monthly data'!JI252:JK252)</f>
        <v>69.27779350093212</v>
      </c>
      <c r="CN1276" s="113">
        <f>SUM('monthly data'!JL252:JN252)</f>
        <v>66.861202610091041</v>
      </c>
      <c r="CO1276" s="113">
        <f>SUM('monthly data'!JO252:JQ252)</f>
        <v>62.248957145686859</v>
      </c>
      <c r="CP1276" s="113">
        <f>SUM('monthly data'!JR252:JT252)</f>
        <v>100.54389567571292</v>
      </c>
      <c r="CQ1276" s="113">
        <f>SUM('monthly data'!JU252:JW252)</f>
        <v>98.129487837006508</v>
      </c>
      <c r="CR1276" s="113">
        <f>SUM('monthly data'!JX252:JZ252)</f>
        <v>74.437642788744398</v>
      </c>
      <c r="CS1276" s="113">
        <f>SUM('monthly data'!KA252:KC252)</f>
        <v>86.401462102411188</v>
      </c>
      <c r="CT1276" s="113">
        <f>SUM('monthly data'!KD252:KF252)</f>
        <v>84.012286748549997</v>
      </c>
      <c r="CU1276" s="113">
        <f>SUM('monthly data'!KG252:KI252)</f>
        <v>85.928458110880001</v>
      </c>
      <c r="CV1276" s="113">
        <f>SUM('monthly data'!KJ252:KL252)</f>
        <v>74.880734205229999</v>
      </c>
      <c r="CW1276" s="113">
        <f>SUM('monthly data'!KM252:KO252)</f>
        <v>52.766194625350003</v>
      </c>
      <c r="CX1276" s="113">
        <f>SUM('monthly data'!KP252:KR252)</f>
        <v>55.385438906169995</v>
      </c>
      <c r="CY1276" s="113">
        <f>SUM('monthly data'!KS252:KU252)</f>
        <v>53.036289512505007</v>
      </c>
      <c r="CZ1276" s="113">
        <f>SUM('monthly data'!KV252:KX252)</f>
        <v>49.426441969844895</v>
      </c>
      <c r="DA1276" s="113">
        <f>SUM('monthly data'!KY252:LA252)</f>
        <v>43.022127671764054</v>
      </c>
      <c r="DB1276" s="113">
        <f>SUM('monthly data'!LB252:LD252)</f>
        <v>0</v>
      </c>
      <c r="DC1276" s="113">
        <f>SUM('monthly data'!LE252:LG252)</f>
        <v>0</v>
      </c>
      <c r="DD1276" s="113">
        <f>SUM('monthly data'!LH252:LJ252)</f>
        <v>0</v>
      </c>
      <c r="DE1276" s="113">
        <f>SUM('monthly data'!LK252:LM252)</f>
        <v>0</v>
      </c>
      <c r="DF1276" s="113">
        <f>SUM('monthly data'!LN252:LP252)</f>
        <v>0</v>
      </c>
      <c r="DG1276" s="113">
        <f>SUM('monthly data'!LQ252:LS252)</f>
        <v>0</v>
      </c>
      <c r="DH1276" s="113">
        <f>SUM('monthly data'!LT252:LV252)</f>
        <v>0</v>
      </c>
      <c r="DI1276" s="113">
        <f>SUM('monthly data'!LW252:LY252)</f>
        <v>0</v>
      </c>
      <c r="DJ1276" s="113">
        <f>SUM('monthly data'!LZ252:MB252)</f>
        <v>0</v>
      </c>
      <c r="DK1276" s="113">
        <f>SUM('monthly data'!MC252:ME252)</f>
        <v>0</v>
      </c>
      <c r="DL1276" s="113">
        <f>SUM('monthly data'!MF252:MH252)</f>
        <v>0</v>
      </c>
      <c r="DM1276" s="113">
        <f>SUM('monthly data'!MI252:MK252)</f>
        <v>0</v>
      </c>
      <c r="DN1276" s="113">
        <f>SUM('monthly data'!ML252:MN252)</f>
        <v>0</v>
      </c>
      <c r="DO1276" s="113">
        <f>SUM('monthly data'!MO252:MQ252)</f>
        <v>0</v>
      </c>
      <c r="DP1276" s="113">
        <f>SUM('monthly data'!MR252:MT252)</f>
        <v>0</v>
      </c>
      <c r="DQ1276" s="113">
        <f>SUM('monthly data'!MU252:MW252)</f>
        <v>0</v>
      </c>
    </row>
    <row r="1277" spans="1:121" ht="17.399999999999999">
      <c r="A1277" s="84" t="s">
        <v>581</v>
      </c>
      <c r="B1277" s="113">
        <f>SUM('monthly data'!B253:D253)</f>
        <v>51.276699999999998</v>
      </c>
      <c r="C1277" s="113">
        <f>SUM('monthly data'!E253:G253)</f>
        <v>56.082899999999995</v>
      </c>
      <c r="D1277" s="113">
        <f>SUM('monthly data'!H253:J253)</f>
        <v>78.016599999999997</v>
      </c>
      <c r="E1277" s="113">
        <f>SUM('monthly data'!K253:M253)</f>
        <v>85.113299999999995</v>
      </c>
      <c r="F1277" s="113">
        <f>SUM('monthly data'!N253:P253)</f>
        <v>77.298100000000005</v>
      </c>
      <c r="G1277" s="113">
        <f>SUM('monthly data'!Q253:S253)</f>
        <v>81.250600000000006</v>
      </c>
      <c r="H1277" s="113">
        <f>SUM('monthly data'!T253:V253)</f>
        <v>93.440299999999993</v>
      </c>
      <c r="I1277" s="113">
        <f>SUM('monthly data'!W253:Y253)</f>
        <v>88.012100000000004</v>
      </c>
      <c r="J1277" s="113">
        <f>SUM('monthly data'!Z253:AB253)</f>
        <v>89.080799999999996</v>
      </c>
      <c r="K1277" s="113">
        <f>SUM('monthly data'!AC253:AE253)</f>
        <v>106.85240000000002</v>
      </c>
      <c r="L1277" s="113">
        <f>SUM('monthly data'!AF253:AH253)</f>
        <v>119.27370000000001</v>
      </c>
      <c r="M1277" s="113">
        <f>SUM('monthly data'!AI253:AK253)</f>
        <v>129.56190000000001</v>
      </c>
      <c r="N1277" s="113">
        <f>SUM('monthly data'!AL253:AN253)</f>
        <v>136.12757100000002</v>
      </c>
      <c r="O1277" s="113">
        <f>SUM('monthly data'!AO253:AQ253)</f>
        <v>144.02677299999999</v>
      </c>
      <c r="P1277" s="113">
        <f>SUM('monthly data'!AR253:AT253)</f>
        <v>162.49724999999998</v>
      </c>
      <c r="Q1277" s="113">
        <f>SUM('monthly data'!AU253:AW253)</f>
        <v>159.11108100000001</v>
      </c>
      <c r="R1277" s="113">
        <f>SUM('monthly data'!AX253:AZ253)</f>
        <v>169.21563100000003</v>
      </c>
      <c r="S1277" s="113">
        <f>SUM('monthly data'!BA253:BC253)</f>
        <v>180.29394099999999</v>
      </c>
      <c r="T1277" s="113">
        <f>SUM('monthly data'!BD253:BF253)</f>
        <v>189.57406999999998</v>
      </c>
      <c r="U1277" s="113">
        <f>SUM('monthly data'!BG253:BI253)</f>
        <v>183.95543900000001</v>
      </c>
      <c r="V1277" s="113">
        <f>SUM('monthly data'!BJ253:BL253)</f>
        <v>182.70694600000002</v>
      </c>
      <c r="W1277" s="113">
        <f>SUM('monthly data'!BM253:BO253)</f>
        <v>195.25325099999998</v>
      </c>
      <c r="X1277" s="113">
        <f>SUM('monthly data'!BP253:BR253)</f>
        <v>200.476359</v>
      </c>
      <c r="Y1277" s="113">
        <f>SUM('monthly data'!BS253:BU253)</f>
        <v>206.50987099999998</v>
      </c>
      <c r="Z1277" s="113">
        <f>SUM('monthly data'!BV253:BX253)</f>
        <v>206.825245</v>
      </c>
      <c r="AA1277" s="113">
        <f>SUM('monthly data'!BY253:CA253)</f>
        <v>218.65497699999997</v>
      </c>
      <c r="AB1277" s="113">
        <f>SUM('monthly data'!CB253:CD253)</f>
        <v>228.72015499999998</v>
      </c>
      <c r="AC1277" s="113">
        <f>SUM('monthly data'!CE253:CG253)</f>
        <v>229.41496000000001</v>
      </c>
      <c r="AD1277" s="113">
        <f>SUM('monthly data'!CH253:CJ253)</f>
        <v>228.53633000000002</v>
      </c>
      <c r="AE1277" s="113">
        <f>SUM('monthly data'!CK253:CM253)</f>
        <v>236.81730000000002</v>
      </c>
      <c r="AF1277" s="113">
        <f>SUM('monthly data'!CN253:CP253)</f>
        <v>242.94513999999998</v>
      </c>
      <c r="AG1277" s="113">
        <f>SUM('monthly data'!CQ253:CS253)</f>
        <v>250.25952000000001</v>
      </c>
      <c r="AH1277" s="113">
        <f>SUM('monthly data'!CT253:CV253)</f>
        <v>295.14841000000001</v>
      </c>
      <c r="AI1277" s="113">
        <f>SUM('monthly data'!CW253:CY253)</f>
        <v>302.87650000000002</v>
      </c>
      <c r="AJ1277" s="113">
        <f>SUM('monthly data'!CZ253:DB253)</f>
        <v>335.71717999999998</v>
      </c>
      <c r="AK1277" s="113">
        <f>SUM('monthly data'!DC253:DE253)</f>
        <v>355.42451999999997</v>
      </c>
      <c r="AL1277" s="113">
        <f>SUM('monthly data'!DF253:DH253)</f>
        <v>337.44694394999999</v>
      </c>
      <c r="AM1277" s="113">
        <f>SUM('monthly data'!DI253:DK253)</f>
        <v>346.73222571400004</v>
      </c>
      <c r="AN1277" s="113">
        <f>SUM('monthly data'!DL253:DN253)</f>
        <v>363.61281994499996</v>
      </c>
      <c r="AO1277" s="113">
        <f>SUM('monthly data'!DO253:DQ253)</f>
        <v>383.66054024599998</v>
      </c>
      <c r="AP1277" s="113">
        <f>SUM('monthly data'!DR253:DT253)</f>
        <v>393.25766099999993</v>
      </c>
      <c r="AQ1277" s="113">
        <f>SUM('monthly data'!DU253:DW253)</f>
        <v>436.54801900000007</v>
      </c>
      <c r="AR1277" s="113">
        <f>SUM('monthly data'!DX253:DZ253)</f>
        <v>474.50756799999999</v>
      </c>
      <c r="AS1277" s="113">
        <f>SUM('monthly data'!EA253:EC253)</f>
        <v>489.01993100000004</v>
      </c>
      <c r="AT1277" s="113">
        <f>SUM('monthly data'!ED253:EF253)</f>
        <v>512.12807700000008</v>
      </c>
      <c r="AU1277" s="113">
        <f>SUM('monthly data'!EG253:EI253)</f>
        <v>554.22144000000003</v>
      </c>
      <c r="AV1277" s="113">
        <f>SUM('monthly data'!EJ253:EL253)</f>
        <v>598.10389000000009</v>
      </c>
      <c r="AW1277" s="113">
        <f>SUM('monthly data'!EM253:EO253)</f>
        <v>625.57525800000008</v>
      </c>
      <c r="AX1277" s="113">
        <f>SUM('monthly data'!EP253:ER253)</f>
        <v>641.51691400000004</v>
      </c>
      <c r="AY1277" s="113">
        <f>SUM('monthly data'!ES253:EU253)</f>
        <v>681.22954499999992</v>
      </c>
      <c r="AZ1277" s="113">
        <f>SUM('monthly data'!EV253:EX253)</f>
        <v>733.40773630000001</v>
      </c>
      <c r="BA1277" s="113">
        <f>SUM('monthly data'!EY253:FA253)</f>
        <v>759.36827499999981</v>
      </c>
      <c r="BB1277" s="113">
        <f>SUM('monthly data'!FB253:FD253)</f>
        <v>792.95444799999996</v>
      </c>
      <c r="BC1277" s="113">
        <f>SUM('monthly data'!FE253:FG253)</f>
        <v>861.20783100000006</v>
      </c>
      <c r="BD1277" s="113">
        <f>SUM('monthly data'!FH253:FJ253)</f>
        <v>960.59094810000011</v>
      </c>
      <c r="BE1277" s="113">
        <f>SUM('monthly data'!FK253:FM253)</f>
        <v>1021.2546909999999</v>
      </c>
      <c r="BF1277" s="113">
        <f>SUM('monthly data'!FN253:FP253)</f>
        <v>1006.3243383649999</v>
      </c>
      <c r="BG1277" s="113">
        <f>SUM('monthly data'!FQ253:FS253)</f>
        <v>1000.8681661570001</v>
      </c>
      <c r="BH1277" s="113">
        <f>SUM('monthly data'!FT253:FV253)</f>
        <v>974.57435745000021</v>
      </c>
      <c r="BI1277" s="113">
        <f>SUM('monthly data'!FW253:FY253)</f>
        <v>1010.0303872290001</v>
      </c>
      <c r="BJ1277" s="113">
        <f>SUM('monthly data'!FZ253:GB253)</f>
        <v>1091.1618976720001</v>
      </c>
      <c r="BK1277" s="113">
        <f>SUM('monthly data'!GC253:GE253)</f>
        <v>1108.8390969329998</v>
      </c>
      <c r="BL1277" s="113">
        <f>SUM('monthly data'!GF253:GH253)</f>
        <v>1132.9903299720002</v>
      </c>
      <c r="BM1277" s="113">
        <f>SUM('monthly data'!GI253:GK253)</f>
        <v>1173.1897138929999</v>
      </c>
      <c r="BN1277" s="113">
        <f>SUM('monthly data'!GL253:GN253)</f>
        <v>1242.9939052609998</v>
      </c>
      <c r="BO1277" s="113">
        <f>SUM('monthly data'!GO253:GQ253)</f>
        <v>1324.876495556483</v>
      </c>
      <c r="BP1277" s="113">
        <f>SUM('monthly data'!GR253:GT253)</f>
        <v>1445.2714703509998</v>
      </c>
      <c r="BQ1277" s="113">
        <f>SUM('monthly data'!GU253:GW253)</f>
        <v>1515.1837984400001</v>
      </c>
      <c r="BR1277" s="113">
        <f>SUM('monthly data'!GX253:GZ253)</f>
        <v>1614.0699330000002</v>
      </c>
      <c r="BS1277" s="113">
        <f>SUM('monthly data'!HA253:HC253)</f>
        <v>1773.0503810000005</v>
      </c>
      <c r="BT1277" s="113">
        <f>SUM('monthly data'!HD253:HF253)</f>
        <v>1948.4654660000006</v>
      </c>
      <c r="BU1277" s="113">
        <f>SUM('monthly data'!HG253:HI253)</f>
        <v>2030.4540070000003</v>
      </c>
      <c r="BV1277" s="113">
        <f>SUM('monthly data'!HJ253:HL253)</f>
        <v>2090.7440369999999</v>
      </c>
      <c r="BW1277" s="113">
        <f>SUM('monthly data'!HM253:HO253)</f>
        <v>2143.2077485999998</v>
      </c>
      <c r="BX1277" s="113">
        <f>SUM('monthly data'!HP253:HR253)</f>
        <v>2196.8202419999998</v>
      </c>
      <c r="BY1277" s="113">
        <f>SUM('monthly data'!HS253:HU253)</f>
        <v>2266.153174</v>
      </c>
      <c r="BZ1277" s="113">
        <f>SUM('monthly data'!HV253:HX253)</f>
        <v>2348.3821003758917</v>
      </c>
      <c r="CA1277" s="113">
        <f>SUM('monthly data'!HY253:IA253)</f>
        <v>2445.4546939854226</v>
      </c>
      <c r="CB1277" s="113">
        <f>SUM('monthly data'!IB253:ID253)</f>
        <v>2535.0585516613651</v>
      </c>
      <c r="CC1277" s="113">
        <f>SUM('monthly data'!IE253:IG253)</f>
        <v>2680.1721070565491</v>
      </c>
      <c r="CD1277" s="113">
        <f>SUM('monthly data'!IH253:IJ253)</f>
        <v>2851.7906179720858</v>
      </c>
      <c r="CE1277" s="113">
        <f>SUM('monthly data'!IK253:IM253)</f>
        <v>3081.1200794455267</v>
      </c>
      <c r="CF1277" s="113">
        <f>SUM('monthly data'!IN253:IP253)</f>
        <v>3227.3888074269912</v>
      </c>
      <c r="CG1277" s="113">
        <f>SUM('monthly data'!IQ253:IS253)</f>
        <v>3456.5511008953854</v>
      </c>
      <c r="CH1277" s="113">
        <f>SUM('monthly data'!IT253:IV253)</f>
        <v>3676.9130508416629</v>
      </c>
      <c r="CI1277" s="113">
        <f>SUM('monthly data'!IW253:IY253)</f>
        <v>3817.1358058641567</v>
      </c>
      <c r="CJ1277" s="113">
        <f>SUM('monthly data'!IZ253:JB253)</f>
        <v>3921.5875282655197</v>
      </c>
      <c r="CK1277" s="113">
        <f>SUM('monthly data'!JC253:JE253)</f>
        <v>3907.0711129264255</v>
      </c>
      <c r="CL1277" s="113">
        <f>SUM('monthly data'!JF253:JH253)</f>
        <v>3961.6407641305796</v>
      </c>
      <c r="CM1277" s="113">
        <f>SUM('monthly data'!JI253:JK253)</f>
        <v>4126.4162067652096</v>
      </c>
      <c r="CN1277" s="113">
        <f>SUM('monthly data'!JL253:JN253)</f>
        <v>4187.9773140527495</v>
      </c>
      <c r="CO1277" s="113">
        <f>SUM('monthly data'!JO253:JQ253)</f>
        <v>4338.7822576676372</v>
      </c>
      <c r="CP1277" s="113">
        <f>SUM('monthly data'!JR253:JT253)</f>
        <v>4314.1446828430671</v>
      </c>
      <c r="CQ1277" s="113">
        <f>SUM('monthly data'!JU253:JW253)</f>
        <v>4426.4802954507659</v>
      </c>
      <c r="CR1277" s="113">
        <f>SUM('monthly data'!JX253:JZ253)</f>
        <v>4486.4175112322964</v>
      </c>
      <c r="CS1277" s="113">
        <f>SUM('monthly data'!KA253:KC253)</f>
        <v>4706.2756641428095</v>
      </c>
      <c r="CT1277" s="113">
        <f>SUM('monthly data'!KD253:KF253)</f>
        <v>4964.6119167583402</v>
      </c>
      <c r="CU1277" s="113">
        <f>SUM('monthly data'!KG253:KI253)</f>
        <v>5208.2254111048924</v>
      </c>
      <c r="CV1277" s="113">
        <f>SUM('monthly data'!KJ253:KL253)</f>
        <v>5382.5081897671862</v>
      </c>
      <c r="CW1277" s="113">
        <f>SUM('monthly data'!KM253:KO253)</f>
        <v>5458.9910556926279</v>
      </c>
      <c r="CX1277" s="113">
        <f>SUM('monthly data'!KP253:KR253)</f>
        <v>5635.0884084669415</v>
      </c>
      <c r="CY1277" s="113">
        <f>SUM('monthly data'!KS253:KU253)</f>
        <v>5876.5277448469751</v>
      </c>
      <c r="CZ1277" s="113">
        <f>SUM('monthly data'!KV253:KX253)</f>
        <v>6226.5473901012065</v>
      </c>
      <c r="DA1277" s="113">
        <f>SUM('monthly data'!KY253:LA253)</f>
        <v>6577.0272900989003</v>
      </c>
      <c r="DB1277" s="113">
        <f>SUM('monthly data'!LB253:LD253)</f>
        <v>0</v>
      </c>
      <c r="DC1277" s="113">
        <f>SUM('monthly data'!LE253:LG253)</f>
        <v>0</v>
      </c>
      <c r="DD1277" s="113">
        <f>SUM('monthly data'!LH253:LJ253)</f>
        <v>0</v>
      </c>
      <c r="DE1277" s="113">
        <f>SUM('monthly data'!LK253:LM253)</f>
        <v>0</v>
      </c>
      <c r="DF1277" s="113">
        <f>SUM('monthly data'!LN253:LP253)</f>
        <v>0</v>
      </c>
      <c r="DG1277" s="113">
        <f>SUM('monthly data'!LQ253:LS253)</f>
        <v>0</v>
      </c>
      <c r="DH1277" s="113">
        <f>SUM('monthly data'!LT253:LV253)</f>
        <v>0</v>
      </c>
      <c r="DI1277" s="113">
        <f>SUM('monthly data'!LW253:LY253)</f>
        <v>0</v>
      </c>
      <c r="DJ1277" s="113">
        <f>SUM('monthly data'!LZ253:MB253)</f>
        <v>0</v>
      </c>
      <c r="DK1277" s="113">
        <f>SUM('monthly data'!MC253:ME253)</f>
        <v>0</v>
      </c>
      <c r="DL1277" s="113">
        <f>SUM('monthly data'!MF253:MH253)</f>
        <v>0</v>
      </c>
      <c r="DM1277" s="113">
        <f>SUM('monthly data'!MI253:MK253)</f>
        <v>0</v>
      </c>
      <c r="DN1277" s="113">
        <f>SUM('monthly data'!ML253:MN253)</f>
        <v>0</v>
      </c>
      <c r="DO1277" s="113">
        <f>SUM('monthly data'!MO253:MQ253)</f>
        <v>0</v>
      </c>
      <c r="DP1277" s="113">
        <f>SUM('monthly data'!MR253:MT253)</f>
        <v>0</v>
      </c>
      <c r="DQ1277" s="113">
        <f>SUM('monthly data'!MU253:MW253)</f>
        <v>0</v>
      </c>
    </row>
    <row r="1278" spans="1:121" ht="17.399999999999999">
      <c r="A1278" s="83" t="s">
        <v>582</v>
      </c>
      <c r="B1278" s="113">
        <f>SUM('monthly data'!B254:D254)</f>
        <v>0</v>
      </c>
      <c r="C1278" s="113">
        <f>SUM('monthly data'!E254:G254)</f>
        <v>0</v>
      </c>
      <c r="D1278" s="113">
        <f>SUM('monthly data'!H254:J254)</f>
        <v>0</v>
      </c>
      <c r="E1278" s="113">
        <f>SUM('monthly data'!K254:M254)</f>
        <v>0</v>
      </c>
      <c r="F1278" s="113">
        <f>SUM('monthly data'!N254:P254)</f>
        <v>0</v>
      </c>
      <c r="G1278" s="113">
        <f>SUM('monthly data'!Q254:S254)</f>
        <v>0</v>
      </c>
      <c r="H1278" s="113">
        <f>SUM('monthly data'!T254:V254)</f>
        <v>0</v>
      </c>
      <c r="I1278" s="113">
        <f>SUM('monthly data'!W254:Y254)</f>
        <v>0</v>
      </c>
      <c r="J1278" s="113">
        <f>SUM('monthly data'!Z254:AB254)</f>
        <v>0</v>
      </c>
      <c r="K1278" s="113">
        <f>SUM('monthly data'!AC254:AE254)</f>
        <v>0</v>
      </c>
      <c r="L1278" s="113">
        <f>SUM('monthly data'!AF254:AH254)</f>
        <v>0</v>
      </c>
      <c r="M1278" s="113">
        <f>SUM('monthly data'!AI254:AK254)</f>
        <v>0</v>
      </c>
      <c r="N1278" s="113">
        <f>SUM('monthly data'!AL254:AN254)</f>
        <v>0</v>
      </c>
      <c r="O1278" s="113">
        <f>SUM('monthly data'!AO254:AQ254)</f>
        <v>0</v>
      </c>
      <c r="P1278" s="113">
        <f>SUM('monthly data'!AR254:AT254)</f>
        <v>0</v>
      </c>
      <c r="Q1278" s="113">
        <f>SUM('monthly data'!AU254:AW254)</f>
        <v>0</v>
      </c>
      <c r="R1278" s="113">
        <f>SUM('monthly data'!AX254:AZ254)</f>
        <v>0</v>
      </c>
      <c r="S1278" s="113">
        <f>SUM('monthly data'!BA254:BC254)</f>
        <v>0</v>
      </c>
      <c r="T1278" s="113">
        <f>SUM('monthly data'!BD254:BF254)</f>
        <v>0</v>
      </c>
      <c r="U1278" s="113">
        <f>SUM('monthly data'!BG254:BI254)</f>
        <v>0</v>
      </c>
      <c r="V1278" s="113">
        <f>SUM('monthly data'!BJ254:BL254)</f>
        <v>0</v>
      </c>
      <c r="W1278" s="113">
        <f>SUM('monthly data'!BM254:BO254)</f>
        <v>0</v>
      </c>
      <c r="X1278" s="113">
        <f>SUM('monthly data'!BP254:BR254)</f>
        <v>0</v>
      </c>
      <c r="Y1278" s="113">
        <f>SUM('monthly data'!BS254:BU254)</f>
        <v>0</v>
      </c>
      <c r="Z1278" s="113">
        <f>SUM('monthly data'!BV254:BX254)</f>
        <v>0</v>
      </c>
      <c r="AA1278" s="113">
        <f>SUM('monthly data'!BY254:CA254)</f>
        <v>0</v>
      </c>
      <c r="AB1278" s="113">
        <f>SUM('monthly data'!CB254:CD254)</f>
        <v>0</v>
      </c>
      <c r="AC1278" s="113">
        <f>SUM('monthly data'!CE254:CG254)</f>
        <v>0</v>
      </c>
      <c r="AD1278" s="113">
        <f>SUM('monthly data'!CH254:CJ254)</f>
        <v>0</v>
      </c>
      <c r="AE1278" s="113">
        <f>SUM('monthly data'!CK254:CM254)</f>
        <v>0</v>
      </c>
      <c r="AF1278" s="113">
        <f>SUM('monthly data'!CN254:CP254)</f>
        <v>0</v>
      </c>
      <c r="AG1278" s="113">
        <f>SUM('monthly data'!CQ254:CS254)</f>
        <v>0</v>
      </c>
      <c r="AH1278" s="113">
        <f>SUM('monthly data'!CT254:CV254)</f>
        <v>0</v>
      </c>
      <c r="AI1278" s="113">
        <f>SUM('monthly data'!CW254:CY254)</f>
        <v>0</v>
      </c>
      <c r="AJ1278" s="113">
        <f>SUM('monthly data'!CZ254:DB254)</f>
        <v>0</v>
      </c>
      <c r="AK1278" s="113">
        <f>SUM('monthly data'!DC254:DE254)</f>
        <v>0</v>
      </c>
      <c r="AL1278" s="113">
        <f>SUM('monthly data'!DF254:DH254)</f>
        <v>0</v>
      </c>
      <c r="AM1278" s="113">
        <f>SUM('monthly data'!DI254:DK254)</f>
        <v>0</v>
      </c>
      <c r="AN1278" s="113">
        <f>SUM('monthly data'!DL254:DN254)</f>
        <v>0</v>
      </c>
      <c r="AO1278" s="113">
        <f>SUM('monthly data'!DO254:DQ254)</f>
        <v>0</v>
      </c>
      <c r="AP1278" s="113">
        <f>SUM('monthly data'!DR254:DT254)</f>
        <v>0</v>
      </c>
      <c r="AQ1278" s="113">
        <f>SUM('monthly data'!DU254:DW254)</f>
        <v>0</v>
      </c>
      <c r="AR1278" s="113">
        <f>SUM('monthly data'!DX254:DZ254)</f>
        <v>0</v>
      </c>
      <c r="AS1278" s="113">
        <f>SUM('monthly data'!EA254:EC254)</f>
        <v>0</v>
      </c>
      <c r="AT1278" s="113">
        <f>SUM('monthly data'!ED254:EF254)</f>
        <v>0</v>
      </c>
      <c r="AU1278" s="113">
        <f>SUM('monthly data'!EG254:EI254)</f>
        <v>0</v>
      </c>
      <c r="AV1278" s="113">
        <f>SUM('monthly data'!EJ254:EL254)</f>
        <v>0</v>
      </c>
      <c r="AW1278" s="113">
        <f>SUM('monthly data'!EM254:EO254)</f>
        <v>0</v>
      </c>
      <c r="AX1278" s="113">
        <f>SUM('monthly data'!EP254:ER254)</f>
        <v>0</v>
      </c>
      <c r="AY1278" s="113">
        <f>SUM('monthly data'!ES254:EU254)</f>
        <v>0</v>
      </c>
      <c r="AZ1278" s="113">
        <f>SUM('monthly data'!EV254:EX254)</f>
        <v>0</v>
      </c>
      <c r="BA1278" s="113">
        <f>SUM('monthly data'!EY254:FA254)</f>
        <v>0</v>
      </c>
      <c r="BB1278" s="113">
        <f>SUM('monthly data'!FB254:FD254)</f>
        <v>0</v>
      </c>
      <c r="BC1278" s="113">
        <f>SUM('monthly data'!FE254:FG254)</f>
        <v>0</v>
      </c>
      <c r="BD1278" s="113">
        <f>SUM('monthly data'!FH254:FJ254)</f>
        <v>0</v>
      </c>
      <c r="BE1278" s="113">
        <f>SUM('monthly data'!FK254:FM254)</f>
        <v>0</v>
      </c>
      <c r="BF1278" s="113">
        <f>SUM('monthly data'!FN254:FP254)</f>
        <v>0</v>
      </c>
      <c r="BG1278" s="113">
        <f>SUM('monthly data'!FQ254:FS254)</f>
        <v>0</v>
      </c>
      <c r="BH1278" s="113">
        <f>SUM('monthly data'!FT254:FV254)</f>
        <v>0</v>
      </c>
      <c r="BI1278" s="113">
        <f>SUM('monthly data'!FW254:FY254)</f>
        <v>0</v>
      </c>
      <c r="BJ1278" s="113">
        <f>SUM('monthly data'!FZ254:GB254)</f>
        <v>0</v>
      </c>
      <c r="BK1278" s="113">
        <f>SUM('monthly data'!GC254:GE254)</f>
        <v>0</v>
      </c>
      <c r="BL1278" s="113">
        <f>SUM('monthly data'!GF254:GH254)</f>
        <v>0</v>
      </c>
      <c r="BM1278" s="113">
        <f>SUM('monthly data'!GI254:GK254)</f>
        <v>0</v>
      </c>
      <c r="BN1278" s="113">
        <f>SUM('monthly data'!GL254:GN254)</f>
        <v>0</v>
      </c>
      <c r="BO1278" s="113">
        <f>SUM('monthly data'!GO254:GQ254)</f>
        <v>0</v>
      </c>
      <c r="BP1278" s="113">
        <f>SUM('monthly data'!GR254:GT254)</f>
        <v>0</v>
      </c>
      <c r="BQ1278" s="113">
        <f>SUM('monthly data'!GU254:GW254)</f>
        <v>6.5638699999999996</v>
      </c>
      <c r="BR1278" s="113">
        <f>SUM('monthly data'!GX254:GZ254)</f>
        <v>13.448564999999999</v>
      </c>
      <c r="BS1278" s="113">
        <f>SUM('monthly data'!HA254:HC254)</f>
        <v>19.324458</v>
      </c>
      <c r="BT1278" s="113">
        <f>SUM('monthly data'!HD254:HF254)</f>
        <v>28.642145000000006</v>
      </c>
      <c r="BU1278" s="113">
        <f>SUM('monthly data'!HG254:HI254)</f>
        <v>18.355955000000002</v>
      </c>
      <c r="BV1278" s="113">
        <f>SUM('monthly data'!HJ254:HL254)</f>
        <v>20.654116000000002</v>
      </c>
      <c r="BW1278" s="113">
        <f>SUM('monthly data'!HM254:HO254)</f>
        <v>30.380252000000002</v>
      </c>
      <c r="BX1278" s="113">
        <f>SUM('monthly data'!HP254:HR254)</f>
        <v>41.275123999999998</v>
      </c>
      <c r="BY1278" s="113">
        <f>SUM('monthly data'!HS254:HU254)</f>
        <v>46.40342466300001</v>
      </c>
      <c r="BZ1278" s="113">
        <f>SUM('monthly data'!HV254:HX254)</f>
        <v>62.376797315339708</v>
      </c>
      <c r="CA1278" s="113">
        <f>SUM('monthly data'!HY254:IA254)</f>
        <v>93.236694641748556</v>
      </c>
      <c r="CB1278" s="113">
        <f>SUM('monthly data'!IB254:ID254)</f>
        <v>118.54787401400338</v>
      </c>
      <c r="CC1278" s="113">
        <f>SUM('monthly data'!IE254:IG254)</f>
        <v>159.32971909432419</v>
      </c>
      <c r="CD1278" s="113">
        <f>SUM('monthly data'!IH254:IJ254)</f>
        <v>173.99043366784406</v>
      </c>
      <c r="CE1278" s="113">
        <f>SUM('monthly data'!IK254:IM254)</f>
        <v>216.72522344997162</v>
      </c>
      <c r="CF1278" s="113">
        <f>SUM('monthly data'!IN254:IP254)</f>
        <v>247.12510500303836</v>
      </c>
      <c r="CG1278" s="113">
        <f>SUM('monthly data'!IQ254:IS254)</f>
        <v>354.23348831902456</v>
      </c>
      <c r="CH1278" s="113">
        <f>SUM('monthly data'!IT254:IV254)</f>
        <v>450.58968959077504</v>
      </c>
      <c r="CI1278" s="113">
        <f>SUM('monthly data'!IW254:IY254)</f>
        <v>525.13525634785219</v>
      </c>
      <c r="CJ1278" s="113">
        <f>SUM('monthly data'!IZ254:JB254)</f>
        <v>571.96438171501973</v>
      </c>
      <c r="CK1278" s="113">
        <f>SUM('monthly data'!JC254:JE254)</f>
        <v>478.0812198555999</v>
      </c>
      <c r="CL1278" s="113">
        <f>SUM('monthly data'!JF254:JH254)</f>
        <v>468.21818660138894</v>
      </c>
      <c r="CM1278" s="113">
        <f>SUM('monthly data'!JI254:JK254)</f>
        <v>531.25420926809261</v>
      </c>
      <c r="CN1278" s="113">
        <f>SUM('monthly data'!JL254:JN254)</f>
        <v>529.92030404379466</v>
      </c>
      <c r="CO1278" s="113">
        <f>SUM('monthly data'!JO254:JQ254)</f>
        <v>597.62908162566305</v>
      </c>
      <c r="CP1278" s="113">
        <f>SUM('monthly data'!JR254:JT254)</f>
        <v>553.58406914863099</v>
      </c>
      <c r="CQ1278" s="113">
        <f>SUM('monthly data'!JU254:JW254)</f>
        <v>588.83484885508813</v>
      </c>
      <c r="CR1278" s="113">
        <f>SUM('monthly data'!JX254:JZ254)</f>
        <v>550.13493128415712</v>
      </c>
      <c r="CS1278" s="113">
        <f>SUM('monthly data'!KA254:KC254)</f>
        <v>540.41548188341085</v>
      </c>
      <c r="CT1278" s="113">
        <f>SUM('monthly data'!KD254:KF254)</f>
        <v>572.88805506632684</v>
      </c>
      <c r="CU1278" s="113">
        <f>SUM('monthly data'!KG254:KI254)</f>
        <v>670.79389644619505</v>
      </c>
      <c r="CV1278" s="113">
        <f>SUM('monthly data'!KJ254:KL254)</f>
        <v>694.01556244116489</v>
      </c>
      <c r="CW1278" s="113">
        <f>SUM('monthly data'!KM254:KO254)</f>
        <v>646.52705471323668</v>
      </c>
      <c r="CX1278" s="113">
        <f>SUM('monthly data'!KP254:KR254)</f>
        <v>618.98453968153376</v>
      </c>
      <c r="CY1278" s="113">
        <f>SUM('monthly data'!KS254:KU254)</f>
        <v>687.72691403920862</v>
      </c>
      <c r="CZ1278" s="113">
        <f>SUM('monthly data'!KV254:KX254)</f>
        <v>708.22211670916192</v>
      </c>
      <c r="DA1278" s="113">
        <f>SUM('monthly data'!KY254:LA254)</f>
        <v>699.55507244169098</v>
      </c>
      <c r="DB1278" s="113">
        <f>SUM('monthly data'!LB254:LD254)</f>
        <v>0</v>
      </c>
      <c r="DC1278" s="113">
        <f>SUM('monthly data'!LE254:LG254)</f>
        <v>0</v>
      </c>
      <c r="DD1278" s="113">
        <f>SUM('monthly data'!LH254:LJ254)</f>
        <v>0</v>
      </c>
      <c r="DE1278" s="113">
        <f>SUM('monthly data'!LK254:LM254)</f>
        <v>0</v>
      </c>
      <c r="DF1278" s="113">
        <f>SUM('monthly data'!LN254:LP254)</f>
        <v>0</v>
      </c>
      <c r="DG1278" s="113">
        <f>SUM('monthly data'!LQ254:LS254)</f>
        <v>0</v>
      </c>
      <c r="DH1278" s="113">
        <f>SUM('monthly data'!LT254:LV254)</f>
        <v>0</v>
      </c>
      <c r="DI1278" s="113">
        <f>SUM('monthly data'!LW254:LY254)</f>
        <v>0</v>
      </c>
      <c r="DJ1278" s="113">
        <f>SUM('monthly data'!LZ254:MB254)</f>
        <v>0</v>
      </c>
      <c r="DK1278" s="113">
        <f>SUM('monthly data'!MC254:ME254)</f>
        <v>0</v>
      </c>
      <c r="DL1278" s="113">
        <f>SUM('monthly data'!MF254:MH254)</f>
        <v>0</v>
      </c>
      <c r="DM1278" s="113">
        <f>SUM('monthly data'!MI254:MK254)</f>
        <v>0</v>
      </c>
      <c r="DN1278" s="113">
        <f>SUM('monthly data'!ML254:MN254)</f>
        <v>0</v>
      </c>
      <c r="DO1278" s="113">
        <f>SUM('monthly data'!MO254:MQ254)</f>
        <v>0</v>
      </c>
      <c r="DP1278" s="113">
        <f>SUM('monthly data'!MR254:MT254)</f>
        <v>0</v>
      </c>
      <c r="DQ1278" s="113">
        <f>SUM('monthly data'!MU254:MW254)</f>
        <v>0</v>
      </c>
    </row>
    <row r="1279" spans="1:121" ht="17.399999999999999">
      <c r="A1279" s="84" t="s">
        <v>581</v>
      </c>
      <c r="B1279" s="113">
        <f>SUM('monthly data'!B255:D255)</f>
        <v>-25.5382</v>
      </c>
      <c r="C1279" s="113">
        <f>SUM('monthly data'!E255:G255)</f>
        <v>-7.6888999999999879</v>
      </c>
      <c r="D1279" s="113">
        <f>SUM('monthly data'!H255:J255)</f>
        <v>-11.427100000000003</v>
      </c>
      <c r="E1279" s="113">
        <f>SUM('monthly data'!K255:M255)</f>
        <v>-28.876599999999993</v>
      </c>
      <c r="F1279" s="113">
        <f>SUM('monthly data'!N255:P255)</f>
        <v>-35.207000000000008</v>
      </c>
      <c r="G1279" s="113">
        <f>SUM('monthly data'!Q255:S255)</f>
        <v>-37.80040000000001</v>
      </c>
      <c r="H1279" s="113">
        <f>SUM('monthly data'!T255:V255)</f>
        <v>-40.113399999999984</v>
      </c>
      <c r="I1279" s="113">
        <f>SUM('monthly data'!W255:Y255)</f>
        <v>-44.400300000000009</v>
      </c>
      <c r="J1279" s="113">
        <f>SUM('monthly data'!Z255:AB255)</f>
        <v>-47.530799999999999</v>
      </c>
      <c r="K1279" s="113">
        <f>SUM('monthly data'!AC255:AE255)</f>
        <v>-51.081099999999992</v>
      </c>
      <c r="L1279" s="113">
        <f>SUM('monthly data'!AF255:AH255)</f>
        <v>-71.058100000000024</v>
      </c>
      <c r="M1279" s="113">
        <f>SUM('monthly data'!AI255:AK255)</f>
        <v>-98.469899999999996</v>
      </c>
      <c r="N1279" s="113">
        <f>SUM('monthly data'!AL255:AN255)</f>
        <v>-77.310637999999997</v>
      </c>
      <c r="O1279" s="113">
        <f>SUM('monthly data'!AO255:AQ255)</f>
        <v>-82.453322</v>
      </c>
      <c r="P1279" s="113">
        <f>SUM('monthly data'!AR255:AT255)</f>
        <v>-90.110359000000017</v>
      </c>
      <c r="Q1279" s="113">
        <f>SUM('monthly data'!AU255:AW255)</f>
        <v>-91.775839000000019</v>
      </c>
      <c r="R1279" s="113">
        <f>SUM('monthly data'!AX255:AZ255)</f>
        <v>-89.308540000000036</v>
      </c>
      <c r="S1279" s="113">
        <f>SUM('monthly data'!BA255:BC255)</f>
        <v>-86.763401000000016</v>
      </c>
      <c r="T1279" s="113">
        <f>SUM('monthly data'!BD255:BF255)</f>
        <v>-92.354904000000005</v>
      </c>
      <c r="U1279" s="113">
        <f>SUM('monthly data'!BG255:BI255)</f>
        <v>-96.622297000000032</v>
      </c>
      <c r="V1279" s="113">
        <f>SUM('monthly data'!BJ255:BL255)</f>
        <v>-95.521267000000009</v>
      </c>
      <c r="W1279" s="113">
        <f>SUM('monthly data'!BM255:BO255)</f>
        <v>-91.131647999999998</v>
      </c>
      <c r="X1279" s="113">
        <f>SUM('monthly data'!BP255:BR255)</f>
        <v>-103.74620899999999</v>
      </c>
      <c r="Y1279" s="113">
        <f>SUM('monthly data'!BS255:BU255)</f>
        <v>-118.84925900000002</v>
      </c>
      <c r="Z1279" s="113">
        <f>SUM('monthly data'!BV255:BX255)</f>
        <v>-117.15627000000001</v>
      </c>
      <c r="AA1279" s="113">
        <f>SUM('monthly data'!BY255:CA255)</f>
        <v>-121.89062000000001</v>
      </c>
      <c r="AB1279" s="113">
        <f>SUM('monthly data'!CB255:CD255)</f>
        <v>-123.91659</v>
      </c>
      <c r="AC1279" s="113">
        <f>SUM('monthly data'!CE255:CG255)</f>
        <v>-138.563299</v>
      </c>
      <c r="AD1279" s="113">
        <f>SUM('monthly data'!CH255:CJ255)</f>
        <v>-126.60771000000003</v>
      </c>
      <c r="AE1279" s="113">
        <f>SUM('monthly data'!CK255:CM255)</f>
        <v>-122.73626999999999</v>
      </c>
      <c r="AF1279" s="113">
        <f>SUM('monthly data'!CN255:CP255)</f>
        <v>-126.6297</v>
      </c>
      <c r="AG1279" s="113">
        <f>SUM('monthly data'!CQ255:CS255)</f>
        <v>-140.04084</v>
      </c>
      <c r="AH1279" s="113">
        <f>SUM('monthly data'!CT255:CV255)</f>
        <v>-161.23891999999998</v>
      </c>
      <c r="AI1279" s="113">
        <f>SUM('monthly data'!CW255:CY255)</f>
        <v>-176.69586000000001</v>
      </c>
      <c r="AJ1279" s="113">
        <f>SUM('monthly data'!CZ255:DB255)</f>
        <v>-181.24427</v>
      </c>
      <c r="AK1279" s="113">
        <f>SUM('monthly data'!DC255:DE255)</f>
        <v>-187.57616999999999</v>
      </c>
      <c r="AL1279" s="113">
        <f>SUM('monthly data'!DF255:DH255)</f>
        <v>-182.91988434500001</v>
      </c>
      <c r="AM1279" s="113">
        <f>SUM('monthly data'!DI255:DK255)</f>
        <v>-178.825146824</v>
      </c>
      <c r="AN1279" s="113">
        <f>SUM('monthly data'!DL255:DN255)</f>
        <v>-181.606213107</v>
      </c>
      <c r="AO1279" s="113">
        <f>SUM('monthly data'!DO255:DQ255)</f>
        <v>-207.89977100000004</v>
      </c>
      <c r="AP1279" s="113">
        <f>SUM('monthly data'!DR255:DT255)</f>
        <v>-219.88952400000005</v>
      </c>
      <c r="AQ1279" s="113">
        <f>SUM('monthly data'!DU255:DW255)</f>
        <v>-215.47094832600013</v>
      </c>
      <c r="AR1279" s="113">
        <f>SUM('monthly data'!DX255:DZ255)</f>
        <v>-228.62224200000006</v>
      </c>
      <c r="AS1279" s="113">
        <f>SUM('monthly data'!EA255:EC255)</f>
        <v>-246.15059900000008</v>
      </c>
      <c r="AT1279" s="113">
        <f>SUM('monthly data'!ED255:EF255)</f>
        <v>-266.75269199999997</v>
      </c>
      <c r="AU1279" s="113">
        <f>SUM('monthly data'!EG255:EI255)</f>
        <v>-275.50356700000015</v>
      </c>
      <c r="AV1279" s="113">
        <f>SUM('monthly data'!EJ255:EL255)</f>
        <v>-300.37719400000003</v>
      </c>
      <c r="AW1279" s="113">
        <f>SUM('monthly data'!EM255:EO255)</f>
        <v>-323.07393400000012</v>
      </c>
      <c r="AX1279" s="113">
        <f>SUM('monthly data'!EP255:ER255)</f>
        <v>-327.02455600000008</v>
      </c>
      <c r="AY1279" s="113">
        <f>SUM('monthly data'!ES255:EU255)</f>
        <v>-313.77057262900007</v>
      </c>
      <c r="AZ1279" s="113">
        <f>SUM('monthly data'!EV255:EX255)</f>
        <v>-354.87717129999987</v>
      </c>
      <c r="BA1279" s="113">
        <f>SUM('monthly data'!EY255:FA255)</f>
        <v>-337.22806300000013</v>
      </c>
      <c r="BB1279" s="113">
        <f>SUM('monthly data'!FB255:FD255)</f>
        <v>-348.13924874700012</v>
      </c>
      <c r="BC1279" s="113">
        <f>SUM('monthly data'!FE255:FG255)</f>
        <v>-347.09968763299997</v>
      </c>
      <c r="BD1279" s="113">
        <f>SUM('monthly data'!FH255:FJ255)</f>
        <v>-372.88524496700006</v>
      </c>
      <c r="BE1279" s="113">
        <f>SUM('monthly data'!FK255:FM255)</f>
        <v>-405.39197527999966</v>
      </c>
      <c r="BF1279" s="113">
        <f>SUM('monthly data'!FN255:FP255)</f>
        <v>-416.39407219900011</v>
      </c>
      <c r="BG1279" s="113">
        <f>SUM('monthly data'!FQ255:FS255)</f>
        <v>-425.60678284156199</v>
      </c>
      <c r="BH1279" s="113">
        <f>SUM('monthly data'!FT255:FV255)</f>
        <v>-422.85309994000011</v>
      </c>
      <c r="BI1279" s="113">
        <f>SUM('monthly data'!FW255:FY255)</f>
        <v>-421.91277290109008</v>
      </c>
      <c r="BJ1279" s="113">
        <f>SUM('monthly data'!FZ255:GB255)</f>
        <v>-442.0063760032001</v>
      </c>
      <c r="BK1279" s="113">
        <f>SUM('monthly data'!GC255:GE255)</f>
        <v>-452.38466640293774</v>
      </c>
      <c r="BL1279" s="113">
        <f>SUM('monthly data'!GF255:GH255)</f>
        <v>-471.08307874740007</v>
      </c>
      <c r="BM1279" s="113">
        <f>SUM('monthly data'!GI255:GK255)</f>
        <v>-504.42609138559993</v>
      </c>
      <c r="BN1279" s="113">
        <f>SUM('monthly data'!GL255:GN255)</f>
        <v>-503.61391696039999</v>
      </c>
      <c r="BO1279" s="113">
        <f>SUM('monthly data'!GO255:GQ255)</f>
        <v>-494.00028462475188</v>
      </c>
      <c r="BP1279" s="113">
        <f>SUM('monthly data'!GR255:GT255)</f>
        <v>-494.63283160836028</v>
      </c>
      <c r="BQ1279" s="113">
        <f>SUM('monthly data'!GU255:GW255)</f>
        <v>-526.44811592288011</v>
      </c>
      <c r="BR1279" s="113">
        <f>SUM('monthly data'!GX255:GZ255)</f>
        <v>-552.55218920451989</v>
      </c>
      <c r="BS1279" s="113">
        <f>SUM('monthly data'!HA255:HC255)</f>
        <v>-540.97336950616034</v>
      </c>
      <c r="BT1279" s="113">
        <f>SUM('monthly data'!HD255:HF255)</f>
        <v>-582.81956274432014</v>
      </c>
      <c r="BU1279" s="113">
        <f>SUM('monthly data'!HG255:HI255)</f>
        <v>-637.14161879672031</v>
      </c>
      <c r="BV1279" s="113">
        <f>SUM('monthly data'!HJ255:HL255)</f>
        <v>-645.76888935735985</v>
      </c>
      <c r="BW1279" s="113">
        <f>SUM('monthly data'!HM255:HO255)</f>
        <v>-675.07259398336009</v>
      </c>
      <c r="BX1279" s="113">
        <f>SUM('monthly data'!HP255:HR255)</f>
        <v>-731.14349273179948</v>
      </c>
      <c r="BY1279" s="113">
        <f>SUM('monthly data'!HS255:HU255)</f>
        <v>-805.9538012002929</v>
      </c>
      <c r="BZ1279" s="113">
        <f>SUM('monthly data'!HV255:HX255)</f>
        <v>-914.36847179841334</v>
      </c>
      <c r="CA1279" s="113">
        <f>SUM('monthly data'!HY255:IA255)</f>
        <v>-951.81647804424165</v>
      </c>
      <c r="CB1279" s="113">
        <f>SUM('monthly data'!IB255:ID255)</f>
        <v>-1052.8038849697416</v>
      </c>
      <c r="CC1279" s="113">
        <f>SUM('monthly data'!IE255:IG255)</f>
        <v>-1081.7006134858102</v>
      </c>
      <c r="CD1279" s="113">
        <f>SUM('monthly data'!IH255:IJ255)</f>
        <v>-1086.2948557971997</v>
      </c>
      <c r="CE1279" s="113">
        <f>SUM('monthly data'!IK255:IM255)</f>
        <v>-1079.202837197196</v>
      </c>
      <c r="CF1279" s="113">
        <f>SUM('monthly data'!IN255:IP255)</f>
        <v>-1013.2159829916429</v>
      </c>
      <c r="CG1279" s="113">
        <f>SUM('monthly data'!IQ255:IS255)</f>
        <v>-1093.7792747199733</v>
      </c>
      <c r="CH1279" s="113">
        <f>SUM('monthly data'!IT255:IV255)</f>
        <v>-1223.0696106184789</v>
      </c>
      <c r="CI1279" s="113">
        <f>SUM('monthly data'!IW255:IY255)</f>
        <v>-1294.5211196669179</v>
      </c>
      <c r="CJ1279" s="113">
        <f>SUM('monthly data'!IZ255:JB255)</f>
        <v>-1347.797249547059</v>
      </c>
      <c r="CK1279" s="113">
        <f>SUM('monthly data'!JC255:JE255)</f>
        <v>-1443.2177172324755</v>
      </c>
      <c r="CL1279" s="113">
        <f>SUM('monthly data'!JF255:JH255)</f>
        <v>-1502.8483979183593</v>
      </c>
      <c r="CM1279" s="113">
        <f>SUM('monthly data'!JI255:JK255)</f>
        <v>-1542.6648243370466</v>
      </c>
      <c r="CN1279" s="113">
        <f>SUM('monthly data'!JL255:JN255)</f>
        <v>-1593.5506615211616</v>
      </c>
      <c r="CO1279" s="113">
        <f>SUM('monthly data'!JO255:JQ255)</f>
        <v>-1692.1332861364147</v>
      </c>
      <c r="CP1279" s="113">
        <f>SUM('monthly data'!JR255:JT255)</f>
        <v>-1796.5601040506799</v>
      </c>
      <c r="CQ1279" s="113">
        <f>SUM('monthly data'!JU255:JW255)</f>
        <v>-1820.0775488407094</v>
      </c>
      <c r="CR1279" s="113">
        <f>SUM('monthly data'!JX255:JZ255)</f>
        <v>-1871.9491142578177</v>
      </c>
      <c r="CS1279" s="113">
        <f>SUM('monthly data'!KA255:KC255)</f>
        <v>-1977.3078573677274</v>
      </c>
      <c r="CT1279" s="113">
        <f>SUM('monthly data'!KD255:KF255)</f>
        <v>-2158.9436030544894</v>
      </c>
      <c r="CU1279" s="113">
        <f>SUM('monthly data'!KG255:KI255)</f>
        <v>-2243.9729565256989</v>
      </c>
      <c r="CV1279" s="113">
        <f>SUM('monthly data'!KJ255:KL255)</f>
        <v>-2229.3818930892994</v>
      </c>
      <c r="CW1279" s="113">
        <f>SUM('monthly data'!KM255:KO255)</f>
        <v>-2283.2036709492531</v>
      </c>
      <c r="CX1279" s="113">
        <f>SUM('monthly data'!KP255:KR255)</f>
        <v>-2531.0805472006564</v>
      </c>
      <c r="CY1279" s="113">
        <f>SUM('monthly data'!KS255:KU255)</f>
        <v>-2628.6863759622888</v>
      </c>
      <c r="CZ1279" s="113">
        <f>SUM('monthly data'!KV255:KX255)</f>
        <v>-2694.3989880723802</v>
      </c>
      <c r="DA1279" s="113">
        <f>SUM('monthly data'!KY255:LA255)</f>
        <v>-2877.383934114253</v>
      </c>
      <c r="DB1279" s="113">
        <f>SUM('monthly data'!LB255:LD255)</f>
        <v>0</v>
      </c>
      <c r="DC1279" s="113">
        <f>SUM('monthly data'!LE255:LG255)</f>
        <v>0</v>
      </c>
      <c r="DD1279" s="113">
        <f>SUM('monthly data'!LH255:LJ255)</f>
        <v>0</v>
      </c>
      <c r="DE1279" s="113">
        <f>SUM('monthly data'!LK255:LM255)</f>
        <v>0</v>
      </c>
      <c r="DF1279" s="113">
        <f>SUM('monthly data'!LN255:LP255)</f>
        <v>0</v>
      </c>
      <c r="DG1279" s="113">
        <f>SUM('monthly data'!LQ255:LS255)</f>
        <v>0</v>
      </c>
      <c r="DH1279" s="113">
        <f>SUM('monthly data'!LT255:LV255)</f>
        <v>0</v>
      </c>
      <c r="DI1279" s="113">
        <f>SUM('monthly data'!LW255:LY255)</f>
        <v>0</v>
      </c>
      <c r="DJ1279" s="113">
        <f>SUM('monthly data'!LZ255:MB255)</f>
        <v>0</v>
      </c>
      <c r="DK1279" s="113">
        <f>SUM('monthly data'!MC255:ME255)</f>
        <v>0</v>
      </c>
      <c r="DL1279" s="113">
        <f>SUM('monthly data'!MF255:MH255)</f>
        <v>0</v>
      </c>
      <c r="DM1279" s="113">
        <f>SUM('monthly data'!MI255:MK255)</f>
        <v>0</v>
      </c>
      <c r="DN1279" s="113">
        <f>SUM('monthly data'!ML255:MN255)</f>
        <v>0</v>
      </c>
      <c r="DO1279" s="113">
        <f>SUM('monthly data'!MO255:MQ255)</f>
        <v>0</v>
      </c>
      <c r="DP1279" s="113">
        <f>SUM('monthly data'!MR255:MT255)</f>
        <v>0</v>
      </c>
      <c r="DQ1279" s="113">
        <f>SUM('monthly data'!MU255:MW255)</f>
        <v>0</v>
      </c>
    </row>
    <row r="1280" spans="1:121" ht="18">
      <c r="A1280" s="85" t="s">
        <v>583</v>
      </c>
      <c r="B1280" s="113">
        <f>SUM('monthly data'!B256:D256)</f>
        <v>2.3650000000010607E-2</v>
      </c>
      <c r="C1280" s="113">
        <f>SUM('monthly data'!E256:G256)</f>
        <v>8.6999999999832767E-3</v>
      </c>
      <c r="D1280" s="113">
        <f>SUM('monthly data'!H256:J256)</f>
        <v>1.2099999999989564E-2</v>
      </c>
      <c r="E1280" s="113">
        <f>SUM('monthly data'!K256:M256)</f>
        <v>0.21870000000002676</v>
      </c>
      <c r="F1280" s="113">
        <f>SUM('monthly data'!N256:P256)</f>
        <v>0.27699999999998681</v>
      </c>
      <c r="G1280" s="113">
        <f>SUM('monthly data'!Q256:S256)</f>
        <v>-0.19089999999999918</v>
      </c>
      <c r="H1280" s="113">
        <f>SUM('monthly data'!T256:V256)</f>
        <v>5.4900000000003502E-2</v>
      </c>
      <c r="I1280" s="113">
        <f>SUM('monthly data'!W256:Y256)</f>
        <v>-1.2700000000016587E-2</v>
      </c>
      <c r="J1280" s="113">
        <f>SUM('monthly data'!Z256:AB256)</f>
        <v>2.536999999999523E-2</v>
      </c>
      <c r="K1280" s="113">
        <f>SUM('monthly data'!AC256:AE256)</f>
        <v>-0.30268999999999835</v>
      </c>
      <c r="L1280" s="113">
        <f>SUM('monthly data'!AF256:AH256)</f>
        <v>0.18700000000001182</v>
      </c>
      <c r="M1280" s="113">
        <f>SUM('monthly data'!AI256:AK256)</f>
        <v>-0.15300000000003422</v>
      </c>
      <c r="N1280" s="113">
        <f>SUM('monthly data'!AL256:AN256)</f>
        <v>-1.3779299999999779</v>
      </c>
      <c r="O1280" s="113">
        <f>SUM('monthly data'!AO256:AQ256)</f>
        <v>-2.4189099999999826</v>
      </c>
      <c r="P1280" s="113">
        <f>SUM('monthly data'!AR256:AT256)</f>
        <v>1.9861999999999966</v>
      </c>
      <c r="Q1280" s="113">
        <f>SUM('monthly data'!AU256:AW256)</f>
        <v>1.0496299999999934</v>
      </c>
      <c r="R1280" s="113">
        <f>SUM('monthly data'!AX256:AZ256)</f>
        <v>-0.59653000000002976</v>
      </c>
      <c r="S1280" s="113">
        <f>SUM('monthly data'!BA256:BC256)</f>
        <v>1.7704909999999785</v>
      </c>
      <c r="T1280" s="113">
        <f>SUM('monthly data'!BD256:BF256)</f>
        <v>0.45648999999997386</v>
      </c>
      <c r="U1280" s="113">
        <f>SUM('monthly data'!BG256:BI256)</f>
        <v>0.55728000000006261</v>
      </c>
      <c r="V1280" s="113">
        <f>SUM('monthly data'!BJ256:BL256)</f>
        <v>3.4378710000000439</v>
      </c>
      <c r="W1280" s="113">
        <f>SUM('monthly data'!BM256:BO256)</f>
        <v>2.8755659999999779</v>
      </c>
      <c r="X1280" s="113">
        <f>SUM('monthly data'!BP256:BR256)</f>
        <v>1.2863100000000003</v>
      </c>
      <c r="Y1280" s="113">
        <f>SUM('monthly data'!BS256:BU256)</f>
        <v>0.91032499999995764</v>
      </c>
      <c r="Z1280" s="113">
        <f>SUM('monthly data'!BV256:BX256)</f>
        <v>1.0612989999999343</v>
      </c>
      <c r="AA1280" s="113">
        <f>SUM('monthly data'!BY256:CA256)</f>
        <v>0.19667100000000914</v>
      </c>
      <c r="AB1280" s="113">
        <f>SUM('monthly data'!CB256:CD256)</f>
        <v>5.093184999999977</v>
      </c>
      <c r="AC1280" s="113">
        <f>SUM('monthly data'!CE256:CG256)</f>
        <v>-3.4784289999999913</v>
      </c>
      <c r="AD1280" s="113">
        <f>SUM('monthly data'!CH256:CJ256)</f>
        <v>1.4082199999999858</v>
      </c>
      <c r="AE1280" s="113">
        <f>SUM('monthly data'!CK256:CM256)</f>
        <v>-0.20229000000000497</v>
      </c>
      <c r="AF1280" s="113">
        <f>SUM('monthly data'!CN256:CP256)</f>
        <v>4.5519999999953598E-2</v>
      </c>
      <c r="AG1280" s="113">
        <f>SUM('monthly data'!CQ256:CS256)</f>
        <v>6.5700000000106229E-3</v>
      </c>
      <c r="AH1280" s="113">
        <f>SUM('monthly data'!CT256:CV256)</f>
        <v>1.2913199999999847</v>
      </c>
      <c r="AI1280" s="113">
        <f>SUM('monthly data'!CW256:CY256)</f>
        <v>2.1209100000000376</v>
      </c>
      <c r="AJ1280" s="113">
        <f>SUM('monthly data'!CZ256:DB256)</f>
        <v>7.3112399999999695</v>
      </c>
      <c r="AK1280" s="113">
        <f>SUM('monthly data'!DC256:DE256)</f>
        <v>10.12847000000005</v>
      </c>
      <c r="AL1280" s="113">
        <f>SUM('monthly data'!DF256:DH256)</f>
        <v>-0.17761457779997158</v>
      </c>
      <c r="AM1280" s="113">
        <f>SUM('monthly data'!DI256:DK256)</f>
        <v>-1.3269275039999968</v>
      </c>
      <c r="AN1280" s="113">
        <f>SUM('monthly data'!DL256:DN256)</f>
        <v>-2.5445162700001163</v>
      </c>
      <c r="AO1280" s="113">
        <f>SUM('monthly data'!DO256:DQ256)</f>
        <v>-2.5107464649999258</v>
      </c>
      <c r="AP1280" s="113">
        <f>SUM('monthly data'!DR256:DT256)</f>
        <v>4.0019999999969968E-2</v>
      </c>
      <c r="AQ1280" s="113">
        <f>SUM('monthly data'!DU256:DW256)</f>
        <v>3.2299999999736428E-3</v>
      </c>
      <c r="AR1280" s="113">
        <f>SUM('monthly data'!DX256:DZ256)</f>
        <v>6.1000000002309207E-4</v>
      </c>
      <c r="AS1280" s="113">
        <f>SUM('monthly data'!EA256:EC256)</f>
        <v>6.2000000005468792E-4</v>
      </c>
      <c r="AT1280" s="113">
        <f>SUM('monthly data'!ED256:EF256)</f>
        <v>-0.32981000000006588</v>
      </c>
      <c r="AU1280" s="113">
        <f>SUM('monthly data'!EG256:EI256)</f>
        <v>8.0000000025393092E-5</v>
      </c>
      <c r="AV1280" s="113">
        <f>SUM('monthly data'!EJ256:EL256)</f>
        <v>5.0100000000838918E-3</v>
      </c>
      <c r="AW1280" s="113">
        <f>SUM('monthly data'!EM256:EO256)</f>
        <v>-2.9999999992469384E-4</v>
      </c>
      <c r="AX1280" s="113">
        <f>SUM('monthly data'!EP256:ER256)</f>
        <v>-4.5000000005757101E-4</v>
      </c>
      <c r="AY1280" s="113">
        <f>SUM('monthly data'!ES256:EU256)</f>
        <v>-5.0000000214822649E-5</v>
      </c>
      <c r="AZ1280" s="113">
        <f>SUM('monthly data'!EV256:EX256)</f>
        <v>2.0000000120035111E-5</v>
      </c>
      <c r="BA1280" s="113">
        <f>SUM('monthly data'!EY256:FA256)</f>
        <v>-1.9500000000221007E-3</v>
      </c>
      <c r="BB1280" s="113">
        <f>SUM('monthly data'!FB256:FD256)</f>
        <v>2.0101700000000733</v>
      </c>
      <c r="BC1280" s="113">
        <f>SUM('monthly data'!FE256:FG256)</f>
        <v>1.9932800000001407</v>
      </c>
      <c r="BD1280" s="113">
        <f>SUM('monthly data'!FH256:FJ256)</f>
        <v>2.0982200000001399</v>
      </c>
      <c r="BE1280" s="113">
        <f>SUM('monthly data'!FK256:FM256)</f>
        <v>2.0613800000000992</v>
      </c>
      <c r="BF1280" s="113">
        <f>SUM('monthly data'!FN256:FP256)</f>
        <v>-3.6750000001006811E-3</v>
      </c>
      <c r="BG1280" s="113">
        <f>SUM('monthly data'!FQ256:FS256)</f>
        <v>0.114840000000072</v>
      </c>
      <c r="BH1280" s="113">
        <f>SUM('monthly data'!FT256:FV256)</f>
        <v>2.4940000000071905E-2</v>
      </c>
      <c r="BI1280" s="113">
        <f>SUM('monthly data'!FW256:FY256)</f>
        <v>-2.0965873859998965</v>
      </c>
      <c r="BJ1280" s="113">
        <f>SUM('monthly data'!FZ256:GB256)</f>
        <v>-0.1540820183582241</v>
      </c>
      <c r="BK1280" s="113">
        <f>SUM('monthly data'!GC256:GE256)</f>
        <v>-3.4827678575993559E-2</v>
      </c>
      <c r="BL1280" s="113">
        <f>SUM('monthly data'!GF256:GH256)</f>
        <v>-0.31591948039999806</v>
      </c>
      <c r="BM1280" s="113">
        <f>SUM('monthly data'!GI256:GK256)</f>
        <v>-0.20940331320014138</v>
      </c>
      <c r="BN1280" s="113">
        <f>SUM('monthly data'!GL256:GN256)</f>
        <v>-0.22605999999996129</v>
      </c>
      <c r="BO1280" s="113">
        <f>SUM('monthly data'!GO256:GQ256)</f>
        <v>-0.13901723557899004</v>
      </c>
      <c r="BP1280" s="113">
        <f>SUM('monthly data'!GR256:GT256)</f>
        <v>9.9276279999912731E-2</v>
      </c>
      <c r="BQ1280" s="113">
        <f>SUM('monthly data'!GU256:GW256)</f>
        <v>0.22089311055989924</v>
      </c>
      <c r="BR1280" s="113">
        <f>SUM('monthly data'!GX256:GZ256)</f>
        <v>0</v>
      </c>
      <c r="BS1280" s="113">
        <f>SUM('monthly data'!HA256:HC256)</f>
        <v>0</v>
      </c>
      <c r="BT1280" s="113">
        <f>SUM('monthly data'!HD256:HF256)</f>
        <v>0</v>
      </c>
      <c r="BU1280" s="113">
        <f>SUM('monthly data'!HG256:HI256)</f>
        <v>0</v>
      </c>
      <c r="BV1280" s="113">
        <f>SUM('monthly data'!HJ256:HL256)</f>
        <v>0</v>
      </c>
      <c r="BW1280" s="113">
        <f>SUM('monthly data'!HM256:HO256)</f>
        <v>0</v>
      </c>
      <c r="BX1280" s="113">
        <f>SUM('monthly data'!HP256:HR256)</f>
        <v>0</v>
      </c>
      <c r="BY1280" s="113">
        <f>SUM('monthly data'!HS256:HU256)</f>
        <v>3.4043551602962907E-2</v>
      </c>
      <c r="BZ1280" s="113">
        <f>SUM('monthly data'!HV256:HX256)</f>
        <v>0</v>
      </c>
      <c r="CA1280" s="113">
        <f>SUM('monthly data'!HY256:IA256)</f>
        <v>0</v>
      </c>
      <c r="CB1280" s="113">
        <f>SUM('monthly data'!IB256:ID256)</f>
        <v>0</v>
      </c>
      <c r="CC1280" s="113">
        <f>SUM('monthly data'!IE256:IG256)</f>
        <v>0</v>
      </c>
      <c r="CD1280" s="113">
        <f>SUM('monthly data'!IH256:IJ256)</f>
        <v>0</v>
      </c>
      <c r="CE1280" s="113">
        <f>SUM('monthly data'!IK256:IM256)</f>
        <v>0</v>
      </c>
      <c r="CF1280" s="113">
        <f>SUM('monthly data'!IN256:IP256)</f>
        <v>0</v>
      </c>
      <c r="CG1280" s="113">
        <f>SUM('monthly data'!IQ256:IS256)</f>
        <v>0</v>
      </c>
      <c r="CH1280" s="113">
        <f>SUM('monthly data'!IT256:IV256)</f>
        <v>0</v>
      </c>
      <c r="CI1280" s="113">
        <f>SUM('monthly data'!IW256:IY256)</f>
        <v>0</v>
      </c>
      <c r="CJ1280" s="113">
        <f>SUM('monthly data'!IZ256:JB256)</f>
        <v>0</v>
      </c>
      <c r="CK1280" s="113">
        <f>SUM('monthly data'!JC256:JE256)</f>
        <v>0</v>
      </c>
      <c r="CL1280" s="113">
        <f>SUM('monthly data'!JF256:JH256)</f>
        <v>0</v>
      </c>
      <c r="CM1280" s="113">
        <f>SUM('monthly data'!JI256:JK256)</f>
        <v>0</v>
      </c>
      <c r="CN1280" s="113">
        <f>SUM('monthly data'!JL256:JN256)</f>
        <v>0</v>
      </c>
      <c r="CO1280" s="113">
        <f>SUM('monthly data'!JO256:JQ256)</f>
        <v>0</v>
      </c>
      <c r="CP1280" s="113">
        <f>SUM('monthly data'!JR256:JT256)</f>
        <v>0</v>
      </c>
      <c r="CQ1280" s="113">
        <f>SUM('monthly data'!JU256:JW256)</f>
        <v>0</v>
      </c>
      <c r="CR1280" s="113">
        <f>SUM('monthly data'!JX256:JZ256)</f>
        <v>0</v>
      </c>
      <c r="CS1280" s="113">
        <f>SUM('monthly data'!KA256:KC256)</f>
        <v>0</v>
      </c>
      <c r="CT1280" s="113">
        <f>SUM('monthly data'!KD256:KF256)</f>
        <v>0</v>
      </c>
      <c r="CU1280" s="113">
        <f>SUM('monthly data'!KG256:KI256)</f>
        <v>0</v>
      </c>
      <c r="CV1280" s="113">
        <f>SUM('monthly data'!KJ256:KL256)</f>
        <v>0</v>
      </c>
      <c r="CW1280" s="113">
        <f>SUM('monthly data'!KM256:KO256)</f>
        <v>0</v>
      </c>
      <c r="CX1280" s="113">
        <f>SUM('monthly data'!KP256:KR256)</f>
        <v>0</v>
      </c>
      <c r="CY1280" s="113">
        <f>SUM('monthly data'!KS256:KU256)</f>
        <v>0</v>
      </c>
      <c r="CZ1280" s="113">
        <f>SUM('monthly data'!KV256:KX256)</f>
        <v>0</v>
      </c>
      <c r="DA1280" s="113">
        <f>SUM('monthly data'!KY256:LA256)</f>
        <v>0</v>
      </c>
      <c r="DB1280" s="113">
        <f>SUM('monthly data'!LB256:LD256)</f>
        <v>0</v>
      </c>
      <c r="DC1280" s="113">
        <f>SUM('monthly data'!LE256:LG256)</f>
        <v>0</v>
      </c>
      <c r="DD1280" s="113">
        <f>SUM('monthly data'!LH256:LJ256)</f>
        <v>0</v>
      </c>
      <c r="DE1280" s="113">
        <f>SUM('monthly data'!LK256:LM256)</f>
        <v>0</v>
      </c>
      <c r="DF1280" s="113">
        <f>SUM('monthly data'!LN256:LP256)</f>
        <v>0</v>
      </c>
      <c r="DG1280" s="113">
        <f>SUM('monthly data'!LQ256:LS256)</f>
        <v>0</v>
      </c>
      <c r="DH1280" s="113">
        <f>SUM('monthly data'!LT256:LV256)</f>
        <v>0</v>
      </c>
      <c r="DI1280" s="113">
        <f>SUM('monthly data'!LW256:LY256)</f>
        <v>0</v>
      </c>
      <c r="DJ1280" s="113">
        <f>SUM('monthly data'!LZ256:MB256)</f>
        <v>0</v>
      </c>
      <c r="DK1280" s="113">
        <f>SUM('monthly data'!MC256:ME256)</f>
        <v>0</v>
      </c>
      <c r="DL1280" s="113">
        <f>SUM('monthly data'!MF256:MH256)</f>
        <v>0</v>
      </c>
      <c r="DM1280" s="113">
        <f>SUM('monthly data'!MI256:MK256)</f>
        <v>0</v>
      </c>
      <c r="DN1280" s="113">
        <f>SUM('monthly data'!ML256:MN256)</f>
        <v>0</v>
      </c>
      <c r="DO1280" s="113">
        <f>SUM('monthly data'!MO256:MQ256)</f>
        <v>0</v>
      </c>
      <c r="DP1280" s="113">
        <f>SUM('monthly data'!MR256:MT256)</f>
        <v>0</v>
      </c>
      <c r="DQ1280" s="113">
        <f>SUM('monthly data'!MU256:MW256)</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data'!B257:D257)</f>
        <v>114.6979</v>
      </c>
      <c r="C1282" s="217">
        <f>SUM('monthly data'!E257:G257)</f>
        <v>135.23200000000003</v>
      </c>
      <c r="D1282" s="217">
        <f>SUM('monthly data'!H257:J257)</f>
        <v>169.73070000000001</v>
      </c>
      <c r="E1282" s="217">
        <f>SUM('monthly data'!K257:M257)</f>
        <v>181.4211</v>
      </c>
      <c r="F1282" s="217">
        <f>SUM('monthly data'!N257:P257)</f>
        <v>183.90859999999998</v>
      </c>
      <c r="G1282" s="217">
        <f>SUM('monthly data'!Q257:S257)</f>
        <v>183.79259999999999</v>
      </c>
      <c r="H1282" s="217">
        <f>SUM('monthly data'!T257:V257)</f>
        <v>196.19479999999999</v>
      </c>
      <c r="I1282" s="217">
        <f>SUM('monthly data'!W257:Y257)</f>
        <v>197.90989999999999</v>
      </c>
      <c r="J1282" s="217">
        <f>SUM('monthly data'!Z257:AB257)</f>
        <v>213.3218</v>
      </c>
      <c r="K1282" s="217">
        <f>SUM('monthly data'!AC257:AE257)</f>
        <v>249.95910000000001</v>
      </c>
      <c r="L1282" s="217">
        <f>SUM('monthly data'!AF257:AH257)</f>
        <v>245.17899999999997</v>
      </c>
      <c r="M1282" s="217">
        <f>SUM('monthly data'!AI257:AK257)</f>
        <v>255.88060000000002</v>
      </c>
      <c r="N1282" s="217">
        <f>SUM('monthly data'!AL257:AN257)</f>
        <v>259.55889999999999</v>
      </c>
      <c r="O1282" s="217">
        <f>SUM('monthly data'!AO257:AQ257)</f>
        <v>245.73160000000001</v>
      </c>
      <c r="P1282" s="217">
        <f>SUM('monthly data'!AR257:AT257)</f>
        <v>246.52918099999999</v>
      </c>
      <c r="Q1282" s="217">
        <f>SUM('monthly data'!AU257:AW257)</f>
        <v>256.23550999999998</v>
      </c>
      <c r="R1282" s="217">
        <f>SUM('monthly data'!AX257:AZ257)</f>
        <v>272.890039</v>
      </c>
      <c r="S1282" s="217">
        <f>SUM('monthly data'!BA257:BC257)</f>
        <v>274.60132800000002</v>
      </c>
      <c r="T1282" s="217">
        <f>SUM('monthly data'!BD257:BF257)</f>
        <v>286.47142299999996</v>
      </c>
      <c r="U1282" s="217">
        <f>SUM('monthly data'!BG257:BI257)</f>
        <v>286.332539</v>
      </c>
      <c r="V1282" s="217">
        <f>SUM('monthly data'!BJ257:BL257)</f>
        <v>283.29147</v>
      </c>
      <c r="W1282" s="217">
        <f>SUM('monthly data'!BM257:BO257)</f>
        <v>298.73718400000001</v>
      </c>
      <c r="X1282" s="217">
        <f>SUM('monthly data'!BP257:BR257)</f>
        <v>305.208889</v>
      </c>
      <c r="Y1282" s="217">
        <f>SUM('monthly data'!BS257:BU257)</f>
        <v>317.41079200000001</v>
      </c>
      <c r="Z1282" s="217">
        <f>SUM('monthly data'!BV257:BX257)</f>
        <v>369.869283</v>
      </c>
      <c r="AA1282" s="217">
        <f>SUM('monthly data'!BY257:CA257)</f>
        <v>378.68346299999996</v>
      </c>
      <c r="AB1282" s="217">
        <f>SUM('monthly data'!CB257:CD257)</f>
        <v>374.57199000000003</v>
      </c>
      <c r="AC1282" s="217">
        <f>SUM('monthly data'!CE257:CG257)</f>
        <v>377.76164</v>
      </c>
      <c r="AD1282" s="217">
        <f>SUM('monthly data'!CH257:CJ257)</f>
        <v>385.01065</v>
      </c>
      <c r="AE1282" s="217">
        <f>SUM('monthly data'!CK257:CM257)</f>
        <v>398.91002000000009</v>
      </c>
      <c r="AF1282" s="217">
        <f>SUM('monthly data'!CN257:CP257)</f>
        <v>422.17369000000002</v>
      </c>
      <c r="AG1282" s="217">
        <f>SUM('monthly data'!CQ257:CS257)</f>
        <v>432.02199000000002</v>
      </c>
      <c r="AH1282" s="217">
        <f>SUM('monthly data'!CT257:CV257)</f>
        <v>448.68333000000001</v>
      </c>
      <c r="AI1282" s="217">
        <f>SUM('monthly data'!CW257:CY257)</f>
        <v>464.76731999999998</v>
      </c>
      <c r="AJ1282" s="217">
        <f>SUM('monthly data'!CZ257:DB257)</f>
        <v>498.04143999999997</v>
      </c>
      <c r="AK1282" s="217">
        <f>SUM('monthly data'!DC257:DE257)</f>
        <v>515.41570999999999</v>
      </c>
      <c r="AL1282" s="217">
        <f>SUM('monthly data'!DF257:DH257)</f>
        <v>514.021151057</v>
      </c>
      <c r="AM1282" s="217">
        <f>SUM('monthly data'!DI257:DK257)</f>
        <v>520.44472185769996</v>
      </c>
      <c r="AN1282" s="217">
        <f>SUM('monthly data'!DL257:DN257)</f>
        <v>546.39834949800002</v>
      </c>
      <c r="AO1282" s="217">
        <f>SUM('monthly data'!DO257:DQ257)</f>
        <v>578.15701987799991</v>
      </c>
      <c r="AP1282" s="217">
        <f>SUM('monthly data'!DR257:DT257)</f>
        <v>615.29661818399995</v>
      </c>
      <c r="AQ1282" s="217">
        <f>SUM('monthly data'!DU257:DW257)</f>
        <v>657.35275407099994</v>
      </c>
      <c r="AR1282" s="217">
        <f>SUM('monthly data'!DX257:DZ257)</f>
        <v>689.98624917910001</v>
      </c>
      <c r="AS1282" s="217">
        <f>SUM('monthly data'!EA257:EC257)</f>
        <v>716.23277376698991</v>
      </c>
      <c r="AT1282" s="217">
        <f>SUM('monthly data'!ED257:EF257)</f>
        <v>722.99866749000012</v>
      </c>
      <c r="AU1282" s="217">
        <f>SUM('monthly data'!EG257:EI257)</f>
        <v>801.08258297529994</v>
      </c>
      <c r="AV1282" s="217">
        <f>SUM('monthly data'!EJ257:EL257)</f>
        <v>862.46738663899998</v>
      </c>
      <c r="AW1282" s="217">
        <f>SUM('monthly data'!EM257:EO257)</f>
        <v>926.80545212600009</v>
      </c>
      <c r="AX1282" s="217">
        <f>SUM('monthly data'!EP257:ER257)</f>
        <v>915.599762661</v>
      </c>
      <c r="AY1282" s="217">
        <f>SUM('monthly data'!ES257:EU257)</f>
        <v>1012.2189797629999</v>
      </c>
      <c r="AZ1282" s="217">
        <f>SUM('monthly data'!EV257:EX257)</f>
        <v>1092.504812746</v>
      </c>
      <c r="BA1282" s="217">
        <f>SUM('monthly data'!EY257:FA257)</f>
        <v>1220.1845750049999</v>
      </c>
      <c r="BB1282" s="217">
        <f>SUM('monthly data'!FB257:FD257)</f>
        <v>1261.592696383</v>
      </c>
      <c r="BC1282" s="217">
        <f>SUM('monthly data'!FE257:FG257)</f>
        <v>1329.843770922</v>
      </c>
      <c r="BD1282" s="217">
        <f>SUM('monthly data'!FH257:FJ257)</f>
        <v>1395.1983088679999</v>
      </c>
      <c r="BE1282" s="217">
        <f>SUM('monthly data'!FK257:FM257)</f>
        <v>1404.43368061</v>
      </c>
      <c r="BF1282" s="217">
        <f>SUM('monthly data'!FN257:FP257)</f>
        <v>1299.4963987112383</v>
      </c>
      <c r="BG1282" s="217">
        <f>SUM('monthly data'!FQ257:FS257)</f>
        <v>1315.6371051820001</v>
      </c>
      <c r="BH1282" s="217">
        <f>SUM('monthly data'!FT257:FV257)</f>
        <v>1394.182320809</v>
      </c>
      <c r="BI1282" s="217">
        <f>SUM('monthly data'!FW257:FY257)</f>
        <v>1482.1169508819999</v>
      </c>
      <c r="BJ1282" s="217">
        <f>SUM('monthly data'!FZ257:GB257)</f>
        <v>1524.431439188</v>
      </c>
      <c r="BK1282" s="217">
        <f>SUM('monthly data'!GC257:GE257)</f>
        <v>1603.3588503579997</v>
      </c>
      <c r="BL1282" s="217">
        <f>SUM('monthly data'!GF257:GH257)</f>
        <v>1712.2168896840001</v>
      </c>
      <c r="BM1282" s="217">
        <f>SUM('monthly data'!GI257:GK257)</f>
        <v>1786.1684052140001</v>
      </c>
      <c r="BN1282" s="217">
        <f>SUM('monthly data'!GL257:GN257)</f>
        <v>1856.3446733410001</v>
      </c>
      <c r="BO1282" s="217">
        <f>SUM('monthly data'!GO257:GQ257)</f>
        <v>2038.2866497148516</v>
      </c>
      <c r="BP1282" s="217">
        <f>SUM('monthly data'!GR257:GT257)</f>
        <v>2170.9624116670002</v>
      </c>
      <c r="BQ1282" s="217">
        <f>SUM('monthly data'!GU257:GW257)</f>
        <v>2249.5038428820299</v>
      </c>
      <c r="BR1282" s="217">
        <f>SUM('monthly data'!GX257:GZ257)</f>
        <v>2373.8221790280004</v>
      </c>
      <c r="BS1282" s="217">
        <f>SUM('monthly data'!HA257:HC257)</f>
        <v>2579.3298269090001</v>
      </c>
      <c r="BT1282" s="217">
        <f>SUM('monthly data'!HD257:HF257)</f>
        <v>2542.874462061</v>
      </c>
      <c r="BU1282" s="217">
        <f>SUM('monthly data'!HG257:HI257)</f>
        <v>2562.1622696459999</v>
      </c>
      <c r="BV1282" s="217">
        <f>SUM('monthly data'!HJ257:HL257)</f>
        <v>2641.0787144980004</v>
      </c>
      <c r="BW1282" s="217">
        <f>SUM('monthly data'!HM257:HO257)</f>
        <v>2753.7239776739998</v>
      </c>
      <c r="BX1282" s="217">
        <f>SUM('monthly data'!HP257:HR257)</f>
        <v>2915.3615184770001</v>
      </c>
      <c r="BY1282" s="217">
        <f>SUM('monthly data'!HS257:HU257)</f>
        <v>3007.6024427189996</v>
      </c>
      <c r="BZ1282" s="217">
        <f>SUM('monthly data'!HV257:HX257)</f>
        <v>3093.7513493131519</v>
      </c>
      <c r="CA1282" s="217">
        <f>SUM('monthly data'!HY257:IA257)</f>
        <v>3517.2265221839339</v>
      </c>
      <c r="CB1282" s="217">
        <f>SUM('monthly data'!IB257:ID257)</f>
        <v>3643.937417239249</v>
      </c>
      <c r="CC1282" s="217">
        <f>SUM('monthly data'!IE257:IG257)</f>
        <v>3647.4638319771839</v>
      </c>
      <c r="CD1282" s="217">
        <f>SUM('monthly data'!IH257:IJ257)</f>
        <v>3749.9707949447184</v>
      </c>
      <c r="CE1282" s="217">
        <f>SUM('monthly data'!IK257:IM257)</f>
        <v>4114.7781514897779</v>
      </c>
      <c r="CF1282" s="217">
        <f>SUM('monthly data'!IN257:IP257)</f>
        <v>4262.7421467087888</v>
      </c>
      <c r="CG1282" s="217">
        <f>SUM('monthly data'!IQ257:IS257)</f>
        <v>4385.4893485391485</v>
      </c>
      <c r="CH1282" s="217">
        <f>SUM('monthly data'!IT257:IV257)</f>
        <v>4469.0627463290966</v>
      </c>
      <c r="CI1282" s="217">
        <f>SUM('monthly data'!IW257:IY257)</f>
        <v>4552.2768900338142</v>
      </c>
      <c r="CJ1282" s="217">
        <f>SUM('monthly data'!IZ257:JB257)</f>
        <v>4590.2904066614456</v>
      </c>
      <c r="CK1282" s="217">
        <f>SUM('monthly data'!JC257:JE257)</f>
        <v>4656.2827800879022</v>
      </c>
      <c r="CL1282" s="217">
        <f>SUM('monthly data'!JF257:JH257)</f>
        <v>4823.8409674484083</v>
      </c>
      <c r="CM1282" s="217">
        <f>SUM('monthly data'!JI257:JK257)</f>
        <v>5111.1094745997352</v>
      </c>
      <c r="CN1282" s="217">
        <f>SUM('monthly data'!JL257:JN257)</f>
        <v>5261.7239213877592</v>
      </c>
      <c r="CO1282" s="217">
        <f>SUM('monthly data'!JO257:JQ257)</f>
        <v>5302.9094966102712</v>
      </c>
      <c r="CP1282" s="217">
        <f>SUM('monthly data'!JR257:JT257)</f>
        <v>5560.2891628069556</v>
      </c>
      <c r="CQ1282" s="217">
        <f>SUM('monthly data'!JU257:JW257)</f>
        <v>5713.7788178489582</v>
      </c>
      <c r="CR1282" s="217">
        <f>SUM('monthly data'!JX257:JZ257)</f>
        <v>5841.9285071291715</v>
      </c>
      <c r="CS1282" s="217">
        <f>SUM('monthly data'!KA257:KC257)</f>
        <v>6074.8907685544546</v>
      </c>
      <c r="CT1282" s="217">
        <f>SUM('monthly data'!KD257:KF257)</f>
        <v>6246.605197783927</v>
      </c>
      <c r="CU1282" s="217">
        <f>SUM('monthly data'!KG257:KI257)</f>
        <v>6498.0774940871288</v>
      </c>
      <c r="CV1282" s="217">
        <f>SUM('monthly data'!KJ257:KL257)</f>
        <v>6654.5230064327088</v>
      </c>
      <c r="CW1282" s="217">
        <f>SUM('monthly data'!KM257:KO257)</f>
        <v>6943.3015222183185</v>
      </c>
      <c r="CX1282" s="217">
        <f>SUM('monthly data'!KP257:KR257)</f>
        <v>7284.5373957649281</v>
      </c>
      <c r="CY1282" s="217">
        <f>SUM('monthly data'!KS257:KU257)</f>
        <v>7639.5815767088925</v>
      </c>
      <c r="CZ1282" s="217">
        <f>SUM('monthly data'!KV257:KX257)</f>
        <v>8040.4844015011477</v>
      </c>
      <c r="DA1282" s="217">
        <f>SUM('monthly data'!KY257:LA257)</f>
        <v>8283.4098214079604</v>
      </c>
      <c r="DB1282" s="217">
        <f>SUM('monthly data'!LB257:LD257)</f>
        <v>0</v>
      </c>
      <c r="DC1282" s="217">
        <f>SUM('monthly data'!LE257:LG257)</f>
        <v>0</v>
      </c>
      <c r="DD1282" s="217">
        <f>SUM('monthly data'!LH257:LJ257)</f>
        <v>0</v>
      </c>
      <c r="DE1282" s="217">
        <f>SUM('monthly data'!LK257:LM257)</f>
        <v>0</v>
      </c>
      <c r="DF1282" s="217">
        <f>SUM('monthly data'!LN257:LP257)</f>
        <v>0</v>
      </c>
      <c r="DG1282" s="217">
        <f>SUM('monthly data'!LQ257:LS257)</f>
        <v>0</v>
      </c>
      <c r="DH1282" s="217">
        <f>SUM('monthly data'!LT257:LV257)</f>
        <v>0</v>
      </c>
      <c r="DI1282" s="217">
        <f>SUM('monthly data'!LW257:LY257)</f>
        <v>0</v>
      </c>
      <c r="DJ1282" s="217">
        <f>SUM('monthly data'!LZ257:MB257)</f>
        <v>0</v>
      </c>
      <c r="DK1282" s="217">
        <f>SUM('monthly data'!MC257:ME257)</f>
        <v>0</v>
      </c>
      <c r="DL1282" s="217">
        <f>SUM('monthly data'!MF257:MH257)</f>
        <v>0</v>
      </c>
      <c r="DM1282" s="217">
        <f>SUM('monthly data'!MI257:MK257)</f>
        <v>0</v>
      </c>
      <c r="DN1282" s="217">
        <f>SUM('monthly data'!ML257:MN257)</f>
        <v>0</v>
      </c>
      <c r="DO1282" s="217">
        <f>SUM('monthly data'!MO257:MQ257)</f>
        <v>0</v>
      </c>
      <c r="DP1282" s="217">
        <f>SUM('monthly data'!MR257:MT257)</f>
        <v>0</v>
      </c>
      <c r="DQ1282" s="217">
        <f>SUM('monthly data'!MU257:MW257)</f>
        <v>0</v>
      </c>
    </row>
    <row r="1283" spans="1:121" s="216" customFormat="1" ht="18">
      <c r="A1283" s="85" t="s">
        <v>585</v>
      </c>
      <c r="B1283" s="217">
        <f>SUM('monthly data'!B258:D258)</f>
        <v>104.65289999999999</v>
      </c>
      <c r="C1283" s="217">
        <f>SUM('monthly data'!E258:G258)</f>
        <v>114.95099999999999</v>
      </c>
      <c r="D1283" s="217">
        <f>SUM('monthly data'!H258:J258)</f>
        <v>135.81270000000001</v>
      </c>
      <c r="E1283" s="217">
        <f>SUM('monthly data'!K258:M258)</f>
        <v>140.29409999999996</v>
      </c>
      <c r="F1283" s="217">
        <f>SUM('monthly data'!N258:P258)</f>
        <v>139.04930000000002</v>
      </c>
      <c r="G1283" s="217">
        <f>SUM('monthly data'!Q258:S258)</f>
        <v>142.36359999999999</v>
      </c>
      <c r="H1283" s="217">
        <f>SUM('monthly data'!T258:V258)</f>
        <v>153.40780000000001</v>
      </c>
      <c r="I1283" s="217">
        <f>SUM('monthly data'!W258:Y258)</f>
        <v>156.31389999999999</v>
      </c>
      <c r="J1283" s="217">
        <f>SUM('monthly data'!Z258:AB258)</f>
        <v>169.52780000000001</v>
      </c>
      <c r="K1283" s="217">
        <f>SUM('monthly data'!AC258:AE258)</f>
        <v>190.64210000000003</v>
      </c>
      <c r="L1283" s="217">
        <f>SUM('monthly data'!AF258:AH258)</f>
        <v>196.666</v>
      </c>
      <c r="M1283" s="217">
        <f>SUM('monthly data'!AI258:AK258)</f>
        <v>207.95460000000003</v>
      </c>
      <c r="N1283" s="217">
        <f>SUM('monthly data'!AL258:AN258)</f>
        <v>211.50889999999998</v>
      </c>
      <c r="O1283" s="217">
        <f>SUM('monthly data'!AO258:AQ258)</f>
        <v>199.62780000000001</v>
      </c>
      <c r="P1283" s="217">
        <f>SUM('monthly data'!AR258:AT258)</f>
        <v>198.34918100000002</v>
      </c>
      <c r="Q1283" s="217">
        <f>SUM('monthly data'!AU258:AW258)</f>
        <v>204.765942</v>
      </c>
      <c r="R1283" s="217">
        <f>SUM('monthly data'!AX258:AZ258)</f>
        <v>215.4</v>
      </c>
      <c r="S1283" s="217">
        <f>SUM('monthly data'!BA258:BC258)</f>
        <v>220.19323400000002</v>
      </c>
      <c r="T1283" s="217">
        <f>SUM('monthly data'!BD258:BF258)</f>
        <v>222.39369299999998</v>
      </c>
      <c r="U1283" s="217">
        <f>SUM('monthly data'!BG258:BI258)</f>
        <v>223.07065699999998</v>
      </c>
      <c r="V1283" s="217">
        <f>SUM('monthly data'!BJ258:BL258)</f>
        <v>226.04679899999996</v>
      </c>
      <c r="W1283" s="217">
        <f>SUM('monthly data'!BM258:BO258)</f>
        <v>237.06199099999998</v>
      </c>
      <c r="X1283" s="217">
        <f>SUM('monthly data'!BP258:BR258)</f>
        <v>234.100289</v>
      </c>
      <c r="Y1283" s="217">
        <f>SUM('monthly data'!BS258:BU258)</f>
        <v>241.13914700000001</v>
      </c>
      <c r="Z1283" s="217">
        <f>SUM('monthly data'!BV258:BX258)</f>
        <v>283.49954000000002</v>
      </c>
      <c r="AA1283" s="217">
        <f>SUM('monthly data'!BY258:CA258)</f>
        <v>295.40089699999999</v>
      </c>
      <c r="AB1283" s="217">
        <f>SUM('monthly data'!CB258:CD258)</f>
        <v>288.53287999999998</v>
      </c>
      <c r="AC1283" s="217">
        <f>SUM('monthly data'!CE258:CG258)</f>
        <v>290.44463999999999</v>
      </c>
      <c r="AD1283" s="217">
        <f>SUM('monthly data'!CH258:CJ258)</f>
        <v>303.43090999999998</v>
      </c>
      <c r="AE1283" s="217">
        <f>SUM('monthly data'!CK258:CM258)</f>
        <v>315.11680000000007</v>
      </c>
      <c r="AF1283" s="217">
        <f>SUM('monthly data'!CN258:CP258)</f>
        <v>326.82267999999999</v>
      </c>
      <c r="AG1283" s="217">
        <f>SUM('monthly data'!CQ258:CS258)</f>
        <v>339.25008000000003</v>
      </c>
      <c r="AH1283" s="217">
        <f>SUM('monthly data'!CT258:CV258)</f>
        <v>357.89522999999997</v>
      </c>
      <c r="AI1283" s="217">
        <f>SUM('monthly data'!CW258:CY258)</f>
        <v>364.16671999999994</v>
      </c>
      <c r="AJ1283" s="217">
        <f>SUM('monthly data'!CZ258:DB258)</f>
        <v>383.57504</v>
      </c>
      <c r="AK1283" s="217">
        <f>SUM('monthly data'!DC258:DE258)</f>
        <v>394.68440999999996</v>
      </c>
      <c r="AL1283" s="217">
        <f>SUM('monthly data'!DF258:DH258)</f>
        <v>388.26776905699995</v>
      </c>
      <c r="AM1283" s="217">
        <f>SUM('monthly data'!DI258:DK258)</f>
        <v>391.28482085770003</v>
      </c>
      <c r="AN1283" s="217">
        <f>SUM('monthly data'!DL258:DN258)</f>
        <v>418.21971549800003</v>
      </c>
      <c r="AO1283" s="217">
        <f>SUM('monthly data'!DO258:DQ258)</f>
        <v>442.46726387799993</v>
      </c>
      <c r="AP1283" s="217">
        <f>SUM('monthly data'!DR258:DT258)</f>
        <v>469.85854718399992</v>
      </c>
      <c r="AQ1283" s="217">
        <f>SUM('monthly data'!DU258:DW258)</f>
        <v>514.62898407099988</v>
      </c>
      <c r="AR1283" s="217">
        <f>SUM('monthly data'!DX258:DZ258)</f>
        <v>551.80939917909996</v>
      </c>
      <c r="AS1283" s="217">
        <f>SUM('monthly data'!EA258:EC258)</f>
        <v>580.57837576698989</v>
      </c>
      <c r="AT1283" s="217">
        <f>SUM('monthly data'!ED258:EF258)</f>
        <v>587.50560449</v>
      </c>
      <c r="AU1283" s="217">
        <f>SUM('monthly data'!EG258:EI258)</f>
        <v>661.03307097530001</v>
      </c>
      <c r="AV1283" s="217">
        <f>SUM('monthly data'!EJ258:EL258)</f>
        <v>693.91187963900006</v>
      </c>
      <c r="AW1283" s="217">
        <f>SUM('monthly data'!EM258:EO258)</f>
        <v>750.54235012599997</v>
      </c>
      <c r="AX1283" s="217">
        <f>SUM('monthly data'!EP258:ER258)</f>
        <v>742.67040766100001</v>
      </c>
      <c r="AY1283" s="217">
        <f>SUM('monthly data'!ES258:EU258)</f>
        <v>838.13001876299984</v>
      </c>
      <c r="AZ1283" s="217">
        <f>SUM('monthly data'!EV258:EX258)</f>
        <v>907.52392074599993</v>
      </c>
      <c r="BA1283" s="217">
        <f>SUM('monthly data'!EY258:FA258)</f>
        <v>1018.1819770049999</v>
      </c>
      <c r="BB1283" s="217">
        <f>SUM('monthly data'!FB258:FD258)</f>
        <v>1052.759697383</v>
      </c>
      <c r="BC1283" s="217">
        <f>SUM('monthly data'!FE258:FG258)</f>
        <v>1095.201797922</v>
      </c>
      <c r="BD1283" s="217">
        <f>SUM('monthly data'!FH258:FJ258)</f>
        <v>1140.7384208679998</v>
      </c>
      <c r="BE1283" s="217">
        <f>SUM('monthly data'!FK258:FM258)</f>
        <v>1154.2929446100002</v>
      </c>
      <c r="BF1283" s="217">
        <f>SUM('monthly data'!FN258:FP258)</f>
        <v>1060.5000337112383</v>
      </c>
      <c r="BG1283" s="217">
        <f>SUM('monthly data'!FQ258:FS258)</f>
        <v>1061.3946361820001</v>
      </c>
      <c r="BH1283" s="217">
        <f>SUM('monthly data'!FT258:FV258)</f>
        <v>1109.977103809</v>
      </c>
      <c r="BI1283" s="217">
        <f>SUM('monthly data'!FW258:FY258)</f>
        <v>1196.6960418819999</v>
      </c>
      <c r="BJ1283" s="217">
        <f>SUM('monthly data'!FZ258:GB258)</f>
        <v>1234.6441741880001</v>
      </c>
      <c r="BK1283" s="217">
        <f>SUM('monthly data'!GC258:GE258)</f>
        <v>1327.3326401619997</v>
      </c>
      <c r="BL1283" s="217">
        <f>SUM('monthly data'!GF258:GH258)</f>
        <v>1400.238457684</v>
      </c>
      <c r="BM1283" s="217">
        <f>SUM('monthly data'!GI258:GK258)</f>
        <v>1478.8194452140001</v>
      </c>
      <c r="BN1283" s="217">
        <f>SUM('monthly data'!GL258:GN258)</f>
        <v>1513.249355685</v>
      </c>
      <c r="BO1283" s="217">
        <f>SUM('monthly data'!GO258:GQ258)</f>
        <v>1703.1459368859998</v>
      </c>
      <c r="BP1283" s="217">
        <f>SUM('monthly data'!GR258:GT258)</f>
        <v>1822.4732776669998</v>
      </c>
      <c r="BQ1283" s="217">
        <f>SUM('monthly data'!GU258:GW258)</f>
        <v>1870.8385528820299</v>
      </c>
      <c r="BR1283" s="217">
        <f>SUM('monthly data'!GX258:GZ258)</f>
        <v>1997.9482910279999</v>
      </c>
      <c r="BS1283" s="217">
        <f>SUM('monthly data'!HA258:HC258)</f>
        <v>2182.829251909</v>
      </c>
      <c r="BT1283" s="217">
        <f>SUM('monthly data'!HD258:HF258)</f>
        <v>2131.3355000609999</v>
      </c>
      <c r="BU1283" s="217">
        <f>SUM('monthly data'!HG258:HI258)</f>
        <v>2114.8635526460002</v>
      </c>
      <c r="BV1283" s="217">
        <f>SUM('monthly data'!HJ258:HL258)</f>
        <v>2174.380472498</v>
      </c>
      <c r="BW1283" s="217">
        <f>SUM('monthly data'!HM258:HO258)</f>
        <v>2293.2608436740002</v>
      </c>
      <c r="BX1283" s="217">
        <f>SUM('monthly data'!HP258:HR258)</f>
        <v>2430.4177224770001</v>
      </c>
      <c r="BY1283" s="217">
        <f>SUM('monthly data'!HS258:HU258)</f>
        <v>2482.5978147189999</v>
      </c>
      <c r="BZ1283" s="217">
        <f>SUM('monthly data'!HV258:HX258)</f>
        <v>2499.2136497714951</v>
      </c>
      <c r="CA1283" s="217">
        <f>SUM('monthly data'!HY258:IA258)</f>
        <v>2722.1792497840906</v>
      </c>
      <c r="CB1283" s="217">
        <f>SUM('monthly data'!IB258:ID258)</f>
        <v>2872.6336415321316</v>
      </c>
      <c r="CC1283" s="217">
        <f>SUM('monthly data'!IE258:IG258)</f>
        <v>2920.23914415645</v>
      </c>
      <c r="CD1283" s="217">
        <f>SUM('monthly data'!IH258:IJ258)</f>
        <v>3046.6602428841352</v>
      </c>
      <c r="CE1283" s="217">
        <f>SUM('monthly data'!IK258:IM258)</f>
        <v>3404.3989162651287</v>
      </c>
      <c r="CF1283" s="217">
        <f>SUM('monthly data'!IN258:IP258)</f>
        <v>3523.4643747572691</v>
      </c>
      <c r="CG1283" s="217">
        <f>SUM('monthly data'!IQ258:IS258)</f>
        <v>3617.6095401375233</v>
      </c>
      <c r="CH1283" s="217">
        <f>SUM('monthly data'!IT258:IV258)</f>
        <v>3678.3158971516423</v>
      </c>
      <c r="CI1283" s="217">
        <f>SUM('monthly data'!IW258:IY258)</f>
        <v>3755.3982044828281</v>
      </c>
      <c r="CJ1283" s="217">
        <f>SUM('monthly data'!IZ258:JB258)</f>
        <v>3720.0565132853408</v>
      </c>
      <c r="CK1283" s="217">
        <f>SUM('monthly data'!JC258:JE258)</f>
        <v>3682.562071155995</v>
      </c>
      <c r="CL1283" s="217">
        <f>SUM('monthly data'!JF258:JH258)</f>
        <v>3821.9373246225905</v>
      </c>
      <c r="CM1283" s="217">
        <f>SUM('monthly data'!JI258:JK258)</f>
        <v>3985.062197907841</v>
      </c>
      <c r="CN1283" s="217">
        <f>SUM('monthly data'!JL258:JN258)</f>
        <v>4110.3121291793614</v>
      </c>
      <c r="CO1283" s="217">
        <f>SUM('monthly data'!JO258:JQ258)</f>
        <v>4108.1573962695547</v>
      </c>
      <c r="CP1283" s="217">
        <f>SUM('monthly data'!JR258:JT258)</f>
        <v>4303.1104268099125</v>
      </c>
      <c r="CQ1283" s="217">
        <f>SUM('monthly data'!JU258:JW258)</f>
        <v>4384.3788127847802</v>
      </c>
      <c r="CR1283" s="217">
        <f>SUM('monthly data'!JX258:JZ258)</f>
        <v>4448.8927637852466</v>
      </c>
      <c r="CS1283" s="217">
        <f>SUM('monthly data'!KA258:KC258)</f>
        <v>4579.4348369828731</v>
      </c>
      <c r="CT1283" s="217">
        <f>SUM('monthly data'!KD258:KF258)</f>
        <v>4765.0210911648001</v>
      </c>
      <c r="CU1283" s="217">
        <f>SUM('monthly data'!KG258:KI258)</f>
        <v>5042.9879648449805</v>
      </c>
      <c r="CV1283" s="217">
        <f>SUM('monthly data'!KJ258:KL258)</f>
        <v>5171.7334579024191</v>
      </c>
      <c r="CW1283" s="217">
        <f>SUM('monthly data'!KM258:KO258)</f>
        <v>5438.2936169322438</v>
      </c>
      <c r="CX1283" s="217">
        <f>SUM('monthly data'!KP258:KR258)</f>
        <v>5657.7446471927688</v>
      </c>
      <c r="CY1283" s="217">
        <f>SUM('monthly data'!KS258:KU258)</f>
        <v>5924.4255368934819</v>
      </c>
      <c r="CZ1283" s="217">
        <f>SUM('monthly data'!KV258:KX258)</f>
        <v>6244.7260398771969</v>
      </c>
      <c r="DA1283" s="217">
        <f>SUM('monthly data'!KY258:LA258)</f>
        <v>6407.528243575015</v>
      </c>
      <c r="DB1283" s="217">
        <f>SUM('monthly data'!LB258:LD258)</f>
        <v>0</v>
      </c>
      <c r="DC1283" s="217">
        <f>SUM('monthly data'!LE258:LG258)</f>
        <v>0</v>
      </c>
      <c r="DD1283" s="217">
        <f>SUM('monthly data'!LH258:LJ258)</f>
        <v>0</v>
      </c>
      <c r="DE1283" s="217">
        <f>SUM('monthly data'!LK258:LM258)</f>
        <v>0</v>
      </c>
      <c r="DF1283" s="217">
        <f>SUM('monthly data'!LN258:LP258)</f>
        <v>0</v>
      </c>
      <c r="DG1283" s="217">
        <f>SUM('monthly data'!LQ258:LS258)</f>
        <v>0</v>
      </c>
      <c r="DH1283" s="217">
        <f>SUM('monthly data'!LT258:LV258)</f>
        <v>0</v>
      </c>
      <c r="DI1283" s="217">
        <f>SUM('monthly data'!LW258:LY258)</f>
        <v>0</v>
      </c>
      <c r="DJ1283" s="217">
        <f>SUM('monthly data'!LZ258:MB258)</f>
        <v>0</v>
      </c>
      <c r="DK1283" s="217">
        <f>SUM('monthly data'!MC258:ME258)</f>
        <v>0</v>
      </c>
      <c r="DL1283" s="217">
        <f>SUM('monthly data'!MF258:MH258)</f>
        <v>0</v>
      </c>
      <c r="DM1283" s="217">
        <f>SUM('monthly data'!MI258:MK258)</f>
        <v>0</v>
      </c>
      <c r="DN1283" s="217">
        <f>SUM('monthly data'!ML258:MN258)</f>
        <v>0</v>
      </c>
      <c r="DO1283" s="217">
        <f>SUM('monthly data'!MO258:MQ258)</f>
        <v>0</v>
      </c>
      <c r="DP1283" s="217">
        <f>SUM('monthly data'!MR258:MT258)</f>
        <v>0</v>
      </c>
      <c r="DQ1283" s="217">
        <f>SUM('monthly data'!MU258:MW258)</f>
        <v>0</v>
      </c>
    </row>
    <row r="1284" spans="1:121" s="216" customFormat="1" ht="18">
      <c r="A1284" s="85" t="s">
        <v>586</v>
      </c>
      <c r="B1284" s="217">
        <f>SUM('monthly data'!B259:D259)</f>
        <v>89.014799999999994</v>
      </c>
      <c r="C1284" s="217">
        <f>SUM('monthly data'!E259:G259)</f>
        <v>96.699200000000005</v>
      </c>
      <c r="D1284" s="217">
        <f>SUM('monthly data'!H259:J259)</f>
        <v>115.55869999999999</v>
      </c>
      <c r="E1284" s="217">
        <f>SUM('monthly data'!K259:M259)</f>
        <v>118.40159999999999</v>
      </c>
      <c r="F1284" s="217">
        <f>SUM('monthly data'!N259:P259)</f>
        <v>118.1409</v>
      </c>
      <c r="G1284" s="217">
        <f>SUM('monthly data'!Q259:S259)</f>
        <v>120.7638</v>
      </c>
      <c r="H1284" s="217">
        <f>SUM('monthly data'!T259:V259)</f>
        <v>131.88850000000002</v>
      </c>
      <c r="I1284" s="217">
        <f>SUM('monthly data'!W259:Y259)</f>
        <v>131.2629</v>
      </c>
      <c r="J1284" s="217">
        <f>SUM('monthly data'!Z259:AB259)</f>
        <v>136.95590000000001</v>
      </c>
      <c r="K1284" s="217">
        <f>SUM('monthly data'!AC259:AE259)</f>
        <v>152.62630000000001</v>
      </c>
      <c r="L1284" s="217">
        <f>SUM('monthly data'!AF259:AH259)</f>
        <v>158.1566</v>
      </c>
      <c r="M1284" s="217">
        <f>SUM('monthly data'!AI259:AK259)</f>
        <v>159.77809999999999</v>
      </c>
      <c r="N1284" s="217">
        <f>SUM('monthly data'!AL259:AN259)</f>
        <v>151.7979</v>
      </c>
      <c r="O1284" s="217">
        <f>SUM('monthly data'!AO259:AQ259)</f>
        <v>153.8329</v>
      </c>
      <c r="P1284" s="217">
        <f>SUM('monthly data'!AR259:AT259)</f>
        <v>140.74598100000003</v>
      </c>
      <c r="Q1284" s="217">
        <f>SUM('monthly data'!AU259:AW259)</f>
        <v>142.94714199999999</v>
      </c>
      <c r="R1284" s="217">
        <f>SUM('monthly data'!AX259:AZ259)</f>
        <v>156.93189999999998</v>
      </c>
      <c r="S1284" s="217">
        <f>SUM('monthly data'!BA259:BC259)</f>
        <v>162.61783399999999</v>
      </c>
      <c r="T1284" s="217">
        <f>SUM('monthly data'!BD259:BF259)</f>
        <v>170.93669299999999</v>
      </c>
      <c r="U1284" s="217">
        <f>SUM('monthly data'!BG259:BI259)</f>
        <v>168.656857</v>
      </c>
      <c r="V1284" s="217">
        <f>SUM('monthly data'!BJ259:BL259)</f>
        <v>170.47679899999997</v>
      </c>
      <c r="W1284" s="217">
        <f>SUM('monthly data'!BM259:BO259)</f>
        <v>174.29399100000001</v>
      </c>
      <c r="X1284" s="217">
        <f>SUM('monthly data'!BP259:BR259)</f>
        <v>169.885289</v>
      </c>
      <c r="Y1284" s="217">
        <f>SUM('monthly data'!BS259:BU259)</f>
        <v>174.494147</v>
      </c>
      <c r="Z1284" s="217">
        <f>SUM('monthly data'!BV259:BX259)</f>
        <v>203.66454000000002</v>
      </c>
      <c r="AA1284" s="217">
        <f>SUM('monthly data'!BY259:CA259)</f>
        <v>215.99089699999996</v>
      </c>
      <c r="AB1284" s="217">
        <f>SUM('monthly data'!CB259:CD259)</f>
        <v>221.26288</v>
      </c>
      <c r="AC1284" s="217">
        <f>SUM('monthly data'!CE259:CG259)</f>
        <v>207.64463999999998</v>
      </c>
      <c r="AD1284" s="217">
        <f>SUM('monthly data'!CH259:CJ259)</f>
        <v>198.33091000000002</v>
      </c>
      <c r="AE1284" s="217">
        <f>SUM('monthly data'!CK259:CM259)</f>
        <v>208.21680000000006</v>
      </c>
      <c r="AF1284" s="217">
        <f>SUM('monthly data'!CN259:CP259)</f>
        <v>215.17968000000002</v>
      </c>
      <c r="AG1284" s="217">
        <f>SUM('monthly data'!CQ259:CS259)</f>
        <v>216.35208</v>
      </c>
      <c r="AH1284" s="217">
        <f>SUM('monthly data'!CT259:CV259)</f>
        <v>240.15843000000001</v>
      </c>
      <c r="AI1284" s="217">
        <f>SUM('monthly data'!CW259:CY259)</f>
        <v>254.36032</v>
      </c>
      <c r="AJ1284" s="217">
        <f>SUM('monthly data'!CZ259:DB259)</f>
        <v>268.58263999999997</v>
      </c>
      <c r="AK1284" s="217">
        <f>SUM('monthly data'!DC259:DE259)</f>
        <v>278.38330999999999</v>
      </c>
      <c r="AL1284" s="217">
        <f>SUM('monthly data'!DF259:DH259)</f>
        <v>258.43214805700001</v>
      </c>
      <c r="AM1284" s="217">
        <f>SUM('monthly data'!DI259:DK259)</f>
        <v>263.56813666599999</v>
      </c>
      <c r="AN1284" s="217">
        <f>SUM('monthly data'!DL259:DN259)</f>
        <v>275.20807311000004</v>
      </c>
      <c r="AO1284" s="217">
        <f>SUM('monthly data'!DO259:DQ259)</f>
        <v>285.71633445399993</v>
      </c>
      <c r="AP1284" s="217">
        <f>SUM('monthly data'!DR259:DT259)</f>
        <v>311.730263799</v>
      </c>
      <c r="AQ1284" s="217">
        <f>SUM('monthly data'!DU259:DW259)</f>
        <v>340.21901130299995</v>
      </c>
      <c r="AR1284" s="217">
        <f>SUM('monthly data'!DX259:DZ259)</f>
        <v>354.70546361309994</v>
      </c>
      <c r="AS1284" s="217">
        <f>SUM('monthly data'!EA259:EC259)</f>
        <v>370.83205575698992</v>
      </c>
      <c r="AT1284" s="217">
        <f>SUM('monthly data'!ED259:EF259)</f>
        <v>373.2933440330001</v>
      </c>
      <c r="AU1284" s="217">
        <f>SUM('monthly data'!EG259:EI259)</f>
        <v>415.92326349129991</v>
      </c>
      <c r="AV1284" s="217">
        <f>SUM('monthly data'!EJ259:EL259)</f>
        <v>411.15238203199999</v>
      </c>
      <c r="AW1284" s="217">
        <f>SUM('monthly data'!EM259:EO259)</f>
        <v>443.04526112600001</v>
      </c>
      <c r="AX1284" s="217">
        <f>SUM('monthly data'!EP259:ER259)</f>
        <v>448.82250766099997</v>
      </c>
      <c r="AY1284" s="217">
        <f>SUM('monthly data'!ES259:EU259)</f>
        <v>495.61328124399995</v>
      </c>
      <c r="AZ1284" s="217">
        <f>SUM('monthly data'!EV259:EX259)</f>
        <v>512.65030274599997</v>
      </c>
      <c r="BA1284" s="217">
        <f>SUM('monthly data'!EY259:FA259)</f>
        <v>600.83423500499998</v>
      </c>
      <c r="BB1284" s="217">
        <f>SUM('monthly data'!FB259:FD259)</f>
        <v>656.17813238299982</v>
      </c>
      <c r="BC1284" s="217">
        <f>SUM('monthly data'!FE259:FG259)</f>
        <v>710.16914892199998</v>
      </c>
      <c r="BD1284" s="217">
        <f>SUM('monthly data'!FH259:FJ259)</f>
        <v>744.36932086799993</v>
      </c>
      <c r="BE1284" s="217">
        <f>SUM('monthly data'!FK259:FM259)</f>
        <v>749.69063561000007</v>
      </c>
      <c r="BF1284" s="217">
        <f>SUM('monthly data'!FN259:FP259)</f>
        <v>670.48153971123838</v>
      </c>
      <c r="BG1284" s="217">
        <f>SUM('monthly data'!FQ259:FS259)</f>
        <v>670.12913863200015</v>
      </c>
      <c r="BH1284" s="217">
        <f>SUM('monthly data'!FT259:FV259)</f>
        <v>728.96456260900004</v>
      </c>
      <c r="BI1284" s="217">
        <f>SUM('monthly data'!FW259:FY259)</f>
        <v>754.39704568199977</v>
      </c>
      <c r="BJ1284" s="217">
        <f>SUM('monthly data'!FZ259:GB259)</f>
        <v>747.03386563600009</v>
      </c>
      <c r="BK1284" s="217">
        <f>SUM('monthly data'!GC259:GE259)</f>
        <v>830.82289411939996</v>
      </c>
      <c r="BL1284" s="217">
        <f>SUM('monthly data'!GF259:GH259)</f>
        <v>875.05576783699985</v>
      </c>
      <c r="BM1284" s="217">
        <f>SUM('monthly data'!GI259:GK259)</f>
        <v>938.67515701400009</v>
      </c>
      <c r="BN1284" s="217">
        <f>SUM('monthly data'!GL259:GN259)</f>
        <v>952.69146903499984</v>
      </c>
      <c r="BO1284" s="217">
        <f>SUM('monthly data'!GO259:GQ259)</f>
        <v>1073.5704600859999</v>
      </c>
      <c r="BP1284" s="217">
        <f>SUM('monthly data'!GR259:GT259)</f>
        <v>1079.605945304</v>
      </c>
      <c r="BQ1284" s="217">
        <f>SUM('monthly data'!GU259:GW259)</f>
        <v>1109.1616134060298</v>
      </c>
      <c r="BR1284" s="217">
        <f>SUM('monthly data'!GX259:GZ259)</f>
        <v>1173.9245110279999</v>
      </c>
      <c r="BS1284" s="217">
        <f>SUM('monthly data'!HA259:HC259)</f>
        <v>1284.0294749090003</v>
      </c>
      <c r="BT1284" s="217">
        <f>SUM('monthly data'!HD259:HF259)</f>
        <v>1260.6465433609999</v>
      </c>
      <c r="BU1284" s="217">
        <f>SUM('monthly data'!HG259:HI259)</f>
        <v>1238.227166896</v>
      </c>
      <c r="BV1284" s="217">
        <f>SUM('monthly data'!HJ259:HL259)</f>
        <v>1264.5161653980003</v>
      </c>
      <c r="BW1284" s="217">
        <f>SUM('monthly data'!HM259:HO259)</f>
        <v>1392.7782061739999</v>
      </c>
      <c r="BX1284" s="217">
        <f>SUM('monthly data'!HP259:HR259)</f>
        <v>1493.5960074769998</v>
      </c>
      <c r="BY1284" s="217">
        <f>SUM('monthly data'!HS259:HU259)</f>
        <v>1473.821912719</v>
      </c>
      <c r="BZ1284" s="217">
        <f>SUM('monthly data'!HV259:HX259)</f>
        <v>1475.3637236289967</v>
      </c>
      <c r="CA1284" s="217">
        <f>SUM('monthly data'!HY259:IA259)</f>
        <v>1608.2765360852122</v>
      </c>
      <c r="CB1284" s="217">
        <f>SUM('monthly data'!IB259:ID259)</f>
        <v>1636.5443534008919</v>
      </c>
      <c r="CC1284" s="217">
        <f>SUM('monthly data'!IE259:IG259)</f>
        <v>1686.8113928484381</v>
      </c>
      <c r="CD1284" s="217">
        <f>SUM('monthly data'!IH259:IJ259)</f>
        <v>1773.9056560632507</v>
      </c>
      <c r="CE1284" s="217">
        <f>SUM('monthly data'!IK259:IM259)</f>
        <v>2051.9709107470903</v>
      </c>
      <c r="CF1284" s="217">
        <f>SUM('monthly data'!IN259:IP259)</f>
        <v>2178.2558117885828</v>
      </c>
      <c r="CG1284" s="217">
        <f>SUM('monthly data'!IQ259:IS259)</f>
        <v>2215.6411083144039</v>
      </c>
      <c r="CH1284" s="217">
        <f>SUM('monthly data'!IT259:IV259)</f>
        <v>2279.773031317206</v>
      </c>
      <c r="CI1284" s="217">
        <f>SUM('monthly data'!IW259:IY259)</f>
        <v>2239.5726800429811</v>
      </c>
      <c r="CJ1284" s="217">
        <f>SUM('monthly data'!IZ259:JB259)</f>
        <v>2160.1569703282271</v>
      </c>
      <c r="CK1284" s="217">
        <f>SUM('monthly data'!JC259:JE259)</f>
        <v>2074.9886857890851</v>
      </c>
      <c r="CL1284" s="217">
        <f>SUM('monthly data'!JF259:JH259)</f>
        <v>2125.5292543405494</v>
      </c>
      <c r="CM1284" s="217">
        <f>SUM('monthly data'!JI259:JK259)</f>
        <v>2379.5533744028594</v>
      </c>
      <c r="CN1284" s="217">
        <f>SUM('monthly data'!JL259:JN259)</f>
        <v>2404.9161647308447</v>
      </c>
      <c r="CO1284" s="217">
        <f>SUM('monthly data'!JO259:JQ259)</f>
        <v>2358.0073897841567</v>
      </c>
      <c r="CP1284" s="217">
        <f>SUM('monthly data'!JR259:JT259)</f>
        <v>2444.7374715645878</v>
      </c>
      <c r="CQ1284" s="217">
        <f>SUM('monthly data'!JU259:JW259)</f>
        <v>2508.5004019520488</v>
      </c>
      <c r="CR1284" s="217">
        <f>SUM('monthly data'!JX259:JZ259)</f>
        <v>2640.7784110393882</v>
      </c>
      <c r="CS1284" s="217">
        <f>SUM('monthly data'!KA259:KC259)</f>
        <v>2752.3924611002089</v>
      </c>
      <c r="CT1284" s="217">
        <f>SUM('monthly data'!KD259:KF259)</f>
        <v>2917.212494986718</v>
      </c>
      <c r="CU1284" s="217">
        <f>SUM('monthly data'!KG259:KI259)</f>
        <v>2989.0807765706622</v>
      </c>
      <c r="CV1284" s="217">
        <f>SUM('monthly data'!KJ259:KL259)</f>
        <v>3007.3326640052319</v>
      </c>
      <c r="CW1284" s="217">
        <f>SUM('monthly data'!KM259:KO259)</f>
        <v>3179.223066598714</v>
      </c>
      <c r="CX1284" s="217">
        <f>SUM('monthly data'!KP259:KR259)</f>
        <v>3390.3879349725967</v>
      </c>
      <c r="CY1284" s="217">
        <f>SUM('monthly data'!KS259:KU259)</f>
        <v>3457.1928133134925</v>
      </c>
      <c r="CZ1284" s="217">
        <f>SUM('monthly data'!KV259:KX259)</f>
        <v>3608.7973414392941</v>
      </c>
      <c r="DA1284" s="217">
        <f>SUM('monthly data'!KY259:LA259)</f>
        <v>3646.3419558864598</v>
      </c>
      <c r="DB1284" s="217">
        <f>SUM('monthly data'!LB259:LD259)</f>
        <v>0</v>
      </c>
      <c r="DC1284" s="217">
        <f>SUM('monthly data'!LE259:LG259)</f>
        <v>0</v>
      </c>
      <c r="DD1284" s="217">
        <f>SUM('monthly data'!LH259:LJ259)</f>
        <v>0</v>
      </c>
      <c r="DE1284" s="217">
        <f>SUM('monthly data'!LK259:LM259)</f>
        <v>0</v>
      </c>
      <c r="DF1284" s="217">
        <f>SUM('monthly data'!LN259:LP259)</f>
        <v>0</v>
      </c>
      <c r="DG1284" s="217">
        <f>SUM('monthly data'!LQ259:LS259)</f>
        <v>0</v>
      </c>
      <c r="DH1284" s="217">
        <f>SUM('monthly data'!LT259:LV259)</f>
        <v>0</v>
      </c>
      <c r="DI1284" s="217">
        <f>SUM('monthly data'!LW259:LY259)</f>
        <v>0</v>
      </c>
      <c r="DJ1284" s="217">
        <f>SUM('monthly data'!LZ259:MB259)</f>
        <v>0</v>
      </c>
      <c r="DK1284" s="217">
        <f>SUM('monthly data'!MC259:ME259)</f>
        <v>0</v>
      </c>
      <c r="DL1284" s="217">
        <f>SUM('monthly data'!MF259:MH259)</f>
        <v>0</v>
      </c>
      <c r="DM1284" s="217">
        <f>SUM('monthly data'!MI259:MK259)</f>
        <v>0</v>
      </c>
      <c r="DN1284" s="217">
        <f>SUM('monthly data'!ML259:MN259)</f>
        <v>0</v>
      </c>
      <c r="DO1284" s="217">
        <f>SUM('monthly data'!MO259:MQ259)</f>
        <v>0</v>
      </c>
      <c r="DP1284" s="217">
        <f>SUM('monthly data'!MR259:MT259)</f>
        <v>0</v>
      </c>
      <c r="DQ1284" s="217">
        <f>SUM('monthly data'!MU259:MW259)</f>
        <v>0</v>
      </c>
    </row>
    <row r="1285" spans="1:121" ht="17.399999999999999">
      <c r="A1285" s="83" t="s">
        <v>587</v>
      </c>
      <c r="B1285" s="113">
        <f>SUM('monthly data'!B260:D260)</f>
        <v>36.473100000000002</v>
      </c>
      <c r="C1285" s="113">
        <f>SUM('monthly data'!E260:G260)</f>
        <v>42.432100000000005</v>
      </c>
      <c r="D1285" s="113">
        <f>SUM('monthly data'!H260:J260)</f>
        <v>52.340899999999998</v>
      </c>
      <c r="E1285" s="113">
        <f>SUM('monthly data'!K260:M260)</f>
        <v>49.185399999999994</v>
      </c>
      <c r="F1285" s="113">
        <f>SUM('monthly data'!N260:P260)</f>
        <v>46.785400000000003</v>
      </c>
      <c r="G1285" s="113">
        <f>SUM('monthly data'!Q260:S260)</f>
        <v>48.300899999999999</v>
      </c>
      <c r="H1285" s="113">
        <f>SUM('monthly data'!T260:V260)</f>
        <v>55.432299999999998</v>
      </c>
      <c r="I1285" s="113">
        <f>SUM('monthly data'!W260:Y260)</f>
        <v>57.5229</v>
      </c>
      <c r="J1285" s="113">
        <f>SUM('monthly data'!Z260:AB260)</f>
        <v>61.086699999999993</v>
      </c>
      <c r="K1285" s="113">
        <f>SUM('monthly data'!AC260:AE260)</f>
        <v>67.546300000000002</v>
      </c>
      <c r="L1285" s="113">
        <f>SUM('monthly data'!AF260:AH260)</f>
        <v>66.572000000000003</v>
      </c>
      <c r="M1285" s="113">
        <f>SUM('monthly data'!AI260:AK260)</f>
        <v>64.298400000000001</v>
      </c>
      <c r="N1285" s="113">
        <f>SUM('monthly data'!AL260:AN260)</f>
        <v>59.301999999999992</v>
      </c>
      <c r="O1285" s="113">
        <f>SUM('monthly data'!AO260:AQ260)</f>
        <v>56.743000000000002</v>
      </c>
      <c r="P1285" s="113">
        <f>SUM('monthly data'!AR260:AT260)</f>
        <v>52.114281000000005</v>
      </c>
      <c r="Q1285" s="113">
        <f>SUM('monthly data'!AU260:AW260)</f>
        <v>54.140642</v>
      </c>
      <c r="R1285" s="113">
        <f>SUM('monthly data'!AX260:AZ260)</f>
        <v>56.302700000000002</v>
      </c>
      <c r="S1285" s="113">
        <f>SUM('monthly data'!BA260:BC260)</f>
        <v>60.246634</v>
      </c>
      <c r="T1285" s="113">
        <f>SUM('monthly data'!BD260:BF260)</f>
        <v>59.652593000000003</v>
      </c>
      <c r="U1285" s="113">
        <f>SUM('monthly data'!BG260:BI260)</f>
        <v>59.023556999999997</v>
      </c>
      <c r="V1285" s="113">
        <f>SUM('monthly data'!BJ260:BL260)</f>
        <v>57.455598999999999</v>
      </c>
      <c r="W1285" s="113">
        <f>SUM('monthly data'!BM260:BO260)</f>
        <v>63.239591000000004</v>
      </c>
      <c r="X1285" s="113">
        <f>SUM('monthly data'!BP260:BR260)</f>
        <v>61.593288999999999</v>
      </c>
      <c r="Y1285" s="113">
        <f>SUM('monthly data'!BS260:BU260)</f>
        <v>61.715846999999997</v>
      </c>
      <c r="Z1285" s="113">
        <f>SUM('monthly data'!BV260:BX260)</f>
        <v>65.778010999999992</v>
      </c>
      <c r="AA1285" s="113">
        <f>SUM('monthly data'!BY260:CA260)</f>
        <v>70.304703000000003</v>
      </c>
      <c r="AB1285" s="113">
        <f>SUM('monthly data'!CB260:CD260)</f>
        <v>71.090139999999991</v>
      </c>
      <c r="AC1285" s="113">
        <f>SUM('monthly data'!CE260:CG260)</f>
        <v>70.580950000000001</v>
      </c>
      <c r="AD1285" s="113">
        <f>SUM('monthly data'!CH260:CJ260)</f>
        <v>71.567030000000003</v>
      </c>
      <c r="AE1285" s="113">
        <f>SUM('monthly data'!CK260:CM260)</f>
        <v>74.427340000000001</v>
      </c>
      <c r="AF1285" s="113">
        <f>SUM('monthly data'!CN260:CP260)</f>
        <v>75.744590000000002</v>
      </c>
      <c r="AG1285" s="113">
        <f>SUM('monthly data'!CQ260:CS260)</f>
        <v>78.387979999999999</v>
      </c>
      <c r="AH1285" s="113">
        <f>SUM('monthly data'!CT260:CV260)</f>
        <v>77.600949999999997</v>
      </c>
      <c r="AI1285" s="113">
        <f>SUM('monthly data'!CW260:CY260)</f>
        <v>81.933549999999997</v>
      </c>
      <c r="AJ1285" s="113">
        <f>SUM('monthly data'!CZ260:DB260)</f>
        <v>91.752409999999998</v>
      </c>
      <c r="AK1285" s="113">
        <f>SUM('monthly data'!DC260:DE260)</f>
        <v>92.971139999999991</v>
      </c>
      <c r="AL1285" s="113">
        <f>SUM('monthly data'!DF260:DH260)</f>
        <v>92.915460300000007</v>
      </c>
      <c r="AM1285" s="113">
        <f>SUM('monthly data'!DI260:DK260)</f>
        <v>101.28471687799998</v>
      </c>
      <c r="AN1285" s="113">
        <f>SUM('monthly data'!DL260:DN260)</f>
        <v>109.319863029</v>
      </c>
      <c r="AO1285" s="113">
        <f>SUM('monthly data'!DO260:DQ260)</f>
        <v>111.23359099999999</v>
      </c>
      <c r="AP1285" s="113">
        <f>SUM('monthly data'!DR260:DT260)</f>
        <v>106.26374595199999</v>
      </c>
      <c r="AQ1285" s="113">
        <f>SUM('monthly data'!DU260:DW260)</f>
        <v>119.20857128499999</v>
      </c>
      <c r="AR1285" s="113">
        <f>SUM('monthly data'!DX260:DZ260)</f>
        <v>123.18668199999999</v>
      </c>
      <c r="AS1285" s="113">
        <f>SUM('monthly data'!EA260:EC260)</f>
        <v>129.23404694499999</v>
      </c>
      <c r="AT1285" s="113">
        <f>SUM('monthly data'!ED260:EF260)</f>
        <v>126.96007499999999</v>
      </c>
      <c r="AU1285" s="113">
        <f>SUM('monthly data'!EG260:EI260)</f>
        <v>139.71498400000002</v>
      </c>
      <c r="AV1285" s="113">
        <f>SUM('monthly data'!EJ260:EL260)</f>
        <v>140.257361</v>
      </c>
      <c r="AW1285" s="113">
        <f>SUM('monthly data'!EM260:EO260)</f>
        <v>144.226034</v>
      </c>
      <c r="AX1285" s="113">
        <f>SUM('monthly data'!EP260:ER260)</f>
        <v>139.63457299999999</v>
      </c>
      <c r="AY1285" s="113">
        <f>SUM('monthly data'!ES260:EU260)</f>
        <v>149.25779300000002</v>
      </c>
      <c r="AZ1285" s="113">
        <f>SUM('monthly data'!EV260:EX260)</f>
        <v>160.25649400000003</v>
      </c>
      <c r="BA1285" s="113">
        <f>SUM('monthly data'!EY260:FA260)</f>
        <v>171.93350600000002</v>
      </c>
      <c r="BB1285" s="113">
        <f>SUM('monthly data'!FB260:FD260)</f>
        <v>182.05468199999999</v>
      </c>
      <c r="BC1285" s="113">
        <f>SUM('monthly data'!FE260:FG260)</f>
        <v>204.13968100000002</v>
      </c>
      <c r="BD1285" s="113">
        <f>SUM('monthly data'!FH260:FJ260)</f>
        <v>224.577044</v>
      </c>
      <c r="BE1285" s="113">
        <f>SUM('monthly data'!FK260:FM260)</f>
        <v>228.37117095800002</v>
      </c>
      <c r="BF1285" s="113">
        <f>SUM('monthly data'!FN260:FP260)</f>
        <v>207.239082182</v>
      </c>
      <c r="BG1285" s="113">
        <f>SUM('monthly data'!FQ260:FS260)</f>
        <v>207.817696947</v>
      </c>
      <c r="BH1285" s="113">
        <f>SUM('monthly data'!FT260:FV260)</f>
        <v>212.99957495699999</v>
      </c>
      <c r="BI1285" s="113">
        <f>SUM('monthly data'!FW260:FY260)</f>
        <v>218.15715560299998</v>
      </c>
      <c r="BJ1285" s="113">
        <f>SUM('monthly data'!FZ260:GB260)</f>
        <v>209.81140124800001</v>
      </c>
      <c r="BK1285" s="113">
        <f>SUM('monthly data'!GC260:GE260)</f>
        <v>230.92336974899999</v>
      </c>
      <c r="BL1285" s="113">
        <f>SUM('monthly data'!GF260:GH260)</f>
        <v>247.20287870700002</v>
      </c>
      <c r="BM1285" s="113">
        <f>SUM('monthly data'!GI260:GK260)</f>
        <v>252.88764966100001</v>
      </c>
      <c r="BN1285" s="113">
        <f>SUM('monthly data'!GL260:GN260)</f>
        <v>250.34216472499998</v>
      </c>
      <c r="BO1285" s="113">
        <f>SUM('monthly data'!GO260:GQ260)</f>
        <v>280.856509147</v>
      </c>
      <c r="BP1285" s="113">
        <f>SUM('monthly data'!GR260:GT260)</f>
        <v>289.57061855699999</v>
      </c>
      <c r="BQ1285" s="113">
        <f>SUM('monthly data'!GU260:GW260)</f>
        <v>286.92173035203001</v>
      </c>
      <c r="BR1285" s="113">
        <f>SUM('monthly data'!GX260:GZ260)</f>
        <v>292.19191720399999</v>
      </c>
      <c r="BS1285" s="113">
        <f>SUM('monthly data'!HA260:HC260)</f>
        <v>320.05984801900001</v>
      </c>
      <c r="BT1285" s="113">
        <f>SUM('monthly data'!HD260:HF260)</f>
        <v>317.58236499999998</v>
      </c>
      <c r="BU1285" s="113">
        <f>SUM('monthly data'!HG260:HI260)</f>
        <v>306.55359699999997</v>
      </c>
      <c r="BV1285" s="113">
        <f>SUM('monthly data'!HJ260:HL260)</f>
        <v>308.27874699999995</v>
      </c>
      <c r="BW1285" s="113">
        <f>SUM('monthly data'!HM260:HO260)</f>
        <v>329.57236599999999</v>
      </c>
      <c r="BX1285" s="113">
        <f>SUM('monthly data'!HP260:HR260)</f>
        <v>331.372613</v>
      </c>
      <c r="BY1285" s="113">
        <f>SUM('monthly data'!HS260:HU260)</f>
        <v>326.01855399999999</v>
      </c>
      <c r="BZ1285" s="113">
        <f>SUM('monthly data'!HV260:HX260)</f>
        <v>328.79646934827997</v>
      </c>
      <c r="CA1285" s="113">
        <f>SUM('monthly data'!HY260:IA260)</f>
        <v>351.89339736762247</v>
      </c>
      <c r="CB1285" s="113">
        <f>SUM('monthly data'!IB260:ID260)</f>
        <v>333.83606728386735</v>
      </c>
      <c r="CC1285" s="113">
        <f>SUM('monthly data'!IE260:IG260)</f>
        <v>335.22143407023248</v>
      </c>
      <c r="CD1285" s="113">
        <f>SUM('monthly data'!IH260:IJ260)</f>
        <v>348.28332344619582</v>
      </c>
      <c r="CE1285" s="113">
        <f>SUM('monthly data'!IK260:IM260)</f>
        <v>387.29781958383001</v>
      </c>
      <c r="CF1285" s="113">
        <f>SUM('monthly data'!IN260:IP260)</f>
        <v>389.18877932446077</v>
      </c>
      <c r="CG1285" s="113">
        <f>SUM('monthly data'!IQ260:IS260)</f>
        <v>390.67519909981814</v>
      </c>
      <c r="CH1285" s="113">
        <f>SUM('monthly data'!IT260:IV260)</f>
        <v>404.83274889197151</v>
      </c>
      <c r="CI1285" s="113">
        <f>SUM('monthly data'!IW260:IY260)</f>
        <v>432.11962315750208</v>
      </c>
      <c r="CJ1285" s="113">
        <f>SUM('monthly data'!IZ260:JB260)</f>
        <v>417.83072402481116</v>
      </c>
      <c r="CK1285" s="113">
        <f>SUM('monthly data'!JC260:JE260)</f>
        <v>403.30739779108137</v>
      </c>
      <c r="CL1285" s="113">
        <f>SUM('monthly data'!JF260:JH260)</f>
        <v>422.83228420560005</v>
      </c>
      <c r="CM1285" s="113">
        <f>SUM('monthly data'!JI260:JK260)</f>
        <v>459.17883275588531</v>
      </c>
      <c r="CN1285" s="113">
        <f>SUM('monthly data'!JL260:JN260)</f>
        <v>457.34691774506746</v>
      </c>
      <c r="CO1285" s="113">
        <f>SUM('monthly data'!JO260:JQ260)</f>
        <v>446.4008656195</v>
      </c>
      <c r="CP1285" s="113">
        <f>SUM('monthly data'!JR260:JT260)</f>
        <v>473.01850974747271</v>
      </c>
      <c r="CQ1285" s="113">
        <f>SUM('monthly data'!JU260:JW260)</f>
        <v>520.88003709418547</v>
      </c>
      <c r="CR1285" s="113">
        <f>SUM('monthly data'!JX260:JZ260)</f>
        <v>504.55252772750919</v>
      </c>
      <c r="CS1285" s="113">
        <f>SUM('monthly data'!KA260:KC260)</f>
        <v>509.09635845291655</v>
      </c>
      <c r="CT1285" s="113">
        <f>SUM('monthly data'!KD260:KF260)</f>
        <v>525.41821609736758</v>
      </c>
      <c r="CU1285" s="113">
        <f>SUM('monthly data'!KG260:KI260)</f>
        <v>578.78658228931704</v>
      </c>
      <c r="CV1285" s="113">
        <f>SUM('monthly data'!KJ260:KL260)</f>
        <v>568.56636573494995</v>
      </c>
      <c r="CW1285" s="113">
        <f>SUM('monthly data'!KM260:KO260)</f>
        <v>587.67852536600003</v>
      </c>
      <c r="CX1285" s="113">
        <f>SUM('monthly data'!KP260:KR260)</f>
        <v>612.91865361947987</v>
      </c>
      <c r="CY1285" s="113">
        <f>SUM('monthly data'!KS260:KU260)</f>
        <v>661.38375493980993</v>
      </c>
      <c r="CZ1285" s="113">
        <f>SUM('monthly data'!KV260:KX260)</f>
        <v>675.20185132840004</v>
      </c>
      <c r="DA1285" s="113">
        <f>SUM('monthly data'!KY260:LA260)</f>
        <v>687.75763755840001</v>
      </c>
      <c r="DB1285" s="113">
        <f>SUM('monthly data'!LB260:LD260)</f>
        <v>0</v>
      </c>
      <c r="DC1285" s="113">
        <f>SUM('monthly data'!LE260:LG260)</f>
        <v>0</v>
      </c>
      <c r="DD1285" s="113">
        <f>SUM('monthly data'!LH260:LJ260)</f>
        <v>0</v>
      </c>
      <c r="DE1285" s="113">
        <f>SUM('monthly data'!LK260:LM260)</f>
        <v>0</v>
      </c>
      <c r="DF1285" s="113">
        <f>SUM('monthly data'!LN260:LP260)</f>
        <v>0</v>
      </c>
      <c r="DG1285" s="113">
        <f>SUM('monthly data'!LQ260:LS260)</f>
        <v>0</v>
      </c>
      <c r="DH1285" s="113">
        <f>SUM('monthly data'!LT260:LV260)</f>
        <v>0</v>
      </c>
      <c r="DI1285" s="113">
        <f>SUM('monthly data'!LW260:LY260)</f>
        <v>0</v>
      </c>
      <c r="DJ1285" s="113">
        <f>SUM('monthly data'!LZ260:MB260)</f>
        <v>0</v>
      </c>
      <c r="DK1285" s="113">
        <f>SUM('monthly data'!MC260:ME260)</f>
        <v>0</v>
      </c>
      <c r="DL1285" s="113">
        <f>SUM('monthly data'!MF260:MH260)</f>
        <v>0</v>
      </c>
      <c r="DM1285" s="113">
        <f>SUM('monthly data'!MI260:MK260)</f>
        <v>0</v>
      </c>
      <c r="DN1285" s="113">
        <f>SUM('monthly data'!ML260:MN260)</f>
        <v>0</v>
      </c>
      <c r="DO1285" s="113">
        <f>SUM('monthly data'!MO260:MQ260)</f>
        <v>0</v>
      </c>
      <c r="DP1285" s="113">
        <f>SUM('monthly data'!MR260:MT260)</f>
        <v>0</v>
      </c>
      <c r="DQ1285" s="113">
        <f>SUM('monthly data'!MU260:MW260)</f>
        <v>0</v>
      </c>
    </row>
    <row r="1286" spans="1:121" ht="17.399999999999999">
      <c r="A1286" s="83" t="s">
        <v>588</v>
      </c>
      <c r="B1286" s="113">
        <f>SUM('monthly data'!B261:D261)</f>
        <v>78.226399999999998</v>
      </c>
      <c r="C1286" s="113">
        <f>SUM('monthly data'!E261:G261)</f>
        <v>92.858599999999996</v>
      </c>
      <c r="D1286" s="113">
        <f>SUM('monthly data'!H261:J261)</f>
        <v>117.3904</v>
      </c>
      <c r="E1286" s="113">
        <f>SUM('monthly data'!K261:M261)</f>
        <v>132.21559999999999</v>
      </c>
      <c r="F1286" s="113">
        <f>SUM('monthly data'!N261:P261)</f>
        <v>137.1232</v>
      </c>
      <c r="G1286" s="113">
        <f>SUM('monthly data'!Q261:S261)</f>
        <v>135.49170000000001</v>
      </c>
      <c r="H1286" s="113">
        <f>SUM('monthly data'!T261:V261)</f>
        <v>140.76249999999999</v>
      </c>
      <c r="I1286" s="113">
        <f>SUM('monthly data'!W261:Y261)</f>
        <v>140.387</v>
      </c>
      <c r="J1286" s="113">
        <f>SUM('monthly data'!Z261:AB261)</f>
        <v>152.23510000000002</v>
      </c>
      <c r="K1286" s="113">
        <f>SUM('monthly data'!AC261:AE261)</f>
        <v>182.4128</v>
      </c>
      <c r="L1286" s="113">
        <f>SUM('monthly data'!AF261:AH261)</f>
        <v>178.607</v>
      </c>
      <c r="M1286" s="113">
        <f>SUM('monthly data'!AI261:AK261)</f>
        <v>191.5728</v>
      </c>
      <c r="N1286" s="113">
        <f>SUM('monthly data'!AL261:AN261)</f>
        <v>200.0179</v>
      </c>
      <c r="O1286" s="113">
        <f>SUM('monthly data'!AO261:AQ261)</f>
        <v>187.46770000000001</v>
      </c>
      <c r="P1286" s="113">
        <f>SUM('monthly data'!AR261:AT261)</f>
        <v>196.39956999999998</v>
      </c>
      <c r="Q1286" s="113">
        <f>SUM('monthly data'!AU261:AW261)</f>
        <v>203.14106000000004</v>
      </c>
      <c r="R1286" s="113">
        <f>SUM('monthly data'!AX261:AZ261)</f>
        <v>216.46980000000002</v>
      </c>
      <c r="S1286" s="113">
        <f>SUM('monthly data'!BA261:BC261)</f>
        <v>215.63409999999999</v>
      </c>
      <c r="T1286" s="113">
        <f>SUM('monthly data'!BD261:BF261)</f>
        <v>227.20069999999998</v>
      </c>
      <c r="U1286" s="113">
        <f>SUM('monthly data'!BG261:BI261)</f>
        <v>227.82124999999999</v>
      </c>
      <c r="V1286" s="113">
        <f>SUM('monthly data'!BJ261:BL261)</f>
        <v>229.22282000000001</v>
      </c>
      <c r="W1286" s="113">
        <f>SUM('monthly data'!BM261:BO261)</f>
        <v>238.32885000000002</v>
      </c>
      <c r="X1286" s="113">
        <f>SUM('monthly data'!BP261:BR261)</f>
        <v>244.74160000000001</v>
      </c>
      <c r="Y1286" s="113">
        <f>SUM('monthly data'!BS261:BU261)</f>
        <v>256.75824</v>
      </c>
      <c r="Z1286" s="113">
        <f>SUM('monthly data'!BV261:BX261)</f>
        <v>304.091272</v>
      </c>
      <c r="AA1286" s="113">
        <f>SUM('monthly data'!BY261:CA261)</f>
        <v>308.37876</v>
      </c>
      <c r="AB1286" s="113">
        <f>SUM('monthly data'!CB261:CD261)</f>
        <v>303.48185000000001</v>
      </c>
      <c r="AC1286" s="113">
        <f>SUM('monthly data'!CE261:CG261)</f>
        <v>307.18068999999997</v>
      </c>
      <c r="AD1286" s="113">
        <f>SUM('monthly data'!CH261:CJ261)</f>
        <v>313.44362000000001</v>
      </c>
      <c r="AE1286" s="113">
        <f>SUM('monthly data'!CK261:CM261)</f>
        <v>324.48268000000002</v>
      </c>
      <c r="AF1286" s="113">
        <f>SUM('monthly data'!CN261:CP261)</f>
        <v>346.42910000000001</v>
      </c>
      <c r="AG1286" s="113">
        <f>SUM('monthly data'!CQ261:CS261)</f>
        <v>353.63400999999999</v>
      </c>
      <c r="AH1286" s="113">
        <f>SUM('monthly data'!CT261:CV261)</f>
        <v>371.08238</v>
      </c>
      <c r="AI1286" s="113">
        <f>SUM('monthly data'!CW261:CY261)</f>
        <v>382.83377000000002</v>
      </c>
      <c r="AJ1286" s="113">
        <f>SUM('monthly data'!CZ261:DB261)</f>
        <v>406.28902999999997</v>
      </c>
      <c r="AK1286" s="113">
        <f>SUM('monthly data'!DC261:DE261)</f>
        <v>422.44456999999994</v>
      </c>
      <c r="AL1286" s="113">
        <f>SUM('monthly data'!DF261:DH261)</f>
        <v>421.10569075699999</v>
      </c>
      <c r="AM1286" s="113">
        <f>SUM('monthly data'!DI261:DK261)</f>
        <v>419.16000497970003</v>
      </c>
      <c r="AN1286" s="113">
        <f>SUM('monthly data'!DL261:DN261)</f>
        <v>437.07848646900004</v>
      </c>
      <c r="AO1286" s="113">
        <f>SUM('monthly data'!DO261:DQ261)</f>
        <v>466.92342887799998</v>
      </c>
      <c r="AP1286" s="113">
        <f>SUM('monthly data'!DR261:DT261)</f>
        <v>509.03287223199993</v>
      </c>
      <c r="AQ1286" s="113">
        <f>SUM('monthly data'!DU261:DW261)</f>
        <v>538.14418278599999</v>
      </c>
      <c r="AR1286" s="113">
        <f>SUM('monthly data'!DX261:DZ261)</f>
        <v>566.79956717909999</v>
      </c>
      <c r="AS1286" s="113">
        <f>SUM('monthly data'!EA261:EC261)</f>
        <v>586.99872682198998</v>
      </c>
      <c r="AT1286" s="113">
        <f>SUM('monthly data'!ED261:EF261)</f>
        <v>596.03859249000016</v>
      </c>
      <c r="AU1286" s="113">
        <f>SUM('monthly data'!EG261:EI261)</f>
        <v>661.36759897529998</v>
      </c>
      <c r="AV1286" s="113">
        <f>SUM('monthly data'!EJ261:EL261)</f>
        <v>722.21002563899992</v>
      </c>
      <c r="AW1286" s="113">
        <f>SUM('monthly data'!EM261:EO261)</f>
        <v>782.57941812600006</v>
      </c>
      <c r="AX1286" s="113">
        <f>SUM('monthly data'!EP261:ER261)</f>
        <v>775.96518966099995</v>
      </c>
      <c r="AY1286" s="113">
        <f>SUM('monthly data'!ES261:EU261)</f>
        <v>862.96118676299989</v>
      </c>
      <c r="AZ1286" s="113">
        <f>SUM('monthly data'!EV261:EX261)</f>
        <v>932.248318746</v>
      </c>
      <c r="BA1286" s="113">
        <f>SUM('monthly data'!EY261:FA261)</f>
        <v>1048.2510690049999</v>
      </c>
      <c r="BB1286" s="113">
        <f>SUM('monthly data'!FB261:FD261)</f>
        <v>1079.538014383</v>
      </c>
      <c r="BC1286" s="113">
        <f>SUM('monthly data'!FE261:FG261)</f>
        <v>1125.7040899219999</v>
      </c>
      <c r="BD1286" s="113">
        <f>SUM('monthly data'!FH261:FJ261)</f>
        <v>1170.6212648679998</v>
      </c>
      <c r="BE1286" s="113">
        <f>SUM('monthly data'!FK261:FM261)</f>
        <v>1176.062509652</v>
      </c>
      <c r="BF1286" s="113">
        <f>SUM('monthly data'!FN261:FP261)</f>
        <v>1092.2573165292383</v>
      </c>
      <c r="BG1286" s="113">
        <f>SUM('monthly data'!FQ261:FS261)</f>
        <v>1107.8194082350001</v>
      </c>
      <c r="BH1286" s="113">
        <f>SUM('monthly data'!FT261:FV261)</f>
        <v>1181.1827458520002</v>
      </c>
      <c r="BI1286" s="113">
        <f>SUM('monthly data'!FW261:FY261)</f>
        <v>1261.8515782929999</v>
      </c>
      <c r="BJ1286" s="113">
        <f>SUM('monthly data'!FZ261:GB261)</f>
        <v>1314.6200379400002</v>
      </c>
      <c r="BK1286" s="113">
        <f>SUM('monthly data'!GC261:GE261)</f>
        <v>1372.435480609</v>
      </c>
      <c r="BL1286" s="113">
        <f>SUM('monthly data'!GF261:GH261)</f>
        <v>1465.014010977</v>
      </c>
      <c r="BM1286" s="113">
        <f>SUM('monthly data'!GI261:GK261)</f>
        <v>1533.2807555530001</v>
      </c>
      <c r="BN1286" s="113">
        <f>SUM('monthly data'!GL261:GN261)</f>
        <v>1606.0025086159999</v>
      </c>
      <c r="BO1286" s="113">
        <f>SUM('monthly data'!GO261:GQ261)</f>
        <v>1757.4301405678518</v>
      </c>
      <c r="BP1286" s="113">
        <f>SUM('monthly data'!GR261:GT261)</f>
        <v>1881.39179311</v>
      </c>
      <c r="BQ1286" s="113">
        <f>SUM('monthly data'!GU261:GW261)</f>
        <v>1962.5821125299999</v>
      </c>
      <c r="BR1286" s="113">
        <f>SUM('monthly data'!GX261:GZ261)</f>
        <v>2081.6302618239997</v>
      </c>
      <c r="BS1286" s="113">
        <f>SUM('monthly data'!HA261:HC261)</f>
        <v>2259.2699788899999</v>
      </c>
      <c r="BT1286" s="113">
        <f>SUM('monthly data'!HD261:HF261)</f>
        <v>2225.2920970609998</v>
      </c>
      <c r="BU1286" s="113">
        <f>SUM('monthly data'!HG261:HI261)</f>
        <v>2255.6086726459998</v>
      </c>
      <c r="BV1286" s="113">
        <f>SUM('monthly data'!HJ261:HL261)</f>
        <v>2332.7999674980001</v>
      </c>
      <c r="BW1286" s="113">
        <f>SUM('monthly data'!HM261:HO261)</f>
        <v>2424.1516116739999</v>
      </c>
      <c r="BX1286" s="113">
        <f>SUM('monthly data'!HP261:HR261)</f>
        <v>2583.9889054770001</v>
      </c>
      <c r="BY1286" s="113">
        <f>SUM('monthly data'!HS261:HU261)</f>
        <v>2681.5838887189998</v>
      </c>
      <c r="BZ1286" s="113">
        <f>SUM('monthly data'!HV261:HX261)</f>
        <v>2764.9548799648719</v>
      </c>
      <c r="CA1286" s="113">
        <f>SUM('monthly data'!HY261:IA261)</f>
        <v>3165.3331248163117</v>
      </c>
      <c r="CB1286" s="113">
        <f>SUM('monthly data'!IB261:ID261)</f>
        <v>3310.101349955381</v>
      </c>
      <c r="CC1286" s="113">
        <f>SUM('monthly data'!IE261:IG261)</f>
        <v>3312.2423979069508</v>
      </c>
      <c r="CD1286" s="113">
        <f>SUM('monthly data'!IH261:IJ261)</f>
        <v>3401.6874714985224</v>
      </c>
      <c r="CE1286" s="113">
        <f>SUM('monthly data'!IK261:IM261)</f>
        <v>3727.4803319059474</v>
      </c>
      <c r="CF1286" s="113">
        <f>SUM('monthly data'!IN261:IP261)</f>
        <v>3873.5533673843279</v>
      </c>
      <c r="CG1286" s="113">
        <f>SUM('monthly data'!IQ261:IS261)</f>
        <v>3994.8141494393303</v>
      </c>
      <c r="CH1286" s="113">
        <f>SUM('monthly data'!IT261:IV261)</f>
        <v>4064.2299974371253</v>
      </c>
      <c r="CI1286" s="113">
        <f>SUM('monthly data'!IW261:IY261)</f>
        <v>4120.1572668763129</v>
      </c>
      <c r="CJ1286" s="113">
        <f>SUM('monthly data'!IZ261:JB261)</f>
        <v>4172.4596826366342</v>
      </c>
      <c r="CK1286" s="113">
        <f>SUM('monthly data'!JC261:JE261)</f>
        <v>4252.9753822968214</v>
      </c>
      <c r="CL1286" s="113">
        <f>SUM('monthly data'!JF261:JH261)</f>
        <v>4401.0086832428078</v>
      </c>
      <c r="CM1286" s="113">
        <f>SUM('monthly data'!JI261:JK261)</f>
        <v>4651.93064184385</v>
      </c>
      <c r="CN1286" s="113">
        <f>SUM('monthly data'!JL261:JN261)</f>
        <v>4804.3770036426913</v>
      </c>
      <c r="CO1286" s="113">
        <f>SUM('monthly data'!JO261:JQ261)</f>
        <v>4856.5086309907711</v>
      </c>
      <c r="CP1286" s="113">
        <f>SUM('monthly data'!JR261:JT261)</f>
        <v>5087.2706530594824</v>
      </c>
      <c r="CQ1286" s="113">
        <f>SUM('monthly data'!JU261:JW261)</f>
        <v>5192.8987807547728</v>
      </c>
      <c r="CR1286" s="113">
        <f>SUM('monthly data'!JX261:JZ261)</f>
        <v>5337.3759794016623</v>
      </c>
      <c r="CS1286" s="113">
        <f>SUM('monthly data'!KA261:KC261)</f>
        <v>5565.7944101015382</v>
      </c>
      <c r="CT1286" s="113">
        <f>SUM('monthly data'!KD261:KF261)</f>
        <v>5721.1869816865601</v>
      </c>
      <c r="CU1286" s="113">
        <f>SUM('monthly data'!KG261:KI261)</f>
        <v>5919.2909117978106</v>
      </c>
      <c r="CV1286" s="113">
        <f>SUM('monthly data'!KJ261:KL261)</f>
        <v>6085.9566406977583</v>
      </c>
      <c r="CW1286" s="113">
        <f>SUM('monthly data'!KM261:KO261)</f>
        <v>6355.6229968523185</v>
      </c>
      <c r="CX1286" s="113">
        <f>SUM('monthly data'!KP261:KR261)</f>
        <v>6671.6187421454479</v>
      </c>
      <c r="CY1286" s="113">
        <f>SUM('monthly data'!KS261:KU261)</f>
        <v>6978.197821769083</v>
      </c>
      <c r="CZ1286" s="113">
        <f>SUM('monthly data'!KV261:KX261)</f>
        <v>7365.2825501727475</v>
      </c>
      <c r="DA1286" s="113">
        <f>SUM('monthly data'!KY261:LA261)</f>
        <v>7595.6521838495592</v>
      </c>
      <c r="DB1286" s="113">
        <f>SUM('monthly data'!LB261:LD261)</f>
        <v>0</v>
      </c>
      <c r="DC1286" s="113">
        <f>SUM('monthly data'!LE261:LG261)</f>
        <v>0</v>
      </c>
      <c r="DD1286" s="113">
        <f>SUM('monthly data'!LH261:LJ261)</f>
        <v>0</v>
      </c>
      <c r="DE1286" s="113">
        <f>SUM('monthly data'!LK261:LM261)</f>
        <v>0</v>
      </c>
      <c r="DF1286" s="113">
        <f>SUM('monthly data'!LN261:LP261)</f>
        <v>0</v>
      </c>
      <c r="DG1286" s="113">
        <f>SUM('monthly data'!LQ261:LS261)</f>
        <v>0</v>
      </c>
      <c r="DH1286" s="113">
        <f>SUM('monthly data'!LT261:LV261)</f>
        <v>0</v>
      </c>
      <c r="DI1286" s="113">
        <f>SUM('monthly data'!LW261:LY261)</f>
        <v>0</v>
      </c>
      <c r="DJ1286" s="113">
        <f>SUM('monthly data'!LZ261:MB261)</f>
        <v>0</v>
      </c>
      <c r="DK1286" s="113">
        <f>SUM('monthly data'!MC261:ME261)</f>
        <v>0</v>
      </c>
      <c r="DL1286" s="113">
        <f>SUM('monthly data'!MF261:MH261)</f>
        <v>0</v>
      </c>
      <c r="DM1286" s="113">
        <f>SUM('monthly data'!MI261:MK261)</f>
        <v>0</v>
      </c>
      <c r="DN1286" s="113">
        <f>SUM('monthly data'!ML261:MN261)</f>
        <v>0</v>
      </c>
      <c r="DO1286" s="113">
        <f>SUM('monthly data'!MO261:MQ261)</f>
        <v>0</v>
      </c>
      <c r="DP1286" s="113">
        <f>SUM('monthly data'!MR261:MT261)</f>
        <v>0</v>
      </c>
      <c r="DQ1286" s="113">
        <f>SUM('monthly data'!MU261:MW261)</f>
        <v>0</v>
      </c>
    </row>
    <row r="1287" spans="1:121" ht="17.399999999999999">
      <c r="A1287" s="83" t="s">
        <v>589</v>
      </c>
      <c r="B1287" s="113">
        <f>SUM('monthly data'!B262:D262)</f>
        <v>52.541699999999999</v>
      </c>
      <c r="C1287" s="113">
        <f>SUM('monthly data'!E262:G262)</f>
        <v>54.267099999999999</v>
      </c>
      <c r="D1287" s="113">
        <f>SUM('monthly data'!H262:J262)</f>
        <v>63.217799999999997</v>
      </c>
      <c r="E1287" s="113">
        <f>SUM('monthly data'!K262:M262)</f>
        <v>69.216200000000001</v>
      </c>
      <c r="F1287" s="113">
        <f>SUM('monthly data'!N262:P262)</f>
        <v>71.355500000000006</v>
      </c>
      <c r="G1287" s="113">
        <f>SUM('monthly data'!Q262:S262)</f>
        <v>72.462899999999991</v>
      </c>
      <c r="H1287" s="113">
        <f>SUM('monthly data'!T262:V262)</f>
        <v>76.456199999999995</v>
      </c>
      <c r="I1287" s="113">
        <f>SUM('monthly data'!W262:Y262)</f>
        <v>73.740000000000009</v>
      </c>
      <c r="J1287" s="113">
        <f>SUM('monthly data'!Z262:AB262)</f>
        <v>75.869200000000006</v>
      </c>
      <c r="K1287" s="113">
        <f>SUM('monthly data'!AC262:AE262)</f>
        <v>85.08</v>
      </c>
      <c r="L1287" s="113">
        <f>SUM('monthly data'!AF262:AH262)</f>
        <v>91.584600000000009</v>
      </c>
      <c r="M1287" s="113">
        <f>SUM('monthly data'!AI262:AK262)</f>
        <v>95.479700000000008</v>
      </c>
      <c r="N1287" s="113">
        <f>SUM('monthly data'!AL262:AN262)</f>
        <v>92.495900000000006</v>
      </c>
      <c r="O1287" s="113">
        <f>SUM('monthly data'!AO262:AQ262)</f>
        <v>97.0899</v>
      </c>
      <c r="P1287" s="113">
        <f>SUM('monthly data'!AR262:AT262)</f>
        <v>88.631699999999995</v>
      </c>
      <c r="Q1287" s="113">
        <f>SUM('monthly data'!AU262:AW262)</f>
        <v>88.8065</v>
      </c>
      <c r="R1287" s="113">
        <f>SUM('monthly data'!AX262:AZ262)</f>
        <v>100.6292</v>
      </c>
      <c r="S1287" s="113">
        <f>SUM('monthly data'!BA262:BC262)</f>
        <v>102.3712</v>
      </c>
      <c r="T1287" s="113">
        <f>SUM('monthly data'!BD262:BF262)</f>
        <v>111.2841</v>
      </c>
      <c r="U1287" s="113">
        <f>SUM('monthly data'!BG262:BI262)</f>
        <v>109.63330000000001</v>
      </c>
      <c r="V1287" s="113">
        <f>SUM('monthly data'!BJ262:BL262)</f>
        <v>113.02119999999999</v>
      </c>
      <c r="W1287" s="113">
        <f>SUM('monthly data'!BM262:BO262)</f>
        <v>111.05439999999999</v>
      </c>
      <c r="X1287" s="113">
        <f>SUM('monthly data'!BP262:BR262)</f>
        <v>108.292</v>
      </c>
      <c r="Y1287" s="113">
        <f>SUM('monthly data'!BS262:BU262)</f>
        <v>112.7783</v>
      </c>
      <c r="Z1287" s="113">
        <f>SUM('monthly data'!BV262:BX262)</f>
        <v>137.88652900000002</v>
      </c>
      <c r="AA1287" s="113">
        <f>SUM('monthly data'!BY262:CA262)</f>
        <v>145.68619399999994</v>
      </c>
      <c r="AB1287" s="113">
        <f>SUM('monthly data'!CB262:CD262)</f>
        <v>150.17274</v>
      </c>
      <c r="AC1287" s="113">
        <f>SUM('monthly data'!CE262:CG262)</f>
        <v>137.06368999999998</v>
      </c>
      <c r="AD1287" s="113">
        <f>SUM('monthly data'!CH262:CJ262)</f>
        <v>126.76388000000001</v>
      </c>
      <c r="AE1287" s="113">
        <f>SUM('monthly data'!CK262:CM262)</f>
        <v>133.78946000000005</v>
      </c>
      <c r="AF1287" s="113">
        <f>SUM('monthly data'!CN262:CP262)</f>
        <v>139.43509</v>
      </c>
      <c r="AG1287" s="113">
        <f>SUM('monthly data'!CQ262:CS262)</f>
        <v>137.9641</v>
      </c>
      <c r="AH1287" s="113">
        <f>SUM('monthly data'!CT262:CV262)</f>
        <v>162.55748</v>
      </c>
      <c r="AI1287" s="113">
        <f>SUM('monthly data'!CW262:CY262)</f>
        <v>172.42677</v>
      </c>
      <c r="AJ1287" s="113">
        <f>SUM('monthly data'!CZ262:DB262)</f>
        <v>176.83023</v>
      </c>
      <c r="AK1287" s="113">
        <f>SUM('monthly data'!DC262:DE262)</f>
        <v>185.41216999999997</v>
      </c>
      <c r="AL1287" s="113">
        <f>SUM('monthly data'!DF262:DH262)</f>
        <v>165.516687757</v>
      </c>
      <c r="AM1287" s="113">
        <f>SUM('monthly data'!DI262:DK262)</f>
        <v>162.283419788</v>
      </c>
      <c r="AN1287" s="113">
        <f>SUM('monthly data'!DL262:DN262)</f>
        <v>165.88821008100001</v>
      </c>
      <c r="AO1287" s="113">
        <f>SUM('monthly data'!DO262:DQ262)</f>
        <v>174.48274345399994</v>
      </c>
      <c r="AP1287" s="113">
        <f>SUM('monthly data'!DR262:DT262)</f>
        <v>205.46651784699998</v>
      </c>
      <c r="AQ1287" s="113">
        <f>SUM('monthly data'!DU262:DW262)</f>
        <v>221.01044001799994</v>
      </c>
      <c r="AR1287" s="113">
        <f>SUM('monthly data'!DX262:DZ262)</f>
        <v>231.51878161309997</v>
      </c>
      <c r="AS1287" s="113">
        <f>SUM('monthly data'!EA262:EC262)</f>
        <v>241.59800881198993</v>
      </c>
      <c r="AT1287" s="113">
        <f>SUM('monthly data'!ED262:EF262)</f>
        <v>246.33326903300008</v>
      </c>
      <c r="AU1287" s="113">
        <f>SUM('monthly data'!EG262:EI262)</f>
        <v>276.20827949129995</v>
      </c>
      <c r="AV1287" s="113">
        <f>SUM('monthly data'!EJ262:EL262)</f>
        <v>270.89502103199999</v>
      </c>
      <c r="AW1287" s="113">
        <f>SUM('monthly data'!EM262:EO262)</f>
        <v>298.81922712600004</v>
      </c>
      <c r="AX1287" s="113">
        <f>SUM('monthly data'!EP262:ER262)</f>
        <v>309.18793466099999</v>
      </c>
      <c r="AY1287" s="113">
        <f>SUM('monthly data'!ES262:EU262)</f>
        <v>346.3554882439999</v>
      </c>
      <c r="AZ1287" s="113">
        <f>SUM('monthly data'!EV262:EX262)</f>
        <v>352.39380874599999</v>
      </c>
      <c r="BA1287" s="113">
        <f>SUM('monthly data'!EY262:FA262)</f>
        <v>428.9007290049999</v>
      </c>
      <c r="BB1287" s="113">
        <f>SUM('monthly data'!FB262:FD262)</f>
        <v>474.12345038299986</v>
      </c>
      <c r="BC1287" s="113">
        <f>SUM('monthly data'!FE262:FG262)</f>
        <v>506.02946792199998</v>
      </c>
      <c r="BD1287" s="113">
        <f>SUM('monthly data'!FH262:FJ262)</f>
        <v>519.79227686799993</v>
      </c>
      <c r="BE1287" s="113">
        <f>SUM('monthly data'!FK262:FM262)</f>
        <v>521.31946465200008</v>
      </c>
      <c r="BF1287" s="113">
        <f>SUM('monthly data'!FN262:FP262)</f>
        <v>463.24245752923838</v>
      </c>
      <c r="BG1287" s="113">
        <f>SUM('monthly data'!FQ262:FS262)</f>
        <v>462.3114416850002</v>
      </c>
      <c r="BH1287" s="113">
        <f>SUM('monthly data'!FT262:FV262)</f>
        <v>515.96498765199999</v>
      </c>
      <c r="BI1287" s="113">
        <f>SUM('monthly data'!FW262:FY262)</f>
        <v>536.23989007899991</v>
      </c>
      <c r="BJ1287" s="113">
        <f>SUM('monthly data'!FZ262:GB262)</f>
        <v>537.22246438800005</v>
      </c>
      <c r="BK1287" s="113">
        <f>SUM('monthly data'!GC262:GE262)</f>
        <v>599.89952437039994</v>
      </c>
      <c r="BL1287" s="113">
        <f>SUM('monthly data'!GF262:GH262)</f>
        <v>627.85288912999988</v>
      </c>
      <c r="BM1287" s="113">
        <f>SUM('monthly data'!GI262:GK262)</f>
        <v>685.78750735300014</v>
      </c>
      <c r="BN1287" s="113">
        <f>SUM('monthly data'!GL262:GN262)</f>
        <v>702.34930430999998</v>
      </c>
      <c r="BO1287" s="113">
        <f>SUM('monthly data'!GO262:GQ262)</f>
        <v>792.71395093899991</v>
      </c>
      <c r="BP1287" s="113">
        <f>SUM('monthly data'!GR262:GT262)</f>
        <v>790.035326747</v>
      </c>
      <c r="BQ1287" s="113">
        <f>SUM('monthly data'!GU262:GW262)</f>
        <v>822.23988305399985</v>
      </c>
      <c r="BR1287" s="113">
        <f>SUM('monthly data'!GX262:GZ262)</f>
        <v>881.73259382400011</v>
      </c>
      <c r="BS1287" s="113">
        <f>SUM('monthly data'!HA262:HC262)</f>
        <v>963.96962689000031</v>
      </c>
      <c r="BT1287" s="113">
        <f>SUM('monthly data'!HD262:HF262)</f>
        <v>943.0641783609999</v>
      </c>
      <c r="BU1287" s="113">
        <f>SUM('monthly data'!HG262:HI262)</f>
        <v>931.67356989599989</v>
      </c>
      <c r="BV1287" s="113">
        <f>SUM('monthly data'!HJ262:HL262)</f>
        <v>956.23741839800016</v>
      </c>
      <c r="BW1287" s="113">
        <f>SUM('monthly data'!HM262:HO262)</f>
        <v>1063.2058401740001</v>
      </c>
      <c r="BX1287" s="113">
        <f>SUM('monthly data'!HP262:HR262)</f>
        <v>1162.2233944769998</v>
      </c>
      <c r="BY1287" s="113">
        <f>SUM('monthly data'!HS262:HU262)</f>
        <v>1147.8033587189998</v>
      </c>
      <c r="BZ1287" s="113">
        <f>SUM('monthly data'!HV262:HX262)</f>
        <v>1146.5672542807167</v>
      </c>
      <c r="CA1287" s="113">
        <f>SUM('monthly data'!HY262:IA262)</f>
        <v>1256.3831387175899</v>
      </c>
      <c r="CB1287" s="113">
        <f>SUM('monthly data'!IB262:ID262)</f>
        <v>1302.7082861170245</v>
      </c>
      <c r="CC1287" s="113">
        <f>SUM('monthly data'!IE262:IG262)</f>
        <v>1351.5899587782058</v>
      </c>
      <c r="CD1287" s="113">
        <f>SUM('monthly data'!IH262:IJ262)</f>
        <v>1425.6223326170548</v>
      </c>
      <c r="CE1287" s="113">
        <f>SUM('monthly data'!IK262:IM262)</f>
        <v>1664.6730911632601</v>
      </c>
      <c r="CF1287" s="113">
        <f>SUM('monthly data'!IN262:IP262)</f>
        <v>1789.0670324641219</v>
      </c>
      <c r="CG1287" s="113">
        <f>SUM('monthly data'!IQ262:IS262)</f>
        <v>1824.9659092145862</v>
      </c>
      <c r="CH1287" s="113">
        <f>SUM('monthly data'!IT262:IV262)</f>
        <v>1874.9402824252347</v>
      </c>
      <c r="CI1287" s="113">
        <f>SUM('monthly data'!IW262:IY262)</f>
        <v>1807.4530568854789</v>
      </c>
      <c r="CJ1287" s="113">
        <f>SUM('monthly data'!IZ262:JB262)</f>
        <v>1742.3262463034164</v>
      </c>
      <c r="CK1287" s="113">
        <f>SUM('monthly data'!JC262:JE262)</f>
        <v>1671.6812879980037</v>
      </c>
      <c r="CL1287" s="113">
        <f>SUM('monthly data'!JF262:JH262)</f>
        <v>1702.6969701349494</v>
      </c>
      <c r="CM1287" s="113">
        <f>SUM('monthly data'!JI262:JK262)</f>
        <v>1920.3745416469742</v>
      </c>
      <c r="CN1287" s="113">
        <f>SUM('monthly data'!JL262:JN262)</f>
        <v>1947.5692469857772</v>
      </c>
      <c r="CO1287" s="113">
        <f>SUM('monthly data'!JO262:JQ262)</f>
        <v>1911.6065241646568</v>
      </c>
      <c r="CP1287" s="113">
        <f>SUM('monthly data'!JR262:JT262)</f>
        <v>1971.7189618171151</v>
      </c>
      <c r="CQ1287" s="113">
        <f>SUM('monthly data'!JU262:JW262)</f>
        <v>1987.620364857863</v>
      </c>
      <c r="CR1287" s="113">
        <f>SUM('monthly data'!JX262:JZ262)</f>
        <v>2136.225883311879</v>
      </c>
      <c r="CS1287" s="113">
        <f>SUM('monthly data'!KA262:KC262)</f>
        <v>2243.2961026472922</v>
      </c>
      <c r="CT1287" s="113">
        <f>SUM('monthly data'!KD262:KF262)</f>
        <v>2391.7942788893506</v>
      </c>
      <c r="CU1287" s="113">
        <f>SUM('monthly data'!KG262:KI262)</f>
        <v>2410.294194281345</v>
      </c>
      <c r="CV1287" s="113">
        <f>SUM('monthly data'!KJ262:KL262)</f>
        <v>2438.7662982702818</v>
      </c>
      <c r="CW1287" s="113">
        <f>SUM('monthly data'!KM262:KO262)</f>
        <v>2591.544541232714</v>
      </c>
      <c r="CX1287" s="113">
        <f>SUM('monthly data'!KP262:KR262)</f>
        <v>2777.4692813531165</v>
      </c>
      <c r="CY1287" s="113">
        <f>SUM('monthly data'!KS262:KU262)</f>
        <v>2795.8090583736825</v>
      </c>
      <c r="CZ1287" s="113">
        <f>SUM('monthly data'!KV262:KX262)</f>
        <v>2933.5954901108939</v>
      </c>
      <c r="DA1287" s="113">
        <f>SUM('monthly data'!KY262:LA262)</f>
        <v>2958.5843183280599</v>
      </c>
      <c r="DB1287" s="113">
        <f>SUM('monthly data'!LB262:LD262)</f>
        <v>0</v>
      </c>
      <c r="DC1287" s="113">
        <f>SUM('monthly data'!LE262:LG262)</f>
        <v>0</v>
      </c>
      <c r="DD1287" s="113">
        <f>SUM('monthly data'!LH262:LJ262)</f>
        <v>0</v>
      </c>
      <c r="DE1287" s="113">
        <f>SUM('monthly data'!LK262:LM262)</f>
        <v>0</v>
      </c>
      <c r="DF1287" s="113">
        <f>SUM('monthly data'!LN262:LP262)</f>
        <v>0</v>
      </c>
      <c r="DG1287" s="113">
        <f>SUM('monthly data'!LQ262:LS262)</f>
        <v>0</v>
      </c>
      <c r="DH1287" s="113">
        <f>SUM('monthly data'!LT262:LV262)</f>
        <v>0</v>
      </c>
      <c r="DI1287" s="113">
        <f>SUM('monthly data'!LW262:LY262)</f>
        <v>0</v>
      </c>
      <c r="DJ1287" s="113">
        <f>SUM('monthly data'!LZ262:MB262)</f>
        <v>0</v>
      </c>
      <c r="DK1287" s="113">
        <f>SUM('monthly data'!MC262:ME262)</f>
        <v>0</v>
      </c>
      <c r="DL1287" s="113">
        <f>SUM('monthly data'!MF262:MH262)</f>
        <v>0</v>
      </c>
      <c r="DM1287" s="113">
        <f>SUM('monthly data'!MI262:MK262)</f>
        <v>0</v>
      </c>
      <c r="DN1287" s="113">
        <f>SUM('monthly data'!ML262:MN262)</f>
        <v>0</v>
      </c>
      <c r="DO1287" s="113">
        <f>SUM('monthly data'!MO262:MQ262)</f>
        <v>0</v>
      </c>
      <c r="DP1287" s="113">
        <f>SUM('monthly data'!MR262:MT262)</f>
        <v>0</v>
      </c>
      <c r="DQ1287" s="113">
        <f>SUM('monthly data'!MU262:MW262)</f>
        <v>0</v>
      </c>
    </row>
    <row r="1288" spans="1:121" ht="17.399999999999999">
      <c r="A1288" s="83" t="s">
        <v>590</v>
      </c>
      <c r="B1288" s="113">
        <f>SUM('monthly data'!B263:D263)</f>
        <v>15.638100000000001</v>
      </c>
      <c r="C1288" s="113">
        <f>SUM('monthly data'!E263:G263)</f>
        <v>18.251799999999999</v>
      </c>
      <c r="D1288" s="113">
        <f>SUM('monthly data'!H263:J263)</f>
        <v>20.254000000000001</v>
      </c>
      <c r="E1288" s="113">
        <f>SUM('monthly data'!K263:M263)</f>
        <v>21.892499999999998</v>
      </c>
      <c r="F1288" s="113">
        <f>SUM('monthly data'!N263:P263)</f>
        <v>20.9084</v>
      </c>
      <c r="G1288" s="113">
        <f>SUM('monthly data'!Q263:S263)</f>
        <v>21.599800000000002</v>
      </c>
      <c r="H1288" s="113">
        <f>SUM('monthly data'!T263:V263)</f>
        <v>21.519300000000001</v>
      </c>
      <c r="I1288" s="113">
        <f>SUM('monthly data'!W263:Y263)</f>
        <v>25.050999999999995</v>
      </c>
      <c r="J1288" s="113">
        <f>SUM('monthly data'!Z263:AB263)</f>
        <v>32.571899999999999</v>
      </c>
      <c r="K1288" s="113">
        <f>SUM('monthly data'!AC263:AE263)</f>
        <v>38.015799999999999</v>
      </c>
      <c r="L1288" s="113">
        <f>SUM('monthly data'!AF263:AH263)</f>
        <v>38.509399999999999</v>
      </c>
      <c r="M1288" s="113">
        <f>SUM('monthly data'!AI263:AK263)</f>
        <v>48.176500000000004</v>
      </c>
      <c r="N1288" s="113">
        <f>SUM('monthly data'!AL263:AN263)</f>
        <v>59.710999999999999</v>
      </c>
      <c r="O1288" s="113">
        <f>SUM('monthly data'!AO263:AQ263)</f>
        <v>45.794899999999998</v>
      </c>
      <c r="P1288" s="113">
        <f>SUM('monthly data'!AR263:AT263)</f>
        <v>57.603200000000001</v>
      </c>
      <c r="Q1288" s="113">
        <f>SUM('monthly data'!AU263:AW263)</f>
        <v>61.818799999999996</v>
      </c>
      <c r="R1288" s="113">
        <f>SUM('monthly data'!AX263:AZ263)</f>
        <v>58.468100000000007</v>
      </c>
      <c r="S1288" s="113">
        <f>SUM('monthly data'!BA263:BC263)</f>
        <v>57.575400000000002</v>
      </c>
      <c r="T1288" s="113">
        <f>SUM('monthly data'!BD263:BF263)</f>
        <v>51.457000000000001</v>
      </c>
      <c r="U1288" s="113">
        <f>SUM('monthly data'!BG263:BI263)</f>
        <v>54.413799999999995</v>
      </c>
      <c r="V1288" s="113">
        <f>SUM('monthly data'!BJ263:BL263)</f>
        <v>55.570000000000007</v>
      </c>
      <c r="W1288" s="113">
        <f>SUM('monthly data'!BM263:BO263)</f>
        <v>62.768000000000001</v>
      </c>
      <c r="X1288" s="113">
        <f>SUM('monthly data'!BP263:BR263)</f>
        <v>64.215000000000003</v>
      </c>
      <c r="Y1288" s="113">
        <f>SUM('monthly data'!BS263:BU263)</f>
        <v>66.644999999999996</v>
      </c>
      <c r="Z1288" s="113">
        <f>SUM('monthly data'!BV263:BX263)</f>
        <v>79.835000000000008</v>
      </c>
      <c r="AA1288" s="113">
        <f>SUM('monthly data'!BY263:CA263)</f>
        <v>79.41</v>
      </c>
      <c r="AB1288" s="113">
        <f>SUM('monthly data'!CB263:CD263)</f>
        <v>67.27</v>
      </c>
      <c r="AC1288" s="113">
        <f>SUM('monthly data'!CE263:CG263)</f>
        <v>82.800000000000011</v>
      </c>
      <c r="AD1288" s="113">
        <f>SUM('monthly data'!CH263:CJ263)</f>
        <v>105.1</v>
      </c>
      <c r="AE1288" s="113">
        <f>SUM('monthly data'!CK263:CM263)</f>
        <v>106.9</v>
      </c>
      <c r="AF1288" s="113">
        <f>SUM('monthly data'!CN263:CP263)</f>
        <v>111.643</v>
      </c>
      <c r="AG1288" s="113">
        <f>SUM('monthly data'!CQ263:CS263)</f>
        <v>122.898</v>
      </c>
      <c r="AH1288" s="113">
        <f>SUM('monthly data'!CT263:CV263)</f>
        <v>117.73680000000002</v>
      </c>
      <c r="AI1288" s="113">
        <f>SUM('monthly data'!CW263:CY263)</f>
        <v>109.8064</v>
      </c>
      <c r="AJ1288" s="113">
        <f>SUM('monthly data'!CZ263:DB263)</f>
        <v>114.9924</v>
      </c>
      <c r="AK1288" s="113">
        <f>SUM('monthly data'!DC263:DE263)</f>
        <v>116.30110000000001</v>
      </c>
      <c r="AL1288" s="113">
        <f>SUM('monthly data'!DF263:DH263)</f>
        <v>129.835621</v>
      </c>
      <c r="AM1288" s="113">
        <f>SUM('monthly data'!DI263:DK263)</f>
        <v>127.71668419170001</v>
      </c>
      <c r="AN1288" s="113">
        <f>SUM('monthly data'!DL263:DN263)</f>
        <v>143.01164238799998</v>
      </c>
      <c r="AO1288" s="113">
        <f>SUM('monthly data'!DO263:DQ263)</f>
        <v>156.75092942399999</v>
      </c>
      <c r="AP1288" s="113">
        <f>SUM('monthly data'!DR263:DT263)</f>
        <v>158.128283385</v>
      </c>
      <c r="AQ1288" s="113">
        <f>SUM('monthly data'!DU263:DW263)</f>
        <v>174.40997276799999</v>
      </c>
      <c r="AR1288" s="113">
        <f>SUM('monthly data'!DX263:DZ263)</f>
        <v>197.10393556599999</v>
      </c>
      <c r="AS1288" s="113">
        <f>SUM('monthly data'!EA263:EC263)</f>
        <v>209.74632001000001</v>
      </c>
      <c r="AT1288" s="113">
        <f>SUM('monthly data'!ED263:EF263)</f>
        <v>214.21226045699996</v>
      </c>
      <c r="AU1288" s="113">
        <f>SUM('monthly data'!EG263:EI263)</f>
        <v>245.10980748399999</v>
      </c>
      <c r="AV1288" s="113">
        <f>SUM('monthly data'!EJ263:EL263)</f>
        <v>282.75949760700001</v>
      </c>
      <c r="AW1288" s="113">
        <f>SUM('monthly data'!EM263:EO263)</f>
        <v>307.49708899999996</v>
      </c>
      <c r="AX1288" s="113">
        <f>SUM('monthly data'!EP263:ER263)</f>
        <v>293.84789999999998</v>
      </c>
      <c r="AY1288" s="113">
        <f>SUM('monthly data'!ES263:EU263)</f>
        <v>342.516737519</v>
      </c>
      <c r="AZ1288" s="113">
        <f>SUM('monthly data'!EV263:EX263)</f>
        <v>394.87361800000002</v>
      </c>
      <c r="BA1288" s="113">
        <f>SUM('monthly data'!EY263:FA263)</f>
        <v>417.34774199999998</v>
      </c>
      <c r="BB1288" s="113">
        <f>SUM('monthly data'!FB263:FD263)</f>
        <v>396.58156500000007</v>
      </c>
      <c r="BC1288" s="113">
        <f>SUM('monthly data'!FE263:FG263)</f>
        <v>385.03264899999999</v>
      </c>
      <c r="BD1288" s="113">
        <f>SUM('monthly data'!FH263:FJ263)</f>
        <v>396.36909999999995</v>
      </c>
      <c r="BE1288" s="113">
        <f>SUM('monthly data'!FK263:FM263)</f>
        <v>404.60230899999999</v>
      </c>
      <c r="BF1288" s="113">
        <f>SUM('monthly data'!FN263:FP263)</f>
        <v>390.01849399999998</v>
      </c>
      <c r="BG1288" s="113">
        <f>SUM('monthly data'!FQ263:FS263)</f>
        <v>391.26549754999996</v>
      </c>
      <c r="BH1288" s="113">
        <f>SUM('monthly data'!FT263:FV263)</f>
        <v>381.01254119999999</v>
      </c>
      <c r="BI1288" s="113">
        <f>SUM('monthly data'!FW263:FY263)</f>
        <v>442.29899619999998</v>
      </c>
      <c r="BJ1288" s="113">
        <f>SUM('monthly data'!FZ263:GB263)</f>
        <v>487.61030855199999</v>
      </c>
      <c r="BK1288" s="113">
        <f>SUM('monthly data'!GC263:GE263)</f>
        <v>496.50974604259994</v>
      </c>
      <c r="BL1288" s="113">
        <f>SUM('monthly data'!GF263:GH263)</f>
        <v>525.18268984700012</v>
      </c>
      <c r="BM1288" s="113">
        <f>SUM('monthly data'!GI263:GK263)</f>
        <v>540.14428820000001</v>
      </c>
      <c r="BN1288" s="113">
        <f>SUM('monthly data'!GL263:GN263)</f>
        <v>560.55788665</v>
      </c>
      <c r="BO1288" s="113">
        <f>SUM('monthly data'!GO263:GQ263)</f>
        <v>629.57547679999993</v>
      </c>
      <c r="BP1288" s="113">
        <f>SUM('monthly data'!GR263:GT263)</f>
        <v>742.86733236299983</v>
      </c>
      <c r="BQ1288" s="113">
        <f>SUM('monthly data'!GU263:GW263)</f>
        <v>761.67693947600014</v>
      </c>
      <c r="BR1288" s="113">
        <f>SUM('monthly data'!GX263:GZ263)</f>
        <v>824.02377999999999</v>
      </c>
      <c r="BS1288" s="113">
        <f>SUM('monthly data'!HA263:HC263)</f>
        <v>898.79977699999972</v>
      </c>
      <c r="BT1288" s="113">
        <f>SUM('monthly data'!HD263:HF263)</f>
        <v>870.68895670000006</v>
      </c>
      <c r="BU1288" s="113">
        <f>SUM('monthly data'!HG263:HI263)</f>
        <v>876.63638575000004</v>
      </c>
      <c r="BV1288" s="113">
        <f>SUM('monthly data'!HJ263:HL263)</f>
        <v>909.86430709999991</v>
      </c>
      <c r="BW1288" s="113">
        <f>SUM('monthly data'!HM263:HO263)</f>
        <v>900.48263750000001</v>
      </c>
      <c r="BX1288" s="113">
        <f>SUM('monthly data'!HP263:HR263)</f>
        <v>936.82171500000004</v>
      </c>
      <c r="BY1288" s="113">
        <f>SUM('monthly data'!HS263:HU263)</f>
        <v>1008.7759019999999</v>
      </c>
      <c r="BZ1288" s="113">
        <f>SUM('monthly data'!HV263:HX263)</f>
        <v>1023.8499261424985</v>
      </c>
      <c r="CA1288" s="113">
        <f>SUM('monthly data'!HY263:IA263)</f>
        <v>1113.902713698878</v>
      </c>
      <c r="CB1288" s="113">
        <f>SUM('monthly data'!IB263:ID263)</f>
        <v>1236.08928813124</v>
      </c>
      <c r="CC1288" s="113">
        <f>SUM('monthly data'!IE263:IG263)</f>
        <v>1233.4277513080119</v>
      </c>
      <c r="CD1288" s="113">
        <f>SUM('monthly data'!IH263:IJ263)</f>
        <v>1272.7545868208842</v>
      </c>
      <c r="CE1288" s="113">
        <f>SUM('monthly data'!IK263:IM263)</f>
        <v>1352.4280055180384</v>
      </c>
      <c r="CF1288" s="113">
        <f>SUM('monthly data'!IN263:IP263)</f>
        <v>1345.2085629686862</v>
      </c>
      <c r="CG1288" s="113">
        <f>SUM('monthly data'!IQ263:IS263)</f>
        <v>1401.9684318231186</v>
      </c>
      <c r="CH1288" s="113">
        <f>SUM('monthly data'!IT263:IV263)</f>
        <v>1398.5428658344363</v>
      </c>
      <c r="CI1288" s="113">
        <f>SUM('monthly data'!IW263:IY263)</f>
        <v>1515.8255244398472</v>
      </c>
      <c r="CJ1288" s="113">
        <f>SUM('monthly data'!IZ263:JB263)</f>
        <v>1559.8995429571132</v>
      </c>
      <c r="CK1288" s="113">
        <f>SUM('monthly data'!JC263:JE263)</f>
        <v>1607.5733853669105</v>
      </c>
      <c r="CL1288" s="113">
        <f>SUM('monthly data'!JF263:JH263)</f>
        <v>1696.4080702820411</v>
      </c>
      <c r="CM1288" s="113">
        <f>SUM('monthly data'!JI263:JK263)</f>
        <v>1605.5088235049816</v>
      </c>
      <c r="CN1288" s="113">
        <f>SUM('monthly data'!JL263:JN263)</f>
        <v>1705.3959644485165</v>
      </c>
      <c r="CO1288" s="113">
        <f>SUM('monthly data'!JO263:JQ263)</f>
        <v>1750.1500064853979</v>
      </c>
      <c r="CP1288" s="113">
        <f>SUM('monthly data'!JR263:JT263)</f>
        <v>1858.3729552453246</v>
      </c>
      <c r="CQ1288" s="113">
        <f>SUM('monthly data'!JU263:JW263)</f>
        <v>1875.8784108327311</v>
      </c>
      <c r="CR1288" s="113">
        <f>SUM('monthly data'!JX263:JZ263)</f>
        <v>1808.1143527458585</v>
      </c>
      <c r="CS1288" s="113">
        <f>SUM('monthly data'!KA263:KC263)</f>
        <v>1827.0423758826637</v>
      </c>
      <c r="CT1288" s="113">
        <f>SUM('monthly data'!KD263:KF263)</f>
        <v>1847.8085961780821</v>
      </c>
      <c r="CU1288" s="113">
        <f>SUM('monthly data'!KG263:KI263)</f>
        <v>2053.9071882743187</v>
      </c>
      <c r="CV1288" s="113">
        <f>SUM('monthly data'!KJ263:KL263)</f>
        <v>2164.4007938971872</v>
      </c>
      <c r="CW1288" s="113">
        <f>SUM('monthly data'!KM263:KO263)</f>
        <v>2259.0705503335294</v>
      </c>
      <c r="CX1288" s="113">
        <f>SUM('monthly data'!KP263:KR263)</f>
        <v>2267.3567122201725</v>
      </c>
      <c r="CY1288" s="113">
        <f>SUM('monthly data'!KS263:KU263)</f>
        <v>2467.2327235799894</v>
      </c>
      <c r="CZ1288" s="113">
        <f>SUM('monthly data'!KV263:KX263)</f>
        <v>2635.9286984379032</v>
      </c>
      <c r="DA1288" s="113">
        <f>SUM('monthly data'!KY263:LA263)</f>
        <v>2761.1862876885552</v>
      </c>
      <c r="DB1288" s="113">
        <f>SUM('monthly data'!LB263:LD263)</f>
        <v>0</v>
      </c>
      <c r="DC1288" s="113">
        <f>SUM('monthly data'!LE263:LG263)</f>
        <v>0</v>
      </c>
      <c r="DD1288" s="113">
        <f>SUM('monthly data'!LH263:LJ263)</f>
        <v>0</v>
      </c>
      <c r="DE1288" s="113">
        <f>SUM('monthly data'!LK263:LM263)</f>
        <v>0</v>
      </c>
      <c r="DF1288" s="113">
        <f>SUM('monthly data'!LN263:LP263)</f>
        <v>0</v>
      </c>
      <c r="DG1288" s="113">
        <f>SUM('monthly data'!LQ263:LS263)</f>
        <v>0</v>
      </c>
      <c r="DH1288" s="113">
        <f>SUM('monthly data'!LT263:LV263)</f>
        <v>0</v>
      </c>
      <c r="DI1288" s="113">
        <f>SUM('monthly data'!LW263:LY263)</f>
        <v>0</v>
      </c>
      <c r="DJ1288" s="113">
        <f>SUM('monthly data'!LZ263:MB263)</f>
        <v>0</v>
      </c>
      <c r="DK1288" s="113">
        <f>SUM('monthly data'!MC263:ME263)</f>
        <v>0</v>
      </c>
      <c r="DL1288" s="113">
        <f>SUM('monthly data'!MF263:MH263)</f>
        <v>0</v>
      </c>
      <c r="DM1288" s="113">
        <f>SUM('monthly data'!MI263:MK263)</f>
        <v>0</v>
      </c>
      <c r="DN1288" s="113">
        <f>SUM('monthly data'!ML263:MN263)</f>
        <v>0</v>
      </c>
      <c r="DO1288" s="113">
        <f>SUM('monthly data'!MO263:MQ263)</f>
        <v>0</v>
      </c>
      <c r="DP1288" s="113">
        <f>SUM('monthly data'!MR263:MT263)</f>
        <v>0</v>
      </c>
      <c r="DQ1288" s="113">
        <f>SUM('monthly data'!MU263:MW263)</f>
        <v>0</v>
      </c>
    </row>
    <row r="1289" spans="1:121" ht="17.399999999999999">
      <c r="A1289" s="83" t="s">
        <v>591</v>
      </c>
      <c r="B1289" s="113">
        <f>SUM('monthly data'!B264:D264)</f>
        <v>10.045</v>
      </c>
      <c r="C1289" s="113">
        <f>SUM('monthly data'!E264:G264)</f>
        <v>20.280999999999999</v>
      </c>
      <c r="D1289" s="113">
        <f>SUM('monthly data'!H264:J264)</f>
        <v>33.917999999999999</v>
      </c>
      <c r="E1289" s="113">
        <f>SUM('monthly data'!K264:M264)</f>
        <v>41.127000000000002</v>
      </c>
      <c r="F1289" s="113">
        <f>SUM('monthly data'!N264:P264)</f>
        <v>44.859299999999998</v>
      </c>
      <c r="G1289" s="113">
        <f>SUM('monthly data'!Q264:S264)</f>
        <v>41.429000000000002</v>
      </c>
      <c r="H1289" s="113">
        <f>SUM('monthly data'!T264:V264)</f>
        <v>42.786999999999999</v>
      </c>
      <c r="I1289" s="113">
        <f>SUM('monthly data'!W264:Y264)</f>
        <v>41.595999999999997</v>
      </c>
      <c r="J1289" s="113">
        <f>SUM('monthly data'!Z264:AB264)</f>
        <v>43.793999999999997</v>
      </c>
      <c r="K1289" s="113">
        <f>SUM('monthly data'!AC264:AE264)</f>
        <v>59.317</v>
      </c>
      <c r="L1289" s="113">
        <f>SUM('monthly data'!AF264:AH264)</f>
        <v>48.512999999999998</v>
      </c>
      <c r="M1289" s="113">
        <f>SUM('monthly data'!AI264:AK264)</f>
        <v>47.926000000000002</v>
      </c>
      <c r="N1289" s="113">
        <f>SUM('monthly data'!AL264:AN264)</f>
        <v>48.05</v>
      </c>
      <c r="O1289" s="113">
        <f>SUM('monthly data'!AO264:AQ264)</f>
        <v>46.1038</v>
      </c>
      <c r="P1289" s="113">
        <f>SUM('monthly data'!AR264:AT264)</f>
        <v>48.18</v>
      </c>
      <c r="Q1289" s="113">
        <f>SUM('monthly data'!AU264:AW264)</f>
        <v>51.469568000000002</v>
      </c>
      <c r="R1289" s="113">
        <f>SUM('monthly data'!AX264:AZ264)</f>
        <v>57.490038999999996</v>
      </c>
      <c r="S1289" s="113">
        <f>SUM('monthly data'!BA264:BC264)</f>
        <v>54.408094000000006</v>
      </c>
      <c r="T1289" s="113">
        <f>SUM('monthly data'!BD264:BF264)</f>
        <v>64.077730000000003</v>
      </c>
      <c r="U1289" s="113">
        <f>SUM('monthly data'!BG264:BI264)</f>
        <v>63.261881999999993</v>
      </c>
      <c r="V1289" s="113">
        <f>SUM('monthly data'!BJ264:BL264)</f>
        <v>57.244671000000004</v>
      </c>
      <c r="W1289" s="113">
        <f>SUM('monthly data'!BM264:BO264)</f>
        <v>61.675192999999993</v>
      </c>
      <c r="X1289" s="113">
        <f>SUM('monthly data'!BP264:BR264)</f>
        <v>71.108599999999996</v>
      </c>
      <c r="Y1289" s="113">
        <f>SUM('monthly data'!BS264:BU264)</f>
        <v>76.271645000000007</v>
      </c>
      <c r="Z1289" s="113">
        <f>SUM('monthly data'!BV264:BX264)</f>
        <v>86.369743</v>
      </c>
      <c r="AA1289" s="113">
        <f>SUM('monthly data'!BY264:CA264)</f>
        <v>83.282566000000003</v>
      </c>
      <c r="AB1289" s="113">
        <f>SUM('monthly data'!CB264:CD264)</f>
        <v>86.039109999999994</v>
      </c>
      <c r="AC1289" s="113">
        <f>SUM('monthly data'!CE264:CG264)</f>
        <v>87.317000000000007</v>
      </c>
      <c r="AD1289" s="113">
        <f>SUM('monthly data'!CH264:CJ264)</f>
        <v>81.579740000000001</v>
      </c>
      <c r="AE1289" s="113">
        <f>SUM('monthly data'!CK264:CM264)</f>
        <v>83.793220000000005</v>
      </c>
      <c r="AF1289" s="113">
        <f>SUM('monthly data'!CN264:CP264)</f>
        <v>95.351010000000002</v>
      </c>
      <c r="AG1289" s="113">
        <f>SUM('monthly data'!CQ264:CS264)</f>
        <v>92.771910000000005</v>
      </c>
      <c r="AH1289" s="113">
        <f>SUM('monthly data'!CT264:CV264)</f>
        <v>90.7881</v>
      </c>
      <c r="AI1289" s="113">
        <f>SUM('monthly data'!CW264:CY264)</f>
        <v>100.60059999999999</v>
      </c>
      <c r="AJ1289" s="113">
        <f>SUM('monthly data'!CZ264:DB264)</f>
        <v>114.46640000000002</v>
      </c>
      <c r="AK1289" s="113">
        <f>SUM('monthly data'!DC264:DE264)</f>
        <v>120.7313</v>
      </c>
      <c r="AL1289" s="113">
        <f>SUM('monthly data'!DF264:DH264)</f>
        <v>125.75338199999999</v>
      </c>
      <c r="AM1289" s="113">
        <f>SUM('monthly data'!DI264:DK264)</f>
        <v>129.15990099999999</v>
      </c>
      <c r="AN1289" s="113">
        <f>SUM('monthly data'!DL264:DN264)</f>
        <v>128.17863399999999</v>
      </c>
      <c r="AO1289" s="113">
        <f>SUM('monthly data'!DO264:DQ264)</f>
        <v>135.68975600000002</v>
      </c>
      <c r="AP1289" s="113">
        <f>SUM('monthly data'!DR264:DT264)</f>
        <v>145.43807099999998</v>
      </c>
      <c r="AQ1289" s="113">
        <f>SUM('monthly data'!DU264:DW264)</f>
        <v>142.72377</v>
      </c>
      <c r="AR1289" s="113">
        <f>SUM('monthly data'!DX264:DZ264)</f>
        <v>138.17685</v>
      </c>
      <c r="AS1289" s="113">
        <f>SUM('monthly data'!EA264:EC264)</f>
        <v>135.65439800000001</v>
      </c>
      <c r="AT1289" s="113">
        <f>SUM('monthly data'!ED264:EF264)</f>
        <v>135.49306300000001</v>
      </c>
      <c r="AU1289" s="113">
        <f>SUM('monthly data'!EG264:EI264)</f>
        <v>140.04951199999999</v>
      </c>
      <c r="AV1289" s="113">
        <f>SUM('monthly data'!EJ264:EL264)</f>
        <v>168.55550699999998</v>
      </c>
      <c r="AW1289" s="113">
        <f>SUM('monthly data'!EM264:EO264)</f>
        <v>176.263102</v>
      </c>
      <c r="AX1289" s="113">
        <f>SUM('monthly data'!EP264:ER264)</f>
        <v>172.92935499999999</v>
      </c>
      <c r="AY1289" s="113">
        <f>SUM('monthly data'!ES264:EU264)</f>
        <v>174.08896100000001</v>
      </c>
      <c r="AZ1289" s="113">
        <f>SUM('monthly data'!EV264:EX264)</f>
        <v>184.98089200000001</v>
      </c>
      <c r="BA1289" s="113">
        <f>SUM('monthly data'!EY264:FA264)</f>
        <v>202.00259799999998</v>
      </c>
      <c r="BB1289" s="113">
        <f>SUM('monthly data'!FB264:FD264)</f>
        <v>208.83299900000003</v>
      </c>
      <c r="BC1289" s="113">
        <f>SUM('monthly data'!FE264:FG264)</f>
        <v>234.64197299999998</v>
      </c>
      <c r="BD1289" s="113">
        <f>SUM('monthly data'!FH264:FJ264)</f>
        <v>254.45988799999998</v>
      </c>
      <c r="BE1289" s="113">
        <f>SUM('monthly data'!FK264:FM264)</f>
        <v>250.140736</v>
      </c>
      <c r="BF1289" s="113">
        <f>SUM('monthly data'!FN264:FP264)</f>
        <v>238.99636499999997</v>
      </c>
      <c r="BG1289" s="113">
        <f>SUM('monthly data'!FQ264:FS264)</f>
        <v>254.24246899999997</v>
      </c>
      <c r="BH1289" s="113">
        <f>SUM('monthly data'!FT264:FV264)</f>
        <v>284.205217</v>
      </c>
      <c r="BI1289" s="113">
        <f>SUM('monthly data'!FW264:FY264)</f>
        <v>285.42090899999999</v>
      </c>
      <c r="BJ1289" s="113">
        <f>SUM('monthly data'!FZ264:GB264)</f>
        <v>289.78726499999999</v>
      </c>
      <c r="BK1289" s="113">
        <f>SUM('monthly data'!GC264:GE264)</f>
        <v>276.02621019600002</v>
      </c>
      <c r="BL1289" s="113">
        <f>SUM('monthly data'!GF264:GH264)</f>
        <v>311.978432</v>
      </c>
      <c r="BM1289" s="113">
        <f>SUM('monthly data'!GI264:GK264)</f>
        <v>307.34896000000003</v>
      </c>
      <c r="BN1289" s="113">
        <f>SUM('monthly data'!GL264:GN264)</f>
        <v>343.09531765600002</v>
      </c>
      <c r="BO1289" s="113">
        <f>SUM('monthly data'!GO264:GQ264)</f>
        <v>334.62125800000001</v>
      </c>
      <c r="BP1289" s="113">
        <f>SUM('monthly data'!GR264:GT264)</f>
        <v>348.48913399999998</v>
      </c>
      <c r="BQ1289" s="113">
        <f>SUM('monthly data'!GU264:GW264)</f>
        <v>378.66529000000003</v>
      </c>
      <c r="BR1289" s="113">
        <f>SUM('monthly data'!GX264:GZ264)</f>
        <v>375.87388799999997</v>
      </c>
      <c r="BS1289" s="113">
        <f>SUM('monthly data'!HA264:HC264)</f>
        <v>396.50057500000003</v>
      </c>
      <c r="BT1289" s="113">
        <f>SUM('monthly data'!HD264:HF264)</f>
        <v>411.53896199999997</v>
      </c>
      <c r="BU1289" s="113">
        <f>SUM('monthly data'!HG264:HI264)</f>
        <v>447.29871700000001</v>
      </c>
      <c r="BV1289" s="113">
        <f>SUM('monthly data'!HJ264:HL264)</f>
        <v>466.69824200000005</v>
      </c>
      <c r="BW1289" s="113">
        <f>SUM('monthly data'!HM264:HO264)</f>
        <v>460.46313400000003</v>
      </c>
      <c r="BX1289" s="113">
        <f>SUM('monthly data'!HP264:HR264)</f>
        <v>484.94379599999996</v>
      </c>
      <c r="BY1289" s="113">
        <f>SUM('monthly data'!HS264:HU264)</f>
        <v>525.00462799999991</v>
      </c>
      <c r="BZ1289" s="113">
        <f>SUM('monthly data'!HV264:HX264)</f>
        <v>594.53769954165682</v>
      </c>
      <c r="CA1289" s="113">
        <f>SUM('monthly data'!HY264:IA264)</f>
        <v>795.04727239984368</v>
      </c>
      <c r="CB1289" s="113">
        <f>SUM('monthly data'!IB264:ID264)</f>
        <v>771.30377570711698</v>
      </c>
      <c r="CC1289" s="113">
        <f>SUM('monthly data'!IE264:IG264)</f>
        <v>727.22468782073315</v>
      </c>
      <c r="CD1289" s="113">
        <f>SUM('monthly data'!IH264:IJ264)</f>
        <v>703.31055206058329</v>
      </c>
      <c r="CE1289" s="113">
        <f>SUM('monthly data'!IK264:IM264)</f>
        <v>710.37923522464916</v>
      </c>
      <c r="CF1289" s="113">
        <f>SUM('monthly data'!IN264:IP264)</f>
        <v>739.27777195151975</v>
      </c>
      <c r="CG1289" s="113">
        <f>SUM('monthly data'!IQ264:IS264)</f>
        <v>767.8798084016255</v>
      </c>
      <c r="CH1289" s="113">
        <f>SUM('monthly data'!IT264:IV264)</f>
        <v>790.74684917745424</v>
      </c>
      <c r="CI1289" s="113">
        <f>SUM('monthly data'!IW264:IY264)</f>
        <v>796.87868555098612</v>
      </c>
      <c r="CJ1289" s="113">
        <f>SUM('monthly data'!IZ264:JB264)</f>
        <v>870.23389337610479</v>
      </c>
      <c r="CK1289" s="113">
        <f>SUM('monthly data'!JC264:JE264)</f>
        <v>973.72070893190698</v>
      </c>
      <c r="CL1289" s="113">
        <f>SUM('monthly data'!JF264:JH264)</f>
        <v>1001.9036428258172</v>
      </c>
      <c r="CM1289" s="113">
        <f>SUM('monthly data'!JI264:JK264)</f>
        <v>1126.0472766918945</v>
      </c>
      <c r="CN1289" s="113">
        <f>SUM('monthly data'!JL264:JN264)</f>
        <v>1151.4117922083976</v>
      </c>
      <c r="CO1289" s="113">
        <f>SUM('monthly data'!JO264:JQ264)</f>
        <v>1194.752100340716</v>
      </c>
      <c r="CP1289" s="113">
        <f>SUM('monthly data'!JR264:JT264)</f>
        <v>1257.1787359970426</v>
      </c>
      <c r="CQ1289" s="113">
        <f>SUM('monthly data'!JU264:JW264)</f>
        <v>1329.4000050641785</v>
      </c>
      <c r="CR1289" s="113">
        <f>SUM('monthly data'!JX264:JZ264)</f>
        <v>1393.0357433439253</v>
      </c>
      <c r="CS1289" s="113">
        <f>SUM('monthly data'!KA264:KC264)</f>
        <v>1495.4559315715819</v>
      </c>
      <c r="CT1289" s="113">
        <f>SUM('monthly data'!KD264:KF264)</f>
        <v>1481.5841066191269</v>
      </c>
      <c r="CU1289" s="113">
        <f>SUM('monthly data'!KG264:KI264)</f>
        <v>1455.0895292421471</v>
      </c>
      <c r="CV1289" s="113">
        <f>SUM('monthly data'!KJ264:KL264)</f>
        <v>1482.7895485302893</v>
      </c>
      <c r="CW1289" s="113">
        <f>SUM('monthly data'!KM264:KO264)</f>
        <v>1505.0079052860754</v>
      </c>
      <c r="CX1289" s="113">
        <f>SUM('monthly data'!KP264:KR264)</f>
        <v>1626.7927485721589</v>
      </c>
      <c r="CY1289" s="113">
        <f>SUM('monthly data'!KS264:KU264)</f>
        <v>1715.1560398154102</v>
      </c>
      <c r="CZ1289" s="113">
        <f>SUM('monthly data'!KV264:KX264)</f>
        <v>1795.7583616239508</v>
      </c>
      <c r="DA1289" s="113">
        <f>SUM('monthly data'!KY264:LA264)</f>
        <v>1875.8815778329454</v>
      </c>
      <c r="DB1289" s="113">
        <f>SUM('monthly data'!LB264:LD264)</f>
        <v>0</v>
      </c>
      <c r="DC1289" s="113">
        <f>SUM('monthly data'!LE264:LG264)</f>
        <v>0</v>
      </c>
      <c r="DD1289" s="113">
        <f>SUM('monthly data'!LH264:LJ264)</f>
        <v>0</v>
      </c>
      <c r="DE1289" s="113">
        <f>SUM('monthly data'!LK264:LM264)</f>
        <v>0</v>
      </c>
      <c r="DF1289" s="113">
        <f>SUM('monthly data'!LN264:LP264)</f>
        <v>0</v>
      </c>
      <c r="DG1289" s="113">
        <f>SUM('monthly data'!LQ264:LS264)</f>
        <v>0</v>
      </c>
      <c r="DH1289" s="113">
        <f>SUM('monthly data'!LT264:LV264)</f>
        <v>0</v>
      </c>
      <c r="DI1289" s="113">
        <f>SUM('monthly data'!LW264:LY264)</f>
        <v>0</v>
      </c>
      <c r="DJ1289" s="113">
        <f>SUM('monthly data'!LZ264:MB264)</f>
        <v>0</v>
      </c>
      <c r="DK1289" s="113">
        <f>SUM('monthly data'!MC264:ME264)</f>
        <v>0</v>
      </c>
      <c r="DL1289" s="113">
        <f>SUM('monthly data'!MF264:MH264)</f>
        <v>0</v>
      </c>
      <c r="DM1289" s="113">
        <f>SUM('monthly data'!MI264:MK264)</f>
        <v>0</v>
      </c>
      <c r="DN1289" s="113">
        <f>SUM('monthly data'!ML264:MN264)</f>
        <v>0</v>
      </c>
      <c r="DO1289" s="113">
        <f>SUM('monthly data'!MO264:MQ264)</f>
        <v>0</v>
      </c>
      <c r="DP1289" s="113">
        <f>SUM('monthly data'!MR264:MT264)</f>
        <v>0</v>
      </c>
      <c r="DQ1289" s="113">
        <f>SUM('monthly data'!MU264:MW264)</f>
        <v>0</v>
      </c>
    </row>
    <row r="1290" spans="1:121" ht="18">
      <c r="A1290" s="85" t="s">
        <v>592</v>
      </c>
      <c r="B1290" s="217">
        <f>SUM('monthly data'!B265:D265)</f>
        <v>518.9</v>
      </c>
      <c r="C1290" s="217">
        <f>SUM('monthly data'!E265:G265)</f>
        <v>820.22</v>
      </c>
      <c r="D1290" s="217">
        <f>SUM('monthly data'!H265:J265)</f>
        <v>938.82999999999993</v>
      </c>
      <c r="E1290" s="217">
        <f>SUM('monthly data'!K265:M265)</f>
        <v>913.28</v>
      </c>
      <c r="F1290" s="217">
        <f>SUM('monthly data'!N265:P265)</f>
        <v>915.47</v>
      </c>
      <c r="G1290" s="217">
        <f>SUM('monthly data'!Q265:S265)</f>
        <v>921.40999999999985</v>
      </c>
      <c r="H1290" s="217">
        <f>SUM('monthly data'!T265:V265)</f>
        <v>920.82</v>
      </c>
      <c r="I1290" s="217">
        <f>SUM('monthly data'!W265:Y265)</f>
        <v>924.47</v>
      </c>
      <c r="J1290" s="217">
        <f>SUM('monthly data'!Z265:AB265)</f>
        <v>915.21999999999991</v>
      </c>
      <c r="K1290" s="217">
        <f>SUM('monthly data'!AC265:AE265)</f>
        <v>905.01</v>
      </c>
      <c r="L1290" s="217">
        <f>SUM('monthly data'!AF265:AH265)</f>
        <v>898.95</v>
      </c>
      <c r="M1290" s="217">
        <f>SUM('monthly data'!AI265:AK265)</f>
        <v>912.40219999999999</v>
      </c>
      <c r="N1290" s="217">
        <f>SUM('monthly data'!AL265:AN265)</f>
        <v>921.73580000000004</v>
      </c>
      <c r="O1290" s="217">
        <f>SUM('monthly data'!AO265:AQ265)</f>
        <v>927.90069999999992</v>
      </c>
      <c r="P1290" s="217">
        <f>SUM('monthly data'!AR265:AT265)</f>
        <v>946.30679999999995</v>
      </c>
      <c r="Q1290" s="217">
        <f>SUM('monthly data'!AU265:AW265)</f>
        <v>975.51189999999997</v>
      </c>
      <c r="R1290" s="217">
        <f>SUM('monthly data'!AX265:AZ265)</f>
        <v>998.18049999999994</v>
      </c>
      <c r="S1290" s="217">
        <f>SUM('monthly data'!BA265:BC265)</f>
        <v>1005.7279</v>
      </c>
      <c r="T1290" s="217">
        <f>SUM('monthly data'!BD265:BF265)</f>
        <v>1002.5278000000001</v>
      </c>
      <c r="U1290" s="217">
        <f>SUM('monthly data'!BG265:BI265)</f>
        <v>1028.02</v>
      </c>
      <c r="V1290" s="217">
        <f>SUM('monthly data'!BJ265:BL265)</f>
        <v>1088.5957000000001</v>
      </c>
      <c r="W1290" s="217">
        <f>SUM('monthly data'!BM265:BO265)</f>
        <v>1138.1586</v>
      </c>
      <c r="X1290" s="217">
        <f>SUM('monthly data'!BP265:BR265)</f>
        <v>1216.3453999999999</v>
      </c>
      <c r="Y1290" s="217">
        <f>SUM('monthly data'!BS265:BU265)</f>
        <v>1275.6660000000002</v>
      </c>
      <c r="Z1290" s="217">
        <f>SUM('monthly data'!BV265:BX265)</f>
        <v>1300.9611</v>
      </c>
      <c r="AA1290" s="217">
        <f>SUM('monthly data'!BY265:CA265)</f>
        <v>1319.7443000000001</v>
      </c>
      <c r="AB1290" s="217">
        <f>SUM('monthly data'!CB265:CD265)</f>
        <v>1334.5709999999999</v>
      </c>
      <c r="AC1290" s="217">
        <f>SUM('monthly data'!CE265:CG265)</f>
        <v>1369.5592000000001</v>
      </c>
      <c r="AD1290" s="217">
        <f>SUM('monthly data'!CH265:CJ265)</f>
        <v>1382.3454000000002</v>
      </c>
      <c r="AE1290" s="217">
        <f>SUM('monthly data'!CK265:CM265)</f>
        <v>1400.6937</v>
      </c>
      <c r="AF1290" s="217">
        <f>SUM('monthly data'!CN265:CP265)</f>
        <v>1446.0409</v>
      </c>
      <c r="AG1290" s="217">
        <f>SUM('monthly data'!CQ265:CS265)</f>
        <v>1506.0228</v>
      </c>
      <c r="AH1290" s="217">
        <f>SUM('monthly data'!CT265:CV265)</f>
        <v>1541.3869999999997</v>
      </c>
      <c r="AI1290" s="217">
        <f>SUM('monthly data'!CW265:CY265)</f>
        <v>1587.4575</v>
      </c>
      <c r="AJ1290" s="217">
        <f>SUM('monthly data'!CZ265:DB265)</f>
        <v>1652.9341999999999</v>
      </c>
      <c r="AK1290" s="217">
        <f>SUM('monthly data'!DC265:DE265)</f>
        <v>1710.7281</v>
      </c>
      <c r="AL1290" s="217">
        <f>SUM('monthly data'!DF265:DH265)</f>
        <v>1747.7910999999999</v>
      </c>
      <c r="AM1290" s="217">
        <f>SUM('monthly data'!DI265:DK265)</f>
        <v>1739.1816000000001</v>
      </c>
      <c r="AN1290" s="217">
        <f>SUM('monthly data'!DL265:DN265)</f>
        <v>1728.6939</v>
      </c>
      <c r="AO1290" s="217">
        <f>SUM('monthly data'!DO265:DQ265)</f>
        <v>1706.5050000000001</v>
      </c>
      <c r="AP1290" s="217">
        <f>SUM('monthly data'!DR265:DT265)</f>
        <v>1688.7579999999998</v>
      </c>
      <c r="AQ1290" s="217">
        <f>SUM('monthly data'!DU265:DW265)</f>
        <v>1674.0320000000002</v>
      </c>
      <c r="AR1290" s="217">
        <f>SUM('monthly data'!DX265:DZ265)</f>
        <v>1663.3132000000001</v>
      </c>
      <c r="AS1290" s="217">
        <f>SUM('monthly data'!EA265:EC265)</f>
        <v>1661.1869000000002</v>
      </c>
      <c r="AT1290" s="217">
        <f>SUM('monthly data'!ED265:EF265)</f>
        <v>1661.5846999999999</v>
      </c>
      <c r="AU1290" s="217">
        <f>SUM('monthly data'!EG265:EI265)</f>
        <v>1656.1336999999999</v>
      </c>
      <c r="AV1290" s="217">
        <f>SUM('monthly data'!EJ265:EL265)</f>
        <v>1653.87</v>
      </c>
      <c r="AW1290" s="217">
        <f>SUM('monthly data'!EM265:EO265)</f>
        <v>1650.0302000000001</v>
      </c>
      <c r="AX1290" s="217">
        <f>SUM('monthly data'!EP265:ER265)</f>
        <v>1643.6120860000001</v>
      </c>
      <c r="AY1290" s="217">
        <f>SUM('monthly data'!ES265:EU265)</f>
        <v>1639.1039000000001</v>
      </c>
      <c r="AZ1290" s="217">
        <f>SUM('monthly data'!EV265:EX265)</f>
        <v>1643.7900999999997</v>
      </c>
      <c r="BA1290" s="217">
        <f>SUM('monthly data'!EY265:FA265)</f>
        <v>1635.3674000000001</v>
      </c>
      <c r="BB1290" s="217">
        <f>SUM('monthly data'!FB265:FD265)</f>
        <v>1631.2504999999999</v>
      </c>
      <c r="BC1290" s="217">
        <f>SUM('monthly data'!FE265:FG265)</f>
        <v>1630.0518</v>
      </c>
      <c r="BD1290" s="217">
        <f>SUM('monthly data'!FH265:FJ265)</f>
        <v>1645.3507999999997</v>
      </c>
      <c r="BE1290" s="217">
        <f>SUM('monthly data'!FK265:FM265)</f>
        <v>1664.6269000000002</v>
      </c>
      <c r="BF1290" s="217">
        <f>SUM('monthly data'!FN265:FP265)</f>
        <v>1702.5407</v>
      </c>
      <c r="BG1290" s="217">
        <f>SUM('monthly data'!FQ265:FS265)</f>
        <v>1703.8355000000001</v>
      </c>
      <c r="BH1290" s="217">
        <f>SUM('monthly data'!FT265:FV265)</f>
        <v>1705.8463000000002</v>
      </c>
      <c r="BI1290" s="217">
        <f>SUM('monthly data'!FW265:FY265)</f>
        <v>1711.0501999999999</v>
      </c>
      <c r="BJ1290" s="217">
        <f>SUM('monthly data'!FZ265:GB265)</f>
        <v>1718.9332000000002</v>
      </c>
      <c r="BK1290" s="217">
        <f>SUM('monthly data'!GC265:GE265)</f>
        <v>1745.7272</v>
      </c>
      <c r="BL1290" s="217">
        <f>SUM('monthly data'!GF265:GH265)</f>
        <v>1765.9769000000001</v>
      </c>
      <c r="BM1290" s="217">
        <f>SUM('monthly data'!GI265:GK265)</f>
        <v>1778.7824000000001</v>
      </c>
      <c r="BN1290" s="217">
        <f>SUM('monthly data'!GL265:GN265)</f>
        <v>1796.3769</v>
      </c>
      <c r="BO1290" s="217">
        <f>SUM('monthly data'!GO265:GQ265)</f>
        <v>1802.4668999999999</v>
      </c>
      <c r="BP1290" s="217">
        <f>SUM('monthly data'!GR265:GT265)</f>
        <v>1799.1085</v>
      </c>
      <c r="BQ1290" s="217">
        <f>SUM('monthly data'!GU265:GW265)</f>
        <v>1808.6646999999998</v>
      </c>
      <c r="BR1290" s="217">
        <f>SUM('monthly data'!GX265:GZ265)</f>
        <v>1817.2789</v>
      </c>
      <c r="BS1290" s="217">
        <f>SUM('monthly data'!HA265:HC265)</f>
        <v>1829.8564000000001</v>
      </c>
      <c r="BT1290" s="217">
        <f>SUM('monthly data'!HD265:HF265)</f>
        <v>1850.3346999999999</v>
      </c>
      <c r="BU1290" s="217">
        <f>SUM('monthly data'!HG265:HI265)</f>
        <v>1886.6394</v>
      </c>
      <c r="BV1290" s="217">
        <f>SUM('monthly data'!HJ265:HL265)</f>
        <v>1902.1538</v>
      </c>
      <c r="BW1290" s="217">
        <f>SUM('monthly data'!HM265:HO265)</f>
        <v>1922.7154</v>
      </c>
      <c r="BX1290" s="217">
        <f>SUM('monthly data'!HP265:HR265)</f>
        <v>1955.1507000000001</v>
      </c>
      <c r="BY1290" s="217">
        <f>SUM('monthly data'!HS265:HU265)</f>
        <v>1998.3579</v>
      </c>
      <c r="BZ1290" s="217">
        <f>SUM('monthly data'!HV265:HX265)</f>
        <v>2027.4306000000001</v>
      </c>
      <c r="CA1290" s="217">
        <f>SUM('monthly data'!HY265:IA265)</f>
        <v>2040.7319520000001</v>
      </c>
      <c r="CB1290" s="217">
        <f>SUM('monthly data'!IB265:ID265)</f>
        <v>2055.3180110000003</v>
      </c>
      <c r="CC1290" s="217">
        <f>SUM('monthly data'!IE265:IG265)</f>
        <v>2075.207038</v>
      </c>
      <c r="CD1290" s="217">
        <f>SUM('monthly data'!IH265:IJ265)</f>
        <v>2112.1277140000002</v>
      </c>
      <c r="CE1290" s="217">
        <f>SUM('monthly data'!IK265:IM265)</f>
        <v>2144.3234240000002</v>
      </c>
      <c r="CF1290" s="217">
        <f>SUM('monthly data'!IN265:IP265)</f>
        <v>2180.2686760000001</v>
      </c>
      <c r="CG1290" s="217">
        <f>SUM('monthly data'!IQ265:IS265)</f>
        <v>2225.1754544564565</v>
      </c>
      <c r="CH1290" s="217">
        <f>SUM('monthly data'!IT265:IV265)</f>
        <v>2285.0664999999999</v>
      </c>
      <c r="CI1290" s="217">
        <f>SUM('monthly data'!IW265:IY265)</f>
        <v>2335.0491440000001</v>
      </c>
      <c r="CJ1290" s="217">
        <f>SUM('monthly data'!IZ265:JB265)</f>
        <v>2410.6896499999998</v>
      </c>
      <c r="CK1290" s="217">
        <f>SUM('monthly data'!JC265:JE265)</f>
        <v>2447.7140339999996</v>
      </c>
      <c r="CL1290" s="217">
        <f>SUM('monthly data'!JF265:JH265)</f>
        <v>2471.678586</v>
      </c>
      <c r="CM1290" s="217">
        <f>SUM('monthly data'!JI265:JK265)</f>
        <v>2485.4078669999999</v>
      </c>
      <c r="CN1290" s="217">
        <f>SUM('monthly data'!JL265:JN265)</f>
        <v>2504.520904</v>
      </c>
      <c r="CO1290" s="217">
        <f>SUM('monthly data'!JO265:JQ265)</f>
        <v>2528.5903929999999</v>
      </c>
      <c r="CP1290" s="217">
        <f>SUM('monthly data'!JR265:JT265)</f>
        <v>2550.2706360000002</v>
      </c>
      <c r="CQ1290" s="217">
        <f>SUM('monthly data'!JU265:JW265)</f>
        <v>2572.0130680000002</v>
      </c>
      <c r="CR1290" s="217">
        <f>SUM('monthly data'!JX265:JZ265)</f>
        <v>2597.8885330000003</v>
      </c>
      <c r="CS1290" s="217">
        <f>SUM('monthly data'!KA265:KC265)</f>
        <v>2625.8562819999997</v>
      </c>
      <c r="CT1290" s="217">
        <f>SUM('monthly data'!KD265:KF265)</f>
        <v>2657.0259249999999</v>
      </c>
      <c r="CU1290" s="217">
        <f>SUM('monthly data'!KG265:KI265)</f>
        <v>2684.5361740000003</v>
      </c>
      <c r="CV1290" s="217">
        <f>SUM('monthly data'!KJ265:KL265)</f>
        <v>2717.9136659999999</v>
      </c>
      <c r="CW1290" s="217">
        <f>SUM('monthly data'!KM265:KO265)</f>
        <v>2754.933841</v>
      </c>
      <c r="CX1290" s="217">
        <f>SUM('monthly data'!KP265:KR265)</f>
        <v>2785.9682069999999</v>
      </c>
      <c r="CY1290" s="217">
        <f>SUM('monthly data'!KS265:KU265)</f>
        <v>2801.7727760000002</v>
      </c>
      <c r="CZ1290" s="217">
        <f>SUM('monthly data'!KV265:KX265)</f>
        <v>2850.402298</v>
      </c>
      <c r="DA1290" s="217">
        <f>SUM('monthly data'!KY265:LA265)</f>
        <v>2904.1634169999998</v>
      </c>
      <c r="DB1290" s="217">
        <f>SUM('monthly data'!LB265:LD265)</f>
        <v>0</v>
      </c>
      <c r="DC1290" s="217">
        <f>SUM('monthly data'!LE265:LG265)</f>
        <v>0</v>
      </c>
      <c r="DD1290" s="217">
        <f>SUM('monthly data'!LH265:LJ265)</f>
        <v>0</v>
      </c>
      <c r="DE1290" s="217">
        <f>SUM('monthly data'!LK265:LM265)</f>
        <v>0</v>
      </c>
      <c r="DF1290" s="217">
        <f>SUM('monthly data'!LN265:LP265)</f>
        <v>0</v>
      </c>
      <c r="DG1290" s="217">
        <f>SUM('monthly data'!LQ265:LS265)</f>
        <v>0</v>
      </c>
      <c r="DH1290" s="217">
        <f>SUM('monthly data'!LT265:LV265)</f>
        <v>0</v>
      </c>
      <c r="DI1290" s="217">
        <f>SUM('monthly data'!LW265:LY265)</f>
        <v>0</v>
      </c>
      <c r="DJ1290" s="217">
        <f>SUM('monthly data'!LZ265:MB265)</f>
        <v>0</v>
      </c>
      <c r="DK1290" s="217">
        <f>SUM('monthly data'!MC265:ME265)</f>
        <v>0</v>
      </c>
      <c r="DL1290" s="217">
        <f>SUM('monthly data'!MF265:MH265)</f>
        <v>0</v>
      </c>
      <c r="DM1290" s="217">
        <f>SUM('monthly data'!MI265:MK265)</f>
        <v>0</v>
      </c>
      <c r="DN1290" s="217">
        <f>SUM('monthly data'!ML265:MN265)</f>
        <v>0</v>
      </c>
      <c r="DO1290" s="217">
        <f>SUM('monthly data'!MO265:MQ265)</f>
        <v>0</v>
      </c>
      <c r="DP1290" s="217">
        <f>SUM('monthly data'!MR265:MT265)</f>
        <v>0</v>
      </c>
      <c r="DQ1290" s="217">
        <f>SUM('monthly data'!MU265:MW265)</f>
        <v>0</v>
      </c>
    </row>
    <row r="1291" spans="1:121" ht="18">
      <c r="A1291" s="236" t="s">
        <v>593</v>
      </c>
      <c r="B1291" s="237">
        <f>SUM('monthly data'!B266:D266)</f>
        <v>789.3599999999999</v>
      </c>
      <c r="C1291" s="237">
        <f>SUM('monthly data'!E266:G266)</f>
        <v>1290.3600000000001</v>
      </c>
      <c r="D1291" s="237">
        <f>SUM('monthly data'!H266:J266)</f>
        <v>1421.7</v>
      </c>
      <c r="E1291" s="237">
        <f>SUM('monthly data'!K266:M266)</f>
        <v>1361.74</v>
      </c>
      <c r="F1291" s="237">
        <f>SUM('monthly data'!N266:P266)</f>
        <v>1337.46</v>
      </c>
      <c r="G1291" s="237">
        <f>SUM('monthly data'!Q266:S266)</f>
        <v>1332.63</v>
      </c>
      <c r="H1291" s="237">
        <f>SUM('monthly data'!T266:V266)</f>
        <v>1338.67</v>
      </c>
      <c r="I1291" s="237">
        <f>SUM('monthly data'!W266:Y266)</f>
        <v>1329.42</v>
      </c>
      <c r="J1291" s="237">
        <f>SUM('monthly data'!Z266:AB266)</f>
        <v>1261.54</v>
      </c>
      <c r="K1291" s="237">
        <f>SUM('monthly data'!AC266:AE266)</f>
        <v>1245.18</v>
      </c>
      <c r="L1291" s="237">
        <f>SUM('monthly data'!AF266:AH266)</f>
        <v>1322</v>
      </c>
      <c r="M1291" s="237">
        <f>SUM('monthly data'!AI266:AK266)</f>
        <v>1245.67</v>
      </c>
      <c r="N1291" s="237">
        <f>SUM('monthly data'!AL266:AN266)</f>
        <v>1240.73</v>
      </c>
      <c r="O1291" s="237">
        <f>SUM('monthly data'!AO266:AQ266)</f>
        <v>1241.57</v>
      </c>
      <c r="P1291" s="237">
        <f>SUM('monthly data'!AR266:AT266)</f>
        <v>1275.23</v>
      </c>
      <c r="Q1291" s="237">
        <f>SUM('monthly data'!AU266:AW266)</f>
        <v>1365.3899999999999</v>
      </c>
      <c r="R1291" s="237">
        <f>SUM('monthly data'!AX266:AZ266)</f>
        <v>1387.8</v>
      </c>
      <c r="S1291" s="237">
        <f>SUM('monthly data'!BA266:BC266)</f>
        <v>1362.68</v>
      </c>
      <c r="T1291" s="237">
        <f>SUM('monthly data'!BD266:BF266)</f>
        <v>1380.99</v>
      </c>
      <c r="U1291" s="237">
        <f>SUM('monthly data'!BG266:BI266)</f>
        <v>1414.0808999999999</v>
      </c>
      <c r="V1291" s="237">
        <f>SUM('monthly data'!BJ266:BL266)</f>
        <v>1467.0091</v>
      </c>
      <c r="W1291" s="237">
        <f>SUM('monthly data'!BM266:BO266)</f>
        <v>1513.3485000000001</v>
      </c>
      <c r="X1291" s="237">
        <f>SUM('monthly data'!BP266:BR266)</f>
        <v>1574.71</v>
      </c>
      <c r="Y1291" s="237">
        <f>SUM('monthly data'!BS266:BU266)</f>
        <v>1634.5349999999999</v>
      </c>
      <c r="Z1291" s="237">
        <f>SUM('monthly data'!BV266:BX266)</f>
        <v>1668.3874000000001</v>
      </c>
      <c r="AA1291" s="237">
        <f>SUM('monthly data'!BY266:CA266)</f>
        <v>1661.6965</v>
      </c>
      <c r="AB1291" s="237">
        <f>SUM('monthly data'!CB266:CD266)</f>
        <v>1702.8323</v>
      </c>
      <c r="AC1291" s="237">
        <f>SUM('monthly data'!CE266:CG266)</f>
        <v>1730.1534999999999</v>
      </c>
      <c r="AD1291" s="237">
        <f>SUM('monthly data'!CH266:CJ266)</f>
        <v>1713.2339999999999</v>
      </c>
      <c r="AE1291" s="237">
        <f>SUM('monthly data'!CK266:CM266)</f>
        <v>1805.4086000000002</v>
      </c>
      <c r="AF1291" s="237">
        <f>SUM('monthly data'!CN266:CP266)</f>
        <v>1905.5017</v>
      </c>
      <c r="AG1291" s="237">
        <f>SUM('monthly data'!CQ266:CS266)</f>
        <v>1996.155</v>
      </c>
      <c r="AH1291" s="237">
        <f>SUM('monthly data'!CT266:CV266)</f>
        <v>2095.7419</v>
      </c>
      <c r="AI1291" s="237">
        <f>SUM('monthly data'!CW266:CY266)</f>
        <v>2195.0203000000001</v>
      </c>
      <c r="AJ1291" s="237">
        <f>SUM('monthly data'!CZ266:DB266)</f>
        <v>2286.2719999999999</v>
      </c>
      <c r="AK1291" s="237">
        <f>SUM('monthly data'!DC266:DE266)</f>
        <v>2461.1605</v>
      </c>
      <c r="AL1291" s="237">
        <f>SUM('monthly data'!DF266:DH266)</f>
        <v>2567.3240999999998</v>
      </c>
      <c r="AM1291" s="237">
        <f>SUM('monthly data'!DI266:DK266)</f>
        <v>2521.2652000000003</v>
      </c>
      <c r="AN1291" s="237">
        <f>SUM('monthly data'!DL266:DN266)</f>
        <v>2526.4459999999999</v>
      </c>
      <c r="AO1291" s="237">
        <f>SUM('monthly data'!DO266:DQ266)</f>
        <v>2604.9521</v>
      </c>
      <c r="AP1291" s="237">
        <f>SUM('monthly data'!DR266:DT266)</f>
        <v>2566.2683000000002</v>
      </c>
      <c r="AQ1291" s="237">
        <f>SUM('monthly data'!DU266:DW266)</f>
        <v>2489.1390000000001</v>
      </c>
      <c r="AR1291" s="237">
        <f>SUM('monthly data'!DX266:DZ266)</f>
        <v>2420.3546000000001</v>
      </c>
      <c r="AS1291" s="237">
        <f>SUM('monthly data'!EA266:EC266)</f>
        <v>2383.0864000000001</v>
      </c>
      <c r="AT1291" s="237">
        <f>SUM('monthly data'!ED266:EF266)</f>
        <v>2392.1841000000004</v>
      </c>
      <c r="AU1291" s="237">
        <f>SUM('monthly data'!EG266:EI266)</f>
        <v>2444.0028000000002</v>
      </c>
      <c r="AV1291" s="237">
        <f>SUM('monthly data'!EJ266:EL266)</f>
        <v>2452.0091000000002</v>
      </c>
      <c r="AW1291" s="237">
        <f>SUM('monthly data'!EM266:EO266)</f>
        <v>2470.2353370000001</v>
      </c>
      <c r="AX1291" s="237">
        <f>SUM('monthly data'!EP266:ER266)</f>
        <v>2471.017233</v>
      </c>
      <c r="AY1291" s="237">
        <f>SUM('monthly data'!ES266:EU266)</f>
        <v>2489.9375999999997</v>
      </c>
      <c r="AZ1291" s="237">
        <f>SUM('monthly data'!EV266:EX266)</f>
        <v>2529.9942999999998</v>
      </c>
      <c r="BA1291" s="237">
        <f>SUM('monthly data'!EY266:FA266)</f>
        <v>2582.2807000000003</v>
      </c>
      <c r="BB1291" s="237">
        <f>SUM('monthly data'!FB266:FD266)</f>
        <v>2631.8833</v>
      </c>
      <c r="BC1291" s="237">
        <f>SUM('monthly data'!FE266:FG266)</f>
        <v>2650.9342999999999</v>
      </c>
      <c r="BD1291" s="237">
        <f>SUM('monthly data'!FH266:FJ266)</f>
        <v>2604.7239</v>
      </c>
      <c r="BE1291" s="237">
        <f>SUM('monthly data'!FK266:FM266)</f>
        <v>2522.3022000000001</v>
      </c>
      <c r="BF1291" s="237">
        <f>SUM('monthly data'!FN266:FP266)</f>
        <v>2535.3503999999998</v>
      </c>
      <c r="BG1291" s="237">
        <f>SUM('monthly data'!FQ266:FS266)</f>
        <v>2603.3586</v>
      </c>
      <c r="BH1291" s="237">
        <f>SUM('monthly data'!FT266:FV266)</f>
        <v>2668.2483000000002</v>
      </c>
      <c r="BI1291" s="237">
        <f>SUM('monthly data'!FW266:FY266)</f>
        <v>2710.5704999999998</v>
      </c>
      <c r="BJ1291" s="237">
        <f>SUM('monthly data'!FZ266:GB266)</f>
        <v>2638.8357000000001</v>
      </c>
      <c r="BK1291" s="237">
        <f>SUM('monthly data'!GC266:GE266)</f>
        <v>2324.3013000000001</v>
      </c>
      <c r="BL1291" s="237">
        <f>SUM('monthly data'!GF266:GH266)</f>
        <v>2707.7665000000002</v>
      </c>
      <c r="BM1291" s="237">
        <f>SUM('monthly data'!GI266:GK266)</f>
        <v>2747.6291999999999</v>
      </c>
      <c r="BN1291" s="237">
        <f>SUM('monthly data'!GL266:GN266)</f>
        <v>2812.3382999999999</v>
      </c>
      <c r="BO1291" s="237">
        <f>SUM('monthly data'!GO266:GQ266)</f>
        <v>2884.1494000000002</v>
      </c>
      <c r="BP1291" s="237">
        <f>SUM('monthly data'!GR266:GT266)</f>
        <v>2868.8705</v>
      </c>
      <c r="BQ1291" s="237">
        <f>SUM('monthly data'!GU266:GW266)</f>
        <v>2825.8013999999998</v>
      </c>
      <c r="BR1291" s="237">
        <f>SUM('monthly data'!GX266:GZ266)</f>
        <v>2817.3971000000001</v>
      </c>
      <c r="BS1291" s="237">
        <f>SUM('monthly data'!HA266:HC266)</f>
        <v>2791.8182999999999</v>
      </c>
      <c r="BT1291" s="237">
        <f>SUM('monthly data'!HD266:HF266)</f>
        <v>2823.8766000000001</v>
      </c>
      <c r="BU1291" s="237">
        <f>SUM('monthly data'!HG266:HI266)</f>
        <v>2896.5366000000004</v>
      </c>
      <c r="BV1291" s="237">
        <f>SUM('monthly data'!HJ266:HL266)</f>
        <v>2869.1842999999999</v>
      </c>
      <c r="BW1291" s="237">
        <f>SUM('monthly data'!HM266:HO266)</f>
        <v>2865.1668</v>
      </c>
      <c r="BX1291" s="237">
        <f>SUM('monthly data'!HP266:HR266)</f>
        <v>2946.8339999999998</v>
      </c>
      <c r="BY1291" s="237">
        <f>SUM('monthly data'!HS266:HU266)</f>
        <v>3040.3465729999998</v>
      </c>
      <c r="BZ1291" s="237">
        <f>SUM('monthly data'!HV266:HX266)</f>
        <v>3082.6907729999998</v>
      </c>
      <c r="CA1291" s="237">
        <f>SUM('monthly data'!HY266:IA266)</f>
        <v>3155.226842</v>
      </c>
      <c r="CB1291" s="237">
        <f>SUM('monthly data'!IB266:ID266)</f>
        <v>3108.7954690000001</v>
      </c>
      <c r="CC1291" s="237">
        <f>SUM('monthly data'!IE266:IG266)</f>
        <v>3036.8685310000001</v>
      </c>
      <c r="CD1291" s="237">
        <f>SUM('monthly data'!IH266:IJ266)</f>
        <v>2955.1898329999999</v>
      </c>
      <c r="CE1291" s="237">
        <f>SUM('monthly data'!IK266:IM266)</f>
        <v>3002.0382265000003</v>
      </c>
      <c r="CF1291" s="237">
        <f>SUM('monthly data'!IN266:IP266)</f>
        <v>3057.2534839999998</v>
      </c>
      <c r="CG1291" s="237">
        <f>SUM('monthly data'!IQ266:IS266)</f>
        <v>3082.1806779999997</v>
      </c>
      <c r="CH1291" s="237">
        <f>SUM('monthly data'!IT266:IV266)</f>
        <v>3177.656457</v>
      </c>
      <c r="CI1291" s="237">
        <f>SUM('monthly data'!IW266:IY266)</f>
        <v>3281.0472929999996</v>
      </c>
      <c r="CJ1291" s="237">
        <f>SUM('monthly data'!IZ266:JB266)</f>
        <v>3363.1099999999997</v>
      </c>
      <c r="CK1291" s="237">
        <f>SUM('monthly data'!JC266:JE266)</f>
        <v>3334.3982850000002</v>
      </c>
      <c r="CL1291" s="237">
        <f>SUM('monthly data'!JF266:JH266)</f>
        <v>3350.3</v>
      </c>
      <c r="CM1291" s="237">
        <f>SUM('monthly data'!JI266:JK266)</f>
        <v>3429.7304569999997</v>
      </c>
      <c r="CN1291" s="237">
        <f>SUM('monthly data'!JL266:JN266)</f>
        <v>3535.99</v>
      </c>
      <c r="CO1291" s="237">
        <f>SUM('monthly data'!JO266:JQ266)</f>
        <v>3574.3752270000005</v>
      </c>
      <c r="CP1291" s="237">
        <f>SUM('monthly data'!JR266:JT266)</f>
        <v>3709.8512559999999</v>
      </c>
      <c r="CQ1291" s="237">
        <f>SUM('monthly data'!JU266:JW266)</f>
        <v>3652.9611850000001</v>
      </c>
      <c r="CR1291" s="237">
        <f>SUM('monthly data'!JX266:JZ266)</f>
        <v>3643.615225</v>
      </c>
      <c r="CS1291" s="237">
        <f>SUM('monthly data'!KA266:KC266)</f>
        <v>3636.9401589999998</v>
      </c>
      <c r="CT1291" s="237">
        <f>SUM('monthly data'!KD266:KF266)</f>
        <v>3704.7437719999998</v>
      </c>
      <c r="CU1291" s="237">
        <f>SUM('monthly data'!KG266:KI266)</f>
        <v>3713.270407</v>
      </c>
      <c r="CV1291" s="237">
        <f>SUM('monthly data'!KJ266:KL266)</f>
        <v>3723.0996319999995</v>
      </c>
      <c r="CW1291" s="237">
        <f>SUM('monthly data'!KM266:KO266)</f>
        <v>3795.9164570000003</v>
      </c>
      <c r="CX1291" s="237">
        <f>SUM('monthly data'!KP266:KR266)</f>
        <v>3822.876538</v>
      </c>
      <c r="CY1291" s="237">
        <f>SUM('monthly data'!KS266:KU266)</f>
        <v>3836.3184309999997</v>
      </c>
      <c r="CZ1291" s="237">
        <f>SUM('monthly data'!KV266:KX266)</f>
        <v>4021.403311</v>
      </c>
      <c r="DA1291" s="237">
        <f>SUM('monthly data'!KY266:LA266)</f>
        <v>4144.8489570000002</v>
      </c>
      <c r="DB1291" s="237">
        <f>SUM('monthly data'!LB266:LD266)</f>
        <v>0</v>
      </c>
      <c r="DC1291" s="237">
        <f>SUM('monthly data'!LE266:LG266)</f>
        <v>0</v>
      </c>
      <c r="DD1291" s="237">
        <f>SUM('monthly data'!LH266:LJ266)</f>
        <v>0</v>
      </c>
      <c r="DE1291" s="237">
        <f>SUM('monthly data'!LK266:LM266)</f>
        <v>0</v>
      </c>
      <c r="DF1291" s="237">
        <f>SUM('monthly data'!LN266:LP266)</f>
        <v>0</v>
      </c>
      <c r="DG1291" s="237">
        <f>SUM('monthly data'!LQ266:LS266)</f>
        <v>0</v>
      </c>
      <c r="DH1291" s="237">
        <f>SUM('monthly data'!LT266:LV266)</f>
        <v>0</v>
      </c>
      <c r="DI1291" s="237">
        <f>SUM('monthly data'!LW266:LY266)</f>
        <v>0</v>
      </c>
      <c r="DJ1291" s="237">
        <f>SUM('monthly data'!LZ266:MB266)</f>
        <v>0</v>
      </c>
      <c r="DK1291" s="237">
        <f>SUM('monthly data'!MC266:ME266)</f>
        <v>0</v>
      </c>
      <c r="DL1291" s="237">
        <f>SUM('monthly data'!MF266:MH266)</f>
        <v>0</v>
      </c>
      <c r="DM1291" s="237">
        <f>SUM('monthly data'!MI266:MK266)</f>
        <v>0</v>
      </c>
      <c r="DN1291" s="237">
        <f>SUM('monthly data'!ML266:MN266)</f>
        <v>0</v>
      </c>
      <c r="DO1291" s="237">
        <f>SUM('monthly data'!MO266:MQ266)</f>
        <v>0</v>
      </c>
      <c r="DP1291" s="237">
        <f>SUM('monthly data'!MR266:MT266)</f>
        <v>0</v>
      </c>
      <c r="DQ1291" s="237">
        <f>SUM('monthly data'!MU266:MW266)</f>
        <v>0</v>
      </c>
    </row>
    <row r="1292" spans="1:121" ht="15.6">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453" t="s">
        <v>37</v>
      </c>
      <c r="B1296" s="100">
        <f>SUM('monthly data'!B275:D275)</f>
        <v>0</v>
      </c>
      <c r="C1296" s="100">
        <f>SUM('monthly data'!E275:G275)</f>
        <v>0</v>
      </c>
      <c r="D1296" s="100">
        <f>SUM('monthly data'!H275:J275)</f>
        <v>0</v>
      </c>
      <c r="E1296" s="100">
        <f>SUM('monthly data'!K275:M275)</f>
        <v>0</v>
      </c>
      <c r="F1296" s="100">
        <f>SUM('monthly data'!N275:P275)</f>
        <v>0</v>
      </c>
      <c r="G1296" s="100">
        <f>SUM('monthly data'!Q275:S275)</f>
        <v>0</v>
      </c>
      <c r="H1296" s="100">
        <f>SUM('monthly data'!T275:V275)</f>
        <v>0</v>
      </c>
      <c r="I1296" s="100">
        <f>SUM('monthly data'!W275:Y275)</f>
        <v>0</v>
      </c>
      <c r="J1296" s="100">
        <f>SUM('monthly data'!Z275:AB275)</f>
        <v>0</v>
      </c>
      <c r="K1296" s="100">
        <f>SUM('monthly data'!AC275:AE275)</f>
        <v>0</v>
      </c>
      <c r="L1296" s="100">
        <f>SUM('monthly data'!AF275:AH275)</f>
        <v>0</v>
      </c>
      <c r="M1296" s="100">
        <f>SUM('monthly data'!AI275:AK275)</f>
        <v>0</v>
      </c>
      <c r="N1296" s="100">
        <f>SUM('monthly data'!AL275:AN275)</f>
        <v>0</v>
      </c>
      <c r="O1296" s="100">
        <f>SUM('monthly data'!AO275:AQ275)</f>
        <v>0</v>
      </c>
      <c r="P1296" s="100">
        <f>SUM('monthly data'!AR275:AT275)</f>
        <v>0</v>
      </c>
      <c r="Q1296" s="100">
        <f>SUM('monthly data'!AU275:AW275)</f>
        <v>0</v>
      </c>
      <c r="R1296" s="100">
        <f>SUM('monthly data'!AX275:AZ275)</f>
        <v>16.494543749999998</v>
      </c>
      <c r="S1296" s="100">
        <f>SUM('monthly data'!BA275:BC275)</f>
        <v>16.494543749999998</v>
      </c>
      <c r="T1296" s="100">
        <f>SUM('monthly data'!BD275:BF275)</f>
        <v>16.494543749999998</v>
      </c>
      <c r="U1296" s="100">
        <f>SUM('monthly data'!BG275:BI275)</f>
        <v>16.494543749999998</v>
      </c>
      <c r="V1296" s="100">
        <f>SUM('monthly data'!BJ275:BL275)</f>
        <v>17.914793750000001</v>
      </c>
      <c r="W1296" s="100">
        <f>SUM('monthly data'!BM275:BO275)</f>
        <v>17.914793750000001</v>
      </c>
      <c r="X1296" s="100">
        <f>SUM('monthly data'!BP275:BR275)</f>
        <v>17.914793750000001</v>
      </c>
      <c r="Y1296" s="100">
        <f>SUM('monthly data'!BS275:BU275)</f>
        <v>17.914793750000001</v>
      </c>
      <c r="Z1296" s="100">
        <f>SUM('monthly data'!BV275:BX275)</f>
        <v>21.219462499999999</v>
      </c>
      <c r="AA1296" s="100">
        <f>SUM('monthly data'!BY275:CA275)</f>
        <v>21.219462499999999</v>
      </c>
      <c r="AB1296" s="100">
        <f>SUM('monthly data'!CB275:CD275)</f>
        <v>21.219462499999999</v>
      </c>
      <c r="AC1296" s="100">
        <f>SUM('monthly data'!CE275:CG275)</f>
        <v>21.219462499999999</v>
      </c>
      <c r="AD1296" s="100">
        <f>SUM('monthly data'!CH275:CJ275)</f>
        <v>25.507881250000001</v>
      </c>
      <c r="AE1296" s="100">
        <f>SUM('monthly data'!CK275:CM275)</f>
        <v>25.507881250000001</v>
      </c>
      <c r="AF1296" s="100">
        <f>SUM('monthly data'!CN275:CP275)</f>
        <v>25.507881250000001</v>
      </c>
      <c r="AG1296" s="100">
        <f>SUM('monthly data'!CQ275:CS275)</f>
        <v>25.507881250000001</v>
      </c>
      <c r="AH1296" s="100">
        <f>SUM('monthly data'!CT275:CV275)</f>
        <v>30.632406250000003</v>
      </c>
      <c r="AI1296" s="100">
        <f>SUM('monthly data'!CW275:CY275)</f>
        <v>30.632406250000003</v>
      </c>
      <c r="AJ1296" s="100">
        <f>SUM('monthly data'!CZ275:DB275)</f>
        <v>30.632406250000003</v>
      </c>
      <c r="AK1296" s="100">
        <f>SUM('monthly data'!DC275:DE275)</f>
        <v>30.632406250000003</v>
      </c>
      <c r="AL1296" s="100">
        <f>SUM('monthly data'!DF275:DH275)</f>
        <v>37.122482739624999</v>
      </c>
      <c r="AM1296" s="100">
        <f>SUM('monthly data'!DI275:DK275)</f>
        <v>37.122482739624999</v>
      </c>
      <c r="AN1296" s="100">
        <f>SUM('monthly data'!DL275:DN275)</f>
        <v>37.122482739624999</v>
      </c>
      <c r="AO1296" s="100">
        <f>SUM('monthly data'!DO275:DQ275)</f>
        <v>37.122482739624999</v>
      </c>
      <c r="AP1296" s="100">
        <f>SUM('monthly data'!DR275:DT275)</f>
        <v>44.55864672925</v>
      </c>
      <c r="AQ1296" s="100">
        <f>SUM('monthly data'!DU275:DW275)</f>
        <v>44.55864672925</v>
      </c>
      <c r="AR1296" s="100">
        <f>SUM('monthly data'!DX275:DZ275)</f>
        <v>44.55864672925</v>
      </c>
      <c r="AS1296" s="100">
        <f>SUM('monthly data'!EA275:EC275)</f>
        <v>44.55864672925</v>
      </c>
      <c r="AT1296" s="100">
        <f>SUM('monthly data'!ED275:EF275)</f>
        <v>53.349332739624998</v>
      </c>
      <c r="AU1296" s="100">
        <f>SUM('monthly data'!EG275:EI275)</f>
        <v>53.349332739624998</v>
      </c>
      <c r="AV1296" s="100">
        <f>SUM('monthly data'!EJ275:EL275)</f>
        <v>53.349332739624998</v>
      </c>
      <c r="AW1296" s="100">
        <f>SUM('monthly data'!EM275:EO275)</f>
        <v>53.349332739624998</v>
      </c>
      <c r="AX1296" s="100">
        <f>SUM('monthly data'!EP275:ER275)</f>
        <v>56.6267</v>
      </c>
      <c r="AY1296" s="100">
        <f>SUM('monthly data'!ES275:EU275)</f>
        <v>67.69450211600001</v>
      </c>
      <c r="AZ1296" s="100">
        <f>SUM('monthly data'!EV275:EX275)</f>
        <v>62.033635910000001</v>
      </c>
      <c r="BA1296" s="100">
        <f>SUM('monthly data'!EY275:FA275)</f>
        <v>66.582168555999999</v>
      </c>
      <c r="BB1296" s="100">
        <f>SUM('monthly data'!FB275:FD275)</f>
        <v>70.578250808999996</v>
      </c>
      <c r="BC1296" s="100">
        <f>SUM('monthly data'!FE275:FG275)</f>
        <v>91.066500184000006</v>
      </c>
      <c r="BD1296" s="100">
        <f>SUM('monthly data'!FH275:FJ275)</f>
        <v>87.867468116999987</v>
      </c>
      <c r="BE1296" s="100">
        <f>SUM('monthly data'!FK275:FM275)</f>
        <v>131.46667801000001</v>
      </c>
      <c r="BF1296" s="100">
        <f>SUM('monthly data'!FN275:FP275)</f>
        <v>94.077004313000003</v>
      </c>
      <c r="BG1296" s="100">
        <f>SUM('monthly data'!FQ275:FS275)</f>
        <v>99.622917962999992</v>
      </c>
      <c r="BH1296" s="100">
        <f>SUM('monthly data'!FT275:FV275)</f>
        <v>89.576460534000006</v>
      </c>
      <c r="BI1296" s="100">
        <f>SUM('monthly data'!FW275:FY275)</f>
        <v>96.085076262000001</v>
      </c>
      <c r="BJ1296" s="100">
        <f>SUM('monthly data'!FZ275:GB275)</f>
        <v>104.575702718</v>
      </c>
      <c r="BK1296" s="100">
        <f>SUM('monthly data'!GC275:GE275)</f>
        <v>99.734615116000001</v>
      </c>
      <c r="BL1296" s="100">
        <f>SUM('monthly data'!GF275:GH275)</f>
        <v>108.42124874000001</v>
      </c>
      <c r="BM1296" s="100">
        <f>SUM('monthly data'!GI275:GK275)</f>
        <v>118.18001899000001</v>
      </c>
      <c r="BN1296" s="100">
        <f>SUM('monthly data'!GL275:GN275)</f>
        <v>124.5272568</v>
      </c>
      <c r="BO1296" s="100">
        <f>SUM('monthly data'!GO275:GQ275)</f>
        <v>132.97007821099999</v>
      </c>
      <c r="BP1296" s="100">
        <f>SUM('monthly data'!GR275:GT275)</f>
        <v>144.99758527189999</v>
      </c>
      <c r="BQ1296" s="100">
        <f>SUM('monthly data'!GU275:GW275)</f>
        <v>139.20587669899999</v>
      </c>
      <c r="BR1296" s="100">
        <f>SUM('monthly data'!GX275:GZ275)</f>
        <v>148.46140398199998</v>
      </c>
      <c r="BS1296" s="100">
        <f>SUM('monthly data'!HA275:HC275)</f>
        <v>159.16336863999999</v>
      </c>
      <c r="BT1296" s="100">
        <f>SUM('monthly data'!HD275:HF275)</f>
        <v>159.36510000000001</v>
      </c>
      <c r="BU1296" s="100">
        <f>SUM('monthly data'!HG275:HI275)</f>
        <v>186.83633763879635</v>
      </c>
      <c r="BV1296" s="100">
        <f>SUM('monthly data'!HJ275:HL275)</f>
        <v>193.87556876731006</v>
      </c>
      <c r="BW1296" s="100">
        <f>SUM('monthly data'!HM275:HO275)</f>
        <v>194.93075094798422</v>
      </c>
      <c r="BX1296" s="100">
        <f>SUM('monthly data'!HP275:HR275)</f>
        <v>190.70894861656348</v>
      </c>
      <c r="BY1296" s="100">
        <f>SUM('monthly data'!HS275:HU275)</f>
        <v>227.16039664250772</v>
      </c>
      <c r="BZ1296" s="100">
        <f>SUM('monthly data'!HV275:HX275)</f>
        <v>214.81330800936433</v>
      </c>
      <c r="CA1296" s="100">
        <f>SUM('monthly data'!HY275:IA275)</f>
        <v>241.18698638623681</v>
      </c>
      <c r="CB1296" s="100">
        <f>SUM('monthly data'!IB275:ID275)</f>
        <v>213.42336031185732</v>
      </c>
      <c r="CC1296" s="100">
        <f>SUM('monthly data'!IE275:IG275)</f>
        <v>233.73201476406911</v>
      </c>
      <c r="CD1296" s="100">
        <f>SUM('monthly data'!IH275:IJ275)</f>
        <v>275.00733888980153</v>
      </c>
      <c r="CE1296" s="100">
        <f>SUM('monthly data'!IK275:IM275)</f>
        <v>267.25984252293006</v>
      </c>
      <c r="CF1296" s="100">
        <f>SUM('monthly data'!IN275:IP275)</f>
        <v>240.85229160007083</v>
      </c>
      <c r="CG1296" s="100">
        <f>SUM('monthly data'!IQ275:IS275)</f>
        <v>300.28837915683323</v>
      </c>
      <c r="CH1296" s="100">
        <f>SUM('monthly data'!IT275:IV275)</f>
        <v>312.93098910262466</v>
      </c>
      <c r="CI1296" s="100">
        <f>SUM('monthly data'!IW275:IY275)</f>
        <v>313.83853823902695</v>
      </c>
      <c r="CJ1296" s="100">
        <f>SUM('monthly data'!IZ275:JB275)</f>
        <v>290.47980244015287</v>
      </c>
      <c r="CK1296" s="100">
        <f>SUM('monthly data'!JC275:JE275)</f>
        <v>308.57554725409705</v>
      </c>
      <c r="CL1296" s="100">
        <f>SUM('monthly data'!JF275:JH275)</f>
        <v>342.57036047670999</v>
      </c>
      <c r="CM1296" s="100">
        <f>SUM('monthly data'!JI275:JK275)</f>
        <v>343.95413537447763</v>
      </c>
      <c r="CN1296" s="100">
        <f>SUM('monthly data'!JL275:JN275)</f>
        <v>308.61506207086001</v>
      </c>
      <c r="CO1296" s="100">
        <f>SUM('monthly data'!JO275:JQ275)</f>
        <v>382.07234636281004</v>
      </c>
      <c r="CP1296" s="100">
        <f>SUM('monthly data'!JR275:JT275)</f>
        <v>359.262551606096</v>
      </c>
      <c r="CQ1296" s="100">
        <f>SUM('monthly data'!JU275:JW275)</f>
        <v>411.55379588257017</v>
      </c>
      <c r="CR1296" s="100">
        <f>SUM('monthly data'!JX275:JZ275)</f>
        <v>403.36882964511301</v>
      </c>
      <c r="CS1296" s="100">
        <f>SUM('monthly data'!KA275:KC275)</f>
        <v>402.50554167892847</v>
      </c>
      <c r="CT1296" s="100">
        <f>SUM('monthly data'!KD275:KF275)</f>
        <v>411.91081682044262</v>
      </c>
      <c r="CU1296" s="100">
        <f>SUM('monthly data'!KG275:KI275)</f>
        <v>452.41785263343957</v>
      </c>
      <c r="CV1296" s="100">
        <f>SUM('monthly data'!KJ275:KL275)</f>
        <v>431.73068139364301</v>
      </c>
      <c r="CW1296" s="100">
        <f>SUM('monthly data'!KM275:KO275)</f>
        <v>475.54089885639934</v>
      </c>
      <c r="CX1296" s="100">
        <f>SUM('monthly data'!KP275:KR275)</f>
        <v>406.01749062423437</v>
      </c>
      <c r="CY1296" s="100">
        <f>SUM('monthly data'!KS275:KU275)</f>
        <v>442.11418832114828</v>
      </c>
      <c r="CZ1296" s="100">
        <f>SUM('monthly data'!KV275:KX275)</f>
        <v>465.55733846344333</v>
      </c>
      <c r="DA1296" s="100">
        <f>SUM('monthly data'!KY275:LA275)</f>
        <v>506.04205806765168</v>
      </c>
      <c r="DB1296" s="100">
        <f>SUM('monthly data'!LB275:LD275)</f>
        <v>0</v>
      </c>
      <c r="DC1296" s="100">
        <f>SUM('monthly data'!LE275:LG275)</f>
        <v>0</v>
      </c>
      <c r="DD1296" s="100">
        <f>SUM('monthly data'!LH275:LJ275)</f>
        <v>0</v>
      </c>
      <c r="DE1296" s="100">
        <f>SUM('monthly data'!LK275:LM275)</f>
        <v>0</v>
      </c>
      <c r="DF1296" s="100">
        <f>SUM('monthly data'!LN275:LP275)</f>
        <v>0</v>
      </c>
      <c r="DG1296" s="100">
        <f>SUM('monthly data'!LQ275:LS275)</f>
        <v>0</v>
      </c>
      <c r="DH1296" s="100">
        <f>SUM('monthly data'!LT275:LV275)</f>
        <v>0</v>
      </c>
      <c r="DI1296" s="100">
        <f>SUM('monthly data'!LW275:LY275)</f>
        <v>0</v>
      </c>
      <c r="DJ1296" s="100">
        <f>SUM('monthly data'!LZ275:MB275)</f>
        <v>0</v>
      </c>
      <c r="DK1296" s="100">
        <f>SUM('monthly data'!MC275:ME275)</f>
        <v>0</v>
      </c>
      <c r="DL1296" s="100">
        <f>SUM('monthly data'!MF275:MH275)</f>
        <v>0</v>
      </c>
      <c r="DM1296" s="100">
        <f>SUM('monthly data'!MI275:MK275)</f>
        <v>0</v>
      </c>
      <c r="DN1296" s="100">
        <f>SUM('monthly data'!ML275:MN275)</f>
        <v>0</v>
      </c>
      <c r="DO1296" s="100">
        <f>SUM('monthly data'!MO275:MQ275)</f>
        <v>0</v>
      </c>
      <c r="DP1296" s="100">
        <f>SUM('monthly data'!MR275:MT275)</f>
        <v>0</v>
      </c>
      <c r="DQ1296" s="100">
        <f>SUM('monthly data'!MU275:MW275)</f>
        <v>0</v>
      </c>
    </row>
    <row r="1297" spans="1:121" ht="15.6">
      <c r="A1297" s="102" t="s">
        <v>17</v>
      </c>
      <c r="B1297" s="100">
        <f>SUM('monthly data'!B276:D276)</f>
        <v>0</v>
      </c>
      <c r="C1297" s="100">
        <f>SUM('monthly data'!E276:G276)</f>
        <v>0</v>
      </c>
      <c r="D1297" s="100">
        <f>SUM('monthly data'!H276:J276)</f>
        <v>0</v>
      </c>
      <c r="E1297" s="100">
        <f>SUM('monthly data'!K276:M276)</f>
        <v>0</v>
      </c>
      <c r="F1297" s="100">
        <f>SUM('monthly data'!N276:P276)</f>
        <v>0</v>
      </c>
      <c r="G1297" s="100">
        <f>SUM('monthly data'!Q276:S276)</f>
        <v>0</v>
      </c>
      <c r="H1297" s="100">
        <f>SUM('monthly data'!T276:V276)</f>
        <v>0</v>
      </c>
      <c r="I1297" s="100">
        <f>SUM('monthly data'!W276:Y276)</f>
        <v>0</v>
      </c>
      <c r="J1297" s="100">
        <f>SUM('monthly data'!Z276:AB276)</f>
        <v>0</v>
      </c>
      <c r="K1297" s="100">
        <f>SUM('monthly data'!AC276:AE276)</f>
        <v>0</v>
      </c>
      <c r="L1297" s="100">
        <f>SUM('monthly data'!AF276:AH276)</f>
        <v>0</v>
      </c>
      <c r="M1297" s="100">
        <f>SUM('monthly data'!AI276:AK276)</f>
        <v>0</v>
      </c>
      <c r="N1297" s="100">
        <f>SUM('monthly data'!AL276:AN276)</f>
        <v>0</v>
      </c>
      <c r="O1297" s="100">
        <f>SUM('monthly data'!AO276:AQ276)</f>
        <v>0</v>
      </c>
      <c r="P1297" s="100">
        <f>SUM('monthly data'!AR276:AT276)</f>
        <v>0</v>
      </c>
      <c r="Q1297" s="100">
        <f>SUM('monthly data'!AU276:AW276)</f>
        <v>0</v>
      </c>
      <c r="R1297" s="100">
        <f>SUM('monthly data'!AX276:AZ276)</f>
        <v>15.621131250000001</v>
      </c>
      <c r="S1297" s="100">
        <f>SUM('monthly data'!BA276:BC276)</f>
        <v>15.621131250000001</v>
      </c>
      <c r="T1297" s="100">
        <f>SUM('monthly data'!BD276:BF276)</f>
        <v>15.621131250000001</v>
      </c>
      <c r="U1297" s="100">
        <f>SUM('monthly data'!BG276:BI276)</f>
        <v>15.621131250000001</v>
      </c>
      <c r="V1297" s="100">
        <f>SUM('monthly data'!BJ276:BL276)</f>
        <v>16.868343750000001</v>
      </c>
      <c r="W1297" s="100">
        <f>SUM('monthly data'!BM276:BO276)</f>
        <v>16.868343750000001</v>
      </c>
      <c r="X1297" s="100">
        <f>SUM('monthly data'!BP276:BR276)</f>
        <v>16.868343750000001</v>
      </c>
      <c r="Y1297" s="100">
        <f>SUM('monthly data'!BS276:BU276)</f>
        <v>16.868343750000001</v>
      </c>
      <c r="Z1297" s="100">
        <f>SUM('monthly data'!BV276:BX276)</f>
        <v>19.77225</v>
      </c>
      <c r="AA1297" s="100">
        <f>SUM('monthly data'!BY276:CA276)</f>
        <v>19.77225</v>
      </c>
      <c r="AB1297" s="100">
        <f>SUM('monthly data'!CB276:CD276)</f>
        <v>19.77225</v>
      </c>
      <c r="AC1297" s="100">
        <f>SUM('monthly data'!CE276:CG276)</f>
        <v>19.77225</v>
      </c>
      <c r="AD1297" s="100">
        <f>SUM('monthly data'!CH276:CJ276)</f>
        <v>23.784599999999998</v>
      </c>
      <c r="AE1297" s="100">
        <f>SUM('monthly data'!CK276:CM276)</f>
        <v>23.784599999999998</v>
      </c>
      <c r="AF1297" s="100">
        <f>SUM('monthly data'!CN276:CP276)</f>
        <v>23.784599999999998</v>
      </c>
      <c r="AG1297" s="100">
        <f>SUM('monthly data'!CQ276:CS276)</f>
        <v>23.784599999999998</v>
      </c>
      <c r="AH1297" s="100">
        <f>SUM('monthly data'!CT276:CV276)</f>
        <v>28.483943749999995</v>
      </c>
      <c r="AI1297" s="100">
        <f>SUM('monthly data'!CW276:CY276)</f>
        <v>28.483943749999995</v>
      </c>
      <c r="AJ1297" s="100">
        <f>SUM('monthly data'!CZ276:DB276)</f>
        <v>28.483943749999995</v>
      </c>
      <c r="AK1297" s="100">
        <f>SUM('monthly data'!DC276:DE276)</f>
        <v>28.483943749999995</v>
      </c>
      <c r="AL1297" s="100">
        <f>SUM('monthly data'!DF276:DH276)</f>
        <v>33.975598305812497</v>
      </c>
      <c r="AM1297" s="100">
        <f>SUM('monthly data'!DI276:DK276)</f>
        <v>33.975598305812497</v>
      </c>
      <c r="AN1297" s="100">
        <f>SUM('monthly data'!DL276:DN276)</f>
        <v>33.975598305812497</v>
      </c>
      <c r="AO1297" s="100">
        <f>SUM('monthly data'!DO276:DQ276)</f>
        <v>33.975598305812497</v>
      </c>
      <c r="AP1297" s="100">
        <f>SUM('monthly data'!DR276:DT276)</f>
        <v>40.640634111625005</v>
      </c>
      <c r="AQ1297" s="100">
        <f>SUM('monthly data'!DU276:DW276)</f>
        <v>40.640634111625005</v>
      </c>
      <c r="AR1297" s="100">
        <f>SUM('monthly data'!DX276:DZ276)</f>
        <v>40.640634111625005</v>
      </c>
      <c r="AS1297" s="100">
        <f>SUM('monthly data'!EA276:EC276)</f>
        <v>40.640634111625005</v>
      </c>
      <c r="AT1297" s="100">
        <f>SUM('monthly data'!ED276:EF276)</f>
        <v>49.360123305812493</v>
      </c>
      <c r="AU1297" s="100">
        <f>SUM('monthly data'!EG276:EI276)</f>
        <v>49.360123305812493</v>
      </c>
      <c r="AV1297" s="100">
        <f>SUM('monthly data'!EJ276:EL276)</f>
        <v>49.360123305812493</v>
      </c>
      <c r="AW1297" s="100">
        <f>SUM('monthly data'!EM276:EO276)</f>
        <v>49.360123305812493</v>
      </c>
      <c r="AX1297" s="100">
        <f>SUM('monthly data'!EP276:ER276)</f>
        <v>53.526699999999998</v>
      </c>
      <c r="AY1297" s="100">
        <f>SUM('monthly data'!ES276:EU276)</f>
        <v>62.732599999999998</v>
      </c>
      <c r="AZ1297" s="100">
        <f>SUM('monthly data'!EV276:EX276)</f>
        <v>58.537999999999997</v>
      </c>
      <c r="BA1297" s="100">
        <f>SUM('monthly data'!EY276:FA276)</f>
        <v>63.011299999999999</v>
      </c>
      <c r="BB1297" s="100">
        <f>SUM('monthly data'!FB276:FD276)</f>
        <v>68.441100000000006</v>
      </c>
      <c r="BC1297" s="100">
        <f>SUM('monthly data'!FE276:FG276)</f>
        <v>82.437950000000001</v>
      </c>
      <c r="BD1297" s="100">
        <f>SUM('monthly data'!FH276:FJ276)</f>
        <v>84.1143</v>
      </c>
      <c r="BE1297" s="100">
        <f>SUM('monthly data'!FK276:FM276)</f>
        <v>93.701099999999997</v>
      </c>
      <c r="BF1297" s="100">
        <f>SUM('monthly data'!FN276:FP276)</f>
        <v>91.128500000000003</v>
      </c>
      <c r="BG1297" s="100">
        <f>SUM('monthly data'!FQ276:FS276)</f>
        <v>92.427599999999998</v>
      </c>
      <c r="BH1297" s="100">
        <f>SUM('monthly data'!FT276:FV276)</f>
        <v>86.222489999999993</v>
      </c>
      <c r="BI1297" s="100">
        <f>SUM('monthly data'!FW276:FY276)</f>
        <v>93.038399999999996</v>
      </c>
      <c r="BJ1297" s="100">
        <f>SUM('monthly data'!FZ276:GB276)</f>
        <v>101.2783</v>
      </c>
      <c r="BK1297" s="100">
        <f>SUM('monthly data'!GC276:GE276)</f>
        <v>94.415400000000005</v>
      </c>
      <c r="BL1297" s="100">
        <f>SUM('monthly data'!GF276:GH276)</f>
        <v>103.76764</v>
      </c>
      <c r="BM1297" s="100">
        <f>SUM('monthly data'!GI276:GK276)</f>
        <v>113.32740000000001</v>
      </c>
      <c r="BN1297" s="100">
        <f>SUM('monthly data'!GL276:GN276)</f>
        <v>120.46912</v>
      </c>
      <c r="BO1297" s="100">
        <f>SUM('monthly data'!GO276:GQ276)</f>
        <v>125.91171</v>
      </c>
      <c r="BP1297" s="100">
        <f>SUM('monthly data'!GR276:GT276)</f>
        <v>123.8564560209</v>
      </c>
      <c r="BQ1297" s="100">
        <f>SUM('monthly data'!GU276:GW276)</f>
        <v>134.79237499999999</v>
      </c>
      <c r="BR1297" s="100">
        <f>SUM('monthly data'!GX276:GZ276)</f>
        <v>145.13220000000001</v>
      </c>
      <c r="BS1297" s="100">
        <f>SUM('monthly data'!HA276:HC276)</f>
        <v>153.29829999999998</v>
      </c>
      <c r="BT1297" s="100">
        <f>SUM('monthly data'!HD276:HF276)</f>
        <v>150.2071</v>
      </c>
      <c r="BU1297" s="100">
        <f>SUM('monthly data'!HG276:HI276)</f>
        <v>153.93375438906139</v>
      </c>
      <c r="BV1297" s="100">
        <f>SUM('monthly data'!HJ276:HL276)</f>
        <v>172.03507055809507</v>
      </c>
      <c r="BW1297" s="100">
        <f>SUM('monthly data'!HM276:HO276)</f>
        <v>175.34935919804821</v>
      </c>
      <c r="BX1297" s="100">
        <f>SUM('monthly data'!HP276:HR276)</f>
        <v>174.52187765229149</v>
      </c>
      <c r="BY1297" s="100">
        <f>SUM('monthly data'!HS276:HU276)</f>
        <v>185.12825426286372</v>
      </c>
      <c r="BZ1297" s="100">
        <f>SUM('monthly data'!HV276:HX276)</f>
        <v>188.68390473805232</v>
      </c>
      <c r="CA1297" s="100">
        <f>SUM('monthly data'!HY276:IA276)</f>
        <v>215.09123925011662</v>
      </c>
      <c r="CB1297" s="100">
        <f>SUM('monthly data'!IB276:ID276)</f>
        <v>204.99199875990109</v>
      </c>
      <c r="CC1297" s="100">
        <f>SUM('monthly data'!IE276:IG276)</f>
        <v>201.15622471529173</v>
      </c>
      <c r="CD1297" s="100">
        <f>SUM('monthly data'!IH276:IJ276)</f>
        <v>212.18758104886246</v>
      </c>
      <c r="CE1297" s="100">
        <f>SUM('monthly data'!IK276:IM276)</f>
        <v>240.013726221544</v>
      </c>
      <c r="CF1297" s="100">
        <f>SUM('monthly data'!IN276:IP276)</f>
        <v>221.80388529835068</v>
      </c>
      <c r="CG1297" s="100">
        <f>SUM('monthly data'!IQ276:IS276)</f>
        <v>242.49674987694934</v>
      </c>
      <c r="CH1297" s="100">
        <f>SUM('monthly data'!IT276:IV276)</f>
        <v>263.4770267111125</v>
      </c>
      <c r="CI1297" s="100">
        <f>SUM('monthly data'!IW276:IY276)</f>
        <v>272.53628794569659</v>
      </c>
      <c r="CJ1297" s="100">
        <f>SUM('monthly data'!IZ276:JB276)</f>
        <v>248.89174879220005</v>
      </c>
      <c r="CK1297" s="100">
        <f>SUM('monthly data'!JC276:JE276)</f>
        <v>259.71449375044602</v>
      </c>
      <c r="CL1297" s="100">
        <f>SUM('monthly data'!JF276:JH276)</f>
        <v>298.48911785671004</v>
      </c>
      <c r="CM1297" s="100">
        <f>SUM('monthly data'!JI276:JK276)</f>
        <v>297.0477846755</v>
      </c>
      <c r="CN1297" s="100">
        <f>SUM('monthly data'!JL276:JN276)</f>
        <v>277.04485722251582</v>
      </c>
      <c r="CO1297" s="100">
        <f>SUM('monthly data'!JO276:JQ276)</f>
        <v>307.36872696613585</v>
      </c>
      <c r="CP1297" s="100">
        <f>SUM('monthly data'!JR276:JT276)</f>
        <v>328.58990079186964</v>
      </c>
      <c r="CQ1297" s="100">
        <f>SUM('monthly data'!JU276:JW276)</f>
        <v>339.88014610932157</v>
      </c>
      <c r="CR1297" s="100">
        <f>SUM('monthly data'!JX276:JZ276)</f>
        <v>312.72964746637001</v>
      </c>
      <c r="CS1297" s="100">
        <f>SUM('monthly data'!KA276:KC276)</f>
        <v>343.45304838396004</v>
      </c>
      <c r="CT1297" s="100">
        <f>SUM('monthly data'!KD276:KF276)</f>
        <v>355.82184256534265</v>
      </c>
      <c r="CU1297" s="100">
        <f>SUM('monthly data'!KG276:KI276)</f>
        <v>406.78624406360268</v>
      </c>
      <c r="CV1297" s="100">
        <f>SUM('monthly data'!KJ276:KL276)</f>
        <v>352.76772566056275</v>
      </c>
      <c r="CW1297" s="100">
        <f>SUM('monthly data'!KM276:KO276)</f>
        <v>380.77927314316639</v>
      </c>
      <c r="CX1297" s="100">
        <f>SUM('monthly data'!KP276:KR276)</f>
        <v>369.35853324449124</v>
      </c>
      <c r="CY1297" s="100">
        <f>SUM('monthly data'!KS276:KU276)</f>
        <v>372.70318224011567</v>
      </c>
      <c r="CZ1297" s="100">
        <f>SUM('monthly data'!KV276:KX276)</f>
        <v>361.93847327448964</v>
      </c>
      <c r="DA1297" s="100">
        <f>SUM('monthly data'!KY276:LA276)</f>
        <v>400.09945643860476</v>
      </c>
      <c r="DB1297" s="100">
        <f>SUM('monthly data'!LB276:LD276)</f>
        <v>0</v>
      </c>
      <c r="DC1297" s="100">
        <f>SUM('monthly data'!LE276:LG276)</f>
        <v>0</v>
      </c>
      <c r="DD1297" s="100">
        <f>SUM('monthly data'!LH276:LJ276)</f>
        <v>0</v>
      </c>
      <c r="DE1297" s="100">
        <f>SUM('monthly data'!LK276:LM276)</f>
        <v>0</v>
      </c>
      <c r="DF1297" s="100">
        <f>SUM('monthly data'!LN276:LP276)</f>
        <v>0</v>
      </c>
      <c r="DG1297" s="100">
        <f>SUM('monthly data'!LQ276:LS276)</f>
        <v>0</v>
      </c>
      <c r="DH1297" s="100">
        <f>SUM('monthly data'!LT276:LV276)</f>
        <v>0</v>
      </c>
      <c r="DI1297" s="100">
        <f>SUM('monthly data'!LW276:LY276)</f>
        <v>0</v>
      </c>
      <c r="DJ1297" s="100">
        <f>SUM('monthly data'!LZ276:MB276)</f>
        <v>0</v>
      </c>
      <c r="DK1297" s="100">
        <f>SUM('monthly data'!MC276:ME276)</f>
        <v>0</v>
      </c>
      <c r="DL1297" s="100">
        <f>SUM('monthly data'!MF276:MH276)</f>
        <v>0</v>
      </c>
      <c r="DM1297" s="100">
        <f>SUM('monthly data'!MI276:MK276)</f>
        <v>0</v>
      </c>
      <c r="DN1297" s="100">
        <f>SUM('monthly data'!ML276:MN276)</f>
        <v>0</v>
      </c>
      <c r="DO1297" s="100">
        <f>SUM('monthly data'!MO276:MQ276)</f>
        <v>0</v>
      </c>
      <c r="DP1297" s="100">
        <f>SUM('monthly data'!MR276:MT276)</f>
        <v>0</v>
      </c>
      <c r="DQ1297" s="100">
        <f>SUM('monthly data'!MU276:MW276)</f>
        <v>0</v>
      </c>
    </row>
    <row r="1298" spans="1:121" ht="15.6">
      <c r="A1298" s="102" t="s">
        <v>764</v>
      </c>
      <c r="B1298" s="100">
        <f>SUM('monthly data'!B277:D277)</f>
        <v>0</v>
      </c>
      <c r="C1298" s="100">
        <f>SUM('monthly data'!E277:G277)</f>
        <v>0</v>
      </c>
      <c r="D1298" s="100">
        <f>SUM('monthly data'!H277:J277)</f>
        <v>0</v>
      </c>
      <c r="E1298" s="100">
        <f>SUM('monthly data'!K277:M277)</f>
        <v>0</v>
      </c>
      <c r="F1298" s="100">
        <f>SUM('monthly data'!N277:P277)</f>
        <v>0</v>
      </c>
      <c r="G1298" s="100">
        <f>SUM('monthly data'!Q277:S277)</f>
        <v>0</v>
      </c>
      <c r="H1298" s="100">
        <f>SUM('monthly data'!T277:V277)</f>
        <v>0</v>
      </c>
      <c r="I1298" s="100">
        <f>SUM('monthly data'!W277:Y277)</f>
        <v>0</v>
      </c>
      <c r="J1298" s="100">
        <f>SUM('monthly data'!Z277:AB277)</f>
        <v>0</v>
      </c>
      <c r="K1298" s="100">
        <f>SUM('monthly data'!AC277:AE277)</f>
        <v>0</v>
      </c>
      <c r="L1298" s="100">
        <f>SUM('monthly data'!AF277:AH277)</f>
        <v>0</v>
      </c>
      <c r="M1298" s="100">
        <f>SUM('monthly data'!AI277:AK277)</f>
        <v>0</v>
      </c>
      <c r="N1298" s="100">
        <f>SUM('monthly data'!AL277:AN277)</f>
        <v>0</v>
      </c>
      <c r="O1298" s="100">
        <f>SUM('monthly data'!AO277:AQ277)</f>
        <v>0</v>
      </c>
      <c r="P1298" s="100">
        <f>SUM('monthly data'!AR277:AT277)</f>
        <v>0</v>
      </c>
      <c r="Q1298" s="100">
        <f>SUM('monthly data'!AU277:AW277)</f>
        <v>0</v>
      </c>
      <c r="R1298" s="100">
        <f>SUM('monthly data'!AX277:AZ277)</f>
        <v>4.3201874999999994</v>
      </c>
      <c r="S1298" s="100">
        <f>SUM('monthly data'!BA277:BC277)</f>
        <v>4.3201874999999994</v>
      </c>
      <c r="T1298" s="100">
        <f>SUM('monthly data'!BD277:BF277)</f>
        <v>4.3201874999999994</v>
      </c>
      <c r="U1298" s="100">
        <f>SUM('monthly data'!BG277:BI277)</f>
        <v>4.3201874999999994</v>
      </c>
      <c r="V1298" s="100">
        <f>SUM('monthly data'!BJ277:BL277)</f>
        <v>4.7797687499999997</v>
      </c>
      <c r="W1298" s="100">
        <f>SUM('monthly data'!BM277:BO277)</f>
        <v>4.7797687499999997</v>
      </c>
      <c r="X1298" s="100">
        <f>SUM('monthly data'!BP277:BR277)</f>
        <v>4.7797687499999997</v>
      </c>
      <c r="Y1298" s="100">
        <f>SUM('monthly data'!BS277:BU277)</f>
        <v>4.7797687499999997</v>
      </c>
      <c r="Z1298" s="100">
        <f>SUM('monthly data'!BV277:BX277)</f>
        <v>5.9536875</v>
      </c>
      <c r="AA1298" s="100">
        <f>SUM('monthly data'!BY277:CA277)</f>
        <v>5.9536875</v>
      </c>
      <c r="AB1298" s="100">
        <f>SUM('monthly data'!CB277:CD277)</f>
        <v>5.9536875</v>
      </c>
      <c r="AC1298" s="100">
        <f>SUM('monthly data'!CE277:CG277)</f>
        <v>5.9536875</v>
      </c>
      <c r="AD1298" s="100">
        <f>SUM('monthly data'!CH277:CJ277)</f>
        <v>7.3337062500000005</v>
      </c>
      <c r="AE1298" s="100">
        <f>SUM('monthly data'!CK277:CM277)</f>
        <v>7.3337062500000005</v>
      </c>
      <c r="AF1298" s="100">
        <f>SUM('monthly data'!CN277:CP277)</f>
        <v>7.3337062500000005</v>
      </c>
      <c r="AG1298" s="100">
        <f>SUM('monthly data'!CQ277:CS277)</f>
        <v>7.3337062500000005</v>
      </c>
      <c r="AH1298" s="100">
        <f>SUM('monthly data'!CT277:CV277)</f>
        <v>8.4862812499999993</v>
      </c>
      <c r="AI1298" s="100">
        <f>SUM('monthly data'!CW277:CY277)</f>
        <v>8.4862812499999993</v>
      </c>
      <c r="AJ1298" s="100">
        <f>SUM('monthly data'!CZ277:DB277)</f>
        <v>8.4862812499999993</v>
      </c>
      <c r="AK1298" s="100">
        <f>SUM('monthly data'!DC277:DE277)</f>
        <v>8.4862812499999993</v>
      </c>
      <c r="AL1298" s="100">
        <f>SUM('monthly data'!DF277:DH277)</f>
        <v>9.9500519266875003</v>
      </c>
      <c r="AM1298" s="100">
        <f>SUM('monthly data'!DI277:DK277)</f>
        <v>9.9500519266875003</v>
      </c>
      <c r="AN1298" s="100">
        <f>SUM('monthly data'!DL277:DN277)</f>
        <v>9.9500519266875003</v>
      </c>
      <c r="AO1298" s="100">
        <f>SUM('monthly data'!DO277:DQ277)</f>
        <v>9.9500519266875003</v>
      </c>
      <c r="AP1298" s="100">
        <f>SUM('monthly data'!DR277:DT277)</f>
        <v>12.559597603375</v>
      </c>
      <c r="AQ1298" s="100">
        <f>SUM('monthly data'!DU277:DW277)</f>
        <v>12.559597603375</v>
      </c>
      <c r="AR1298" s="100">
        <f>SUM('monthly data'!DX277:DZ277)</f>
        <v>12.559597603375</v>
      </c>
      <c r="AS1298" s="100">
        <f>SUM('monthly data'!EA277:EC277)</f>
        <v>12.559597603375</v>
      </c>
      <c r="AT1298" s="100">
        <f>SUM('monthly data'!ED277:EF277)</f>
        <v>16.300364426687501</v>
      </c>
      <c r="AU1298" s="100">
        <f>SUM('monthly data'!EG277:EI277)</f>
        <v>16.300364426687501</v>
      </c>
      <c r="AV1298" s="100">
        <f>SUM('monthly data'!EJ277:EL277)</f>
        <v>16.300364426687501</v>
      </c>
      <c r="AW1298" s="100">
        <f>SUM('monthly data'!EM277:EO277)</f>
        <v>16.300364426687501</v>
      </c>
      <c r="AX1298" s="100">
        <f>SUM('monthly data'!EP277:ER277)</f>
        <v>18.869</v>
      </c>
      <c r="AY1298" s="100">
        <f>SUM('monthly data'!ES277:EU277)</f>
        <v>24.583100000000002</v>
      </c>
      <c r="AZ1298" s="100">
        <f>SUM('monthly data'!EV277:EX277)</f>
        <v>20.676699999999997</v>
      </c>
      <c r="BA1298" s="100">
        <f>SUM('monthly data'!EY277:FA277)</f>
        <v>21.677900000000001</v>
      </c>
      <c r="BB1298" s="100">
        <f>SUM('monthly data'!FB277:FD277)</f>
        <v>24.730800000000002</v>
      </c>
      <c r="BC1298" s="100">
        <f>SUM('monthly data'!FE277:FG277)</f>
        <v>36.190550000000002</v>
      </c>
      <c r="BD1298" s="100">
        <f>SUM('monthly data'!FH277:FJ277)</f>
        <v>29.851500000000001</v>
      </c>
      <c r="BE1298" s="100">
        <f>SUM('monthly data'!FK277:FM277)</f>
        <v>32.300399999999996</v>
      </c>
      <c r="BF1298" s="100">
        <f>SUM('monthly data'!FN277:FP277)</f>
        <v>31.431400000000004</v>
      </c>
      <c r="BG1298" s="100">
        <f>SUM('monthly data'!FQ277:FS277)</f>
        <v>36.534700000000001</v>
      </c>
      <c r="BH1298" s="100">
        <f>SUM('monthly data'!FT277:FV277)</f>
        <v>32.310090000000002</v>
      </c>
      <c r="BI1298" s="100">
        <f>SUM('monthly data'!FW277:FY277)</f>
        <v>36.180700000000002</v>
      </c>
      <c r="BJ1298" s="100">
        <f>SUM('monthly data'!FZ277:GB277)</f>
        <v>43.081000000000003</v>
      </c>
      <c r="BK1298" s="100">
        <f>SUM('monthly data'!GC277:GE277)</f>
        <v>37.182100000000005</v>
      </c>
      <c r="BL1298" s="100">
        <f>SUM('monthly data'!GF277:GH277)</f>
        <v>39.357439999999997</v>
      </c>
      <c r="BM1298" s="100">
        <f>SUM('monthly data'!GI277:GK277)</f>
        <v>42.4069</v>
      </c>
      <c r="BN1298" s="100">
        <f>SUM('monthly data'!GL277:GN277)</f>
        <v>48.9345</v>
      </c>
      <c r="BO1298" s="100">
        <f>SUM('monthly data'!GO277:GQ277)</f>
        <v>50.004509999999996</v>
      </c>
      <c r="BP1298" s="100">
        <f>SUM('monthly data'!GR277:GT277)</f>
        <v>45.198031051000001</v>
      </c>
      <c r="BQ1298" s="100">
        <f>SUM('monthly data'!GU277:GW277)</f>
        <v>54.487610000000004</v>
      </c>
      <c r="BR1298" s="100">
        <f>SUM('monthly data'!GX277:GZ277)</f>
        <v>61.072000000000003</v>
      </c>
      <c r="BS1298" s="100">
        <f>SUM('monthly data'!HA277:HC277)</f>
        <v>67.714300000000009</v>
      </c>
      <c r="BT1298" s="100">
        <f>SUM('monthly data'!HD277:HF277)</f>
        <v>56.0672</v>
      </c>
      <c r="BU1298" s="100">
        <f>SUM('monthly data'!HG277:HI277)</f>
        <v>64.961964494</v>
      </c>
      <c r="BV1298" s="100">
        <f>SUM('monthly data'!HJ277:HL277)</f>
        <v>82.347602128000005</v>
      </c>
      <c r="BW1298" s="100">
        <f>SUM('monthly data'!HM277:HO277)</f>
        <v>78.766523661999997</v>
      </c>
      <c r="BX1298" s="100">
        <f>SUM('monthly data'!HP277:HR277)</f>
        <v>71.067417922000004</v>
      </c>
      <c r="BY1298" s="100">
        <f>SUM('monthly data'!HS277:HU277)</f>
        <v>78.24960183799999</v>
      </c>
      <c r="BZ1298" s="100">
        <f>SUM('monthly data'!HV277:HX277)</f>
        <v>76.514846907999996</v>
      </c>
      <c r="CA1298" s="100">
        <f>SUM('monthly data'!HY277:IA277)</f>
        <v>85.800371775999992</v>
      </c>
      <c r="CB1298" s="100">
        <f>SUM('monthly data'!IB277:ID277)</f>
        <v>82.31563177000001</v>
      </c>
      <c r="CC1298" s="100">
        <f>SUM('monthly data'!IE277:IG277)</f>
        <v>84.037146747000008</v>
      </c>
      <c r="CD1298" s="100">
        <f>SUM('monthly data'!IH277:IJ277)</f>
        <v>94.658575905000006</v>
      </c>
      <c r="CE1298" s="100">
        <f>SUM('monthly data'!IK277:IM277)</f>
        <v>101.66033183299999</v>
      </c>
      <c r="CF1298" s="100">
        <f>SUM('monthly data'!IN277:IP277)</f>
        <v>85.857099714325585</v>
      </c>
      <c r="CG1298" s="100">
        <f>SUM('monthly data'!IQ277:IS277)</f>
        <v>91.873092250285168</v>
      </c>
      <c r="CH1298" s="100">
        <f>SUM('monthly data'!IT277:IV277)</f>
        <v>119.49123234022957</v>
      </c>
      <c r="CI1298" s="100">
        <f>SUM('monthly data'!IW277:IY277)</f>
        <v>108.93748038641213</v>
      </c>
      <c r="CJ1298" s="100">
        <f>SUM('monthly data'!IZ277:JB277)</f>
        <v>98.576318573999998</v>
      </c>
      <c r="CK1298" s="100">
        <f>SUM('monthly data'!JC277:JE277)</f>
        <v>109.15508523902604</v>
      </c>
      <c r="CL1298" s="100">
        <f>SUM('monthly data'!JF277:JH277)</f>
        <v>137.29334651050999</v>
      </c>
      <c r="CM1298" s="100">
        <f>SUM('monthly data'!JI277:JK277)</f>
        <v>123.358744676</v>
      </c>
      <c r="CN1298" s="100">
        <f>SUM('monthly data'!JL277:JN277)</f>
        <v>110.15070044572582</v>
      </c>
      <c r="CO1298" s="100">
        <f>SUM('monthly data'!JO277:JQ277)</f>
        <v>126.58858007764582</v>
      </c>
      <c r="CP1298" s="100">
        <f>SUM('monthly data'!JR277:JT277)</f>
        <v>151.98496144718965</v>
      </c>
      <c r="CQ1298" s="100">
        <f>SUM('monthly data'!JU277:JW277)</f>
        <v>149.97065942314271</v>
      </c>
      <c r="CR1298" s="100">
        <f>SUM('monthly data'!JX277:JZ277)</f>
        <v>126.27051135829001</v>
      </c>
      <c r="CS1298" s="100">
        <f>SUM('monthly data'!KA277:KC277)</f>
        <v>147.45185578155002</v>
      </c>
      <c r="CT1298" s="100">
        <f>SUM('monthly data'!KD277:KF277)</f>
        <v>157.24301973759989</v>
      </c>
      <c r="CU1298" s="100">
        <f>SUM('monthly data'!KG277:KI277)</f>
        <v>186.11801859050004</v>
      </c>
      <c r="CV1298" s="100">
        <f>SUM('monthly data'!KJ277:KL277)</f>
        <v>144.07197829388193</v>
      </c>
      <c r="CW1298" s="100">
        <f>SUM('monthly data'!KM277:KO277)</f>
        <v>150.42645377511803</v>
      </c>
      <c r="CX1298" s="100">
        <f>SUM('monthly data'!KP277:KR277)</f>
        <v>153.80187822093455</v>
      </c>
      <c r="CY1298" s="100">
        <f>SUM('monthly data'!KS277:KU277)</f>
        <v>197.81811169594118</v>
      </c>
      <c r="CZ1298" s="100">
        <f>SUM('monthly data'!KV277:KX277)</f>
        <v>145.31355795899</v>
      </c>
      <c r="DA1298" s="100">
        <f>SUM('monthly data'!KY277:LA277)</f>
        <v>171.34899033895522</v>
      </c>
      <c r="DB1298" s="100">
        <f>SUM('monthly data'!LB277:LD277)</f>
        <v>0</v>
      </c>
      <c r="DC1298" s="100">
        <f>SUM('monthly data'!LE277:LG277)</f>
        <v>0</v>
      </c>
      <c r="DD1298" s="100">
        <f>SUM('monthly data'!LH277:LJ277)</f>
        <v>0</v>
      </c>
      <c r="DE1298" s="100">
        <f>SUM('monthly data'!LK277:LM277)</f>
        <v>0</v>
      </c>
      <c r="DF1298" s="100">
        <f>SUM('monthly data'!LN277:LP277)</f>
        <v>0</v>
      </c>
      <c r="DG1298" s="100">
        <f>SUM('monthly data'!LQ277:LS277)</f>
        <v>0</v>
      </c>
      <c r="DH1298" s="100">
        <f>SUM('monthly data'!LT277:LV277)</f>
        <v>0</v>
      </c>
      <c r="DI1298" s="100">
        <f>SUM('monthly data'!LW277:LY277)</f>
        <v>0</v>
      </c>
      <c r="DJ1298" s="100">
        <f>SUM('monthly data'!LZ277:MB277)</f>
        <v>0</v>
      </c>
      <c r="DK1298" s="100">
        <f>SUM('monthly data'!MC277:ME277)</f>
        <v>0</v>
      </c>
      <c r="DL1298" s="100">
        <f>SUM('monthly data'!MF277:MH277)</f>
        <v>0</v>
      </c>
      <c r="DM1298" s="100">
        <f>SUM('monthly data'!MI277:MK277)</f>
        <v>0</v>
      </c>
      <c r="DN1298" s="100">
        <f>SUM('monthly data'!ML277:MN277)</f>
        <v>0</v>
      </c>
      <c r="DO1298" s="100">
        <f>SUM('monthly data'!MO277:MQ277)</f>
        <v>0</v>
      </c>
      <c r="DP1298" s="100">
        <f>SUM('monthly data'!MR277:MT277)</f>
        <v>0</v>
      </c>
      <c r="DQ1298" s="100">
        <f>SUM('monthly data'!MU277:MW277)</f>
        <v>0</v>
      </c>
    </row>
    <row r="1299" spans="1:121" ht="15.6">
      <c r="A1299" s="103" t="s">
        <v>765</v>
      </c>
      <c r="B1299" s="100">
        <f>SUM('monthly data'!B278:D278)</f>
        <v>0</v>
      </c>
      <c r="C1299" s="100">
        <f>SUM('monthly data'!E278:G278)</f>
        <v>0</v>
      </c>
      <c r="D1299" s="100">
        <f>SUM('monthly data'!H278:J278)</f>
        <v>0</v>
      </c>
      <c r="E1299" s="100">
        <f>SUM('monthly data'!K278:M278)</f>
        <v>0</v>
      </c>
      <c r="F1299" s="100">
        <f>SUM('monthly data'!N278:P278)</f>
        <v>0</v>
      </c>
      <c r="G1299" s="100">
        <f>SUM('monthly data'!Q278:S278)</f>
        <v>0</v>
      </c>
      <c r="H1299" s="100">
        <f>SUM('monthly data'!T278:V278)</f>
        <v>0</v>
      </c>
      <c r="I1299" s="100">
        <f>SUM('monthly data'!W278:Y278)</f>
        <v>0</v>
      </c>
      <c r="J1299" s="100">
        <f>SUM('monthly data'!Z278:AB278)</f>
        <v>0</v>
      </c>
      <c r="K1299" s="100">
        <f>SUM('monthly data'!AC278:AE278)</f>
        <v>0</v>
      </c>
      <c r="L1299" s="100">
        <f>SUM('monthly data'!AF278:AH278)</f>
        <v>0</v>
      </c>
      <c r="M1299" s="100">
        <f>SUM('monthly data'!AI278:AK278)</f>
        <v>0</v>
      </c>
      <c r="N1299" s="100">
        <f>SUM('monthly data'!AL278:AN278)</f>
        <v>0</v>
      </c>
      <c r="O1299" s="100">
        <f>SUM('monthly data'!AO278:AQ278)</f>
        <v>0</v>
      </c>
      <c r="P1299" s="100">
        <f>SUM('monthly data'!AR278:AT278)</f>
        <v>0</v>
      </c>
      <c r="Q1299" s="100">
        <f>SUM('monthly data'!AU278:AW278)</f>
        <v>0</v>
      </c>
      <c r="R1299" s="100">
        <f>SUM('monthly data'!AX278:AZ278)</f>
        <v>8.17861875</v>
      </c>
      <c r="S1299" s="100">
        <f>SUM('monthly data'!BA278:BC278)</f>
        <v>8.17861875</v>
      </c>
      <c r="T1299" s="100">
        <f>SUM('monthly data'!BD278:BF278)</f>
        <v>8.17861875</v>
      </c>
      <c r="U1299" s="100">
        <f>SUM('monthly data'!BG278:BI278)</f>
        <v>8.17861875</v>
      </c>
      <c r="V1299" s="100">
        <f>SUM('monthly data'!BJ278:BL278)</f>
        <v>9.0595062500000001</v>
      </c>
      <c r="W1299" s="100">
        <f>SUM('monthly data'!BM278:BO278)</f>
        <v>9.0595062500000001</v>
      </c>
      <c r="X1299" s="100">
        <f>SUM('monthly data'!BP278:BR278)</f>
        <v>9.0595062500000001</v>
      </c>
      <c r="Y1299" s="100">
        <f>SUM('monthly data'!BS278:BU278)</f>
        <v>9.0595062500000001</v>
      </c>
      <c r="Z1299" s="100">
        <f>SUM('monthly data'!BV278:BX278)</f>
        <v>10.3033375</v>
      </c>
      <c r="AA1299" s="100">
        <f>SUM('monthly data'!BY278:CA278)</f>
        <v>10.3033375</v>
      </c>
      <c r="AB1299" s="100">
        <f>SUM('monthly data'!CB278:CD278)</f>
        <v>10.3033375</v>
      </c>
      <c r="AC1299" s="100">
        <f>SUM('monthly data'!CE278:CG278)</f>
        <v>10.3033375</v>
      </c>
      <c r="AD1299" s="100">
        <f>SUM('monthly data'!CH278:CJ278)</f>
        <v>12.10750625</v>
      </c>
      <c r="AE1299" s="100">
        <f>SUM('monthly data'!CK278:CM278)</f>
        <v>12.10750625</v>
      </c>
      <c r="AF1299" s="100">
        <f>SUM('monthly data'!CN278:CP278)</f>
        <v>12.10750625</v>
      </c>
      <c r="AG1299" s="100">
        <f>SUM('monthly data'!CQ278:CS278)</f>
        <v>12.10750625</v>
      </c>
      <c r="AH1299" s="100">
        <f>SUM('monthly data'!CT278:CV278)</f>
        <v>14.5449625</v>
      </c>
      <c r="AI1299" s="100">
        <f>SUM('monthly data'!CW278:CY278)</f>
        <v>14.5449625</v>
      </c>
      <c r="AJ1299" s="100">
        <f>SUM('monthly data'!CZ278:DB278)</f>
        <v>14.5449625</v>
      </c>
      <c r="AK1299" s="100">
        <f>SUM('monthly data'!DC278:DE278)</f>
        <v>14.5449625</v>
      </c>
      <c r="AL1299" s="100">
        <f>SUM('monthly data'!DF278:DH278)</f>
        <v>17.54612383525</v>
      </c>
      <c r="AM1299" s="100">
        <f>SUM('monthly data'!DI278:DK278)</f>
        <v>17.54612383525</v>
      </c>
      <c r="AN1299" s="100">
        <f>SUM('monthly data'!DL278:DN278)</f>
        <v>17.54612383525</v>
      </c>
      <c r="AO1299" s="100">
        <f>SUM('monthly data'!DO278:DQ278)</f>
        <v>17.54612383525</v>
      </c>
      <c r="AP1299" s="100">
        <f>SUM('monthly data'!DR278:DT278)</f>
        <v>20.7199664205</v>
      </c>
      <c r="AQ1299" s="100">
        <f>SUM('monthly data'!DU278:DW278)</f>
        <v>20.7199664205</v>
      </c>
      <c r="AR1299" s="100">
        <f>SUM('monthly data'!DX278:DZ278)</f>
        <v>20.7199664205</v>
      </c>
      <c r="AS1299" s="100">
        <f>SUM('monthly data'!EA278:EC278)</f>
        <v>20.7199664205</v>
      </c>
      <c r="AT1299" s="100">
        <f>SUM('monthly data'!ED278:EF278)</f>
        <v>24.877061335249998</v>
      </c>
      <c r="AU1299" s="100">
        <f>SUM('monthly data'!EG278:EI278)</f>
        <v>24.877061335249998</v>
      </c>
      <c r="AV1299" s="100">
        <f>SUM('monthly data'!EJ278:EL278)</f>
        <v>24.877061335249998</v>
      </c>
      <c r="AW1299" s="100">
        <f>SUM('monthly data'!EM278:EO278)</f>
        <v>24.877061335249998</v>
      </c>
      <c r="AX1299" s="100">
        <f>SUM('monthly data'!EP278:ER278)</f>
        <v>27.687899999999999</v>
      </c>
      <c r="AY1299" s="100">
        <f>SUM('monthly data'!ES278:EU278)</f>
        <v>29.709299999999999</v>
      </c>
      <c r="AZ1299" s="100">
        <f>SUM('monthly data'!EV278:EX278)</f>
        <v>29.910399999999996</v>
      </c>
      <c r="BA1299" s="100">
        <f>SUM('monthly data'!EY278:FA278)</f>
        <v>33.674299999999995</v>
      </c>
      <c r="BB1299" s="100">
        <f>SUM('monthly data'!FB278:FD278)</f>
        <v>34.9527</v>
      </c>
      <c r="BC1299" s="100">
        <f>SUM('monthly data'!FE278:FG278)</f>
        <v>36.443399999999997</v>
      </c>
      <c r="BD1299" s="100">
        <f>SUM('monthly data'!FH278:FJ278)</f>
        <v>43.0471</v>
      </c>
      <c r="BE1299" s="100">
        <f>SUM('monthly data'!FK278:FM278)</f>
        <v>47.254399999999997</v>
      </c>
      <c r="BF1299" s="100">
        <f>SUM('monthly data'!FN278:FP278)</f>
        <v>46.163200000000003</v>
      </c>
      <c r="BG1299" s="100">
        <f>SUM('monthly data'!FQ278:FS278)</f>
        <v>42.808</v>
      </c>
      <c r="BH1299" s="100">
        <f>SUM('monthly data'!FT278:FV278)</f>
        <v>46.286299999999997</v>
      </c>
      <c r="BI1299" s="100">
        <f>SUM('monthly data'!FW278:FY278)</f>
        <v>48.440200000000004</v>
      </c>
      <c r="BJ1299" s="100">
        <f>SUM('monthly data'!FZ278:GB278)</f>
        <v>49.580200000000005</v>
      </c>
      <c r="BK1299" s="100">
        <f>SUM('monthly data'!GC278:GE278)</f>
        <v>49.756900000000002</v>
      </c>
      <c r="BL1299" s="100">
        <f>SUM('monthly data'!GF278:GH278)</f>
        <v>55.654399999999995</v>
      </c>
      <c r="BM1299" s="100">
        <f>SUM('monthly data'!GI278:GK278)</f>
        <v>61.811000000000007</v>
      </c>
      <c r="BN1299" s="100">
        <f>SUM('monthly data'!GL278:GN278)</f>
        <v>60.542320000000011</v>
      </c>
      <c r="BO1299" s="100">
        <f>SUM('monthly data'!GO278:GQ278)</f>
        <v>67.004600000000011</v>
      </c>
      <c r="BP1299" s="100">
        <f>SUM('monthly data'!GR278:GT278)</f>
        <v>68.586680318900008</v>
      </c>
      <c r="BQ1299" s="100">
        <f>SUM('monthly data'!GU278:GW278)</f>
        <v>69.614185000000006</v>
      </c>
      <c r="BR1299" s="100">
        <f>SUM('monthly data'!GX278:GZ278)</f>
        <v>71.976699999999994</v>
      </c>
      <c r="BS1299" s="100">
        <f>SUM('monthly data'!HA278:HC278)</f>
        <v>72.476300000000009</v>
      </c>
      <c r="BT1299" s="100">
        <f>SUM('monthly data'!HD278:HF278)</f>
        <v>77.475400000000008</v>
      </c>
      <c r="BU1299" s="100">
        <f>SUM('monthly data'!HG278:HI278)</f>
        <v>77.642313159061374</v>
      </c>
      <c r="BV1299" s="100">
        <f>SUM('monthly data'!HJ278:HL278)</f>
        <v>79.139734553095053</v>
      </c>
      <c r="BW1299" s="100">
        <f>SUM('monthly data'!HM278:HO278)</f>
        <v>85.245114013048209</v>
      </c>
      <c r="BX1299" s="100">
        <f>SUM('monthly data'!HP278:HR278)</f>
        <v>91.319771439291486</v>
      </c>
      <c r="BY1299" s="100">
        <f>SUM('monthly data'!HS278:HU278)</f>
        <v>92.484125280863751</v>
      </c>
      <c r="BZ1299" s="100">
        <f>SUM('monthly data'!HV278:HX278)</f>
        <v>97.369246036052331</v>
      </c>
      <c r="CA1299" s="100">
        <f>SUM('monthly data'!HY278:IA278)</f>
        <v>112.76351870611663</v>
      </c>
      <c r="CB1299" s="100">
        <f>SUM('monthly data'!IB278:ID278)</f>
        <v>108.74736760590108</v>
      </c>
      <c r="CC1299" s="100">
        <f>SUM('monthly data'!IE278:IG278)</f>
        <v>102.27613864429172</v>
      </c>
      <c r="CD1299" s="100">
        <f>SUM('monthly data'!IH278:IJ278)</f>
        <v>101.23340353586246</v>
      </c>
      <c r="CE1299" s="100">
        <f>SUM('monthly data'!IK278:IM278)</f>
        <v>119.96899103754399</v>
      </c>
      <c r="CF1299" s="100">
        <f>SUM('monthly data'!IN278:IP278)</f>
        <v>117.80563311587508</v>
      </c>
      <c r="CG1299" s="100">
        <f>SUM('monthly data'!IQ278:IS278)</f>
        <v>127.59084369897209</v>
      </c>
      <c r="CH1299" s="100">
        <f>SUM('monthly data'!IT278:IV278)</f>
        <v>123.63735688170152</v>
      </c>
      <c r="CI1299" s="100">
        <f>SUM('monthly data'!IW278:IY278)</f>
        <v>141.23612440467133</v>
      </c>
      <c r="CJ1299" s="100">
        <f>SUM('monthly data'!IZ278:JB278)</f>
        <v>129.13654180820001</v>
      </c>
      <c r="CK1299" s="100">
        <f>SUM('monthly data'!JC278:JE278)</f>
        <v>128.93001699842</v>
      </c>
      <c r="CL1299" s="100">
        <f>SUM('monthly data'!JF278:JH278)</f>
        <v>138.42262644020002</v>
      </c>
      <c r="CM1299" s="100">
        <f>SUM('monthly data'!JI278:JK278)</f>
        <v>148.0665915395</v>
      </c>
      <c r="CN1299" s="100">
        <f>SUM('monthly data'!JL278:JN278)</f>
        <v>144.12100207278996</v>
      </c>
      <c r="CO1299" s="100">
        <f>SUM('monthly data'!JO278:JQ278)</f>
        <v>155.15820161749002</v>
      </c>
      <c r="CP1299" s="100">
        <f>SUM('monthly data'!JR278:JT278)</f>
        <v>151.50493886167999</v>
      </c>
      <c r="CQ1299" s="100">
        <f>SUM('monthly data'!JU278:JW278)</f>
        <v>165.27330700917889</v>
      </c>
      <c r="CR1299" s="100">
        <f>SUM('monthly data'!JX278:JZ278)</f>
        <v>161.18113841208</v>
      </c>
      <c r="CS1299" s="100">
        <f>SUM('monthly data'!KA278:KC278)</f>
        <v>167.66498700740999</v>
      </c>
      <c r="CT1299" s="100">
        <f>SUM('monthly data'!KD278:KF278)</f>
        <v>170.16166527989108</v>
      </c>
      <c r="CU1299" s="100">
        <f>SUM('monthly data'!KG278:KI278)</f>
        <v>190.97176619300896</v>
      </c>
      <c r="CV1299" s="100">
        <f>SUM('monthly data'!KJ278:KL278)</f>
        <v>177.61626189868082</v>
      </c>
      <c r="CW1299" s="100">
        <f>SUM('monthly data'!KM278:KO278)</f>
        <v>197.51463408595839</v>
      </c>
      <c r="CX1299" s="100">
        <f>SUM('monthly data'!KP278:KR278)</f>
        <v>184.98932533483665</v>
      </c>
      <c r="CY1299" s="100">
        <f>SUM('monthly data'!KS278:KU278)</f>
        <v>152.08858686160448</v>
      </c>
      <c r="CZ1299" s="100">
        <f>SUM('monthly data'!KV278:KX278)</f>
        <v>185.69975013195881</v>
      </c>
      <c r="DA1299" s="100">
        <f>SUM('monthly data'!KY278:LA278)</f>
        <v>194.71148554982395</v>
      </c>
      <c r="DB1299" s="100">
        <f>SUM('monthly data'!LB278:LD278)</f>
        <v>0</v>
      </c>
      <c r="DC1299" s="100">
        <f>SUM('monthly data'!LE278:LG278)</f>
        <v>0</v>
      </c>
      <c r="DD1299" s="100">
        <f>SUM('monthly data'!LH278:LJ278)</f>
        <v>0</v>
      </c>
      <c r="DE1299" s="100">
        <f>SUM('monthly data'!LK278:LM278)</f>
        <v>0</v>
      </c>
      <c r="DF1299" s="100">
        <f>SUM('monthly data'!LN278:LP278)</f>
        <v>0</v>
      </c>
      <c r="DG1299" s="100">
        <f>SUM('monthly data'!LQ278:LS278)</f>
        <v>0</v>
      </c>
      <c r="DH1299" s="100">
        <f>SUM('monthly data'!LT278:LV278)</f>
        <v>0</v>
      </c>
      <c r="DI1299" s="100">
        <f>SUM('monthly data'!LW278:LY278)</f>
        <v>0</v>
      </c>
      <c r="DJ1299" s="100">
        <f>SUM('monthly data'!LZ278:MB278)</f>
        <v>0</v>
      </c>
      <c r="DK1299" s="100">
        <f>SUM('monthly data'!MC278:ME278)</f>
        <v>0</v>
      </c>
      <c r="DL1299" s="100">
        <f>SUM('monthly data'!MF278:MH278)</f>
        <v>0</v>
      </c>
      <c r="DM1299" s="100">
        <f>SUM('monthly data'!MI278:MK278)</f>
        <v>0</v>
      </c>
      <c r="DN1299" s="100">
        <f>SUM('monthly data'!ML278:MN278)</f>
        <v>0</v>
      </c>
      <c r="DO1299" s="100">
        <f>SUM('monthly data'!MO278:MQ278)</f>
        <v>0</v>
      </c>
      <c r="DP1299" s="100">
        <f>SUM('monthly data'!MR278:MT278)</f>
        <v>0</v>
      </c>
      <c r="DQ1299" s="100">
        <f>SUM('monthly data'!MU278:MW278)</f>
        <v>0</v>
      </c>
    </row>
    <row r="1300" spans="1:121" ht="15.6">
      <c r="A1300" s="102" t="s">
        <v>766</v>
      </c>
      <c r="B1300" s="100">
        <f>SUM('monthly data'!B279:D279)</f>
        <v>0</v>
      </c>
      <c r="C1300" s="100">
        <f>SUM('monthly data'!E279:G279)</f>
        <v>0</v>
      </c>
      <c r="D1300" s="100">
        <f>SUM('monthly data'!H279:J279)</f>
        <v>0</v>
      </c>
      <c r="E1300" s="100">
        <f>SUM('monthly data'!K279:M279)</f>
        <v>0</v>
      </c>
      <c r="F1300" s="100">
        <f>SUM('monthly data'!N279:P279)</f>
        <v>0</v>
      </c>
      <c r="G1300" s="100">
        <f>SUM('monthly data'!Q279:S279)</f>
        <v>0</v>
      </c>
      <c r="H1300" s="100">
        <f>SUM('monthly data'!T279:V279)</f>
        <v>0</v>
      </c>
      <c r="I1300" s="100">
        <f>SUM('monthly data'!W279:Y279)</f>
        <v>0</v>
      </c>
      <c r="J1300" s="100">
        <f>SUM('monthly data'!Z279:AB279)</f>
        <v>0</v>
      </c>
      <c r="K1300" s="100">
        <f>SUM('monthly data'!AC279:AE279)</f>
        <v>0</v>
      </c>
      <c r="L1300" s="100">
        <f>SUM('monthly data'!AF279:AH279)</f>
        <v>0</v>
      </c>
      <c r="M1300" s="100">
        <f>SUM('monthly data'!AI279:AK279)</f>
        <v>0</v>
      </c>
      <c r="N1300" s="100">
        <f>SUM('monthly data'!AL279:AN279)</f>
        <v>0</v>
      </c>
      <c r="O1300" s="100">
        <f>SUM('monthly data'!AO279:AQ279)</f>
        <v>0</v>
      </c>
      <c r="P1300" s="100">
        <f>SUM('monthly data'!AR279:AT279)</f>
        <v>0</v>
      </c>
      <c r="Q1300" s="100">
        <f>SUM('monthly data'!AU279:AW279)</f>
        <v>0</v>
      </c>
      <c r="R1300" s="100">
        <f>SUM('monthly data'!AX279:AZ279)</f>
        <v>3.122325</v>
      </c>
      <c r="S1300" s="100">
        <f>SUM('monthly data'!BA279:BC279)</f>
        <v>3.122325</v>
      </c>
      <c r="T1300" s="100">
        <f>SUM('monthly data'!BD279:BF279)</f>
        <v>3.122325</v>
      </c>
      <c r="U1300" s="100">
        <f>SUM('monthly data'!BG279:BI279)</f>
        <v>3.122325</v>
      </c>
      <c r="V1300" s="100">
        <f>SUM('monthly data'!BJ279:BL279)</f>
        <v>3.0290687499999995</v>
      </c>
      <c r="W1300" s="100">
        <f>SUM('monthly data'!BM279:BO279)</f>
        <v>3.0290687499999995</v>
      </c>
      <c r="X1300" s="100">
        <f>SUM('monthly data'!BP279:BR279)</f>
        <v>3.0290687499999995</v>
      </c>
      <c r="Y1300" s="100">
        <f>SUM('monthly data'!BS279:BU279)</f>
        <v>3.0290687499999995</v>
      </c>
      <c r="Z1300" s="100">
        <f>SUM('monthly data'!BV279:BX279)</f>
        <v>3.515225</v>
      </c>
      <c r="AA1300" s="100">
        <f>SUM('monthly data'!BY279:CA279)</f>
        <v>3.515225</v>
      </c>
      <c r="AB1300" s="100">
        <f>SUM('monthly data'!CB279:CD279)</f>
        <v>3.515225</v>
      </c>
      <c r="AC1300" s="100">
        <f>SUM('monthly data'!CE279:CG279)</f>
        <v>3.515225</v>
      </c>
      <c r="AD1300" s="100">
        <f>SUM('monthly data'!CH279:CJ279)</f>
        <v>4.3433875000000004</v>
      </c>
      <c r="AE1300" s="100">
        <f>SUM('monthly data'!CK279:CM279)</f>
        <v>4.3433875000000004</v>
      </c>
      <c r="AF1300" s="100">
        <f>SUM('monthly data'!CN279:CP279)</f>
        <v>4.3433875000000004</v>
      </c>
      <c r="AG1300" s="100">
        <f>SUM('monthly data'!CQ279:CS279)</f>
        <v>4.3433875000000004</v>
      </c>
      <c r="AH1300" s="100">
        <f>SUM('monthly data'!CT279:CV279)</f>
        <v>5.4527000000000001</v>
      </c>
      <c r="AI1300" s="100">
        <f>SUM('monthly data'!CW279:CY279)</f>
        <v>5.4527000000000001</v>
      </c>
      <c r="AJ1300" s="100">
        <f>SUM('monthly data'!CZ279:DB279)</f>
        <v>5.4527000000000001</v>
      </c>
      <c r="AK1300" s="100">
        <f>SUM('monthly data'!DC279:DE279)</f>
        <v>5.4527000000000001</v>
      </c>
      <c r="AL1300" s="100">
        <f>SUM('monthly data'!DF279:DH279)</f>
        <v>6.4794225438749997</v>
      </c>
      <c r="AM1300" s="100">
        <f>SUM('monthly data'!DI279:DK279)</f>
        <v>6.4794225438749997</v>
      </c>
      <c r="AN1300" s="100">
        <f>SUM('monthly data'!DL279:DN279)</f>
        <v>6.4794225438749997</v>
      </c>
      <c r="AO1300" s="100">
        <f>SUM('monthly data'!DO279:DQ279)</f>
        <v>6.4794225438749997</v>
      </c>
      <c r="AP1300" s="100">
        <f>SUM('monthly data'!DR279:DT279)</f>
        <v>7.361070087749999</v>
      </c>
      <c r="AQ1300" s="100">
        <f>SUM('monthly data'!DU279:DW279)</f>
        <v>7.361070087749999</v>
      </c>
      <c r="AR1300" s="100">
        <f>SUM('monthly data'!DX279:DZ279)</f>
        <v>7.361070087749999</v>
      </c>
      <c r="AS1300" s="100">
        <f>SUM('monthly data'!EA279:EC279)</f>
        <v>7.361070087749999</v>
      </c>
      <c r="AT1300" s="100">
        <f>SUM('monthly data'!ED279:EF279)</f>
        <v>8.1826975438750011</v>
      </c>
      <c r="AU1300" s="100">
        <f>SUM('monthly data'!EG279:EI279)</f>
        <v>8.1826975438750011</v>
      </c>
      <c r="AV1300" s="100">
        <f>SUM('monthly data'!EJ279:EL279)</f>
        <v>8.1826975438750011</v>
      </c>
      <c r="AW1300" s="100">
        <f>SUM('monthly data'!EM279:EO279)</f>
        <v>8.1826975438750011</v>
      </c>
      <c r="AX1300" s="100">
        <f>SUM('monthly data'!EP279:ER279)</f>
        <v>6.9698000000000002</v>
      </c>
      <c r="AY1300" s="100">
        <f>SUM('monthly data'!ES279:EU279)</f>
        <v>8.440199999999999</v>
      </c>
      <c r="AZ1300" s="100">
        <f>SUM('monthly data'!EV279:EX279)</f>
        <v>7.9509000000000007</v>
      </c>
      <c r="BA1300" s="100">
        <f>SUM('monthly data'!EY279:FA279)</f>
        <v>7.6590999999999996</v>
      </c>
      <c r="BB1300" s="100">
        <f>SUM('monthly data'!FB279:FD279)</f>
        <v>8.7576000000000001</v>
      </c>
      <c r="BC1300" s="100">
        <f>SUM('monthly data'!FE279:FG279)</f>
        <v>9.8040000000000003</v>
      </c>
      <c r="BD1300" s="100">
        <f>SUM('monthly data'!FH279:FJ279)</f>
        <v>11.2157</v>
      </c>
      <c r="BE1300" s="100">
        <f>SUM('monthly data'!FK279:FM279)</f>
        <v>14.1463</v>
      </c>
      <c r="BF1300" s="100">
        <f>SUM('monthly data'!FN279:FP279)</f>
        <v>13.533899999999999</v>
      </c>
      <c r="BG1300" s="100">
        <f>SUM('monthly data'!FQ279:FS279)</f>
        <v>13.084900000000001</v>
      </c>
      <c r="BH1300" s="100">
        <f>SUM('monthly data'!FT279:FV279)</f>
        <v>7.6260999999999992</v>
      </c>
      <c r="BI1300" s="100">
        <f>SUM('monthly data'!FW279:FY279)</f>
        <v>8.4175000000000004</v>
      </c>
      <c r="BJ1300" s="100">
        <f>SUM('monthly data'!FZ279:GB279)</f>
        <v>8.6171000000000006</v>
      </c>
      <c r="BK1300" s="100">
        <f>SUM('monthly data'!GC279:GE279)</f>
        <v>7.4763999999999999</v>
      </c>
      <c r="BL1300" s="100">
        <f>SUM('monthly data'!GF279:GH279)</f>
        <v>8.7558000000000007</v>
      </c>
      <c r="BM1300" s="100">
        <f>SUM('monthly data'!GI279:GK279)</f>
        <v>9.1094999999999988</v>
      </c>
      <c r="BN1300" s="100">
        <f>SUM('monthly data'!GL279:GN279)</f>
        <v>10.9923</v>
      </c>
      <c r="BO1300" s="100">
        <f>SUM('monthly data'!GO279:GQ279)</f>
        <v>8.9025999999999996</v>
      </c>
      <c r="BP1300" s="100">
        <f>SUM('monthly data'!GR279:GT279)</f>
        <v>10.071744650999999</v>
      </c>
      <c r="BQ1300" s="100">
        <f>SUM('monthly data'!GU279:GW279)</f>
        <v>10.690580000000001</v>
      </c>
      <c r="BR1300" s="100">
        <f>SUM('monthly data'!GX279:GZ279)</f>
        <v>12.083499999999999</v>
      </c>
      <c r="BS1300" s="100">
        <f>SUM('monthly data'!HA279:HC279)</f>
        <v>13.107699999999999</v>
      </c>
      <c r="BT1300" s="100">
        <f>SUM('monthly data'!HD279:HF279)</f>
        <v>16.664499999999997</v>
      </c>
      <c r="BU1300" s="100">
        <f>SUM('monthly data'!HG279:HI279)</f>
        <v>11.329476736</v>
      </c>
      <c r="BV1300" s="100">
        <f>SUM('monthly data'!HJ279:HL279)</f>
        <v>10.547733876999999</v>
      </c>
      <c r="BW1300" s="100">
        <f>SUM('monthly data'!HM279:HO279)</f>
        <v>11.337721522999999</v>
      </c>
      <c r="BX1300" s="100">
        <f>SUM('monthly data'!HP279:HR279)</f>
        <v>12.134688291</v>
      </c>
      <c r="BY1300" s="100">
        <f>SUM('monthly data'!HS279:HU279)</f>
        <v>14.394527144000001</v>
      </c>
      <c r="BZ1300" s="100">
        <f>SUM('monthly data'!HV279:HX279)</f>
        <v>14.799811794</v>
      </c>
      <c r="CA1300" s="100">
        <f>SUM('monthly data'!HY279:IA279)</f>
        <v>16.527348768</v>
      </c>
      <c r="CB1300" s="100">
        <f>SUM('monthly data'!IB279:ID279)</f>
        <v>13.928999383999999</v>
      </c>
      <c r="CC1300" s="100">
        <f>SUM('monthly data'!IE279:IG279)</f>
        <v>14.842939324</v>
      </c>
      <c r="CD1300" s="100">
        <f>SUM('monthly data'!IH279:IJ279)</f>
        <v>16.295601607999998</v>
      </c>
      <c r="CE1300" s="100">
        <f>SUM('monthly data'!IK279:IM279)</f>
        <v>18.384403351</v>
      </c>
      <c r="CF1300" s="100">
        <f>SUM('monthly data'!IN279:IP279)</f>
        <v>18.141152468150004</v>
      </c>
      <c r="CG1300" s="100">
        <f>SUM('monthly data'!IQ279:IS279)</f>
        <v>23.032813927692064</v>
      </c>
      <c r="CH1300" s="100">
        <f>SUM('monthly data'!IT279:IV279)</f>
        <v>20.348437489181411</v>
      </c>
      <c r="CI1300" s="100">
        <f>SUM('monthly data'!IW279:IY279)</f>
        <v>22.362683154613098</v>
      </c>
      <c r="CJ1300" s="100">
        <f>SUM('monthly data'!IZ279:JB279)</f>
        <v>21.178888409999999</v>
      </c>
      <c r="CK1300" s="100">
        <f>SUM('monthly data'!JC279:JE279)</f>
        <v>21.629391513000002</v>
      </c>
      <c r="CL1300" s="100">
        <f>SUM('monthly data'!JF279:JH279)</f>
        <v>22.773144905999999</v>
      </c>
      <c r="CM1300" s="100">
        <f>SUM('monthly data'!JI279:JK279)</f>
        <v>25.622448460000001</v>
      </c>
      <c r="CN1300" s="100">
        <f>SUM('monthly data'!JL279:JN279)</f>
        <v>22.773154704</v>
      </c>
      <c r="CO1300" s="100">
        <f>SUM('monthly data'!JO279:JQ279)</f>
        <v>25.621945271000001</v>
      </c>
      <c r="CP1300" s="100">
        <f>SUM('monthly data'!JR279:JT279)</f>
        <v>25.100000483000002</v>
      </c>
      <c r="CQ1300" s="100">
        <f>SUM('monthly data'!JU279:JW279)</f>
        <v>24.636179677000001</v>
      </c>
      <c r="CR1300" s="100">
        <f>SUM('monthly data'!JX279:JZ279)</f>
        <v>25.277997696</v>
      </c>
      <c r="CS1300" s="100">
        <f>SUM('monthly data'!KA279:KC279)</f>
        <v>28.336205594999999</v>
      </c>
      <c r="CT1300" s="100">
        <f>SUM('monthly data'!KD279:KF279)</f>
        <v>28.41715754785163</v>
      </c>
      <c r="CU1300" s="100">
        <f>SUM('monthly data'!KG279:KI279)</f>
        <v>29.696459280093624</v>
      </c>
      <c r="CV1300" s="100">
        <f>SUM('monthly data'!KJ279:KL279)</f>
        <v>31.079485468000001</v>
      </c>
      <c r="CW1300" s="100">
        <f>SUM('monthly data'!KM279:KO279)</f>
        <v>32.838185282089995</v>
      </c>
      <c r="CX1300" s="100">
        <f>SUM('monthly data'!KP279:KR279)</f>
        <v>30.567329688720001</v>
      </c>
      <c r="CY1300" s="100">
        <f>SUM('monthly data'!KS279:KU279)</f>
        <v>22.796483682570003</v>
      </c>
      <c r="CZ1300" s="100">
        <f>SUM('monthly data'!KV279:KX279)</f>
        <v>30.925165183540855</v>
      </c>
      <c r="DA1300" s="100">
        <f>SUM('monthly data'!KY279:LA279)</f>
        <v>34.038980549825581</v>
      </c>
      <c r="DB1300" s="100">
        <f>SUM('monthly data'!LB279:LD279)</f>
        <v>0</v>
      </c>
      <c r="DC1300" s="100">
        <f>SUM('monthly data'!LE279:LG279)</f>
        <v>0</v>
      </c>
      <c r="DD1300" s="100">
        <f>SUM('monthly data'!LH279:LJ279)</f>
        <v>0</v>
      </c>
      <c r="DE1300" s="100">
        <f>SUM('monthly data'!LK279:LM279)</f>
        <v>0</v>
      </c>
      <c r="DF1300" s="100">
        <f>SUM('monthly data'!LN279:LP279)</f>
        <v>0</v>
      </c>
      <c r="DG1300" s="100">
        <f>SUM('monthly data'!LQ279:LS279)</f>
        <v>0</v>
      </c>
      <c r="DH1300" s="100">
        <f>SUM('monthly data'!LT279:LV279)</f>
        <v>0</v>
      </c>
      <c r="DI1300" s="100">
        <f>SUM('monthly data'!LW279:LY279)</f>
        <v>0</v>
      </c>
      <c r="DJ1300" s="100">
        <f>SUM('monthly data'!LZ279:MB279)</f>
        <v>0</v>
      </c>
      <c r="DK1300" s="100">
        <f>SUM('monthly data'!MC279:ME279)</f>
        <v>0</v>
      </c>
      <c r="DL1300" s="100">
        <f>SUM('monthly data'!MF279:MH279)</f>
        <v>0</v>
      </c>
      <c r="DM1300" s="100">
        <f>SUM('monthly data'!MI279:MK279)</f>
        <v>0</v>
      </c>
      <c r="DN1300" s="100">
        <f>SUM('monthly data'!ML279:MN279)</f>
        <v>0</v>
      </c>
      <c r="DO1300" s="100">
        <f>SUM('monthly data'!MO279:MQ279)</f>
        <v>0</v>
      </c>
      <c r="DP1300" s="100">
        <f>SUM('monthly data'!MR279:MT279)</f>
        <v>0</v>
      </c>
      <c r="DQ1300" s="100">
        <f>SUM('monthly data'!MU279:MW279)</f>
        <v>0</v>
      </c>
    </row>
    <row r="1301" spans="1:121" ht="15.6">
      <c r="A1301" s="103" t="s">
        <v>38</v>
      </c>
      <c r="B1301" s="100">
        <f>SUM('monthly data'!B280:D280)</f>
        <v>0</v>
      </c>
      <c r="C1301" s="100">
        <f>SUM('monthly data'!E280:G280)</f>
        <v>0</v>
      </c>
      <c r="D1301" s="100">
        <f>SUM('monthly data'!H280:J280)</f>
        <v>0</v>
      </c>
      <c r="E1301" s="100">
        <f>SUM('monthly data'!K280:M280)</f>
        <v>0</v>
      </c>
      <c r="F1301" s="100">
        <f>SUM('monthly data'!N280:P280)</f>
        <v>0</v>
      </c>
      <c r="G1301" s="100">
        <f>SUM('monthly data'!Q280:S280)</f>
        <v>0</v>
      </c>
      <c r="H1301" s="100">
        <f>SUM('monthly data'!T280:V280)</f>
        <v>0</v>
      </c>
      <c r="I1301" s="100">
        <f>SUM('monthly data'!W280:Y280)</f>
        <v>0</v>
      </c>
      <c r="J1301" s="100">
        <f>SUM('monthly data'!Z280:AB280)</f>
        <v>0</v>
      </c>
      <c r="K1301" s="100">
        <f>SUM('monthly data'!AC280:AE280)</f>
        <v>0</v>
      </c>
      <c r="L1301" s="100">
        <f>SUM('monthly data'!AF280:AH280)</f>
        <v>0</v>
      </c>
      <c r="M1301" s="100">
        <f>SUM('monthly data'!AI280:AK280)</f>
        <v>0</v>
      </c>
      <c r="N1301" s="100">
        <f>SUM('monthly data'!AL280:AN280)</f>
        <v>0</v>
      </c>
      <c r="O1301" s="100">
        <f>SUM('monthly data'!AO280:AQ280)</f>
        <v>0</v>
      </c>
      <c r="P1301" s="100">
        <f>SUM('monthly data'!AR280:AT280)</f>
        <v>0</v>
      </c>
      <c r="Q1301" s="100">
        <f>SUM('monthly data'!AU280:AW280)</f>
        <v>0</v>
      </c>
      <c r="R1301" s="100">
        <f>SUM('monthly data'!AX280:AZ280)</f>
        <v>0.87341250000000015</v>
      </c>
      <c r="S1301" s="100">
        <f>SUM('monthly data'!BA280:BC280)</f>
        <v>0.87341250000000015</v>
      </c>
      <c r="T1301" s="100">
        <f>SUM('monthly data'!BD280:BF280)</f>
        <v>0.87341250000000015</v>
      </c>
      <c r="U1301" s="100">
        <f>SUM('monthly data'!BG280:BI280)</f>
        <v>0.87341250000000015</v>
      </c>
      <c r="V1301" s="100">
        <f>SUM('monthly data'!BJ280:BL280)</f>
        <v>1.0464500000000001</v>
      </c>
      <c r="W1301" s="100">
        <f>SUM('monthly data'!BM280:BO280)</f>
        <v>1.0464500000000001</v>
      </c>
      <c r="X1301" s="100">
        <f>SUM('monthly data'!BP280:BR280)</f>
        <v>1.0464500000000001</v>
      </c>
      <c r="Y1301" s="100">
        <f>SUM('monthly data'!BS280:BU280)</f>
        <v>1.0464500000000001</v>
      </c>
      <c r="Z1301" s="100">
        <f>SUM('monthly data'!BV280:BX280)</f>
        <v>1.4472125</v>
      </c>
      <c r="AA1301" s="100">
        <f>SUM('monthly data'!BY280:CA280)</f>
        <v>1.4472125</v>
      </c>
      <c r="AB1301" s="100">
        <f>SUM('monthly data'!CB280:CD280)</f>
        <v>1.4472125</v>
      </c>
      <c r="AC1301" s="100">
        <f>SUM('monthly data'!CE280:CG280)</f>
        <v>1.4472125</v>
      </c>
      <c r="AD1301" s="100">
        <f>SUM('monthly data'!CH280:CJ280)</f>
        <v>1.7232812500000003</v>
      </c>
      <c r="AE1301" s="100">
        <f>SUM('monthly data'!CK280:CM280)</f>
        <v>1.7232812500000003</v>
      </c>
      <c r="AF1301" s="100">
        <f>SUM('monthly data'!CN280:CP280)</f>
        <v>1.7232812500000003</v>
      </c>
      <c r="AG1301" s="100">
        <f>SUM('monthly data'!CQ280:CS280)</f>
        <v>1.7232812500000003</v>
      </c>
      <c r="AH1301" s="100">
        <f>SUM('monthly data'!CT280:CV280)</f>
        <v>2.1484624999999999</v>
      </c>
      <c r="AI1301" s="100">
        <f>SUM('monthly data'!CW280:CY280)</f>
        <v>2.1484624999999999</v>
      </c>
      <c r="AJ1301" s="100">
        <f>SUM('monthly data'!CZ280:DB280)</f>
        <v>2.1484624999999999</v>
      </c>
      <c r="AK1301" s="100">
        <f>SUM('monthly data'!DC280:DE280)</f>
        <v>2.1484624999999999</v>
      </c>
      <c r="AL1301" s="100">
        <f>SUM('monthly data'!DF280:DH280)</f>
        <v>3.1468844338124997</v>
      </c>
      <c r="AM1301" s="100">
        <f>SUM('monthly data'!DI280:DK280)</f>
        <v>3.1468844338124997</v>
      </c>
      <c r="AN1301" s="100">
        <f>SUM('monthly data'!DL280:DN280)</f>
        <v>3.1468844338124997</v>
      </c>
      <c r="AO1301" s="100">
        <f>SUM('monthly data'!DO280:DQ280)</f>
        <v>3.1468844338124997</v>
      </c>
      <c r="AP1301" s="100">
        <f>SUM('monthly data'!DR280:DT280)</f>
        <v>3.9180126176250001</v>
      </c>
      <c r="AQ1301" s="100">
        <f>SUM('monthly data'!DU280:DW280)</f>
        <v>3.9180126176250001</v>
      </c>
      <c r="AR1301" s="100">
        <f>SUM('monthly data'!DX280:DZ280)</f>
        <v>3.9180126176250001</v>
      </c>
      <c r="AS1301" s="100">
        <f>SUM('monthly data'!EA280:EC280)</f>
        <v>3.9180126176250001</v>
      </c>
      <c r="AT1301" s="100">
        <f>SUM('monthly data'!ED280:EF280)</f>
        <v>3.9892094338125004</v>
      </c>
      <c r="AU1301" s="100">
        <f>SUM('monthly data'!EG280:EI280)</f>
        <v>3.9892094338125004</v>
      </c>
      <c r="AV1301" s="100">
        <f>SUM('monthly data'!EJ280:EL280)</f>
        <v>3.9892094338125004</v>
      </c>
      <c r="AW1301" s="100">
        <f>SUM('monthly data'!EM280:EO280)</f>
        <v>3.9892094338125004</v>
      </c>
      <c r="AX1301" s="100">
        <f>SUM('monthly data'!EP280:ER280)</f>
        <v>3.1</v>
      </c>
      <c r="AY1301" s="100">
        <f>SUM('monthly data'!ES280:EU280)</f>
        <v>4.9619021160000001</v>
      </c>
      <c r="AZ1301" s="100">
        <f>SUM('monthly data'!EV280:EX280)</f>
        <v>3.4956359099999998</v>
      </c>
      <c r="BA1301" s="100">
        <f>SUM('monthly data'!EY280:FA280)</f>
        <v>3.5708685559999997</v>
      </c>
      <c r="BB1301" s="100">
        <f>SUM('monthly data'!FB280:FD280)</f>
        <v>2.137150809</v>
      </c>
      <c r="BC1301" s="100">
        <f>SUM('monthly data'!FE280:FG280)</f>
        <v>8.6285501839999998</v>
      </c>
      <c r="BD1301" s="100">
        <f>SUM('monthly data'!FH280:FJ280)</f>
        <v>3.7531681169999995</v>
      </c>
      <c r="BE1301" s="100">
        <f>SUM('monthly data'!FK280:FM280)</f>
        <v>37.765578009999999</v>
      </c>
      <c r="BF1301" s="100">
        <f>SUM('monthly data'!FN280:FP280)</f>
        <v>2.9485043129999999</v>
      </c>
      <c r="BG1301" s="100">
        <f>SUM('monthly data'!FQ280:FS280)</f>
        <v>7.1953179630000008</v>
      </c>
      <c r="BH1301" s="100">
        <f>SUM('monthly data'!FT280:FV280)</f>
        <v>3.3539705340000001</v>
      </c>
      <c r="BI1301" s="100">
        <f>SUM('monthly data'!FW280:FY280)</f>
        <v>3.0466762620000001</v>
      </c>
      <c r="BJ1301" s="100">
        <f>SUM('monthly data'!FZ280:GB280)</f>
        <v>3.2974027179999998</v>
      </c>
      <c r="BK1301" s="100">
        <f>SUM('monthly data'!GC280:GE280)</f>
        <v>5.3192151159999996</v>
      </c>
      <c r="BL1301" s="100">
        <f>SUM('monthly data'!GF280:GH280)</f>
        <v>4.6536087400000001</v>
      </c>
      <c r="BM1301" s="100">
        <f>SUM('monthly data'!GI280:GK280)</f>
        <v>4.8526189899999999</v>
      </c>
      <c r="BN1301" s="100">
        <f>SUM('monthly data'!GL280:GN280)</f>
        <v>4.0581367999999998</v>
      </c>
      <c r="BO1301" s="100">
        <f>SUM('monthly data'!GO280:GQ280)</f>
        <v>7.0583682109999994</v>
      </c>
      <c r="BP1301" s="100">
        <f>SUM('monthly data'!GR280:GT280)</f>
        <v>21.141129251000002</v>
      </c>
      <c r="BQ1301" s="100">
        <f>SUM('monthly data'!GU280:GW280)</f>
        <v>4.4135016990000002</v>
      </c>
      <c r="BR1301" s="100">
        <f>SUM('monthly data'!GX280:GZ280)</f>
        <v>3.3292039820000001</v>
      </c>
      <c r="BS1301" s="100">
        <f>SUM('monthly data'!HA280:HC280)</f>
        <v>5.8650686400000005</v>
      </c>
      <c r="BT1301" s="100">
        <f>SUM('monthly data'!HD280:HF280)</f>
        <v>9.1579999999999995</v>
      </c>
      <c r="BU1301" s="100">
        <f>SUM('monthly data'!HG280:HI280)</f>
        <v>32.902583249734995</v>
      </c>
      <c r="BV1301" s="100">
        <f>SUM('monthly data'!HJ280:HL280)</f>
        <v>21.840498209214999</v>
      </c>
      <c r="BW1301" s="100">
        <f>SUM('monthly data'!HM280:HO280)</f>
        <v>19.581391749936</v>
      </c>
      <c r="BX1301" s="100">
        <f>SUM('monthly data'!HP280:HR280)</f>
        <v>16.187070964272003</v>
      </c>
      <c r="BY1301" s="100">
        <f>SUM('monthly data'!HS280:HU280)</f>
        <v>42.032142379644</v>
      </c>
      <c r="BZ1301" s="100">
        <f>SUM('monthly data'!HV280:HX280)</f>
        <v>26.129403271312</v>
      </c>
      <c r="CA1301" s="100">
        <f>SUM('monthly data'!HY280:IA280)</f>
        <v>26.095747136120185</v>
      </c>
      <c r="CB1301" s="100">
        <f>SUM('monthly data'!IB280:ID280)</f>
        <v>8.4313615519562504</v>
      </c>
      <c r="CC1301" s="100">
        <f>SUM('monthly data'!IE280:IG280)</f>
        <v>32.575790048777407</v>
      </c>
      <c r="CD1301" s="100">
        <f>SUM('monthly data'!IH280:IJ280)</f>
        <v>62.819757840939047</v>
      </c>
      <c r="CE1301" s="100">
        <f>SUM('monthly data'!IK280:IM280)</f>
        <v>27.246116301386088</v>
      </c>
      <c r="CF1301" s="100">
        <f>SUM('monthly data'!IN280:IP280)</f>
        <v>19.048406301720174</v>
      </c>
      <c r="CG1301" s="100">
        <f>SUM('monthly data'!IQ280:IS280)</f>
        <v>57.791629279883864</v>
      </c>
      <c r="CH1301" s="100">
        <f>SUM('monthly data'!IT280:IV280)</f>
        <v>49.45396239151215</v>
      </c>
      <c r="CI1301" s="100">
        <f>SUM('monthly data'!IW280:IY280)</f>
        <v>41.302250293330381</v>
      </c>
      <c r="CJ1301" s="100">
        <f>SUM('monthly data'!IZ280:JB280)</f>
        <v>41.58805364795279</v>
      </c>
      <c r="CK1301" s="100">
        <f>SUM('monthly data'!JC280:JE280)</f>
        <v>48.861053503651007</v>
      </c>
      <c r="CL1301" s="100">
        <f>SUM('monthly data'!JF280:JH280)</f>
        <v>44.081242619999998</v>
      </c>
      <c r="CM1301" s="100">
        <f>SUM('monthly data'!JI280:JK280)</f>
        <v>46.906350698977633</v>
      </c>
      <c r="CN1301" s="100">
        <f>SUM('monthly data'!JL280:JN280)</f>
        <v>31.57020484834419</v>
      </c>
      <c r="CO1301" s="100">
        <f>SUM('monthly data'!JO280:JQ280)</f>
        <v>74.703619396674185</v>
      </c>
      <c r="CP1301" s="100">
        <f>SUM('monthly data'!JR280:JT280)</f>
        <v>30.672650814226358</v>
      </c>
      <c r="CQ1301" s="100">
        <f>SUM('monthly data'!JU280:JW280)</f>
        <v>71.67364977324857</v>
      </c>
      <c r="CR1301" s="100">
        <f>SUM('monthly data'!JX280:JZ280)</f>
        <v>90.639182178743013</v>
      </c>
      <c r="CS1301" s="100">
        <f>SUM('monthly data'!KA280:KC280)</f>
        <v>59.052493294968428</v>
      </c>
      <c r="CT1301" s="100">
        <f>SUM('monthly data'!KD280:KF280)</f>
        <v>56.088974255099998</v>
      </c>
      <c r="CU1301" s="100">
        <f>SUM('monthly data'!KG280:KI280)</f>
        <v>45.631608569836885</v>
      </c>
      <c r="CV1301" s="100">
        <f>SUM('monthly data'!KJ280:KL280)</f>
        <v>78.962955733080292</v>
      </c>
      <c r="CW1301" s="100">
        <f>SUM('monthly data'!KM280:KO280)</f>
        <v>94.761625713232888</v>
      </c>
      <c r="CX1301" s="100">
        <f>SUM('monthly data'!KP280:KR280)</f>
        <v>36.658957379743171</v>
      </c>
      <c r="CY1301" s="100">
        <f>SUM('monthly data'!KS280:KU280)</f>
        <v>69.411006081032596</v>
      </c>
      <c r="CZ1301" s="100">
        <f>SUM('monthly data'!KV280:KX280)</f>
        <v>103.61886518895363</v>
      </c>
      <c r="DA1301" s="100">
        <f>SUM('monthly data'!KY280:LA280)</f>
        <v>105.94260162904689</v>
      </c>
      <c r="DB1301" s="100">
        <f>SUM('monthly data'!LB280:LD280)</f>
        <v>0</v>
      </c>
      <c r="DC1301" s="100">
        <f>SUM('monthly data'!LE280:LG280)</f>
        <v>0</v>
      </c>
      <c r="DD1301" s="100">
        <f>SUM('monthly data'!LH280:LJ280)</f>
        <v>0</v>
      </c>
      <c r="DE1301" s="100">
        <f>SUM('monthly data'!LK280:LM280)</f>
        <v>0</v>
      </c>
      <c r="DF1301" s="100">
        <f>SUM('monthly data'!LN280:LP280)</f>
        <v>0</v>
      </c>
      <c r="DG1301" s="100">
        <f>SUM('monthly data'!LQ280:LS280)</f>
        <v>0</v>
      </c>
      <c r="DH1301" s="100">
        <f>SUM('monthly data'!LT280:LV280)</f>
        <v>0</v>
      </c>
      <c r="DI1301" s="100">
        <f>SUM('monthly data'!LW280:LY280)</f>
        <v>0</v>
      </c>
      <c r="DJ1301" s="100">
        <f>SUM('monthly data'!LZ280:MB280)</f>
        <v>0</v>
      </c>
      <c r="DK1301" s="100">
        <f>SUM('monthly data'!MC280:ME280)</f>
        <v>0</v>
      </c>
      <c r="DL1301" s="100">
        <f>SUM('monthly data'!MF280:MH280)</f>
        <v>0</v>
      </c>
      <c r="DM1301" s="100">
        <f>SUM('monthly data'!MI280:MK280)</f>
        <v>0</v>
      </c>
      <c r="DN1301" s="100">
        <f>SUM('monthly data'!ML280:MN280)</f>
        <v>0</v>
      </c>
      <c r="DO1301" s="100">
        <f>SUM('monthly data'!MO280:MQ280)</f>
        <v>0</v>
      </c>
      <c r="DP1301" s="100">
        <f>SUM('monthly data'!MR280:MT280)</f>
        <v>0</v>
      </c>
      <c r="DQ1301" s="100">
        <f>SUM('monthly data'!MU280:MW280)</f>
        <v>0</v>
      </c>
    </row>
    <row r="1302" spans="1:121" ht="15.6">
      <c r="A1302" s="102" t="s">
        <v>760</v>
      </c>
      <c r="B1302" s="100">
        <f>SUM('monthly data'!B281:D281)</f>
        <v>0</v>
      </c>
      <c r="C1302" s="100">
        <f>SUM('monthly data'!E281:G281)</f>
        <v>0</v>
      </c>
      <c r="D1302" s="100">
        <f>SUM('monthly data'!H281:J281)</f>
        <v>0</v>
      </c>
      <c r="E1302" s="100">
        <f>SUM('monthly data'!K281:M281)</f>
        <v>0</v>
      </c>
      <c r="F1302" s="100">
        <f>SUM('monthly data'!N281:P281)</f>
        <v>0</v>
      </c>
      <c r="G1302" s="100">
        <f>SUM('monthly data'!Q281:S281)</f>
        <v>0</v>
      </c>
      <c r="H1302" s="100">
        <f>SUM('monthly data'!T281:V281)</f>
        <v>0</v>
      </c>
      <c r="I1302" s="100">
        <f>SUM('monthly data'!W281:Y281)</f>
        <v>0</v>
      </c>
      <c r="J1302" s="100">
        <f>SUM('monthly data'!Z281:AB281)</f>
        <v>0</v>
      </c>
      <c r="K1302" s="100">
        <f>SUM('monthly data'!AC281:AE281)</f>
        <v>0</v>
      </c>
      <c r="L1302" s="100">
        <f>SUM('monthly data'!AF281:AH281)</f>
        <v>0</v>
      </c>
      <c r="M1302" s="100">
        <f>SUM('monthly data'!AI281:AK281)</f>
        <v>0</v>
      </c>
      <c r="N1302" s="100">
        <f>SUM('monthly data'!AL281:AN281)</f>
        <v>0</v>
      </c>
      <c r="O1302" s="100">
        <f>SUM('monthly data'!AO281:AQ281)</f>
        <v>0</v>
      </c>
      <c r="P1302" s="100">
        <f>SUM('monthly data'!AR281:AT281)</f>
        <v>0</v>
      </c>
      <c r="Q1302" s="100">
        <f>SUM('monthly data'!AU281:AW281)</f>
        <v>0</v>
      </c>
      <c r="R1302" s="100">
        <f>SUM('monthly data'!AX281:AZ281)</f>
        <v>14.787290062500002</v>
      </c>
      <c r="S1302" s="100">
        <f>SUM('monthly data'!BA281:BC281)</f>
        <v>14.787290062500002</v>
      </c>
      <c r="T1302" s="100">
        <f>SUM('monthly data'!BD281:BF281)</f>
        <v>14.787290062500002</v>
      </c>
      <c r="U1302" s="100">
        <f>SUM('monthly data'!BG281:BI281)</f>
        <v>14.787290062500002</v>
      </c>
      <c r="V1302" s="100">
        <f>SUM('monthly data'!BJ281:BL281)</f>
        <v>17.5652875</v>
      </c>
      <c r="W1302" s="100">
        <f>SUM('monthly data'!BM281:BO281)</f>
        <v>17.5652875</v>
      </c>
      <c r="X1302" s="100">
        <f>SUM('monthly data'!BP281:BR281)</f>
        <v>17.5652875</v>
      </c>
      <c r="Y1302" s="100">
        <f>SUM('monthly data'!BS281:BU281)</f>
        <v>17.5652875</v>
      </c>
      <c r="Z1302" s="100">
        <f>SUM('monthly data'!BV281:BX281)</f>
        <v>17.24021875</v>
      </c>
      <c r="AA1302" s="100">
        <f>SUM('monthly data'!BY281:CA281)</f>
        <v>17.24021875</v>
      </c>
      <c r="AB1302" s="100">
        <f>SUM('monthly data'!CB281:CD281)</f>
        <v>17.24021875</v>
      </c>
      <c r="AC1302" s="100">
        <f>SUM('monthly data'!CE281:CG281)</f>
        <v>17.24021875</v>
      </c>
      <c r="AD1302" s="100">
        <f>SUM('monthly data'!CH281:CJ281)</f>
        <v>17.62354375</v>
      </c>
      <c r="AE1302" s="100">
        <f>SUM('monthly data'!CK281:CM281)</f>
        <v>17.62354375</v>
      </c>
      <c r="AF1302" s="100">
        <f>SUM('monthly data'!CN281:CP281)</f>
        <v>17.62354375</v>
      </c>
      <c r="AG1302" s="100">
        <f>SUM('monthly data'!CQ281:CS281)</f>
        <v>17.62354375</v>
      </c>
      <c r="AH1302" s="100">
        <f>SUM('monthly data'!CT281:CV281)</f>
        <v>21.99448125</v>
      </c>
      <c r="AI1302" s="100">
        <f>SUM('monthly data'!CW281:CY281)</f>
        <v>21.99448125</v>
      </c>
      <c r="AJ1302" s="100">
        <f>SUM('monthly data'!CZ281:DB281)</f>
        <v>21.99448125</v>
      </c>
      <c r="AK1302" s="100">
        <f>SUM('monthly data'!DC281:DE281)</f>
        <v>21.99448125</v>
      </c>
      <c r="AL1302" s="100">
        <f>SUM('monthly data'!DF281:DH281)</f>
        <v>31.13010551924188</v>
      </c>
      <c r="AM1302" s="100">
        <f>SUM('monthly data'!DI281:DK281)</f>
        <v>31.13010551924188</v>
      </c>
      <c r="AN1302" s="100">
        <f>SUM('monthly data'!DL281:DN281)</f>
        <v>31.13010551924188</v>
      </c>
      <c r="AO1302" s="100">
        <f>SUM('monthly data'!DO281:DQ281)</f>
        <v>31.13010551924188</v>
      </c>
      <c r="AP1302" s="100">
        <f>SUM('monthly data'!DR281:DT281)</f>
        <v>39.169711038483754</v>
      </c>
      <c r="AQ1302" s="100">
        <f>SUM('monthly data'!DU281:DW281)</f>
        <v>39.169711038483754</v>
      </c>
      <c r="AR1302" s="100">
        <f>SUM('monthly data'!DX281:DZ281)</f>
        <v>39.169711038483754</v>
      </c>
      <c r="AS1302" s="100">
        <f>SUM('monthly data'!EA281:EC281)</f>
        <v>39.169711038483754</v>
      </c>
      <c r="AT1302" s="100">
        <f>SUM('monthly data'!ED281:EF281)</f>
        <v>40.196105519241875</v>
      </c>
      <c r="AU1302" s="100">
        <f>SUM('monthly data'!EG281:EI281)</f>
        <v>40.196105519241875</v>
      </c>
      <c r="AV1302" s="100">
        <f>SUM('monthly data'!EJ281:EL281)</f>
        <v>40.196105519241875</v>
      </c>
      <c r="AW1302" s="100">
        <f>SUM('monthly data'!EM281:EO281)</f>
        <v>40.196105519241875</v>
      </c>
      <c r="AX1302" s="100">
        <f>SUM('monthly data'!EP281:ER281)</f>
        <v>24.218144608000003</v>
      </c>
      <c r="AY1302" s="100">
        <f>SUM('monthly data'!ES281:EU281)</f>
        <v>105.47991253700002</v>
      </c>
      <c r="AZ1302" s="100">
        <f>SUM('monthly data'!EV281:EX281)</f>
        <v>30.933185348999999</v>
      </c>
      <c r="BA1302" s="100">
        <f>SUM('monthly data'!EY281:FA281)</f>
        <v>46.661483601</v>
      </c>
      <c r="BB1302" s="100">
        <f>SUM('monthly data'!FB281:FD281)</f>
        <v>68.653556419999987</v>
      </c>
      <c r="BC1302" s="100">
        <f>SUM('monthly data'!FE281:FG281)</f>
        <v>88.523534364</v>
      </c>
      <c r="BD1302" s="100">
        <f>SUM('monthly data'!FH281:FJ281)</f>
        <v>41.914760849000004</v>
      </c>
      <c r="BE1302" s="100">
        <f>SUM('monthly data'!FK281:FM281)</f>
        <v>80.68352905399999</v>
      </c>
      <c r="BF1302" s="100">
        <f>SUM('monthly data'!FN281:FP281)</f>
        <v>38.621849542999996</v>
      </c>
      <c r="BG1302" s="100">
        <f>SUM('monthly data'!FQ281:FS281)</f>
        <v>104.848361109</v>
      </c>
      <c r="BH1302" s="100">
        <f>SUM('monthly data'!FT281:FV281)</f>
        <v>93.032304295000003</v>
      </c>
      <c r="BI1302" s="100">
        <f>SUM('monthly data'!FW281:FY281)</f>
        <v>110.89462282699998</v>
      </c>
      <c r="BJ1302" s="100">
        <f>SUM('monthly data'!FZ281:GB281)</f>
        <v>56.970545866999998</v>
      </c>
      <c r="BK1302" s="100">
        <f>SUM('monthly data'!GC281:GE281)</f>
        <v>146.203825784</v>
      </c>
      <c r="BL1302" s="100">
        <f>SUM('monthly data'!GF281:GH281)</f>
        <v>103.85936348199999</v>
      </c>
      <c r="BM1302" s="100">
        <f>SUM('monthly data'!GI281:GK281)</f>
        <v>137.518170094</v>
      </c>
      <c r="BN1302" s="100">
        <f>SUM('monthly data'!GL281:GN281)</f>
        <v>32.225688151</v>
      </c>
      <c r="BO1302" s="100">
        <f>SUM('monthly data'!GO281:GQ281)</f>
        <v>106.78982555398998</v>
      </c>
      <c r="BP1302" s="100">
        <f>SUM('monthly data'!GR281:GT281)</f>
        <v>136.84723791600001</v>
      </c>
      <c r="BQ1302" s="100">
        <f>SUM('monthly data'!GU281:GW281)</f>
        <v>181.89880218300002</v>
      </c>
      <c r="BR1302" s="100">
        <f>SUM('monthly data'!GX281:GZ281)</f>
        <v>46.284844253999992</v>
      </c>
      <c r="BS1302" s="100">
        <f>SUM('monthly data'!HA281:HC281)</f>
        <v>99.927753520625771</v>
      </c>
      <c r="BT1302" s="100">
        <f>SUM('monthly data'!HD281:HF281)</f>
        <v>79.148511588104867</v>
      </c>
      <c r="BU1302" s="100">
        <f>SUM('monthly data'!HG281:HI281)</f>
        <v>121.96554162821822</v>
      </c>
      <c r="BV1302" s="100">
        <f>SUM('monthly data'!HJ281:HL281)</f>
        <v>25.960078432637012</v>
      </c>
      <c r="BW1302" s="100">
        <f>SUM('monthly data'!HM281:HO281)</f>
        <v>131.35599184398166</v>
      </c>
      <c r="BX1302" s="100">
        <f>SUM('monthly data'!HP281:HR281)</f>
        <v>146.98960250012357</v>
      </c>
      <c r="BY1302" s="100">
        <f>SUM('monthly data'!HS281:HU281)</f>
        <v>148.0683330626988</v>
      </c>
      <c r="BZ1302" s="100">
        <f>SUM('monthly data'!HV281:HX281)</f>
        <v>53.863673079196481</v>
      </c>
      <c r="CA1302" s="100">
        <f>SUM('monthly data'!HY281:IA281)</f>
        <v>129.16513569592689</v>
      </c>
      <c r="CB1302" s="100">
        <f>SUM('monthly data'!IB281:ID281)</f>
        <v>87.171717195299507</v>
      </c>
      <c r="CC1302" s="100">
        <f>SUM('monthly data'!IE281:IG281)</f>
        <v>153.7476625951719</v>
      </c>
      <c r="CD1302" s="100">
        <f>SUM('monthly data'!IH281:IJ281)</f>
        <v>83.778129137224767</v>
      </c>
      <c r="CE1302" s="100">
        <f>SUM('monthly data'!IK281:IM281)</f>
        <v>91.196319380765416</v>
      </c>
      <c r="CF1302" s="100">
        <f>SUM('monthly data'!IN281:IP281)</f>
        <v>94.882851130683193</v>
      </c>
      <c r="CG1302" s="100">
        <f>SUM('monthly data'!IQ281:IS281)</f>
        <v>104.74426266029714</v>
      </c>
      <c r="CH1302" s="100">
        <f>SUM('monthly data'!IT281:IV281)</f>
        <v>39.947604792059423</v>
      </c>
      <c r="CI1302" s="100">
        <f>SUM('monthly data'!IW281:IY281)</f>
        <v>134.17229169468737</v>
      </c>
      <c r="CJ1302" s="100">
        <f>SUM('monthly data'!IZ281:JB281)</f>
        <v>54.238644676543103</v>
      </c>
      <c r="CK1302" s="100">
        <f>SUM('monthly data'!JC281:JE281)</f>
        <v>67.677215016938135</v>
      </c>
      <c r="CL1302" s="100">
        <f>SUM('monthly data'!JF281:JH281)</f>
        <v>42.397837884894486</v>
      </c>
      <c r="CM1302" s="100">
        <f>SUM('monthly data'!JI281:JK281)</f>
        <v>77.360370956348163</v>
      </c>
      <c r="CN1302" s="100">
        <f>SUM('monthly data'!JL281:JN281)</f>
        <v>79.651856514000002</v>
      </c>
      <c r="CO1302" s="100">
        <f>SUM('monthly data'!JO281:JQ281)</f>
        <v>115.13571455561296</v>
      </c>
      <c r="CP1302" s="100">
        <f>SUM('monthly data'!JR281:JT281)</f>
        <v>100.60399978719282</v>
      </c>
      <c r="CQ1302" s="100">
        <f>SUM('monthly data'!JU281:JW281)</f>
        <v>63.515381872501337</v>
      </c>
      <c r="CR1302" s="100">
        <f>SUM('monthly data'!JX281:JZ281)</f>
        <v>89.095549049223848</v>
      </c>
      <c r="CS1302" s="100">
        <f>SUM('monthly data'!KA281:KC281)</f>
        <v>145.4566384670612</v>
      </c>
      <c r="CT1302" s="100">
        <f>SUM('monthly data'!KD281:KF281)</f>
        <v>92.48310986158647</v>
      </c>
      <c r="CU1302" s="100">
        <f>SUM('monthly data'!KG281:KI281)</f>
        <v>67.73832712644365</v>
      </c>
      <c r="CV1302" s="100">
        <f>SUM('monthly data'!KJ281:KL281)</f>
        <v>93.446942323743812</v>
      </c>
      <c r="CW1302" s="100">
        <f>SUM('monthly data'!KM281:KO281)</f>
        <v>127.02282798617287</v>
      </c>
      <c r="CX1302" s="100">
        <f>SUM('monthly data'!KP281:KR281)</f>
        <v>82.889802294702264</v>
      </c>
      <c r="CY1302" s="100">
        <f>SUM('monthly data'!KS281:KU281)</f>
        <v>134.19883203924857</v>
      </c>
      <c r="CZ1302" s="100">
        <f>SUM('monthly data'!KV281:KX281)</f>
        <v>125.16946983874179</v>
      </c>
      <c r="DA1302" s="100">
        <f>SUM('monthly data'!KY281:LA281)</f>
        <v>133.3360273908774</v>
      </c>
      <c r="DB1302" s="100">
        <f>SUM('monthly data'!LB281:LD281)</f>
        <v>0</v>
      </c>
      <c r="DC1302" s="100">
        <f>SUM('monthly data'!LE281:LG281)</f>
        <v>0</v>
      </c>
      <c r="DD1302" s="100">
        <f>SUM('monthly data'!LH281:LJ281)</f>
        <v>0</v>
      </c>
      <c r="DE1302" s="100">
        <f>SUM('monthly data'!LK281:LM281)</f>
        <v>0</v>
      </c>
      <c r="DF1302" s="100">
        <f>SUM('monthly data'!LN281:LP281)</f>
        <v>0</v>
      </c>
      <c r="DG1302" s="100">
        <f>SUM('monthly data'!LQ281:LS281)</f>
        <v>0</v>
      </c>
      <c r="DH1302" s="100">
        <f>SUM('monthly data'!LT281:LV281)</f>
        <v>0</v>
      </c>
      <c r="DI1302" s="100">
        <f>SUM('monthly data'!LW281:LY281)</f>
        <v>0</v>
      </c>
      <c r="DJ1302" s="100">
        <f>SUM('monthly data'!LZ281:MB281)</f>
        <v>0</v>
      </c>
      <c r="DK1302" s="100">
        <f>SUM('monthly data'!MC281:ME281)</f>
        <v>0</v>
      </c>
      <c r="DL1302" s="100">
        <f>SUM('monthly data'!MF281:MH281)</f>
        <v>0</v>
      </c>
      <c r="DM1302" s="100">
        <f>SUM('monthly data'!MI281:MK281)</f>
        <v>0</v>
      </c>
      <c r="DN1302" s="100">
        <f>SUM('monthly data'!ML281:MN281)</f>
        <v>0</v>
      </c>
      <c r="DO1302" s="100">
        <f>SUM('monthly data'!MO281:MQ281)</f>
        <v>0</v>
      </c>
      <c r="DP1302" s="100">
        <f>SUM('monthly data'!MR281:MT281)</f>
        <v>0</v>
      </c>
      <c r="DQ1302" s="100">
        <f>SUM('monthly data'!MU281:MW281)</f>
        <v>0</v>
      </c>
    </row>
    <row r="1303" spans="1:121" ht="15.6">
      <c r="A1303" s="102" t="s">
        <v>762</v>
      </c>
      <c r="B1303" s="100">
        <f>SUM('monthly data'!B282:D282)</f>
        <v>0</v>
      </c>
      <c r="C1303" s="100">
        <f>SUM('monthly data'!E282:G282)</f>
        <v>0</v>
      </c>
      <c r="D1303" s="100">
        <f>SUM('monthly data'!H282:J282)</f>
        <v>0</v>
      </c>
      <c r="E1303" s="100">
        <f>SUM('monthly data'!K282:M282)</f>
        <v>0</v>
      </c>
      <c r="F1303" s="100">
        <f>SUM('monthly data'!N282:P282)</f>
        <v>0</v>
      </c>
      <c r="G1303" s="100">
        <f>SUM('monthly data'!Q282:S282)</f>
        <v>0</v>
      </c>
      <c r="H1303" s="100">
        <f>SUM('monthly data'!T282:V282)</f>
        <v>0</v>
      </c>
      <c r="I1303" s="100">
        <f>SUM('monthly data'!W282:Y282)</f>
        <v>0</v>
      </c>
      <c r="J1303" s="100">
        <f>SUM('monthly data'!Z282:AB282)</f>
        <v>0</v>
      </c>
      <c r="K1303" s="100">
        <f>SUM('monthly data'!AC282:AE282)</f>
        <v>0</v>
      </c>
      <c r="L1303" s="100">
        <f>SUM('monthly data'!AF282:AH282)</f>
        <v>0</v>
      </c>
      <c r="M1303" s="100">
        <f>SUM('monthly data'!AI282:AK282)</f>
        <v>0</v>
      </c>
      <c r="N1303" s="100">
        <f>SUM('monthly data'!AL282:AN282)</f>
        <v>0</v>
      </c>
      <c r="O1303" s="100">
        <f>SUM('monthly data'!AO282:AQ282)</f>
        <v>0</v>
      </c>
      <c r="P1303" s="100">
        <f>SUM('monthly data'!AR282:AT282)</f>
        <v>0</v>
      </c>
      <c r="Q1303" s="100">
        <f>SUM('monthly data'!AU282:AW282)</f>
        <v>0</v>
      </c>
      <c r="R1303" s="100">
        <f>SUM('monthly data'!AX282:AZ282)</f>
        <v>5.0774588124999998</v>
      </c>
      <c r="S1303" s="100">
        <f>SUM('monthly data'!BA282:BC282)</f>
        <v>5.0774588124999998</v>
      </c>
      <c r="T1303" s="100">
        <f>SUM('monthly data'!BD282:BF282)</f>
        <v>5.0774588124999998</v>
      </c>
      <c r="U1303" s="100">
        <f>SUM('monthly data'!BG282:BI282)</f>
        <v>5.0774588124999998</v>
      </c>
      <c r="V1303" s="100">
        <f>SUM('monthly data'!BJ282:BL282)</f>
        <v>7.9581250000000008</v>
      </c>
      <c r="W1303" s="100">
        <f>SUM('monthly data'!BM282:BO282)</f>
        <v>7.9581250000000008</v>
      </c>
      <c r="X1303" s="100">
        <f>SUM('monthly data'!BP282:BR282)</f>
        <v>7.9581250000000008</v>
      </c>
      <c r="Y1303" s="100">
        <f>SUM('monthly data'!BS282:BU282)</f>
        <v>7.9581250000000008</v>
      </c>
      <c r="Z1303" s="100">
        <f>SUM('monthly data'!BV282:BX282)</f>
        <v>9.0303874999999998</v>
      </c>
      <c r="AA1303" s="100">
        <f>SUM('monthly data'!BY282:CA282)</f>
        <v>9.0303874999999998</v>
      </c>
      <c r="AB1303" s="100">
        <f>SUM('monthly data'!CB282:CD282)</f>
        <v>9.0303874999999998</v>
      </c>
      <c r="AC1303" s="100">
        <f>SUM('monthly data'!CE282:CG282)</f>
        <v>9.0303874999999998</v>
      </c>
      <c r="AD1303" s="100">
        <f>SUM('monthly data'!CH282:CJ282)</f>
        <v>10.32673125</v>
      </c>
      <c r="AE1303" s="100">
        <f>SUM('monthly data'!CK282:CM282)</f>
        <v>10.32673125</v>
      </c>
      <c r="AF1303" s="100">
        <f>SUM('monthly data'!CN282:CP282)</f>
        <v>10.32673125</v>
      </c>
      <c r="AG1303" s="100">
        <f>SUM('monthly data'!CQ282:CS282)</f>
        <v>10.32673125</v>
      </c>
      <c r="AH1303" s="100">
        <f>SUM('monthly data'!CT282:CV282)</f>
        <v>14.71730625</v>
      </c>
      <c r="AI1303" s="100">
        <f>SUM('monthly data'!CW282:CY282)</f>
        <v>14.71730625</v>
      </c>
      <c r="AJ1303" s="100">
        <f>SUM('monthly data'!CZ282:DB282)</f>
        <v>14.71730625</v>
      </c>
      <c r="AK1303" s="100">
        <f>SUM('monthly data'!DC282:DE282)</f>
        <v>14.71730625</v>
      </c>
      <c r="AL1303" s="100">
        <f>SUM('monthly data'!DF282:DH282)</f>
        <v>21.710568019241876</v>
      </c>
      <c r="AM1303" s="100">
        <f>SUM('monthly data'!DI282:DK282)</f>
        <v>21.710568019241876</v>
      </c>
      <c r="AN1303" s="100">
        <f>SUM('monthly data'!DL282:DN282)</f>
        <v>21.710568019241876</v>
      </c>
      <c r="AO1303" s="100">
        <f>SUM('monthly data'!DO282:DQ282)</f>
        <v>21.710568019241876</v>
      </c>
      <c r="AP1303" s="100">
        <f>SUM('monthly data'!DR282:DT282)</f>
        <v>24.202911038483748</v>
      </c>
      <c r="AQ1303" s="100">
        <f>SUM('monthly data'!DU282:DW282)</f>
        <v>24.202911038483748</v>
      </c>
      <c r="AR1303" s="100">
        <f>SUM('monthly data'!DX282:DZ282)</f>
        <v>24.202911038483748</v>
      </c>
      <c r="AS1303" s="100">
        <f>SUM('monthly data'!EA282:EC282)</f>
        <v>24.202911038483748</v>
      </c>
      <c r="AT1303" s="100">
        <f>SUM('monthly data'!ED282:EF282)</f>
        <v>24.180980519241878</v>
      </c>
      <c r="AU1303" s="100">
        <f>SUM('monthly data'!EG282:EI282)</f>
        <v>24.180980519241878</v>
      </c>
      <c r="AV1303" s="100">
        <f>SUM('monthly data'!EJ282:EL282)</f>
        <v>24.180980519241878</v>
      </c>
      <c r="AW1303" s="100">
        <f>SUM('monthly data'!EM282:EO282)</f>
        <v>24.180980519241878</v>
      </c>
      <c r="AX1303" s="100">
        <f>SUM('monthly data'!EP282:ER282)</f>
        <v>5.1221446079999993</v>
      </c>
      <c r="AY1303" s="100">
        <f>SUM('monthly data'!ES282:EU282)</f>
        <v>86.559912537000002</v>
      </c>
      <c r="AZ1303" s="100">
        <f>SUM('monthly data'!EV282:EX282)</f>
        <v>10.605185348999999</v>
      </c>
      <c r="BA1303" s="100">
        <f>SUM('monthly data'!EY282:FA282)</f>
        <v>31.005483601000002</v>
      </c>
      <c r="BB1303" s="100">
        <f>SUM('monthly data'!FB282:FD282)</f>
        <v>55.043486419999994</v>
      </c>
      <c r="BC1303" s="100">
        <f>SUM('monthly data'!FE282:FG282)</f>
        <v>67.245114364000003</v>
      </c>
      <c r="BD1303" s="100">
        <f>SUM('monthly data'!FH282:FJ282)</f>
        <v>21.262460849</v>
      </c>
      <c r="BE1303" s="100">
        <f>SUM('monthly data'!FK282:FM282)</f>
        <v>42.129329053999996</v>
      </c>
      <c r="BF1303" s="100">
        <f>SUM('monthly data'!FN282:FP282)</f>
        <v>11.398849543000001</v>
      </c>
      <c r="BG1303" s="100">
        <f>SUM('monthly data'!FQ282:FS282)</f>
        <v>90.077464212999985</v>
      </c>
      <c r="BH1303" s="100">
        <f>SUM('monthly data'!FT282:FV282)</f>
        <v>61.088462903999996</v>
      </c>
      <c r="BI1303" s="100">
        <f>SUM('monthly data'!FW282:FY282)</f>
        <v>71.039864631</v>
      </c>
      <c r="BJ1303" s="100">
        <f>SUM('monthly data'!FZ282:GB282)</f>
        <v>29.670545867000001</v>
      </c>
      <c r="BK1303" s="100">
        <f>SUM('monthly data'!GC282:GE282)</f>
        <v>118.90382578399999</v>
      </c>
      <c r="BL1303" s="100">
        <f>SUM('monthly data'!GF282:GH282)</f>
        <v>69.759363481999983</v>
      </c>
      <c r="BM1303" s="100">
        <f>SUM('monthly data'!GI282:GK282)</f>
        <v>57.518170093999998</v>
      </c>
      <c r="BN1303" s="100">
        <f>SUM('monthly data'!GL282:GN282)</f>
        <v>6.776688151000001</v>
      </c>
      <c r="BO1303" s="100">
        <f>SUM('monthly data'!GO282:GQ282)</f>
        <v>82.338825553989992</v>
      </c>
      <c r="BP1303" s="100">
        <f>SUM('monthly data'!GR282:GT282)</f>
        <v>108.40723791600001</v>
      </c>
      <c r="BQ1303" s="100">
        <f>SUM('monthly data'!GU282:GW282)</f>
        <v>102.53820218300001</v>
      </c>
      <c r="BR1303" s="100">
        <f>SUM('monthly data'!GX282:GZ282)</f>
        <v>17.884844253999997</v>
      </c>
      <c r="BS1303" s="100">
        <f>SUM('monthly data'!HA282:HC282)</f>
        <v>36.855704193000001</v>
      </c>
      <c r="BT1303" s="100">
        <f>SUM('monthly data'!HD282:HF282)</f>
        <v>45.541600000000003</v>
      </c>
      <c r="BU1303" s="100">
        <f>SUM('monthly data'!HG282:HI282)</f>
        <v>43.458936684281142</v>
      </c>
      <c r="BV1303" s="100">
        <f>SUM('monthly data'!HJ282:HL282)</f>
        <v>13.075042588140352</v>
      </c>
      <c r="BW1303" s="100">
        <f>SUM('monthly data'!HM282:HO282)</f>
        <v>81.454544220520262</v>
      </c>
      <c r="BX1303" s="100">
        <f>SUM('monthly data'!HP282:HR282)</f>
        <v>86.483224238323572</v>
      </c>
      <c r="BY1303" s="100">
        <f>SUM('monthly data'!HS282:HU282)</f>
        <v>51.295744548612781</v>
      </c>
      <c r="BZ1303" s="100">
        <f>SUM('monthly data'!HV282:HX282)</f>
        <v>0.86367307919648861</v>
      </c>
      <c r="CA1303" s="100">
        <f>SUM('monthly data'!HY282:IA282)</f>
        <v>36.18232722524391</v>
      </c>
      <c r="CB1303" s="100">
        <f>SUM('monthly data'!IB282:ID282)</f>
        <v>36.046717195299507</v>
      </c>
      <c r="CC1303" s="100">
        <f>SUM('monthly data'!IE282:IG282)</f>
        <v>79.394617638133184</v>
      </c>
      <c r="CD1303" s="100">
        <f>SUM('monthly data'!IH282:IJ282)</f>
        <v>26.000302858542771</v>
      </c>
      <c r="CE1303" s="100">
        <f>SUM('monthly data'!IK282:IM282)</f>
        <v>33.418493102083424</v>
      </c>
      <c r="CF1303" s="100">
        <f>SUM('monthly data'!IN282:IP282)</f>
        <v>46.512851130683202</v>
      </c>
      <c r="CG1303" s="100">
        <f>SUM('monthly data'!IQ282:IS282)</f>
        <v>56.374262660297134</v>
      </c>
      <c r="CH1303" s="100">
        <f>SUM('monthly data'!IT282:IV282)</f>
        <v>3.8476047920594212</v>
      </c>
      <c r="CI1303" s="100">
        <f>SUM('monthly data'!IW282:IY282)</f>
        <v>98.072291694687351</v>
      </c>
      <c r="CJ1303" s="100">
        <f>SUM('monthly data'!IZ282:JB282)</f>
        <v>27.814193601824556</v>
      </c>
      <c r="CK1303" s="100">
        <f>SUM('monthly data'!JC282:JE282)</f>
        <v>64.651730563648712</v>
      </c>
      <c r="CL1303" s="100">
        <f>SUM('monthly data'!JF282:JH282)</f>
        <v>26.524501892894492</v>
      </c>
      <c r="CM1303" s="100">
        <f>SUM('monthly data'!JI282:JK282)</f>
        <v>65.191657888150786</v>
      </c>
      <c r="CN1303" s="100">
        <f>SUM('monthly data'!JL282:JN282)</f>
        <v>37.074356514000002</v>
      </c>
      <c r="CO1303" s="100">
        <f>SUM('monthly data'!JO282:JQ282)</f>
        <v>72.558214555612963</v>
      </c>
      <c r="CP1303" s="100">
        <f>SUM('monthly data'!JR282:JT282)</f>
        <v>58.826499787192816</v>
      </c>
      <c r="CQ1303" s="100">
        <f>SUM('monthly data'!JU282:JW282)</f>
        <v>21.73788187250133</v>
      </c>
      <c r="CR1303" s="100">
        <f>SUM('monthly data'!JX282:JZ282)</f>
        <v>25.181241749353855</v>
      </c>
      <c r="CS1303" s="100">
        <f>SUM('monthly data'!KA282:KC282)</f>
        <v>81.570917223784534</v>
      </c>
      <c r="CT1303" s="100">
        <f>SUM('monthly data'!KD282:KF282)</f>
        <v>39.845358136215836</v>
      </c>
      <c r="CU1303" s="100">
        <f>SUM('monthly data'!KG282:KI282)</f>
        <v>15.10057540079125</v>
      </c>
      <c r="CV1303" s="100">
        <f>SUM('monthly data'!KJ282:KL282)</f>
        <v>28.494422424923968</v>
      </c>
      <c r="CW1303" s="100">
        <f>SUM('monthly data'!KM282:KO282)</f>
        <v>62.075098293181547</v>
      </c>
      <c r="CX1303" s="100">
        <f>SUM('monthly data'!KP282:KR282)</f>
        <v>17.942072601710958</v>
      </c>
      <c r="CY1303" s="100">
        <f>SUM('monthly data'!KS282:KU282)</f>
        <v>69.218968641800998</v>
      </c>
      <c r="CZ1303" s="100">
        <f>SUM('monthly data'!KV282:KX282)</f>
        <v>55.78206542418198</v>
      </c>
      <c r="DA1303" s="100">
        <f>SUM('monthly data'!KY282:LA282)</f>
        <v>63.948622976317594</v>
      </c>
      <c r="DB1303" s="100">
        <f>SUM('monthly data'!LB282:LD282)</f>
        <v>0</v>
      </c>
      <c r="DC1303" s="100">
        <f>SUM('monthly data'!LE282:LG282)</f>
        <v>0</v>
      </c>
      <c r="DD1303" s="100">
        <f>SUM('monthly data'!LH282:LJ282)</f>
        <v>0</v>
      </c>
      <c r="DE1303" s="100">
        <f>SUM('monthly data'!LK282:LM282)</f>
        <v>0</v>
      </c>
      <c r="DF1303" s="100">
        <f>SUM('monthly data'!LN282:LP282)</f>
        <v>0</v>
      </c>
      <c r="DG1303" s="100">
        <f>SUM('monthly data'!LQ282:LS282)</f>
        <v>0</v>
      </c>
      <c r="DH1303" s="100">
        <f>SUM('monthly data'!LT282:LV282)</f>
        <v>0</v>
      </c>
      <c r="DI1303" s="100">
        <f>SUM('monthly data'!LW282:LY282)</f>
        <v>0</v>
      </c>
      <c r="DJ1303" s="100">
        <f>SUM('monthly data'!LZ282:MB282)</f>
        <v>0</v>
      </c>
      <c r="DK1303" s="100">
        <f>SUM('monthly data'!MC282:ME282)</f>
        <v>0</v>
      </c>
      <c r="DL1303" s="100">
        <f>SUM('monthly data'!MF282:MH282)</f>
        <v>0</v>
      </c>
      <c r="DM1303" s="100">
        <f>SUM('monthly data'!MI282:MK282)</f>
        <v>0</v>
      </c>
      <c r="DN1303" s="100">
        <f>SUM('monthly data'!ML282:MN282)</f>
        <v>0</v>
      </c>
      <c r="DO1303" s="100">
        <f>SUM('monthly data'!MO282:MQ282)</f>
        <v>0</v>
      </c>
      <c r="DP1303" s="100">
        <f>SUM('monthly data'!MR282:MT282)</f>
        <v>0</v>
      </c>
      <c r="DQ1303" s="100">
        <f>SUM('monthly data'!MU282:MW282)</f>
        <v>0</v>
      </c>
    </row>
    <row r="1304" spans="1:121" ht="15.6">
      <c r="A1304" s="103" t="s">
        <v>761</v>
      </c>
      <c r="B1304" s="100">
        <f>SUM('monthly data'!B283:D283)</f>
        <v>0</v>
      </c>
      <c r="C1304" s="100">
        <f>SUM('monthly data'!E283:G283)</f>
        <v>0</v>
      </c>
      <c r="D1304" s="100">
        <f>SUM('monthly data'!H283:J283)</f>
        <v>0</v>
      </c>
      <c r="E1304" s="100">
        <f>SUM('monthly data'!K283:M283)</f>
        <v>0</v>
      </c>
      <c r="F1304" s="100">
        <f>SUM('monthly data'!N283:P283)</f>
        <v>0</v>
      </c>
      <c r="G1304" s="100">
        <f>SUM('monthly data'!Q283:S283)</f>
        <v>0</v>
      </c>
      <c r="H1304" s="100">
        <f>SUM('monthly data'!T283:V283)</f>
        <v>0</v>
      </c>
      <c r="I1304" s="100">
        <f>SUM('monthly data'!W283:Y283)</f>
        <v>0</v>
      </c>
      <c r="J1304" s="100">
        <f>SUM('monthly data'!Z283:AB283)</f>
        <v>0</v>
      </c>
      <c r="K1304" s="100">
        <f>SUM('monthly data'!AC283:AE283)</f>
        <v>0</v>
      </c>
      <c r="L1304" s="100">
        <f>SUM('monthly data'!AF283:AH283)</f>
        <v>0</v>
      </c>
      <c r="M1304" s="100">
        <f>SUM('monthly data'!AI283:AK283)</f>
        <v>0</v>
      </c>
      <c r="N1304" s="100">
        <f>SUM('monthly data'!AL283:AN283)</f>
        <v>0</v>
      </c>
      <c r="O1304" s="100">
        <f>SUM('monthly data'!AO283:AQ283)</f>
        <v>0</v>
      </c>
      <c r="P1304" s="100">
        <f>SUM('monthly data'!AR283:AT283)</f>
        <v>0</v>
      </c>
      <c r="Q1304" s="100">
        <f>SUM('monthly data'!AU283:AW283)</f>
        <v>0</v>
      </c>
      <c r="R1304" s="100">
        <f>SUM('monthly data'!AX283:AZ283)</f>
        <v>9.7098312500000006</v>
      </c>
      <c r="S1304" s="100">
        <f>SUM('monthly data'!BA283:BC283)</f>
        <v>9.7098312500000006</v>
      </c>
      <c r="T1304" s="100">
        <f>SUM('monthly data'!BD283:BF283)</f>
        <v>9.7098312500000006</v>
      </c>
      <c r="U1304" s="100">
        <f>SUM('monthly data'!BG283:BI283)</f>
        <v>9.7098312500000006</v>
      </c>
      <c r="V1304" s="100">
        <f>SUM('monthly data'!BJ283:BL283)</f>
        <v>9.6071625000000012</v>
      </c>
      <c r="W1304" s="100">
        <f>SUM('monthly data'!BM283:BO283)</f>
        <v>9.6071625000000012</v>
      </c>
      <c r="X1304" s="100">
        <f>SUM('monthly data'!BP283:BR283)</f>
        <v>9.6071625000000012</v>
      </c>
      <c r="Y1304" s="100">
        <f>SUM('monthly data'!BS283:BU283)</f>
        <v>9.6071625000000012</v>
      </c>
      <c r="Z1304" s="100">
        <f>SUM('monthly data'!BV283:BX283)</f>
        <v>8.2098312500000006</v>
      </c>
      <c r="AA1304" s="100">
        <f>SUM('monthly data'!BY283:CA283)</f>
        <v>8.2098312500000006</v>
      </c>
      <c r="AB1304" s="100">
        <f>SUM('monthly data'!CB283:CD283)</f>
        <v>8.2098312500000006</v>
      </c>
      <c r="AC1304" s="100">
        <f>SUM('monthly data'!CE283:CG283)</f>
        <v>8.2098312500000006</v>
      </c>
      <c r="AD1304" s="100">
        <f>SUM('monthly data'!CH283:CJ283)</f>
        <v>7.2968124999999997</v>
      </c>
      <c r="AE1304" s="100">
        <f>SUM('monthly data'!CK283:CM283)</f>
        <v>7.2968124999999997</v>
      </c>
      <c r="AF1304" s="100">
        <f>SUM('monthly data'!CN283:CP283)</f>
        <v>7.2968124999999997</v>
      </c>
      <c r="AG1304" s="100">
        <f>SUM('monthly data'!CQ283:CS283)</f>
        <v>7.2968124999999997</v>
      </c>
      <c r="AH1304" s="100">
        <f>SUM('monthly data'!CT283:CV283)</f>
        <v>7.2771749999999997</v>
      </c>
      <c r="AI1304" s="100">
        <f>SUM('monthly data'!CW283:CY283)</f>
        <v>7.2771749999999997</v>
      </c>
      <c r="AJ1304" s="100">
        <f>SUM('monthly data'!CZ283:DB283)</f>
        <v>7.2771749999999997</v>
      </c>
      <c r="AK1304" s="100">
        <f>SUM('monthly data'!DC283:DE283)</f>
        <v>7.2771749999999997</v>
      </c>
      <c r="AL1304" s="100">
        <f>SUM('monthly data'!DF283:DH283)</f>
        <v>9.4195375000000006</v>
      </c>
      <c r="AM1304" s="100">
        <f>SUM('monthly data'!DI283:DK283)</f>
        <v>9.4195375000000006</v>
      </c>
      <c r="AN1304" s="100">
        <f>SUM('monthly data'!DL283:DN283)</f>
        <v>9.4195375000000006</v>
      </c>
      <c r="AO1304" s="100">
        <f>SUM('monthly data'!DO283:DQ283)</f>
        <v>9.4195375000000006</v>
      </c>
      <c r="AP1304" s="100">
        <f>SUM('monthly data'!DR283:DT283)</f>
        <v>14.966800000000001</v>
      </c>
      <c r="AQ1304" s="100">
        <f>SUM('monthly data'!DU283:DW283)</f>
        <v>14.966800000000001</v>
      </c>
      <c r="AR1304" s="100">
        <f>SUM('monthly data'!DX283:DZ283)</f>
        <v>14.966800000000001</v>
      </c>
      <c r="AS1304" s="100">
        <f>SUM('monthly data'!EA283:EC283)</f>
        <v>14.966800000000001</v>
      </c>
      <c r="AT1304" s="100">
        <f>SUM('monthly data'!ED283:EF283)</f>
        <v>16.015125000000001</v>
      </c>
      <c r="AU1304" s="100">
        <f>SUM('monthly data'!EG283:EI283)</f>
        <v>16.015125000000001</v>
      </c>
      <c r="AV1304" s="100">
        <f>SUM('monthly data'!EJ283:EL283)</f>
        <v>16.015125000000001</v>
      </c>
      <c r="AW1304" s="100">
        <f>SUM('monthly data'!EM283:EO283)</f>
        <v>16.015125000000001</v>
      </c>
      <c r="AX1304" s="100">
        <f>SUM('monthly data'!EP283:ER283)</f>
        <v>19.096</v>
      </c>
      <c r="AY1304" s="100">
        <f>SUM('monthly data'!ES283:EU283)</f>
        <v>18.920000000000002</v>
      </c>
      <c r="AZ1304" s="100">
        <f>SUM('monthly data'!EV283:EX283)</f>
        <v>20.327999999999999</v>
      </c>
      <c r="BA1304" s="100">
        <f>SUM('monthly data'!EY283:FA283)</f>
        <v>15.656000000000001</v>
      </c>
      <c r="BB1304" s="100">
        <f>SUM('monthly data'!FB283:FD283)</f>
        <v>13.61007</v>
      </c>
      <c r="BC1304" s="100">
        <f>SUM('monthly data'!FE283:FG283)</f>
        <v>21.278419999999997</v>
      </c>
      <c r="BD1304" s="100">
        <f>SUM('monthly data'!FH283:FJ283)</f>
        <v>20.6523</v>
      </c>
      <c r="BE1304" s="100">
        <f>SUM('monthly data'!FK283:FM283)</f>
        <v>38.554199999999994</v>
      </c>
      <c r="BF1304" s="100">
        <f>SUM('monthly data'!FN283:FP283)</f>
        <v>27.222999999999999</v>
      </c>
      <c r="BG1304" s="100">
        <f>SUM('monthly data'!FQ283:FS283)</f>
        <v>14.770896896000002</v>
      </c>
      <c r="BH1304" s="100">
        <f>SUM('monthly data'!FT283:FV283)</f>
        <v>31.943841391000003</v>
      </c>
      <c r="BI1304" s="100">
        <f>SUM('monthly data'!FW283:FY283)</f>
        <v>39.854758195999992</v>
      </c>
      <c r="BJ1304" s="100">
        <f>SUM('monthly data'!FZ283:GB283)</f>
        <v>27.3</v>
      </c>
      <c r="BK1304" s="100">
        <f>SUM('monthly data'!GC283:GE283)</f>
        <v>27.3</v>
      </c>
      <c r="BL1304" s="100">
        <f>SUM('monthly data'!GF283:GH283)</f>
        <v>34.1</v>
      </c>
      <c r="BM1304" s="100">
        <f>SUM('monthly data'!GI283:GK283)</f>
        <v>80</v>
      </c>
      <c r="BN1304" s="100">
        <f>SUM('monthly data'!GL283:GN283)</f>
        <v>25.449000000000002</v>
      </c>
      <c r="BO1304" s="100">
        <f>SUM('monthly data'!GO283:GQ283)</f>
        <v>24.451000000000001</v>
      </c>
      <c r="BP1304" s="100">
        <f>SUM('monthly data'!GR283:GT283)</f>
        <v>28.44</v>
      </c>
      <c r="BQ1304" s="100">
        <f>SUM('monthly data'!GU283:GW283)</f>
        <v>79.360600000000005</v>
      </c>
      <c r="BR1304" s="100">
        <f>SUM('monthly data'!GX283:GZ283)</f>
        <v>28.4</v>
      </c>
      <c r="BS1304" s="100">
        <f>SUM('monthly data'!HA283:HC283)</f>
        <v>63.072049327625756</v>
      </c>
      <c r="BT1304" s="100">
        <f>SUM('monthly data'!HD283:HF283)</f>
        <v>33.606911588104857</v>
      </c>
      <c r="BU1304" s="100">
        <f>SUM('monthly data'!HG283:HI283)</f>
        <v>78.506604943937077</v>
      </c>
      <c r="BV1304" s="100">
        <f>SUM('monthly data'!HJ283:HL283)</f>
        <v>12.88503584449666</v>
      </c>
      <c r="BW1304" s="100">
        <f>SUM('monthly data'!HM283:HO283)</f>
        <v>49.901447623461401</v>
      </c>
      <c r="BX1304" s="100">
        <f>SUM('monthly data'!HP283:HR283)</f>
        <v>60.506378261799995</v>
      </c>
      <c r="BY1304" s="100">
        <f>SUM('monthly data'!HS283:HU283)</f>
        <v>96.77258851408601</v>
      </c>
      <c r="BZ1304" s="100">
        <f>SUM('monthly data'!HV283:HX283)</f>
        <v>52.999999999999993</v>
      </c>
      <c r="CA1304" s="100">
        <f>SUM('monthly data'!HY283:IA283)</f>
        <v>92.982808470682983</v>
      </c>
      <c r="CB1304" s="100">
        <f>SUM('monthly data'!IB283:ID283)</f>
        <v>51.125</v>
      </c>
      <c r="CC1304" s="100">
        <f>SUM('monthly data'!IE283:IG283)</f>
        <v>74.353044957038719</v>
      </c>
      <c r="CD1304" s="100">
        <f>SUM('monthly data'!IH283:IJ283)</f>
        <v>57.777826278681992</v>
      </c>
      <c r="CE1304" s="100">
        <f>SUM('monthly data'!IK283:IM283)</f>
        <v>57.777826278681992</v>
      </c>
      <c r="CF1304" s="100">
        <f>SUM('monthly data'!IN283:IP283)</f>
        <v>48.36999999999999</v>
      </c>
      <c r="CG1304" s="100">
        <f>SUM('monthly data'!IQ283:IS283)</f>
        <v>48.370000000000005</v>
      </c>
      <c r="CH1304" s="100">
        <f>SUM('monthly data'!IT283:IV283)</f>
        <v>36.1</v>
      </c>
      <c r="CI1304" s="100">
        <f>SUM('monthly data'!IW283:IY283)</f>
        <v>36.099999999999994</v>
      </c>
      <c r="CJ1304" s="100">
        <f>SUM('monthly data'!IZ283:JB283)</f>
        <v>26.424451074718551</v>
      </c>
      <c r="CK1304" s="100">
        <f>SUM('monthly data'!JC283:JE283)</f>
        <v>3.0254844532894221</v>
      </c>
      <c r="CL1304" s="100">
        <f>SUM('monthly data'!JF283:JH283)</f>
        <v>15.873335991999999</v>
      </c>
      <c r="CM1304" s="100">
        <f>SUM('monthly data'!JI283:JK283)</f>
        <v>12.168713068197375</v>
      </c>
      <c r="CN1304" s="100">
        <f>SUM('monthly data'!JL283:JN283)</f>
        <v>42.577500000000001</v>
      </c>
      <c r="CO1304" s="100">
        <f>SUM('monthly data'!JO283:JQ283)</f>
        <v>42.577500000000001</v>
      </c>
      <c r="CP1304" s="100">
        <f>SUM('monthly data'!JR283:JT283)</f>
        <v>41.777500000000003</v>
      </c>
      <c r="CQ1304" s="100">
        <f>SUM('monthly data'!JU283:JW283)</f>
        <v>41.777500000000003</v>
      </c>
      <c r="CR1304" s="100">
        <f>SUM('monthly data'!JX283:JZ283)</f>
        <v>63.914307299870003</v>
      </c>
      <c r="CS1304" s="100">
        <f>SUM('monthly data'!KA283:KC283)</f>
        <v>63.885721243276649</v>
      </c>
      <c r="CT1304" s="100">
        <f>SUM('monthly data'!KD283:KF283)</f>
        <v>52.63775172537062</v>
      </c>
      <c r="CU1304" s="100">
        <f>SUM('monthly data'!KG283:KI283)</f>
        <v>52.637751725652407</v>
      </c>
      <c r="CV1304" s="100">
        <f>SUM('monthly data'!KJ283:KL283)</f>
        <v>64.952519898819844</v>
      </c>
      <c r="CW1304" s="100">
        <f>SUM('monthly data'!KM283:KO283)</f>
        <v>64.947729692991317</v>
      </c>
      <c r="CX1304" s="100">
        <f>SUM('monthly data'!KP283:KR283)</f>
        <v>64.947729692991317</v>
      </c>
      <c r="CY1304" s="100">
        <f>SUM('monthly data'!KS283:KU283)</f>
        <v>64.979863397447573</v>
      </c>
      <c r="CZ1304" s="100">
        <f>SUM('monthly data'!KV283:KX283)</f>
        <v>69.387404414559811</v>
      </c>
      <c r="DA1304" s="100">
        <f>SUM('monthly data'!KY283:LA283)</f>
        <v>69.387404414559825</v>
      </c>
      <c r="DB1304" s="100">
        <f>SUM('monthly data'!LB283:LD283)</f>
        <v>0</v>
      </c>
      <c r="DC1304" s="100">
        <f>SUM('monthly data'!LE283:LG283)</f>
        <v>0</v>
      </c>
      <c r="DD1304" s="100">
        <f>SUM('monthly data'!LH283:LJ283)</f>
        <v>0</v>
      </c>
      <c r="DE1304" s="100">
        <f>SUM('monthly data'!LK283:LM283)</f>
        <v>0</v>
      </c>
      <c r="DF1304" s="100">
        <f>SUM('monthly data'!LN283:LP283)</f>
        <v>0</v>
      </c>
      <c r="DG1304" s="100">
        <f>SUM('monthly data'!LQ283:LS283)</f>
        <v>0</v>
      </c>
      <c r="DH1304" s="100">
        <f>SUM('monthly data'!LT283:LV283)</f>
        <v>0</v>
      </c>
      <c r="DI1304" s="100">
        <f>SUM('monthly data'!LW283:LY283)</f>
        <v>0</v>
      </c>
      <c r="DJ1304" s="100">
        <f>SUM('monthly data'!LZ283:MB283)</f>
        <v>0</v>
      </c>
      <c r="DK1304" s="100">
        <f>SUM('monthly data'!MC283:ME283)</f>
        <v>0</v>
      </c>
      <c r="DL1304" s="100">
        <f>SUM('monthly data'!MF283:MH283)</f>
        <v>0</v>
      </c>
      <c r="DM1304" s="100">
        <f>SUM('monthly data'!MI283:MK283)</f>
        <v>0</v>
      </c>
      <c r="DN1304" s="100">
        <f>SUM('monthly data'!ML283:MN283)</f>
        <v>0</v>
      </c>
      <c r="DO1304" s="100">
        <f>SUM('monthly data'!MO283:MQ283)</f>
        <v>0</v>
      </c>
      <c r="DP1304" s="100">
        <f>SUM('monthly data'!MR283:MT283)</f>
        <v>0</v>
      </c>
      <c r="DQ1304" s="100">
        <f>SUM('monthly data'!MU283:MW283)</f>
        <v>0</v>
      </c>
    </row>
    <row r="1305" spans="1:121" ht="15.6">
      <c r="A1305" s="102" t="s">
        <v>20</v>
      </c>
      <c r="B1305" s="100">
        <f>SUM('monthly data'!B284:D284)</f>
        <v>0</v>
      </c>
      <c r="C1305" s="100">
        <f>SUM('monthly data'!E284:G284)</f>
        <v>0</v>
      </c>
      <c r="D1305" s="100">
        <f>SUM('monthly data'!H284:J284)</f>
        <v>0</v>
      </c>
      <c r="E1305" s="100">
        <f>SUM('monthly data'!K284:M284)</f>
        <v>0</v>
      </c>
      <c r="F1305" s="100">
        <f>SUM('monthly data'!N284:P284)</f>
        <v>0</v>
      </c>
      <c r="G1305" s="100">
        <f>SUM('monthly data'!Q284:S284)</f>
        <v>0</v>
      </c>
      <c r="H1305" s="100">
        <f>SUM('monthly data'!T284:V284)</f>
        <v>0</v>
      </c>
      <c r="I1305" s="100">
        <f>SUM('monthly data'!W284:Y284)</f>
        <v>0</v>
      </c>
      <c r="J1305" s="100">
        <f>SUM('monthly data'!Z284:AB284)</f>
        <v>0</v>
      </c>
      <c r="K1305" s="100">
        <f>SUM('monthly data'!AC284:AE284)</f>
        <v>0</v>
      </c>
      <c r="L1305" s="100">
        <f>SUM('monthly data'!AF284:AH284)</f>
        <v>0</v>
      </c>
      <c r="M1305" s="100">
        <f>SUM('monthly data'!AI284:AK284)</f>
        <v>0</v>
      </c>
      <c r="N1305" s="100">
        <f>SUM('monthly data'!AL284:AN284)</f>
        <v>0</v>
      </c>
      <c r="O1305" s="100">
        <f>SUM('monthly data'!AO284:AQ284)</f>
        <v>0</v>
      </c>
      <c r="P1305" s="100">
        <f>SUM('monthly data'!AR284:AT284)</f>
        <v>0</v>
      </c>
      <c r="Q1305" s="100">
        <f>SUM('monthly data'!AU284:AW284)</f>
        <v>0</v>
      </c>
      <c r="R1305" s="100">
        <f>SUM('monthly data'!AX284:AZ284)</f>
        <v>36.756352257125002</v>
      </c>
      <c r="S1305" s="100">
        <f>SUM('monthly data'!BA284:BC284)</f>
        <v>36.756352257125002</v>
      </c>
      <c r="T1305" s="100">
        <f>SUM('monthly data'!BD284:BF284)</f>
        <v>36.756352257125002</v>
      </c>
      <c r="U1305" s="100">
        <f>SUM('monthly data'!BG284:BI284)</f>
        <v>36.756352257125002</v>
      </c>
      <c r="V1305" s="100">
        <f>SUM('monthly data'!BJ284:BL284)</f>
        <v>38.951666753562499</v>
      </c>
      <c r="W1305" s="100">
        <f>SUM('monthly data'!BM284:BO284)</f>
        <v>38.951666753562499</v>
      </c>
      <c r="X1305" s="100">
        <f>SUM('monthly data'!BP284:BR284)</f>
        <v>38.951666753562499</v>
      </c>
      <c r="Y1305" s="100">
        <f>SUM('monthly data'!BS284:BU284)</f>
        <v>38.951666753562499</v>
      </c>
      <c r="Z1305" s="100">
        <f>SUM('monthly data'!BV284:BX284)</f>
        <v>42.040849999999999</v>
      </c>
      <c r="AA1305" s="100">
        <f>SUM('monthly data'!BY284:CA284)</f>
        <v>42.040849999999999</v>
      </c>
      <c r="AB1305" s="100">
        <f>SUM('monthly data'!CB284:CD284)</f>
        <v>42.040849999999999</v>
      </c>
      <c r="AC1305" s="100">
        <f>SUM('monthly data'!CE284:CG284)</f>
        <v>42.040849999999999</v>
      </c>
      <c r="AD1305" s="100">
        <f>SUM('monthly data'!CH284:CJ284)</f>
        <v>47.829768749999999</v>
      </c>
      <c r="AE1305" s="100">
        <f>SUM('monthly data'!CK284:CM284)</f>
        <v>47.829768749999999</v>
      </c>
      <c r="AF1305" s="100">
        <f>SUM('monthly data'!CN284:CP284)</f>
        <v>47.829768749999999</v>
      </c>
      <c r="AG1305" s="100">
        <f>SUM('monthly data'!CQ284:CS284)</f>
        <v>47.829768749999999</v>
      </c>
      <c r="AH1305" s="100">
        <f>SUM('monthly data'!CT284:CV284)</f>
        <v>55.536792500000004</v>
      </c>
      <c r="AI1305" s="100">
        <f>SUM('monthly data'!CW284:CY284)</f>
        <v>55.536792500000004</v>
      </c>
      <c r="AJ1305" s="100">
        <f>SUM('monthly data'!CZ284:DB284)</f>
        <v>55.536792500000004</v>
      </c>
      <c r="AK1305" s="100">
        <f>SUM('monthly data'!DC284:DE284)</f>
        <v>55.536792500000004</v>
      </c>
      <c r="AL1305" s="100">
        <f>SUM('monthly data'!DF284:DH284)</f>
        <v>67.594571679686879</v>
      </c>
      <c r="AM1305" s="100">
        <f>SUM('monthly data'!DI284:DK284)</f>
        <v>67.594571679686879</v>
      </c>
      <c r="AN1305" s="100">
        <f>SUM('monthly data'!DL284:DN284)</f>
        <v>67.594571679686879</v>
      </c>
      <c r="AO1305" s="100">
        <f>SUM('monthly data'!DO284:DQ284)</f>
        <v>67.594571679686879</v>
      </c>
      <c r="AP1305" s="100">
        <f>SUM('monthly data'!DR284:DT284)</f>
        <v>82.44584224081126</v>
      </c>
      <c r="AQ1305" s="100">
        <f>SUM('monthly data'!DU284:DW284)</f>
        <v>82.44584224081126</v>
      </c>
      <c r="AR1305" s="100">
        <f>SUM('monthly data'!DX284:DZ284)</f>
        <v>82.44584224081126</v>
      </c>
      <c r="AS1305" s="100">
        <f>SUM('monthly data'!EA284:EC284)</f>
        <v>82.44584224081126</v>
      </c>
      <c r="AT1305" s="100">
        <f>SUM('monthly data'!ED284:EF284)</f>
        <v>96.751850561124371</v>
      </c>
      <c r="AU1305" s="100">
        <f>SUM('monthly data'!EG284:EI284)</f>
        <v>96.751850561124371</v>
      </c>
      <c r="AV1305" s="100">
        <f>SUM('monthly data'!EJ284:EL284)</f>
        <v>96.751850561124371</v>
      </c>
      <c r="AW1305" s="100">
        <f>SUM('monthly data'!EM284:EO284)</f>
        <v>96.751850561124371</v>
      </c>
      <c r="AX1305" s="100">
        <f>SUM('monthly data'!EP284:ER284)</f>
        <v>116.23354873865662</v>
      </c>
      <c r="AY1305" s="100">
        <f>SUM('monthly data'!ES284:EU284)</f>
        <v>109.66090561975217</v>
      </c>
      <c r="AZ1305" s="100">
        <f>SUM('monthly data'!EV284:EX284)</f>
        <v>145.08331283305989</v>
      </c>
      <c r="BA1305" s="100">
        <f>SUM('monthly data'!EY284:FA284)</f>
        <v>119.76520446892</v>
      </c>
      <c r="BB1305" s="100">
        <f>SUM('monthly data'!FB284:FD284)</f>
        <v>127.07886562545931</v>
      </c>
      <c r="BC1305" s="100">
        <f>SUM('monthly data'!FE284:FG284)</f>
        <v>143.61023324631151</v>
      </c>
      <c r="BD1305" s="100">
        <f>SUM('monthly data'!FH284:FJ284)</f>
        <v>176.50807164336283</v>
      </c>
      <c r="BE1305" s="100">
        <f>SUM('monthly data'!FK284:FM284)</f>
        <v>202.54746485306978</v>
      </c>
      <c r="BF1305" s="100">
        <f>SUM('monthly data'!FN284:FP284)</f>
        <v>186.89251754899999</v>
      </c>
      <c r="BG1305" s="100">
        <f>SUM('monthly data'!FQ284:FS284)</f>
        <v>162.60883202700001</v>
      </c>
      <c r="BH1305" s="100">
        <f>SUM('monthly data'!FT284:FV284)</f>
        <v>192.873470037</v>
      </c>
      <c r="BI1305" s="100">
        <f>SUM('monthly data'!FW284:FY284)</f>
        <v>211.91374396499998</v>
      </c>
      <c r="BJ1305" s="100">
        <f>SUM('monthly data'!FZ284:GB284)</f>
        <v>191.70871054164724</v>
      </c>
      <c r="BK1305" s="100">
        <f>SUM('monthly data'!GC284:GE284)</f>
        <v>209.68474144053357</v>
      </c>
      <c r="BL1305" s="100">
        <f>SUM('monthly data'!GF284:GH284)</f>
        <v>227.14742168767</v>
      </c>
      <c r="BM1305" s="100">
        <f>SUM('monthly data'!GI284:GK284)</f>
        <v>250.82616214134828</v>
      </c>
      <c r="BN1305" s="100">
        <f>SUM('monthly data'!GL284:GN284)</f>
        <v>242.23260020500001</v>
      </c>
      <c r="BO1305" s="100">
        <f>SUM('monthly data'!GO284:GQ284)</f>
        <v>264.53277749300003</v>
      </c>
      <c r="BP1305" s="100">
        <f>SUM('monthly data'!GR284:GT284)</f>
        <v>216.55246477699998</v>
      </c>
      <c r="BQ1305" s="100">
        <f>SUM('monthly data'!GU284:GW284)</f>
        <v>279.49219726282001</v>
      </c>
      <c r="BR1305" s="100">
        <f>SUM('monthly data'!GX284:GZ284)</f>
        <v>276.59160449336997</v>
      </c>
      <c r="BS1305" s="100">
        <f>SUM('monthly data'!HA284:HC284)</f>
        <v>337.13331801043</v>
      </c>
      <c r="BT1305" s="100">
        <f>SUM('monthly data'!HD284:HF284)</f>
        <v>278.74329999999998</v>
      </c>
      <c r="BU1305" s="100">
        <f>SUM('monthly data'!HG284:HI284)</f>
        <v>235.79101212500001</v>
      </c>
      <c r="BV1305" s="100">
        <f>SUM('monthly data'!HJ284:HL284)</f>
        <v>219.6176632049268</v>
      </c>
      <c r="BW1305" s="100">
        <f>SUM('monthly data'!HM284:HO284)</f>
        <v>392.55989284743902</v>
      </c>
      <c r="BX1305" s="100">
        <f>SUM('monthly data'!HP284:HR284)</f>
        <v>299.87385548048871</v>
      </c>
      <c r="BY1305" s="100">
        <f>SUM('monthly data'!HS284:HU284)</f>
        <v>387.39444030032928</v>
      </c>
      <c r="BZ1305" s="100">
        <f>SUM('monthly data'!HV284:HX284)</f>
        <v>369.03899878592136</v>
      </c>
      <c r="CA1305" s="100">
        <f>SUM('monthly data'!HY284:IA284)</f>
        <v>485.15312731549994</v>
      </c>
      <c r="CB1305" s="100">
        <f>SUM('monthly data'!IB284:ID284)</f>
        <v>405.09473534432459</v>
      </c>
      <c r="CC1305" s="100">
        <f>SUM('monthly data'!IE284:IG284)</f>
        <v>383.7014216029329</v>
      </c>
      <c r="CD1305" s="100">
        <f>SUM('monthly data'!IH284:IJ284)</f>
        <v>424.13941439856842</v>
      </c>
      <c r="CE1305" s="100">
        <f>SUM('monthly data'!IK284:IM284)</f>
        <v>461.18622489836332</v>
      </c>
      <c r="CF1305" s="100">
        <f>SUM('monthly data'!IN284:IP284)</f>
        <v>403.94371552624023</v>
      </c>
      <c r="CG1305" s="100">
        <f>SUM('monthly data'!IQ284:IS284)</f>
        <v>439.62018313308818</v>
      </c>
      <c r="CH1305" s="100">
        <f>SUM('monthly data'!IT284:IV284)</f>
        <v>458.87066395039017</v>
      </c>
      <c r="CI1305" s="100">
        <f>SUM('monthly data'!IW284:IY284)</f>
        <v>452.20492061265645</v>
      </c>
      <c r="CJ1305" s="100">
        <f>SUM('monthly data'!IZ284:JB284)</f>
        <v>422.33042573606116</v>
      </c>
      <c r="CK1305" s="100">
        <f>SUM('monthly data'!JC284:JE284)</f>
        <v>437.45913647369969</v>
      </c>
      <c r="CL1305" s="100">
        <f>SUM('monthly data'!JF284:JH284)</f>
        <v>454.67205271511745</v>
      </c>
      <c r="CM1305" s="100">
        <f>SUM('monthly data'!JI284:JK284)</f>
        <v>553.62112393324344</v>
      </c>
      <c r="CN1305" s="100">
        <f>SUM('monthly data'!JL284:JN284)</f>
        <v>559.08330180481698</v>
      </c>
      <c r="CO1305" s="100">
        <f>SUM('monthly data'!JO284:JQ284)</f>
        <v>533.28999990106979</v>
      </c>
      <c r="CP1305" s="100">
        <f>SUM('monthly data'!JR284:JT284)</f>
        <v>556.24610957480252</v>
      </c>
      <c r="CQ1305" s="100">
        <f>SUM('monthly data'!JU284:JW284)</f>
        <v>513.35382534479379</v>
      </c>
      <c r="CR1305" s="100">
        <f>SUM('monthly data'!JX284:JZ284)</f>
        <v>556.71967520465398</v>
      </c>
      <c r="CS1305" s="100">
        <f>SUM('monthly data'!KA284:KC284)</f>
        <v>667.64144195996607</v>
      </c>
      <c r="CT1305" s="100">
        <f>SUM('monthly data'!KD284:KF284)</f>
        <v>641.2082041938927</v>
      </c>
      <c r="CU1305" s="100">
        <f>SUM('monthly data'!KG284:KI284)</f>
        <v>746.0685730874776</v>
      </c>
      <c r="CV1305" s="100">
        <f>SUM('monthly data'!KJ284:KL284)</f>
        <v>689.23920568705523</v>
      </c>
      <c r="CW1305" s="100">
        <f>SUM('monthly data'!KM284:KO284)</f>
        <v>818.13052135477983</v>
      </c>
      <c r="CX1305" s="100">
        <f>SUM('monthly data'!KP284:KR284)</f>
        <v>729.97762313421481</v>
      </c>
      <c r="CY1305" s="100">
        <f>SUM('monthly data'!KS284:KU284)</f>
        <v>810.5296884503756</v>
      </c>
      <c r="CZ1305" s="100">
        <f>SUM('monthly data'!KV284:KX284)</f>
        <v>939.96714948533258</v>
      </c>
      <c r="DA1305" s="100">
        <f>SUM('monthly data'!KY284:LA284)</f>
        <v>813.89113639633888</v>
      </c>
      <c r="DB1305" s="100">
        <f>SUM('monthly data'!LB284:LD284)</f>
        <v>0</v>
      </c>
      <c r="DC1305" s="100">
        <f>SUM('monthly data'!LE284:LG284)</f>
        <v>0</v>
      </c>
      <c r="DD1305" s="100">
        <f>SUM('monthly data'!LH284:LJ284)</f>
        <v>0</v>
      </c>
      <c r="DE1305" s="100">
        <f>SUM('monthly data'!LK284:LM284)</f>
        <v>0</v>
      </c>
      <c r="DF1305" s="100">
        <f>SUM('monthly data'!LN284:LP284)</f>
        <v>0</v>
      </c>
      <c r="DG1305" s="100">
        <f>SUM('monthly data'!LQ284:LS284)</f>
        <v>0</v>
      </c>
      <c r="DH1305" s="100">
        <f>SUM('monthly data'!LT284:LV284)</f>
        <v>0</v>
      </c>
      <c r="DI1305" s="100">
        <f>SUM('monthly data'!LW284:LY284)</f>
        <v>0</v>
      </c>
      <c r="DJ1305" s="100">
        <f>SUM('monthly data'!LZ284:MB284)</f>
        <v>0</v>
      </c>
      <c r="DK1305" s="100">
        <f>SUM('monthly data'!MC284:ME284)</f>
        <v>0</v>
      </c>
      <c r="DL1305" s="100">
        <f>SUM('monthly data'!MF284:MH284)</f>
        <v>0</v>
      </c>
      <c r="DM1305" s="100">
        <f>SUM('monthly data'!MI284:MK284)</f>
        <v>0</v>
      </c>
      <c r="DN1305" s="100">
        <f>SUM('monthly data'!ML284:MN284)</f>
        <v>0</v>
      </c>
      <c r="DO1305" s="100">
        <f>SUM('monthly data'!MO284:MQ284)</f>
        <v>0</v>
      </c>
      <c r="DP1305" s="100">
        <f>SUM('monthly data'!MR284:MT284)</f>
        <v>0</v>
      </c>
      <c r="DQ1305" s="100">
        <f>SUM('monthly data'!MU284:MW284)</f>
        <v>0</v>
      </c>
    </row>
    <row r="1306" spans="1:121" ht="15.6">
      <c r="A1306" s="102" t="s">
        <v>18</v>
      </c>
      <c r="B1306" s="100">
        <f>SUM('monthly data'!B285:D285)</f>
        <v>0</v>
      </c>
      <c r="C1306" s="100">
        <f>SUM('monthly data'!E285:G285)</f>
        <v>0</v>
      </c>
      <c r="D1306" s="100">
        <f>SUM('monthly data'!H285:J285)</f>
        <v>0</v>
      </c>
      <c r="E1306" s="100">
        <f>SUM('monthly data'!K285:M285)</f>
        <v>0</v>
      </c>
      <c r="F1306" s="100">
        <f>SUM('monthly data'!N285:P285)</f>
        <v>0</v>
      </c>
      <c r="G1306" s="100">
        <f>SUM('monthly data'!Q285:S285)</f>
        <v>0</v>
      </c>
      <c r="H1306" s="100">
        <f>SUM('monthly data'!T285:V285)</f>
        <v>0</v>
      </c>
      <c r="I1306" s="100">
        <f>SUM('monthly data'!W285:Y285)</f>
        <v>0</v>
      </c>
      <c r="J1306" s="100">
        <f>SUM('monthly data'!Z285:AB285)</f>
        <v>0</v>
      </c>
      <c r="K1306" s="100">
        <f>SUM('monthly data'!AC285:AE285)</f>
        <v>0</v>
      </c>
      <c r="L1306" s="100">
        <f>SUM('monthly data'!AF285:AH285)</f>
        <v>0</v>
      </c>
      <c r="M1306" s="100">
        <f>SUM('monthly data'!AI285:AK285)</f>
        <v>0</v>
      </c>
      <c r="N1306" s="100">
        <f>SUM('monthly data'!AL285:AN285)</f>
        <v>0</v>
      </c>
      <c r="O1306" s="100">
        <f>SUM('monthly data'!AO285:AQ285)</f>
        <v>0</v>
      </c>
      <c r="P1306" s="100">
        <f>SUM('monthly data'!AR285:AT285)</f>
        <v>0</v>
      </c>
      <c r="Q1306" s="100">
        <f>SUM('monthly data'!AU285:AW285)</f>
        <v>0</v>
      </c>
      <c r="R1306" s="100">
        <f>SUM('monthly data'!AX285:AZ285)</f>
        <v>21.106794142375001</v>
      </c>
      <c r="S1306" s="100">
        <f>SUM('monthly data'!BA285:BC285)</f>
        <v>21.106794142375001</v>
      </c>
      <c r="T1306" s="100">
        <f>SUM('monthly data'!BD285:BF285)</f>
        <v>21.106794142375001</v>
      </c>
      <c r="U1306" s="100">
        <f>SUM('monthly data'!BG285:BI285)</f>
        <v>21.106794142375001</v>
      </c>
      <c r="V1306" s="100">
        <f>SUM('monthly data'!BJ285:BL285)</f>
        <v>23.262615821187499</v>
      </c>
      <c r="W1306" s="100">
        <f>SUM('monthly data'!BM285:BO285)</f>
        <v>23.262615821187499</v>
      </c>
      <c r="X1306" s="100">
        <f>SUM('monthly data'!BP285:BR285)</f>
        <v>23.262615821187499</v>
      </c>
      <c r="Y1306" s="100">
        <f>SUM('monthly data'!BS285:BU285)</f>
        <v>23.262615821187499</v>
      </c>
      <c r="Z1306" s="100">
        <f>SUM('monthly data'!BV285:BX285)</f>
        <v>27.435243749999998</v>
      </c>
      <c r="AA1306" s="100">
        <f>SUM('monthly data'!BY285:CA285)</f>
        <v>27.435243749999998</v>
      </c>
      <c r="AB1306" s="100">
        <f>SUM('monthly data'!CB285:CD285)</f>
        <v>27.435243749999998</v>
      </c>
      <c r="AC1306" s="100">
        <f>SUM('monthly data'!CE285:CG285)</f>
        <v>27.435243749999998</v>
      </c>
      <c r="AD1306" s="100">
        <f>SUM('monthly data'!CH285:CJ285)</f>
        <v>33.565106249999999</v>
      </c>
      <c r="AE1306" s="100">
        <f>SUM('monthly data'!CK285:CM285)</f>
        <v>33.565106249999999</v>
      </c>
      <c r="AF1306" s="100">
        <f>SUM('monthly data'!CN285:CP285)</f>
        <v>33.565106249999999</v>
      </c>
      <c r="AG1306" s="100">
        <f>SUM('monthly data'!CQ285:CS285)</f>
        <v>33.565106249999999</v>
      </c>
      <c r="AH1306" s="100">
        <f>SUM('monthly data'!CT285:CV285)</f>
        <v>38.782911250000005</v>
      </c>
      <c r="AI1306" s="100">
        <f>SUM('monthly data'!CW285:CY285)</f>
        <v>38.782911250000005</v>
      </c>
      <c r="AJ1306" s="100">
        <f>SUM('monthly data'!CZ285:DB285)</f>
        <v>38.782911250000005</v>
      </c>
      <c r="AK1306" s="100">
        <f>SUM('monthly data'!DC285:DE285)</f>
        <v>38.782911250000005</v>
      </c>
      <c r="AL1306" s="100">
        <f>SUM('monthly data'!DF285:DH285)</f>
        <v>44.081612011374375</v>
      </c>
      <c r="AM1306" s="100">
        <f>SUM('monthly data'!DI285:DK285)</f>
        <v>44.081612011374375</v>
      </c>
      <c r="AN1306" s="100">
        <f>SUM('monthly data'!DL285:DN285)</f>
        <v>44.081612011374375</v>
      </c>
      <c r="AO1306" s="100">
        <f>SUM('monthly data'!DO285:DQ285)</f>
        <v>44.081612011374375</v>
      </c>
      <c r="AP1306" s="100">
        <f>SUM('monthly data'!DR285:DT285)</f>
        <v>52.912577772748747</v>
      </c>
      <c r="AQ1306" s="100">
        <f>SUM('monthly data'!DU285:DW285)</f>
        <v>52.912577772748747</v>
      </c>
      <c r="AR1306" s="100">
        <f>SUM('monthly data'!DX285:DZ285)</f>
        <v>52.912577772748747</v>
      </c>
      <c r="AS1306" s="100">
        <f>SUM('monthly data'!EA285:EC285)</f>
        <v>52.912577772748747</v>
      </c>
      <c r="AT1306" s="100">
        <f>SUM('monthly data'!ED285:EF285)</f>
        <v>62.50089576137438</v>
      </c>
      <c r="AU1306" s="100">
        <f>SUM('monthly data'!EG285:EI285)</f>
        <v>62.50089576137438</v>
      </c>
      <c r="AV1306" s="100">
        <f>SUM('monthly data'!EJ285:EL285)</f>
        <v>62.50089576137438</v>
      </c>
      <c r="AW1306" s="100">
        <f>SUM('monthly data'!EM285:EO285)</f>
        <v>62.50089576137438</v>
      </c>
      <c r="AX1306" s="100">
        <f>SUM('monthly data'!EP285:ER285)</f>
        <v>70.324308738656626</v>
      </c>
      <c r="AY1306" s="100">
        <f>SUM('monthly data'!ES285:EU285)</f>
        <v>66.943235619752173</v>
      </c>
      <c r="AZ1306" s="100">
        <f>SUM('monthly data'!EV285:EX285)</f>
        <v>90.686362833059903</v>
      </c>
      <c r="BA1306" s="100">
        <f>SUM('monthly data'!EY285:FA285)</f>
        <v>84.682594468920001</v>
      </c>
      <c r="BB1306" s="100">
        <f>SUM('monthly data'!FB285:FD285)</f>
        <v>82.855555625459303</v>
      </c>
      <c r="BC1306" s="100">
        <f>SUM('monthly data'!FE285:FG285)</f>
        <v>91.088133246311514</v>
      </c>
      <c r="BD1306" s="100">
        <f>SUM('monthly data'!FH285:FJ285)</f>
        <v>101.44137164336281</v>
      </c>
      <c r="BE1306" s="100">
        <f>SUM('monthly data'!FK285:FM285)</f>
        <v>93.115924853069785</v>
      </c>
      <c r="BF1306" s="100">
        <f>SUM('monthly data'!FN285:FP285)</f>
        <v>108.94329754899999</v>
      </c>
      <c r="BG1306" s="100">
        <f>SUM('monthly data'!FQ285:FS285)</f>
        <v>97.963741015000011</v>
      </c>
      <c r="BH1306" s="100">
        <f>SUM('monthly data'!FT285:FV285)</f>
        <v>107.37291809199999</v>
      </c>
      <c r="BI1306" s="100">
        <f>SUM('monthly data'!FW285:FY285)</f>
        <v>110.092946494</v>
      </c>
      <c r="BJ1306" s="100">
        <f>SUM('monthly data'!FZ285:GB285)</f>
        <v>119.15303493964723</v>
      </c>
      <c r="BK1306" s="100">
        <f>SUM('monthly data'!GC285:GE285)</f>
        <v>123.41762211253359</v>
      </c>
      <c r="BL1306" s="100">
        <f>SUM('monthly data'!GF285:GH285)</f>
        <v>124.71265512767</v>
      </c>
      <c r="BM1306" s="100">
        <f>SUM('monthly data'!GI285:GK285)</f>
        <v>133.68241000034828</v>
      </c>
      <c r="BN1306" s="100">
        <f>SUM('monthly data'!GL285:GN285)</f>
        <v>121.87983285</v>
      </c>
      <c r="BO1306" s="100">
        <f>SUM('monthly data'!GO285:GQ285)</f>
        <v>148.11903386400002</v>
      </c>
      <c r="BP1306" s="100">
        <f>SUM('monthly data'!GR285:GT285)</f>
        <v>143.98176506799999</v>
      </c>
      <c r="BQ1306" s="100">
        <f>SUM('monthly data'!GU285:GW285)</f>
        <v>154.49728283282002</v>
      </c>
      <c r="BR1306" s="100">
        <f>SUM('monthly data'!GX285:GZ285)</f>
        <v>151.22466395237001</v>
      </c>
      <c r="BS1306" s="100">
        <f>SUM('monthly data'!HA285:HC285)</f>
        <v>165.00360318643001</v>
      </c>
      <c r="BT1306" s="100">
        <f>SUM('monthly data'!HD285:HF285)</f>
        <v>152.83330000000001</v>
      </c>
      <c r="BU1306" s="100">
        <f>SUM('monthly data'!HG285:HI285)</f>
        <v>166.75659864300002</v>
      </c>
      <c r="BV1306" s="100">
        <f>SUM('monthly data'!HJ285:HL285)</f>
        <v>163.05391425692679</v>
      </c>
      <c r="BW1306" s="100">
        <f>SUM('monthly data'!HM285:HO285)</f>
        <v>176.626100947439</v>
      </c>
      <c r="BX1306" s="100">
        <f>SUM('monthly data'!HP285:HR285)</f>
        <v>173.5622931746887</v>
      </c>
      <c r="BY1306" s="100">
        <f>SUM('monthly data'!HS285:HU285)</f>
        <v>190.97808751024331</v>
      </c>
      <c r="BZ1306" s="100">
        <f>SUM('monthly data'!HV285:HX285)</f>
        <v>194.68033050360179</v>
      </c>
      <c r="CA1306" s="100">
        <f>SUM('monthly data'!HY285:IA285)</f>
        <v>220.62594489302896</v>
      </c>
      <c r="CB1306" s="100">
        <f>SUM('monthly data'!IB285:ID285)</f>
        <v>214.018990355037</v>
      </c>
      <c r="CC1306" s="100">
        <f>SUM('monthly data'!IE285:IG285)</f>
        <v>212.5878158127602</v>
      </c>
      <c r="CD1306" s="100">
        <f>SUM('monthly data'!IH285:IJ285)</f>
        <v>223.59363701628041</v>
      </c>
      <c r="CE1306" s="100">
        <f>SUM('monthly data'!IK285:IM285)</f>
        <v>215.50979991400635</v>
      </c>
      <c r="CF1306" s="100">
        <f>SUM('monthly data'!IN285:IP285)</f>
        <v>224.74078010852025</v>
      </c>
      <c r="CG1306" s="100">
        <f>SUM('monthly data'!IQ285:IS285)</f>
        <v>253.42418699858115</v>
      </c>
      <c r="CH1306" s="100">
        <f>SUM('monthly data'!IT285:IV285)</f>
        <v>242.7723330089392</v>
      </c>
      <c r="CI1306" s="100">
        <f>SUM('monthly data'!IW285:IY285)</f>
        <v>226.59476943570138</v>
      </c>
      <c r="CJ1306" s="100">
        <f>SUM('monthly data'!IZ285:JB285)</f>
        <v>270.39538393510958</v>
      </c>
      <c r="CK1306" s="100">
        <f>SUM('monthly data'!JC285:JE285)</f>
        <v>280.02753003586429</v>
      </c>
      <c r="CL1306" s="100">
        <f>SUM('monthly data'!JF285:JH285)</f>
        <v>257.4782089855334</v>
      </c>
      <c r="CM1306" s="100">
        <f>SUM('monthly data'!JI285:JK285)</f>
        <v>327.12643534957999</v>
      </c>
      <c r="CN1306" s="100">
        <f>SUM('monthly data'!JL285:JN285)</f>
        <v>327.45758398485896</v>
      </c>
      <c r="CO1306" s="100">
        <f>SUM('monthly data'!JO285:JQ285)</f>
        <v>307.93017702283782</v>
      </c>
      <c r="CP1306" s="100">
        <f>SUM('monthly data'!JR285:JT285)</f>
        <v>284.08240027622156</v>
      </c>
      <c r="CQ1306" s="100">
        <f>SUM('monthly data'!JU285:JW285)</f>
        <v>280.24055873140486</v>
      </c>
      <c r="CR1306" s="100">
        <f>SUM('monthly data'!JX285:JZ285)</f>
        <v>311.454459342988</v>
      </c>
      <c r="CS1306" s="100">
        <f>SUM('monthly data'!KA285:KC285)</f>
        <v>362.57662508178237</v>
      </c>
      <c r="CT1306" s="100">
        <f>SUM('monthly data'!KD285:KF285)</f>
        <v>315.62620582345005</v>
      </c>
      <c r="CU1306" s="100">
        <f>SUM('monthly data'!KG285:KI285)</f>
        <v>353.94780100598825</v>
      </c>
      <c r="CV1306" s="100">
        <f>SUM('monthly data'!KJ285:KL285)</f>
        <v>436.80253205970041</v>
      </c>
      <c r="CW1306" s="100">
        <f>SUM('monthly data'!KM285:KO285)</f>
        <v>473.66161555158749</v>
      </c>
      <c r="CX1306" s="100">
        <f>SUM('monthly data'!KP285:KR285)</f>
        <v>477.17800615645103</v>
      </c>
      <c r="CY1306" s="100">
        <f>SUM('monthly data'!KS285:KU285)</f>
        <v>513.48939642732057</v>
      </c>
      <c r="CZ1306" s="100">
        <f>SUM('monthly data'!KV285:KX285)</f>
        <v>542.82853277804679</v>
      </c>
      <c r="DA1306" s="100">
        <f>SUM('monthly data'!KY285:LA285)</f>
        <v>499.76216283577901</v>
      </c>
      <c r="DB1306" s="100">
        <f>SUM('monthly data'!LB285:LD285)</f>
        <v>0</v>
      </c>
      <c r="DC1306" s="100">
        <f>SUM('monthly data'!LE285:LG285)</f>
        <v>0</v>
      </c>
      <c r="DD1306" s="100">
        <f>SUM('monthly data'!LH285:LJ285)</f>
        <v>0</v>
      </c>
      <c r="DE1306" s="100">
        <f>SUM('monthly data'!LK285:LM285)</f>
        <v>0</v>
      </c>
      <c r="DF1306" s="100">
        <f>SUM('monthly data'!LN285:LP285)</f>
        <v>0</v>
      </c>
      <c r="DG1306" s="100">
        <f>SUM('monthly data'!LQ285:LS285)</f>
        <v>0</v>
      </c>
      <c r="DH1306" s="100">
        <f>SUM('monthly data'!LT285:LV285)</f>
        <v>0</v>
      </c>
      <c r="DI1306" s="100">
        <f>SUM('monthly data'!LW285:LY285)</f>
        <v>0</v>
      </c>
      <c r="DJ1306" s="100">
        <f>SUM('monthly data'!LZ285:MB285)</f>
        <v>0</v>
      </c>
      <c r="DK1306" s="100">
        <f>SUM('monthly data'!MC285:ME285)</f>
        <v>0</v>
      </c>
      <c r="DL1306" s="100">
        <f>SUM('monthly data'!MF285:MH285)</f>
        <v>0</v>
      </c>
      <c r="DM1306" s="100">
        <f>SUM('monthly data'!MI285:MK285)</f>
        <v>0</v>
      </c>
      <c r="DN1306" s="100">
        <f>SUM('monthly data'!ML285:MN285)</f>
        <v>0</v>
      </c>
      <c r="DO1306" s="100">
        <f>SUM('monthly data'!MO285:MQ285)</f>
        <v>0</v>
      </c>
      <c r="DP1306" s="100">
        <f>SUM('monthly data'!MR285:MT285)</f>
        <v>0</v>
      </c>
      <c r="DQ1306" s="100">
        <f>SUM('monthly data'!MU285:MW285)</f>
        <v>0</v>
      </c>
    </row>
    <row r="1307" spans="1:121" ht="15.6">
      <c r="A1307" s="103" t="s">
        <v>39</v>
      </c>
      <c r="B1307" s="100">
        <f>SUM('monthly data'!B286:D286)</f>
        <v>0</v>
      </c>
      <c r="C1307" s="100">
        <f>SUM('monthly data'!E286:G286)</f>
        <v>0</v>
      </c>
      <c r="D1307" s="100">
        <f>SUM('monthly data'!H286:J286)</f>
        <v>0</v>
      </c>
      <c r="E1307" s="100">
        <f>SUM('monthly data'!K286:M286)</f>
        <v>0</v>
      </c>
      <c r="F1307" s="100">
        <f>SUM('monthly data'!N286:P286)</f>
        <v>0</v>
      </c>
      <c r="G1307" s="100">
        <f>SUM('monthly data'!Q286:S286)</f>
        <v>0</v>
      </c>
      <c r="H1307" s="100">
        <f>SUM('monthly data'!T286:V286)</f>
        <v>0</v>
      </c>
      <c r="I1307" s="100">
        <f>SUM('monthly data'!W286:Y286)</f>
        <v>0</v>
      </c>
      <c r="J1307" s="100">
        <f>SUM('monthly data'!Z286:AB286)</f>
        <v>0</v>
      </c>
      <c r="K1307" s="100">
        <f>SUM('monthly data'!AC286:AE286)</f>
        <v>0</v>
      </c>
      <c r="L1307" s="100">
        <f>SUM('monthly data'!AF286:AH286)</f>
        <v>0</v>
      </c>
      <c r="M1307" s="100">
        <f>SUM('monthly data'!AI286:AK286)</f>
        <v>0</v>
      </c>
      <c r="N1307" s="100">
        <f>SUM('monthly data'!AL286:AN286)</f>
        <v>0</v>
      </c>
      <c r="O1307" s="100">
        <f>SUM('monthly data'!AO286:AQ286)</f>
        <v>0</v>
      </c>
      <c r="P1307" s="100">
        <f>SUM('monthly data'!AR286:AT286)</f>
        <v>0</v>
      </c>
      <c r="Q1307" s="100">
        <f>SUM('monthly data'!AU286:AW286)</f>
        <v>0</v>
      </c>
      <c r="R1307" s="100">
        <f>SUM('monthly data'!AX286:AZ286)</f>
        <v>8.4832590550000013</v>
      </c>
      <c r="S1307" s="100">
        <f>SUM('monthly data'!BA286:BC286)</f>
        <v>8.4832590550000013</v>
      </c>
      <c r="T1307" s="100">
        <f>SUM('monthly data'!BD286:BF286)</f>
        <v>8.4832590550000013</v>
      </c>
      <c r="U1307" s="100">
        <f>SUM('monthly data'!BG286:BI286)</f>
        <v>8.4832590550000013</v>
      </c>
      <c r="V1307" s="100">
        <f>SUM('monthly data'!BJ286:BL286)</f>
        <v>9.2317201525000012</v>
      </c>
      <c r="W1307" s="100">
        <f>SUM('monthly data'!BM286:BO286)</f>
        <v>9.2317201525000012</v>
      </c>
      <c r="X1307" s="100">
        <f>SUM('monthly data'!BP286:BR286)</f>
        <v>9.2317201525000012</v>
      </c>
      <c r="Y1307" s="100">
        <f>SUM('monthly data'!BS286:BU286)</f>
        <v>9.2317201525000012</v>
      </c>
      <c r="Z1307" s="100">
        <f>SUM('monthly data'!BV286:BX286)</f>
        <v>9.738150000000001</v>
      </c>
      <c r="AA1307" s="100">
        <f>SUM('monthly data'!BY286:CA286)</f>
        <v>9.738150000000001</v>
      </c>
      <c r="AB1307" s="100">
        <f>SUM('monthly data'!CB286:CD286)</f>
        <v>9.738150000000001</v>
      </c>
      <c r="AC1307" s="100">
        <f>SUM('monthly data'!CE286:CG286)</f>
        <v>9.738150000000001</v>
      </c>
      <c r="AD1307" s="100">
        <f>SUM('monthly data'!CH286:CJ286)</f>
        <v>10.27766875</v>
      </c>
      <c r="AE1307" s="100">
        <f>SUM('monthly data'!CK286:CM286)</f>
        <v>10.27766875</v>
      </c>
      <c r="AF1307" s="100">
        <f>SUM('monthly data'!CN286:CP286)</f>
        <v>10.27766875</v>
      </c>
      <c r="AG1307" s="100">
        <f>SUM('monthly data'!CQ286:CS286)</f>
        <v>10.27766875</v>
      </c>
      <c r="AH1307" s="100">
        <f>SUM('monthly data'!CT286:CV286)</f>
        <v>11.0712875</v>
      </c>
      <c r="AI1307" s="100">
        <f>SUM('monthly data'!CW286:CY286)</f>
        <v>11.0712875</v>
      </c>
      <c r="AJ1307" s="100">
        <f>SUM('monthly data'!CZ286:DB286)</f>
        <v>11.0712875</v>
      </c>
      <c r="AK1307" s="100">
        <f>SUM('monthly data'!DC286:DE286)</f>
        <v>11.0712875</v>
      </c>
      <c r="AL1307" s="100">
        <f>SUM('monthly data'!DF286:DH286)</f>
        <v>12.018498349375001</v>
      </c>
      <c r="AM1307" s="100">
        <f>SUM('monthly data'!DI286:DK286)</f>
        <v>12.018498349375001</v>
      </c>
      <c r="AN1307" s="100">
        <f>SUM('monthly data'!DL286:DN286)</f>
        <v>12.018498349375001</v>
      </c>
      <c r="AO1307" s="100">
        <f>SUM('monthly data'!DO286:DQ286)</f>
        <v>12.018498349375001</v>
      </c>
      <c r="AP1307" s="100">
        <f>SUM('monthly data'!DR286:DT286)</f>
        <v>13.32213419875</v>
      </c>
      <c r="AQ1307" s="100">
        <f>SUM('monthly data'!DU286:DW286)</f>
        <v>13.32213419875</v>
      </c>
      <c r="AR1307" s="100">
        <f>SUM('monthly data'!DX286:DZ286)</f>
        <v>13.32213419875</v>
      </c>
      <c r="AS1307" s="100">
        <f>SUM('monthly data'!EA286:EC286)</f>
        <v>13.32213419875</v>
      </c>
      <c r="AT1307" s="100">
        <f>SUM('monthly data'!ED286:EF286)</f>
        <v>16.025442099374999</v>
      </c>
      <c r="AU1307" s="100">
        <f>SUM('monthly data'!EG286:EI286)</f>
        <v>16.025442099374999</v>
      </c>
      <c r="AV1307" s="100">
        <f>SUM('monthly data'!EJ286:EL286)</f>
        <v>16.025442099374999</v>
      </c>
      <c r="AW1307" s="100">
        <f>SUM('monthly data'!EM286:EO286)</f>
        <v>16.025442099374999</v>
      </c>
      <c r="AX1307" s="100">
        <f>SUM('monthly data'!EP286:ER286)</f>
        <v>18.66771</v>
      </c>
      <c r="AY1307" s="100">
        <f>SUM('monthly data'!ES286:EU286)</f>
        <v>18.493400000000001</v>
      </c>
      <c r="AZ1307" s="100">
        <f>SUM('monthly data'!EV286:EX286)</f>
        <v>17.956469999999999</v>
      </c>
      <c r="BA1307" s="100">
        <f>SUM('monthly data'!EY286:FA286)</f>
        <v>18.24334</v>
      </c>
      <c r="BB1307" s="100">
        <f>SUM('monthly data'!FB286:FD286)</f>
        <v>19.634980000000002</v>
      </c>
      <c r="BC1307" s="100">
        <f>SUM('monthly data'!FE286:FG286)</f>
        <v>20.435469999999999</v>
      </c>
      <c r="BD1307" s="100">
        <f>SUM('monthly data'!FH286:FJ286)</f>
        <v>22.324120000000001</v>
      </c>
      <c r="BE1307" s="100">
        <f>SUM('monthly data'!FK286:FM286)</f>
        <v>21.783999999999999</v>
      </c>
      <c r="BF1307" s="100">
        <f>SUM('monthly data'!FN286:FP286)</f>
        <v>22.918120000000002</v>
      </c>
      <c r="BG1307" s="100">
        <f>SUM('monthly data'!FQ286:FS286)</f>
        <v>23.832699999999999</v>
      </c>
      <c r="BH1307" s="100">
        <f>SUM('monthly data'!FT286:FV286)</f>
        <v>25.051749999999998</v>
      </c>
      <c r="BI1307" s="100">
        <f>SUM('monthly data'!FW286:FY286)</f>
        <v>25.599709999999998</v>
      </c>
      <c r="BJ1307" s="100">
        <f>SUM('monthly data'!FZ286:GB286)</f>
        <v>26.55836</v>
      </c>
      <c r="BK1307" s="100">
        <f>SUM('monthly data'!GC286:GE286)</f>
        <v>29.631129999999999</v>
      </c>
      <c r="BL1307" s="100">
        <f>SUM('monthly data'!GF286:GH286)</f>
        <v>28.869160000000001</v>
      </c>
      <c r="BM1307" s="100">
        <f>SUM('monthly data'!GI286:GK286)</f>
        <v>31.315649999999998</v>
      </c>
      <c r="BN1307" s="100">
        <f>SUM('monthly data'!GL286:GN286)</f>
        <v>29.18824</v>
      </c>
      <c r="BO1307" s="100">
        <f>SUM('monthly data'!GO286:GQ286)</f>
        <v>32.473749999999995</v>
      </c>
      <c r="BP1307" s="100">
        <f>SUM('monthly data'!GR286:GT286)</f>
        <v>34.005929999999999</v>
      </c>
      <c r="BQ1307" s="100">
        <f>SUM('monthly data'!GU286:GW286)</f>
        <v>34.716839999999998</v>
      </c>
      <c r="BR1307" s="100">
        <f>SUM('monthly data'!GX286:GZ286)</f>
        <v>32.876260000000002</v>
      </c>
      <c r="BS1307" s="100">
        <f>SUM('monthly data'!HA286:HC286)</f>
        <v>43.091709999999999</v>
      </c>
      <c r="BT1307" s="100">
        <f>SUM('monthly data'!HD286:HF286)</f>
        <v>38.877499999999998</v>
      </c>
      <c r="BU1307" s="100">
        <f>SUM('monthly data'!HG286:HI286)</f>
        <v>43.874031372999994</v>
      </c>
      <c r="BV1307" s="100">
        <f>SUM('monthly data'!HJ286:HL286)</f>
        <v>41.692030862000003</v>
      </c>
      <c r="BW1307" s="100">
        <f>SUM('monthly data'!HM286:HO286)</f>
        <v>44.455945221999997</v>
      </c>
      <c r="BX1307" s="100">
        <f>SUM('monthly data'!HP286:HR286)</f>
        <v>45.076116945999999</v>
      </c>
      <c r="BY1307" s="100">
        <f>SUM('monthly data'!HS286:HU286)</f>
        <v>47.796742127999998</v>
      </c>
      <c r="BZ1307" s="100">
        <f>SUM('monthly data'!HV286:HX286)</f>
        <v>46.793518440999996</v>
      </c>
      <c r="CA1307" s="100">
        <f>SUM('monthly data'!HY286:IA286)</f>
        <v>48.205691949000006</v>
      </c>
      <c r="CB1307" s="100">
        <f>SUM('monthly data'!IB286:ID286)</f>
        <v>52.335936163</v>
      </c>
      <c r="CC1307" s="100">
        <f>SUM('monthly data'!IE286:IG286)</f>
        <v>49.451497187000001</v>
      </c>
      <c r="CD1307" s="100">
        <f>SUM('monthly data'!IH286:IJ286)</f>
        <v>52.243148180999995</v>
      </c>
      <c r="CE1307" s="100">
        <f>SUM('monthly data'!IK286:IM286)</f>
        <v>49.736614715999998</v>
      </c>
      <c r="CF1307" s="100">
        <f>SUM('monthly data'!IN286:IP286)</f>
        <v>58.120547226999996</v>
      </c>
      <c r="CG1307" s="100">
        <f>SUM('monthly data'!IQ286:IS286)</f>
        <v>57.189610015</v>
      </c>
      <c r="CH1307" s="100">
        <f>SUM('monthly data'!IT286:IV286)</f>
        <v>61.931993864999995</v>
      </c>
      <c r="CI1307" s="100">
        <f>SUM('monthly data'!IW286:IY286)</f>
        <v>65.093086084999996</v>
      </c>
      <c r="CJ1307" s="100">
        <f>SUM('monthly data'!IZ286:JB286)</f>
        <v>73.921212893999993</v>
      </c>
      <c r="CK1307" s="100">
        <f>SUM('monthly data'!JC286:JE286)</f>
        <v>74.163988673000006</v>
      </c>
      <c r="CL1307" s="100">
        <f>SUM('monthly data'!JF286:JH286)</f>
        <v>68.093177329</v>
      </c>
      <c r="CM1307" s="100">
        <f>SUM('monthly data'!JI286:JK286)</f>
        <v>101.91333165099999</v>
      </c>
      <c r="CN1307" s="100">
        <f>SUM('monthly data'!JL286:JN286)</f>
        <v>84.881944930000003</v>
      </c>
      <c r="CO1307" s="100">
        <f>SUM('monthly data'!JO286:JQ286)</f>
        <v>74.176055554000001</v>
      </c>
      <c r="CP1307" s="100">
        <f>SUM('monthly data'!JR286:JT286)</f>
        <v>83.493336552000002</v>
      </c>
      <c r="CQ1307" s="100">
        <f>SUM('monthly data'!JU286:JW286)</f>
        <v>81.739129982999998</v>
      </c>
      <c r="CR1307" s="100">
        <f>SUM('monthly data'!JX286:JZ286)</f>
        <v>86.053433920000003</v>
      </c>
      <c r="CS1307" s="100">
        <f>SUM('monthly data'!KA286:KC286)</f>
        <v>82.531441986999994</v>
      </c>
      <c r="CT1307" s="100">
        <f>SUM('monthly data'!KD286:KF286)</f>
        <v>87.671382160999997</v>
      </c>
      <c r="CU1307" s="100">
        <f>SUM('monthly data'!KG286:KI286)</f>
        <v>109.895006384</v>
      </c>
      <c r="CV1307" s="100">
        <f>SUM('monthly data'!KJ286:KL286)</f>
        <v>71.112908336000004</v>
      </c>
      <c r="CW1307" s="100">
        <f>SUM('monthly data'!KM286:KO286)</f>
        <v>62.819895344999999</v>
      </c>
      <c r="CX1307" s="100">
        <f>SUM('monthly data'!KP286:KR286)</f>
        <v>70.766716122000005</v>
      </c>
      <c r="CY1307" s="100">
        <f>SUM('monthly data'!KS286:KU286)</f>
        <v>61.627545104000006</v>
      </c>
      <c r="CZ1307" s="100">
        <f>SUM('monthly data'!KV286:KX286)</f>
        <v>79.438473001999995</v>
      </c>
      <c r="DA1307" s="100">
        <f>SUM('monthly data'!KY286:LA286)</f>
        <v>70.338038976999997</v>
      </c>
      <c r="DB1307" s="100">
        <f>SUM('monthly data'!LB286:LD286)</f>
        <v>0</v>
      </c>
      <c r="DC1307" s="100">
        <f>SUM('monthly data'!LE286:LG286)</f>
        <v>0</v>
      </c>
      <c r="DD1307" s="100">
        <f>SUM('monthly data'!LH286:LJ286)</f>
        <v>0</v>
      </c>
      <c r="DE1307" s="100">
        <f>SUM('monthly data'!LK286:LM286)</f>
        <v>0</v>
      </c>
      <c r="DF1307" s="100">
        <f>SUM('monthly data'!LN286:LP286)</f>
        <v>0</v>
      </c>
      <c r="DG1307" s="100">
        <f>SUM('monthly data'!LQ286:LS286)</f>
        <v>0</v>
      </c>
      <c r="DH1307" s="100">
        <f>SUM('monthly data'!LT286:LV286)</f>
        <v>0</v>
      </c>
      <c r="DI1307" s="100">
        <f>SUM('monthly data'!LW286:LY286)</f>
        <v>0</v>
      </c>
      <c r="DJ1307" s="100">
        <f>SUM('monthly data'!LZ286:MB286)</f>
        <v>0</v>
      </c>
      <c r="DK1307" s="100">
        <f>SUM('monthly data'!MC286:ME286)</f>
        <v>0</v>
      </c>
      <c r="DL1307" s="100">
        <f>SUM('monthly data'!MF286:MH286)</f>
        <v>0</v>
      </c>
      <c r="DM1307" s="100">
        <f>SUM('monthly data'!MI286:MK286)</f>
        <v>0</v>
      </c>
      <c r="DN1307" s="100">
        <f>SUM('monthly data'!ML286:MN286)</f>
        <v>0</v>
      </c>
      <c r="DO1307" s="100">
        <f>SUM('monthly data'!MO286:MQ286)</f>
        <v>0</v>
      </c>
      <c r="DP1307" s="100">
        <f>SUM('monthly data'!MR286:MT286)</f>
        <v>0</v>
      </c>
      <c r="DQ1307" s="100">
        <f>SUM('monthly data'!MU286:MW286)</f>
        <v>0</v>
      </c>
    </row>
    <row r="1308" spans="1:121" ht="15.6">
      <c r="A1308" s="102" t="s">
        <v>40</v>
      </c>
      <c r="B1308" s="100">
        <f>SUM('monthly data'!B287:D287)</f>
        <v>0</v>
      </c>
      <c r="C1308" s="100">
        <f>SUM('monthly data'!E287:G287)</f>
        <v>0</v>
      </c>
      <c r="D1308" s="100">
        <f>SUM('monthly data'!H287:J287)</f>
        <v>0</v>
      </c>
      <c r="E1308" s="100">
        <f>SUM('monthly data'!K287:M287)</f>
        <v>0</v>
      </c>
      <c r="F1308" s="100">
        <f>SUM('monthly data'!N287:P287)</f>
        <v>0</v>
      </c>
      <c r="G1308" s="100">
        <f>SUM('monthly data'!Q287:S287)</f>
        <v>0</v>
      </c>
      <c r="H1308" s="100">
        <f>SUM('monthly data'!T287:V287)</f>
        <v>0</v>
      </c>
      <c r="I1308" s="100">
        <f>SUM('monthly data'!W287:Y287)</f>
        <v>0</v>
      </c>
      <c r="J1308" s="100">
        <f>SUM('monthly data'!Z287:AB287)</f>
        <v>0</v>
      </c>
      <c r="K1308" s="100">
        <f>SUM('monthly data'!AC287:AE287)</f>
        <v>0</v>
      </c>
      <c r="L1308" s="100">
        <f>SUM('monthly data'!AF287:AH287)</f>
        <v>0</v>
      </c>
      <c r="M1308" s="100">
        <f>SUM('monthly data'!AI287:AK287)</f>
        <v>0</v>
      </c>
      <c r="N1308" s="100">
        <f>SUM('monthly data'!AL287:AN287)</f>
        <v>0</v>
      </c>
      <c r="O1308" s="100">
        <f>SUM('monthly data'!AO287:AQ287)</f>
        <v>0</v>
      </c>
      <c r="P1308" s="100">
        <f>SUM('monthly data'!AR287:AT287)</f>
        <v>0</v>
      </c>
      <c r="Q1308" s="100">
        <f>SUM('monthly data'!AU287:AW287)</f>
        <v>0</v>
      </c>
      <c r="R1308" s="100">
        <f>SUM('monthly data'!AX287:AZ287)</f>
        <v>6.3836860289999997</v>
      </c>
      <c r="S1308" s="100">
        <f>SUM('monthly data'!BA287:BC287)</f>
        <v>6.3836860289999997</v>
      </c>
      <c r="T1308" s="100">
        <f>SUM('monthly data'!BD287:BF287)</f>
        <v>6.3836860289999997</v>
      </c>
      <c r="U1308" s="100">
        <f>SUM('monthly data'!BG287:BI287)</f>
        <v>6.3836860289999997</v>
      </c>
      <c r="V1308" s="100">
        <f>SUM('monthly data'!BJ287:BL287)</f>
        <v>6.5616648895000012</v>
      </c>
      <c r="W1308" s="100">
        <f>SUM('monthly data'!BM287:BO287)</f>
        <v>6.5616648895000012</v>
      </c>
      <c r="X1308" s="100">
        <f>SUM('monthly data'!BP287:BR287)</f>
        <v>6.5616648895000012</v>
      </c>
      <c r="Y1308" s="100">
        <f>SUM('monthly data'!BS287:BU287)</f>
        <v>6.5616648895000012</v>
      </c>
      <c r="Z1308" s="100">
        <f>SUM('monthly data'!BV287:BX287)</f>
        <v>7.5046687500000004</v>
      </c>
      <c r="AA1308" s="100">
        <f>SUM('monthly data'!BY287:CA287)</f>
        <v>7.5046687500000004</v>
      </c>
      <c r="AB1308" s="100">
        <f>SUM('monthly data'!CB287:CD287)</f>
        <v>7.5046687500000004</v>
      </c>
      <c r="AC1308" s="100">
        <f>SUM('monthly data'!CE287:CG287)</f>
        <v>7.5046687500000004</v>
      </c>
      <c r="AD1308" s="100">
        <f>SUM('monthly data'!CH287:CJ287)</f>
        <v>9.1141062500000007</v>
      </c>
      <c r="AE1308" s="100">
        <f>SUM('monthly data'!CK287:CM287)</f>
        <v>9.1141062500000007</v>
      </c>
      <c r="AF1308" s="100">
        <f>SUM('monthly data'!CN287:CP287)</f>
        <v>9.1141062500000007</v>
      </c>
      <c r="AG1308" s="100">
        <f>SUM('monthly data'!CQ287:CS287)</f>
        <v>9.1141062500000007</v>
      </c>
      <c r="AH1308" s="100">
        <f>SUM('monthly data'!CT287:CV287)</f>
        <v>10.811037500000001</v>
      </c>
      <c r="AI1308" s="100">
        <f>SUM('monthly data'!CW287:CY287)</f>
        <v>10.811037500000001</v>
      </c>
      <c r="AJ1308" s="100">
        <f>SUM('monthly data'!CZ287:DB287)</f>
        <v>10.811037500000001</v>
      </c>
      <c r="AK1308" s="100">
        <f>SUM('monthly data'!DC287:DE287)</f>
        <v>10.811037500000001</v>
      </c>
      <c r="AL1308" s="100">
        <f>SUM('monthly data'!DF287:DH287)</f>
        <v>12.794784983374374</v>
      </c>
      <c r="AM1308" s="100">
        <f>SUM('monthly data'!DI287:DK287)</f>
        <v>12.794784983374374</v>
      </c>
      <c r="AN1308" s="100">
        <f>SUM('monthly data'!DL287:DN287)</f>
        <v>12.794784983374374</v>
      </c>
      <c r="AO1308" s="100">
        <f>SUM('monthly data'!DO287:DQ287)</f>
        <v>12.794784983374374</v>
      </c>
      <c r="AP1308" s="100">
        <f>SUM('monthly data'!DR287:DT287)</f>
        <v>15.503682466748749</v>
      </c>
      <c r="AQ1308" s="100">
        <f>SUM('monthly data'!DU287:DW287)</f>
        <v>15.503682466748749</v>
      </c>
      <c r="AR1308" s="100">
        <f>SUM('monthly data'!DX287:DZ287)</f>
        <v>15.503682466748749</v>
      </c>
      <c r="AS1308" s="100">
        <f>SUM('monthly data'!EA287:EC287)</f>
        <v>15.503682466748749</v>
      </c>
      <c r="AT1308" s="100">
        <f>SUM('monthly data'!ED287:EF287)</f>
        <v>16.800922483374375</v>
      </c>
      <c r="AU1308" s="100">
        <f>SUM('monthly data'!EG287:EI287)</f>
        <v>16.800922483374375</v>
      </c>
      <c r="AV1308" s="100">
        <f>SUM('monthly data'!EJ287:EL287)</f>
        <v>16.800922483374375</v>
      </c>
      <c r="AW1308" s="100">
        <f>SUM('monthly data'!EM287:EO287)</f>
        <v>16.800922483374375</v>
      </c>
      <c r="AX1308" s="100">
        <f>SUM('monthly data'!EP287:ER287)</f>
        <v>16.962440000000001</v>
      </c>
      <c r="AY1308" s="100">
        <f>SUM('monthly data'!ES287:EU287)</f>
        <v>13.757810000000001</v>
      </c>
      <c r="AZ1308" s="100">
        <f>SUM('monthly data'!EV287:EX287)</f>
        <v>22.046659999999999</v>
      </c>
      <c r="BA1308" s="100">
        <f>SUM('monthly data'!EY287:FA287)</f>
        <v>24.745349999999998</v>
      </c>
      <c r="BB1308" s="100">
        <f>SUM('monthly data'!FB287:FD287)</f>
        <v>17.688659999999999</v>
      </c>
      <c r="BC1308" s="100">
        <f>SUM('monthly data'!FE287:FG287)</f>
        <v>17.435400000000001</v>
      </c>
      <c r="BD1308" s="100">
        <f>SUM('monthly data'!FH287:FJ287)</f>
        <v>21.795119999999997</v>
      </c>
      <c r="BE1308" s="100">
        <f>SUM('monthly data'!FK287:FM287)</f>
        <v>23.40767</v>
      </c>
      <c r="BF1308" s="100">
        <f>SUM('monthly data'!FN287:FP287)</f>
        <v>27.449919999999999</v>
      </c>
      <c r="BG1308" s="100">
        <f>SUM('monthly data'!FQ287:FS287)</f>
        <v>31.236099999999997</v>
      </c>
      <c r="BH1308" s="100">
        <f>SUM('monthly data'!FT287:FV287)</f>
        <v>22.479649999999999</v>
      </c>
      <c r="BI1308" s="100">
        <f>SUM('monthly data'!FW287:FY287)</f>
        <v>23.640829999999998</v>
      </c>
      <c r="BJ1308" s="100">
        <f>SUM('monthly data'!FZ287:GB287)</f>
        <v>30.35041</v>
      </c>
      <c r="BK1308" s="100">
        <f>SUM('monthly data'!GC287:GE287)</f>
        <v>30.7288</v>
      </c>
      <c r="BL1308" s="100">
        <f>SUM('monthly data'!GF287:GH287)</f>
        <v>24.620139999999999</v>
      </c>
      <c r="BM1308" s="100">
        <f>SUM('monthly data'!GI287:GK287)</f>
        <v>32.960790000000003</v>
      </c>
      <c r="BN1308" s="100">
        <f>SUM('monthly data'!GL287:GN287)</f>
        <v>25.43225</v>
      </c>
      <c r="BO1308" s="100">
        <f>SUM('monthly data'!GO287:GQ287)</f>
        <v>42.233949999999993</v>
      </c>
      <c r="BP1308" s="100">
        <f>SUM('monthly data'!GR287:GT287)</f>
        <v>35.376750000000001</v>
      </c>
      <c r="BQ1308" s="100">
        <f>SUM('monthly data'!GU287:GW287)</f>
        <v>33.835369999999998</v>
      </c>
      <c r="BR1308" s="100">
        <f>SUM('monthly data'!GX287:GZ287)</f>
        <v>32.181809999999999</v>
      </c>
      <c r="BS1308" s="100">
        <f>SUM('monthly data'!HA287:HC287)</f>
        <v>50.654269999999997</v>
      </c>
      <c r="BT1308" s="100">
        <f>SUM('monthly data'!HD287:HF287)</f>
        <v>26.765699999999999</v>
      </c>
      <c r="BU1308" s="100">
        <f>SUM('monthly data'!HG287:HI287)</f>
        <v>34.574451442000004</v>
      </c>
      <c r="BV1308" s="100">
        <f>SUM('monthly data'!HJ287:HL287)</f>
        <v>38.302198183000002</v>
      </c>
      <c r="BW1308" s="100">
        <f>SUM('monthly data'!HM287:HO287)</f>
        <v>44.954485340999994</v>
      </c>
      <c r="BX1308" s="100">
        <f>SUM('monthly data'!HP287:HR287)</f>
        <v>31.191243356000001</v>
      </c>
      <c r="BY1308" s="100">
        <f>SUM('monthly data'!HS287:HU287)</f>
        <v>33.185009474000005</v>
      </c>
      <c r="BZ1308" s="100">
        <f>SUM('monthly data'!HV287:HX287)</f>
        <v>39.053348429000003</v>
      </c>
      <c r="CA1308" s="100">
        <f>SUM('monthly data'!HY287:IA287)</f>
        <v>39.086483341000005</v>
      </c>
      <c r="CB1308" s="100">
        <f>SUM('monthly data'!IB287:ID287)</f>
        <v>44.034020560000002</v>
      </c>
      <c r="CC1308" s="100">
        <f>SUM('monthly data'!IE287:IG287)</f>
        <v>56.144786230999998</v>
      </c>
      <c r="CD1308" s="100">
        <f>SUM('monthly data'!IH287:IJ287)</f>
        <v>54.891905170000001</v>
      </c>
      <c r="CE1308" s="100">
        <f>SUM('monthly data'!IK287:IM287)</f>
        <v>34.786726395999999</v>
      </c>
      <c r="CF1308" s="100">
        <f>SUM('monthly data'!IN287:IP287)</f>
        <v>47.145300257999999</v>
      </c>
      <c r="CG1308" s="100">
        <f>SUM('monthly data'!IQ287:IS287)</f>
        <v>52.553532822999998</v>
      </c>
      <c r="CH1308" s="100">
        <f>SUM('monthly data'!IT287:IV287)</f>
        <v>47.519319107000001</v>
      </c>
      <c r="CI1308" s="100">
        <f>SUM('monthly data'!IW287:IY287)</f>
        <v>33.403260621999998</v>
      </c>
      <c r="CJ1308" s="100">
        <f>SUM('monthly data'!IZ287:JB287)</f>
        <v>54.941276277</v>
      </c>
      <c r="CK1308" s="100">
        <f>SUM('monthly data'!JC287:JE287)</f>
        <v>44.231961704999996</v>
      </c>
      <c r="CL1308" s="100">
        <f>SUM('monthly data'!JF287:JH287)</f>
        <v>49.565859545999999</v>
      </c>
      <c r="CM1308" s="100">
        <f>SUM('monthly data'!JI287:JK287)</f>
        <v>70.412775577000005</v>
      </c>
      <c r="CN1308" s="100">
        <f>SUM('monthly data'!JL287:JN287)</f>
        <v>67.052111287000002</v>
      </c>
      <c r="CO1308" s="100">
        <f>SUM('monthly data'!JO287:JQ287)</f>
        <v>50.697837131999997</v>
      </c>
      <c r="CP1308" s="100">
        <f>SUM('monthly data'!JR287:JT287)</f>
        <v>47.421376199999997</v>
      </c>
      <c r="CQ1308" s="100">
        <f>SUM('monthly data'!JU287:JW287)</f>
        <v>51.109336783000003</v>
      </c>
      <c r="CR1308" s="100">
        <f>SUM('monthly data'!JX287:JZ287)</f>
        <v>60.211425725999995</v>
      </c>
      <c r="CS1308" s="100">
        <f>SUM('monthly data'!KA287:KC287)</f>
        <v>58.056732474</v>
      </c>
      <c r="CT1308" s="100">
        <f>SUM('monthly data'!KD287:KF287)</f>
        <v>57.573456368999999</v>
      </c>
      <c r="CU1308" s="100">
        <f>SUM('monthly data'!KG287:KI287)</f>
        <v>54.010569791000002</v>
      </c>
      <c r="CV1308" s="100">
        <f>SUM('monthly data'!KJ287:KL287)</f>
        <v>111.86758425350013</v>
      </c>
      <c r="CW1308" s="100">
        <f>SUM('monthly data'!KM287:KO287)</f>
        <v>111.35461839550001</v>
      </c>
      <c r="CX1308" s="100">
        <f>SUM('monthly data'!KP287:KR287)</f>
        <v>175.54495475300001</v>
      </c>
      <c r="CY1308" s="100">
        <f>SUM('monthly data'!KS287:KU287)</f>
        <v>173.57953200900002</v>
      </c>
      <c r="CZ1308" s="100">
        <f>SUM('monthly data'!KV287:KX287)</f>
        <v>161.65111312900001</v>
      </c>
      <c r="DA1308" s="100">
        <f>SUM('monthly data'!KY287:LA287)</f>
        <v>127.146617561</v>
      </c>
      <c r="DB1308" s="100">
        <f>SUM('monthly data'!LB287:LD287)</f>
        <v>0</v>
      </c>
      <c r="DC1308" s="100">
        <f>SUM('monthly data'!LE287:LG287)</f>
        <v>0</v>
      </c>
      <c r="DD1308" s="100">
        <f>SUM('monthly data'!LH287:LJ287)</f>
        <v>0</v>
      </c>
      <c r="DE1308" s="100">
        <f>SUM('monthly data'!LK287:LM287)</f>
        <v>0</v>
      </c>
      <c r="DF1308" s="100">
        <f>SUM('monthly data'!LN287:LP287)</f>
        <v>0</v>
      </c>
      <c r="DG1308" s="100">
        <f>SUM('monthly data'!LQ287:LS287)</f>
        <v>0</v>
      </c>
      <c r="DH1308" s="100">
        <f>SUM('monthly data'!LT287:LV287)</f>
        <v>0</v>
      </c>
      <c r="DI1308" s="100">
        <f>SUM('monthly data'!LW287:LY287)</f>
        <v>0</v>
      </c>
      <c r="DJ1308" s="100">
        <f>SUM('monthly data'!LZ287:MB287)</f>
        <v>0</v>
      </c>
      <c r="DK1308" s="100">
        <f>SUM('monthly data'!MC287:ME287)</f>
        <v>0</v>
      </c>
      <c r="DL1308" s="100">
        <f>SUM('monthly data'!MF287:MH287)</f>
        <v>0</v>
      </c>
      <c r="DM1308" s="100">
        <f>SUM('monthly data'!MI287:MK287)</f>
        <v>0</v>
      </c>
      <c r="DN1308" s="100">
        <f>SUM('monthly data'!ML287:MN287)</f>
        <v>0</v>
      </c>
      <c r="DO1308" s="100">
        <f>SUM('monthly data'!MO287:MQ287)</f>
        <v>0</v>
      </c>
      <c r="DP1308" s="100">
        <f>SUM('monthly data'!MR287:MT287)</f>
        <v>0</v>
      </c>
      <c r="DQ1308" s="100">
        <f>SUM('monthly data'!MU287:MW287)</f>
        <v>0</v>
      </c>
    </row>
    <row r="1309" spans="1:121" ht="15.6">
      <c r="A1309" s="102" t="s">
        <v>41</v>
      </c>
      <c r="B1309" s="100">
        <f>SUM('monthly data'!B288:D288)</f>
        <v>0</v>
      </c>
      <c r="C1309" s="100">
        <f>SUM('monthly data'!E288:G288)</f>
        <v>0</v>
      </c>
      <c r="D1309" s="100">
        <f>SUM('monthly data'!H288:J288)</f>
        <v>0</v>
      </c>
      <c r="E1309" s="100">
        <f>SUM('monthly data'!K288:M288)</f>
        <v>0</v>
      </c>
      <c r="F1309" s="100">
        <f>SUM('monthly data'!N288:P288)</f>
        <v>0</v>
      </c>
      <c r="G1309" s="100">
        <f>SUM('monthly data'!Q288:S288)</f>
        <v>0</v>
      </c>
      <c r="H1309" s="100">
        <f>SUM('monthly data'!T288:V288)</f>
        <v>0</v>
      </c>
      <c r="I1309" s="100">
        <f>SUM('monthly data'!W288:Y288)</f>
        <v>0</v>
      </c>
      <c r="J1309" s="100">
        <f>SUM('monthly data'!Z288:AB288)</f>
        <v>0</v>
      </c>
      <c r="K1309" s="100">
        <f>SUM('monthly data'!AC288:AE288)</f>
        <v>0</v>
      </c>
      <c r="L1309" s="100">
        <f>SUM('monthly data'!AF288:AH288)</f>
        <v>0</v>
      </c>
      <c r="M1309" s="100">
        <f>SUM('monthly data'!AI288:AK288)</f>
        <v>0</v>
      </c>
      <c r="N1309" s="100">
        <f>SUM('monthly data'!AL288:AN288)</f>
        <v>0</v>
      </c>
      <c r="O1309" s="100">
        <f>SUM('monthly data'!AO288:AQ288)</f>
        <v>0</v>
      </c>
      <c r="P1309" s="100">
        <f>SUM('monthly data'!AR288:AT288)</f>
        <v>0</v>
      </c>
      <c r="Q1309" s="100">
        <f>SUM('monthly data'!AU288:AW288)</f>
        <v>0</v>
      </c>
      <c r="R1309" s="100">
        <f>SUM('monthly data'!AX288:AZ288)</f>
        <v>1.479739215875</v>
      </c>
      <c r="S1309" s="100">
        <f>SUM('monthly data'!BA288:BC288)</f>
        <v>1.479739215875</v>
      </c>
      <c r="T1309" s="100">
        <f>SUM('monthly data'!BD288:BF288)</f>
        <v>1.479739215875</v>
      </c>
      <c r="U1309" s="100">
        <f>SUM('monthly data'!BG288:BI288)</f>
        <v>1.479739215875</v>
      </c>
      <c r="V1309" s="100">
        <f>SUM('monthly data'!BJ288:BL288)</f>
        <v>1.3563571079374999</v>
      </c>
      <c r="W1309" s="100">
        <f>SUM('monthly data'!BM288:BO288)</f>
        <v>1.3563571079374999</v>
      </c>
      <c r="X1309" s="100">
        <f>SUM('monthly data'!BP288:BR288)</f>
        <v>1.3563571079374999</v>
      </c>
      <c r="Y1309" s="100">
        <f>SUM('monthly data'!BS288:BU288)</f>
        <v>1.3563571079374999</v>
      </c>
      <c r="Z1309" s="100">
        <f>SUM('monthly data'!BV288:BX288)</f>
        <v>1.46055</v>
      </c>
      <c r="AA1309" s="100">
        <f>SUM('monthly data'!BY288:CA288)</f>
        <v>1.46055</v>
      </c>
      <c r="AB1309" s="100">
        <f>SUM('monthly data'!CB288:CD288)</f>
        <v>1.46055</v>
      </c>
      <c r="AC1309" s="100">
        <f>SUM('monthly data'!CE288:CG288)</f>
        <v>1.46055</v>
      </c>
      <c r="AD1309" s="100">
        <f>SUM('monthly data'!CH288:CJ288)</f>
        <v>1.8645624999999999</v>
      </c>
      <c r="AE1309" s="100">
        <f>SUM('monthly data'!CK288:CM288)</f>
        <v>1.8645624999999999</v>
      </c>
      <c r="AF1309" s="100">
        <f>SUM('monthly data'!CN288:CP288)</f>
        <v>1.8645624999999999</v>
      </c>
      <c r="AG1309" s="100">
        <f>SUM('monthly data'!CQ288:CS288)</f>
        <v>1.8645624999999999</v>
      </c>
      <c r="AH1309" s="100">
        <f>SUM('monthly data'!CT288:CV288)</f>
        <v>2.44658</v>
      </c>
      <c r="AI1309" s="100">
        <f>SUM('monthly data'!CW288:CY288)</f>
        <v>2.44658</v>
      </c>
      <c r="AJ1309" s="100">
        <f>SUM('monthly data'!CZ288:DB288)</f>
        <v>2.44658</v>
      </c>
      <c r="AK1309" s="100">
        <f>SUM('monthly data'!DC288:DE288)</f>
        <v>2.44658</v>
      </c>
      <c r="AL1309" s="100">
        <f>SUM('monthly data'!DF288:DH288)</f>
        <v>2.8375911786249999</v>
      </c>
      <c r="AM1309" s="100">
        <f>SUM('monthly data'!DI288:DK288)</f>
        <v>2.8375911786249999</v>
      </c>
      <c r="AN1309" s="100">
        <f>SUM('monthly data'!DL288:DN288)</f>
        <v>2.8375911786249999</v>
      </c>
      <c r="AO1309" s="100">
        <f>SUM('monthly data'!DO288:DQ288)</f>
        <v>2.8375911786249999</v>
      </c>
      <c r="AP1309" s="100">
        <f>SUM('monthly data'!DR288:DT288)</f>
        <v>2.8854048572500002</v>
      </c>
      <c r="AQ1309" s="100">
        <f>SUM('monthly data'!DU288:DW288)</f>
        <v>2.8854048572500002</v>
      </c>
      <c r="AR1309" s="100">
        <f>SUM('monthly data'!DX288:DZ288)</f>
        <v>2.8854048572500002</v>
      </c>
      <c r="AS1309" s="100">
        <f>SUM('monthly data'!EA288:EC288)</f>
        <v>2.8854048572500002</v>
      </c>
      <c r="AT1309" s="100">
        <f>SUM('monthly data'!ED288:EF288)</f>
        <v>3.0280999286249997</v>
      </c>
      <c r="AU1309" s="100">
        <f>SUM('monthly data'!EG288:EI288)</f>
        <v>3.0280999286249997</v>
      </c>
      <c r="AV1309" s="100">
        <f>SUM('monthly data'!EJ288:EL288)</f>
        <v>3.0280999286249997</v>
      </c>
      <c r="AW1309" s="100">
        <f>SUM('monthly data'!EM288:EO288)</f>
        <v>3.0280999286249997</v>
      </c>
      <c r="AX1309" s="100">
        <f>SUM('monthly data'!EP288:ER288)</f>
        <v>0.76477440200000002</v>
      </c>
      <c r="AY1309" s="100">
        <f>SUM('monthly data'!ES288:EU288)</f>
        <v>0.76646999999999998</v>
      </c>
      <c r="AZ1309" s="100">
        <f>SUM('monthly data'!EV288:EX288)</f>
        <v>1.6276300000000001</v>
      </c>
      <c r="BA1309" s="100">
        <f>SUM('monthly data'!EY288:FA288)</f>
        <v>5.5553938439999992</v>
      </c>
      <c r="BB1309" s="100">
        <f>SUM('monthly data'!FB288:FD288)</f>
        <v>1.6529</v>
      </c>
      <c r="BC1309" s="100">
        <f>SUM('monthly data'!FE288:FG288)</f>
        <v>2.285706797</v>
      </c>
      <c r="BD1309" s="100">
        <f>SUM('monthly data'!FH288:FJ288)</f>
        <v>2.2531599999999998</v>
      </c>
      <c r="BE1309" s="100">
        <f>SUM('monthly data'!FK288:FM288)</f>
        <v>2.66303</v>
      </c>
      <c r="BF1309" s="100">
        <f>SUM('monthly data'!FN288:FP288)</f>
        <v>1.09131</v>
      </c>
      <c r="BG1309" s="100">
        <f>SUM('monthly data'!FQ288:FS288)</f>
        <v>1.4322299999999999</v>
      </c>
      <c r="BH1309" s="100">
        <f>SUM('monthly data'!FT288:FV288)</f>
        <v>2.5144599999999997</v>
      </c>
      <c r="BI1309" s="100">
        <f>SUM('monthly data'!FW288:FY288)</f>
        <v>2.31155</v>
      </c>
      <c r="BJ1309" s="100">
        <f>SUM('monthly data'!FZ288:GB288)</f>
        <v>2.4242599999999999</v>
      </c>
      <c r="BK1309" s="100">
        <f>SUM('monthly data'!GC288:GE288)</f>
        <v>2.2855600000000003</v>
      </c>
      <c r="BL1309" s="100">
        <f>SUM('monthly data'!GF288:GH288)</f>
        <v>2.8029200000000003</v>
      </c>
      <c r="BM1309" s="100">
        <f>SUM('monthly data'!GI288:GK288)</f>
        <v>2.6032700000000002</v>
      </c>
      <c r="BN1309" s="100">
        <f>SUM('monthly data'!GL288:GN288)</f>
        <v>1.8433600000000001</v>
      </c>
      <c r="BO1309" s="100">
        <f>SUM('monthly data'!GO288:GQ288)</f>
        <v>3.6895299999999995</v>
      </c>
      <c r="BP1309" s="100">
        <f>SUM('monthly data'!GR288:GT288)</f>
        <v>3.2909009820000001</v>
      </c>
      <c r="BQ1309" s="100">
        <f>SUM('monthly data'!GU288:GW288)</f>
        <v>3.630701739</v>
      </c>
      <c r="BR1309" s="100">
        <f>SUM('monthly data'!GX288:GZ288)</f>
        <v>3.9371</v>
      </c>
      <c r="BS1309" s="100">
        <f>SUM('monthly data'!HA288:HC288)</f>
        <v>2.0186700000000002</v>
      </c>
      <c r="BT1309" s="100">
        <f>SUM('monthly data'!HD288:HF288)</f>
        <v>3.3113000000000001</v>
      </c>
      <c r="BU1309" s="100">
        <f>SUM('monthly data'!HG288:HI288)</f>
        <v>0</v>
      </c>
      <c r="BV1309" s="100">
        <f>SUM('monthly data'!HJ288:HL288)</f>
        <v>0</v>
      </c>
      <c r="BW1309" s="100">
        <f>SUM('monthly data'!HM288:HO288)</f>
        <v>0</v>
      </c>
      <c r="BX1309" s="100">
        <f>SUM('monthly data'!HP288:HR288)</f>
        <v>5.3771429791750203</v>
      </c>
      <c r="BY1309" s="100">
        <f>SUM('monthly data'!HS288:HU288)</f>
        <v>4.5156558843491528</v>
      </c>
      <c r="BZ1309" s="100">
        <f>SUM('monthly data'!HV288:HX288)</f>
        <v>3.8879176593734375</v>
      </c>
      <c r="CA1309" s="100">
        <f>SUM('monthly data'!HY288:IA288)</f>
        <v>4.2616360679674035</v>
      </c>
      <c r="CB1309" s="100">
        <f>SUM('monthly data'!IB288:ID288)</f>
        <v>4.1805357602156219</v>
      </c>
      <c r="CC1309" s="100">
        <f>SUM('monthly data'!IE288:IG288)</f>
        <v>4.1400525779999997</v>
      </c>
      <c r="CD1309" s="100">
        <f>SUM('monthly data'!IH288:IJ288)</f>
        <v>4.6203738336361511</v>
      </c>
      <c r="CE1309" s="100">
        <f>SUM('monthly data'!IK288:IM288)</f>
        <v>5.3071719333638754</v>
      </c>
      <c r="CF1309" s="100">
        <f>SUM('monthly data'!IN288:IP288)</f>
        <v>6.0629194972506966</v>
      </c>
      <c r="CG1309" s="100">
        <f>SUM('monthly data'!IQ288:IS288)</f>
        <v>6.3942959915811031</v>
      </c>
      <c r="CH1309" s="100">
        <f>SUM('monthly data'!IT288:IV288)</f>
        <v>6.288097618000001</v>
      </c>
      <c r="CI1309" s="100">
        <f>SUM('monthly data'!IW288:IY288)</f>
        <v>6.6060607880453457</v>
      </c>
      <c r="CJ1309" s="100">
        <f>SUM('monthly data'!IZ288:JB288)</f>
        <v>9.4380875727239602</v>
      </c>
      <c r="CK1309" s="100">
        <f>SUM('monthly data'!JC288:JE288)</f>
        <v>9.6830976531966879</v>
      </c>
      <c r="CL1309" s="100">
        <f>SUM('monthly data'!JF288:JH288)</f>
        <v>10.590761463110384</v>
      </c>
      <c r="CM1309" s="100">
        <f>SUM('monthly data'!JI288:JK288)</f>
        <v>10.876110360040634</v>
      </c>
      <c r="CN1309" s="100">
        <f>SUM('monthly data'!JL288:JN288)</f>
        <v>12.390090325808112</v>
      </c>
      <c r="CO1309" s="100">
        <f>SUM('monthly data'!JO288:JQ288)</f>
        <v>12.258985854410344</v>
      </c>
      <c r="CP1309" s="100">
        <f>SUM('monthly data'!JR288:JT288)</f>
        <v>13.555304230068261</v>
      </c>
      <c r="CQ1309" s="100">
        <f>SUM('monthly data'!JU288:JW288)</f>
        <v>13.171635473718371</v>
      </c>
      <c r="CR1309" s="100">
        <f>SUM('monthly data'!JX288:JZ288)</f>
        <v>12.832092876954107</v>
      </c>
      <c r="CS1309" s="100">
        <f>SUM('monthly data'!KA288:KC288)</f>
        <v>14.629451506319093</v>
      </c>
      <c r="CT1309" s="100">
        <f>SUM('monthly data'!KD288:KF288)</f>
        <v>13.778120931000002</v>
      </c>
      <c r="CU1309" s="100">
        <f>SUM('monthly data'!KG288:KI288)</f>
        <v>13.543585620000002</v>
      </c>
      <c r="CV1309" s="100">
        <f>SUM('monthly data'!KJ288:KL288)</f>
        <v>15.356410832999998</v>
      </c>
      <c r="CW1309" s="100">
        <f>SUM('monthly data'!KM288:KO288)</f>
        <v>23.723921498999999</v>
      </c>
      <c r="CX1309" s="100">
        <f>SUM('monthly data'!KP288:KR288)</f>
        <v>19.732541673</v>
      </c>
      <c r="CY1309" s="100">
        <f>SUM('monthly data'!KS288:KU288)</f>
        <v>19.488916398999997</v>
      </c>
      <c r="CZ1309" s="100">
        <f>SUM('monthly data'!KV288:KX288)</f>
        <v>27.183289321999997</v>
      </c>
      <c r="DA1309" s="100">
        <f>SUM('monthly data'!KY288:LA288)</f>
        <v>23.880587033999998</v>
      </c>
      <c r="DB1309" s="100">
        <f>SUM('monthly data'!LB288:LD288)</f>
        <v>0</v>
      </c>
      <c r="DC1309" s="100">
        <f>SUM('monthly data'!LE288:LG288)</f>
        <v>0</v>
      </c>
      <c r="DD1309" s="100">
        <f>SUM('monthly data'!LH288:LJ288)</f>
        <v>0</v>
      </c>
      <c r="DE1309" s="100">
        <f>SUM('monthly data'!LK288:LM288)</f>
        <v>0</v>
      </c>
      <c r="DF1309" s="100">
        <f>SUM('monthly data'!LN288:LP288)</f>
        <v>0</v>
      </c>
      <c r="DG1309" s="100">
        <f>SUM('monthly data'!LQ288:LS288)</f>
        <v>0</v>
      </c>
      <c r="DH1309" s="100">
        <f>SUM('monthly data'!LT288:LV288)</f>
        <v>0</v>
      </c>
      <c r="DI1309" s="100">
        <f>SUM('monthly data'!LW288:LY288)</f>
        <v>0</v>
      </c>
      <c r="DJ1309" s="100">
        <f>SUM('monthly data'!LZ288:MB288)</f>
        <v>0</v>
      </c>
      <c r="DK1309" s="100">
        <f>SUM('monthly data'!MC288:ME288)</f>
        <v>0</v>
      </c>
      <c r="DL1309" s="100">
        <f>SUM('monthly data'!MF288:MH288)</f>
        <v>0</v>
      </c>
      <c r="DM1309" s="100">
        <f>SUM('monthly data'!MI288:MK288)</f>
        <v>0</v>
      </c>
      <c r="DN1309" s="100">
        <f>SUM('monthly data'!ML288:MN288)</f>
        <v>0</v>
      </c>
      <c r="DO1309" s="100">
        <f>SUM('monthly data'!MO288:MQ288)</f>
        <v>0</v>
      </c>
      <c r="DP1309" s="100">
        <f>SUM('monthly data'!MR288:MT288)</f>
        <v>0</v>
      </c>
      <c r="DQ1309" s="100">
        <f>SUM('monthly data'!MU288:MW288)</f>
        <v>0</v>
      </c>
    </row>
    <row r="1310" spans="1:121" ht="15.6">
      <c r="A1310" s="102" t="s">
        <v>42</v>
      </c>
      <c r="B1310" s="100">
        <f>SUM('monthly data'!B290:D290)</f>
        <v>0</v>
      </c>
      <c r="C1310" s="100">
        <f>SUM('monthly data'!E290:G290)</f>
        <v>0</v>
      </c>
      <c r="D1310" s="100">
        <f>SUM('monthly data'!H290:J290)</f>
        <v>0</v>
      </c>
      <c r="E1310" s="100">
        <f>SUM('monthly data'!K290:M290)</f>
        <v>0</v>
      </c>
      <c r="F1310" s="100">
        <f>SUM('monthly data'!N290:P290)</f>
        <v>0</v>
      </c>
      <c r="G1310" s="100">
        <f>SUM('monthly data'!Q290:S290)</f>
        <v>0</v>
      </c>
      <c r="H1310" s="100">
        <f>SUM('monthly data'!T290:V290)</f>
        <v>0</v>
      </c>
      <c r="I1310" s="100">
        <f>SUM('monthly data'!W290:Y290)</f>
        <v>0</v>
      </c>
      <c r="J1310" s="100">
        <f>SUM('monthly data'!Z290:AB290)</f>
        <v>0</v>
      </c>
      <c r="K1310" s="100">
        <f>SUM('monthly data'!AC290:AE290)</f>
        <v>0</v>
      </c>
      <c r="L1310" s="100">
        <f>SUM('monthly data'!AF290:AH290)</f>
        <v>0</v>
      </c>
      <c r="M1310" s="100">
        <f>SUM('monthly data'!AI290:AK290)</f>
        <v>0</v>
      </c>
      <c r="N1310" s="100">
        <f>SUM('monthly data'!AL290:AN290)</f>
        <v>0</v>
      </c>
      <c r="O1310" s="100">
        <f>SUM('monthly data'!AO290:AQ290)</f>
        <v>0</v>
      </c>
      <c r="P1310" s="100">
        <f>SUM('monthly data'!AR290:AT290)</f>
        <v>0</v>
      </c>
      <c r="Q1310" s="100">
        <f>SUM('monthly data'!AU290:AW290)</f>
        <v>0</v>
      </c>
      <c r="R1310" s="100">
        <f>SUM('monthly data'!AX290:AZ290)</f>
        <v>2.7079522075</v>
      </c>
      <c r="S1310" s="100">
        <f>SUM('monthly data'!BA290:BC290)</f>
        <v>2.7079522075</v>
      </c>
      <c r="T1310" s="100">
        <f>SUM('monthly data'!BD290:BF290)</f>
        <v>2.7079522075</v>
      </c>
      <c r="U1310" s="100">
        <f>SUM('monthly data'!BG290:BI290)</f>
        <v>2.7079522075</v>
      </c>
      <c r="V1310" s="100">
        <f>SUM('monthly data'!BJ290:BL290)</f>
        <v>3.0431198537499999</v>
      </c>
      <c r="W1310" s="100">
        <f>SUM('monthly data'!BM290:BO290)</f>
        <v>3.0431198537499999</v>
      </c>
      <c r="X1310" s="100">
        <f>SUM('monthly data'!BP290:BR290)</f>
        <v>3.0431198537499999</v>
      </c>
      <c r="Y1310" s="100">
        <f>SUM('monthly data'!BS290:BU290)</f>
        <v>3.0431198537499999</v>
      </c>
      <c r="Z1310" s="100">
        <f>SUM('monthly data'!BV290:BX290)</f>
        <v>3.8651187499999997</v>
      </c>
      <c r="AA1310" s="100">
        <f>SUM('monthly data'!BY290:CA290)</f>
        <v>3.8651187499999997</v>
      </c>
      <c r="AB1310" s="100">
        <f>SUM('monthly data'!CB290:CD290)</f>
        <v>3.8651187499999997</v>
      </c>
      <c r="AC1310" s="100">
        <f>SUM('monthly data'!CE290:CG290)</f>
        <v>3.8651187499999997</v>
      </c>
      <c r="AD1310" s="100">
        <f>SUM('monthly data'!CH290:CJ290)</f>
        <v>4.8914749999999998</v>
      </c>
      <c r="AE1310" s="100">
        <f>SUM('monthly data'!CK290:CM290)</f>
        <v>4.8914749999999998</v>
      </c>
      <c r="AF1310" s="100">
        <f>SUM('monthly data'!CN290:CP290)</f>
        <v>4.8914749999999998</v>
      </c>
      <c r="AG1310" s="100">
        <f>SUM('monthly data'!CQ290:CS290)</f>
        <v>4.8914749999999998</v>
      </c>
      <c r="AH1310" s="100">
        <f>SUM('monthly data'!CT290:CV290)</f>
        <v>6.3942375000000009</v>
      </c>
      <c r="AI1310" s="100">
        <f>SUM('monthly data'!CW290:CY290)</f>
        <v>6.3942375000000009</v>
      </c>
      <c r="AJ1310" s="100">
        <f>SUM('monthly data'!CZ290:DB290)</f>
        <v>6.3942375000000009</v>
      </c>
      <c r="AK1310" s="100">
        <f>SUM('monthly data'!DC290:DE290)</f>
        <v>6.3942375000000009</v>
      </c>
      <c r="AL1310" s="100">
        <f>SUM('monthly data'!DF290:DH290)</f>
        <v>9.4211312500000002</v>
      </c>
      <c r="AM1310" s="100">
        <f>SUM('monthly data'!DI290:DK290)</f>
        <v>9.4211312500000002</v>
      </c>
      <c r="AN1310" s="100">
        <f>SUM('monthly data'!DL290:DN290)</f>
        <v>9.4211312500000002</v>
      </c>
      <c r="AO1310" s="100">
        <f>SUM('monthly data'!DO290:DQ290)</f>
        <v>9.4211312500000002</v>
      </c>
      <c r="AP1310" s="100">
        <f>SUM('monthly data'!DR290:DT290)</f>
        <v>13.532531250000002</v>
      </c>
      <c r="AQ1310" s="100">
        <f>SUM('monthly data'!DU290:DW290)</f>
        <v>13.532531250000002</v>
      </c>
      <c r="AR1310" s="100">
        <f>SUM('monthly data'!DX290:DZ290)</f>
        <v>13.532531250000002</v>
      </c>
      <c r="AS1310" s="100">
        <f>SUM('monthly data'!EA290:EC290)</f>
        <v>13.532531250000002</v>
      </c>
      <c r="AT1310" s="100">
        <f>SUM('monthly data'!ED290:EF290)</f>
        <v>18.141981250000001</v>
      </c>
      <c r="AU1310" s="100">
        <f>SUM('monthly data'!EG290:EI290)</f>
        <v>18.141981250000001</v>
      </c>
      <c r="AV1310" s="100">
        <f>SUM('monthly data'!EJ290:EL290)</f>
        <v>18.141981250000001</v>
      </c>
      <c r="AW1310" s="100">
        <f>SUM('monthly data'!EM290:EO290)</f>
        <v>18.141981250000001</v>
      </c>
      <c r="AX1310" s="100">
        <f>SUM('monthly data'!EP290:ER290)</f>
        <v>22.052130000000002</v>
      </c>
      <c r="AY1310" s="100">
        <f>SUM('monthly data'!ES290:EU290)</f>
        <v>24.20391</v>
      </c>
      <c r="AZ1310" s="100">
        <f>SUM('monthly data'!EV290:EX290)</f>
        <v>31.025410000000001</v>
      </c>
      <c r="BA1310" s="100">
        <f>SUM('monthly data'!EY290:FA290)</f>
        <v>26.552500000000002</v>
      </c>
      <c r="BB1310" s="100">
        <f>SUM('monthly data'!FB290:FD290)</f>
        <v>30.688970000000001</v>
      </c>
      <c r="BC1310" s="100">
        <f>SUM('monthly data'!FE290:FG290)</f>
        <v>33.527639999999998</v>
      </c>
      <c r="BD1310" s="100">
        <f>SUM('monthly data'!FH290:FJ290)</f>
        <v>36.509419999999999</v>
      </c>
      <c r="BE1310" s="100">
        <f>SUM('monthly data'!FK290:FM290)</f>
        <v>29.719769999999997</v>
      </c>
      <c r="BF1310" s="100">
        <f>SUM('monthly data'!FN290:FP290)</f>
        <v>41.853520000000003</v>
      </c>
      <c r="BG1310" s="100">
        <f>SUM('monthly data'!FQ290:FS290)</f>
        <v>33.300339999999998</v>
      </c>
      <c r="BH1310" s="100">
        <f>SUM('monthly data'!FT290:FV290)</f>
        <v>41.198389999999996</v>
      </c>
      <c r="BI1310" s="100">
        <f>SUM('monthly data'!FW290:FY290)</f>
        <v>46.087900000000005</v>
      </c>
      <c r="BJ1310" s="100">
        <f>SUM('monthly data'!FZ290:GB290)</f>
        <v>44.964560000000006</v>
      </c>
      <c r="BK1310" s="100">
        <f>SUM('monthly data'!GC290:GE290)</f>
        <v>48.44314</v>
      </c>
      <c r="BL1310" s="100">
        <f>SUM('monthly data'!GF290:GH290)</f>
        <v>49.370280000000001</v>
      </c>
      <c r="BM1310" s="100">
        <f>SUM('monthly data'!GI290:GK290)</f>
        <v>46.748099999999994</v>
      </c>
      <c r="BN1310" s="100">
        <f>SUM('monthly data'!GL290:GN290)</f>
        <v>49.946449999999999</v>
      </c>
      <c r="BO1310" s="100">
        <f>SUM('monthly data'!GO290:GQ290)</f>
        <v>51.821280000000002</v>
      </c>
      <c r="BP1310" s="100">
        <f>SUM('monthly data'!GR290:GT290)</f>
        <v>54.011070000000004</v>
      </c>
      <c r="BQ1310" s="100">
        <f>SUM('monthly data'!GU290:GW290)</f>
        <v>64.523110000000003</v>
      </c>
      <c r="BR1310" s="100">
        <f>SUM('monthly data'!GX290:GZ290)</f>
        <v>53.802759999999999</v>
      </c>
      <c r="BS1310" s="100">
        <f>SUM('monthly data'!HA290:HC290)</f>
        <v>53.063919999999996</v>
      </c>
      <c r="BT1310" s="100">
        <f>SUM('monthly data'!HD290:HF290)</f>
        <v>65.051699999999997</v>
      </c>
      <c r="BU1310" s="100">
        <f>SUM('monthly data'!HG290:HI290)</f>
        <v>68.993102450000009</v>
      </c>
      <c r="BV1310" s="100">
        <f>SUM('monthly data'!HJ290:HL290)</f>
        <v>59.595829246999998</v>
      </c>
      <c r="BW1310" s="100">
        <f>SUM('monthly data'!HM290:HO290)</f>
        <v>62.893578893000004</v>
      </c>
      <c r="BX1310" s="100">
        <f>SUM('monthly data'!HP290:HR290)</f>
        <v>78.484113831999991</v>
      </c>
      <c r="BY1310" s="100">
        <f>SUM('monthly data'!HS290:HU290)</f>
        <v>72.651313549999998</v>
      </c>
      <c r="BZ1310" s="100">
        <f>SUM('monthly data'!HV290:HX290)</f>
        <v>69.748415631</v>
      </c>
      <c r="CA1310" s="100">
        <f>SUM('monthly data'!HY290:IA290)</f>
        <v>65.892369031000001</v>
      </c>
      <c r="CB1310" s="100">
        <f>SUM('monthly data'!IB290:ID290)</f>
        <v>77.169546182000005</v>
      </c>
      <c r="CC1310" s="100">
        <f>SUM('monthly data'!IE290:IG290)</f>
        <v>63.192865196</v>
      </c>
      <c r="CD1310" s="100">
        <f>SUM('monthly data'!IH290:IJ290)</f>
        <v>60.911340547999998</v>
      </c>
      <c r="CE1310" s="100">
        <f>SUM('monthly data'!IK290:IM290)</f>
        <v>63.489486827999997</v>
      </c>
      <c r="CF1310" s="100">
        <f>SUM('monthly data'!IN290:IP290)</f>
        <v>68.735862297245546</v>
      </c>
      <c r="CG1310" s="100">
        <f>SUM('monthly data'!IQ290:IS290)</f>
        <v>89.806554640000002</v>
      </c>
      <c r="CH1310" s="100">
        <f>SUM('monthly data'!IT290:IV290)</f>
        <v>79.854059991</v>
      </c>
      <c r="CI1310" s="100">
        <f>SUM('monthly data'!IW290:IY290)</f>
        <v>70.268342537999999</v>
      </c>
      <c r="CJ1310" s="100">
        <f>SUM('monthly data'!IZ290:JB290)</f>
        <v>75.491676463000005</v>
      </c>
      <c r="CK1310" s="100">
        <f>SUM('monthly data'!JC290:JE290)</f>
        <v>86.681211488000002</v>
      </c>
      <c r="CL1310" s="100">
        <f>SUM('monthly data'!JF290:JH290)</f>
        <v>94.822763598999998</v>
      </c>
      <c r="CM1310" s="100">
        <f>SUM('monthly data'!JI290:JK290)</f>
        <v>103.90776360981999</v>
      </c>
      <c r="CN1310" s="100">
        <f>SUM('monthly data'!JL290:JN290)</f>
        <v>90.811465596000005</v>
      </c>
      <c r="CO1310" s="100">
        <f>SUM('monthly data'!JO290:JQ290)</f>
        <v>98.151417471000002</v>
      </c>
      <c r="CP1310" s="100">
        <f>SUM('monthly data'!JR290:JT290)</f>
        <v>105.48170773003142</v>
      </c>
      <c r="CQ1310" s="100">
        <f>SUM('monthly data'!JU290:JW290)</f>
        <v>88.652884970808572</v>
      </c>
      <c r="CR1310" s="100">
        <f>SUM('monthly data'!JX290:JZ290)</f>
        <v>92.780830438999999</v>
      </c>
      <c r="CS1310" s="100">
        <f>SUM('monthly data'!KA290:KC290)</f>
        <v>131.880814762</v>
      </c>
      <c r="CT1310" s="100">
        <f>SUM('monthly data'!KD290:KF290)</f>
        <v>95.869497796999994</v>
      </c>
      <c r="CU1310" s="100">
        <f>SUM('monthly data'!KG290:KI290)</f>
        <v>86.699854321999993</v>
      </c>
      <c r="CV1310" s="100">
        <f>SUM('monthly data'!KJ290:KL290)</f>
        <v>181.16766570999999</v>
      </c>
      <c r="CW1310" s="100">
        <f>SUM('monthly data'!KM290:KO290)</f>
        <v>215.27095082400004</v>
      </c>
      <c r="CX1310" s="100">
        <f>SUM('monthly data'!KP290:KR290)</f>
        <v>163.69426741199999</v>
      </c>
      <c r="CY1310" s="100">
        <f>SUM('monthly data'!KS290:KU290)</f>
        <v>218.85616958599999</v>
      </c>
      <c r="CZ1310" s="100">
        <f>SUM('monthly data'!KV290:KX290)</f>
        <v>224.33830349899998</v>
      </c>
      <c r="DA1310" s="100">
        <f>SUM('monthly data'!KY290:LA290)</f>
        <v>229.82253092000002</v>
      </c>
      <c r="DB1310" s="100">
        <f>SUM('monthly data'!LB290:LD290)</f>
        <v>0</v>
      </c>
      <c r="DC1310" s="100">
        <f>SUM('monthly data'!LE290:LG290)</f>
        <v>0</v>
      </c>
      <c r="DD1310" s="100">
        <f>SUM('monthly data'!LH290:LJ290)</f>
        <v>0</v>
      </c>
      <c r="DE1310" s="100">
        <f>SUM('monthly data'!LK290:LM290)</f>
        <v>0</v>
      </c>
      <c r="DF1310" s="100">
        <f>SUM('monthly data'!LN290:LP290)</f>
        <v>0</v>
      </c>
      <c r="DG1310" s="100">
        <f>SUM('monthly data'!LQ290:LS290)</f>
        <v>0</v>
      </c>
      <c r="DH1310" s="100">
        <f>SUM('monthly data'!LT290:LV290)</f>
        <v>0</v>
      </c>
      <c r="DI1310" s="100">
        <f>SUM('monthly data'!LW290:LY290)</f>
        <v>0</v>
      </c>
      <c r="DJ1310" s="100">
        <f>SUM('monthly data'!LZ290:MB290)</f>
        <v>0</v>
      </c>
      <c r="DK1310" s="100">
        <f>SUM('monthly data'!MC290:ME290)</f>
        <v>0</v>
      </c>
      <c r="DL1310" s="100">
        <f>SUM('monthly data'!MF290:MH290)</f>
        <v>0</v>
      </c>
      <c r="DM1310" s="100">
        <f>SUM('monthly data'!MI290:MK290)</f>
        <v>0</v>
      </c>
      <c r="DN1310" s="100">
        <f>SUM('monthly data'!ML290:MN290)</f>
        <v>0</v>
      </c>
      <c r="DO1310" s="100">
        <f>SUM('monthly data'!MO290:MQ290)</f>
        <v>0</v>
      </c>
      <c r="DP1310" s="100">
        <f>SUM('monthly data'!MR290:MT290)</f>
        <v>0</v>
      </c>
      <c r="DQ1310" s="100">
        <f>SUM('monthly data'!MU290:MW290)</f>
        <v>0</v>
      </c>
    </row>
    <row r="1311" spans="1:121" ht="15.6">
      <c r="A1311" s="102" t="s">
        <v>19</v>
      </c>
      <c r="B1311" s="100">
        <f>SUM('monthly data'!B292:D292)</f>
        <v>0</v>
      </c>
      <c r="C1311" s="100">
        <f>SUM('monthly data'!E292:G292)</f>
        <v>0</v>
      </c>
      <c r="D1311" s="100">
        <f>SUM('monthly data'!H292:J292)</f>
        <v>0</v>
      </c>
      <c r="E1311" s="100">
        <f>SUM('monthly data'!K292:M292)</f>
        <v>0</v>
      </c>
      <c r="F1311" s="100">
        <f>SUM('monthly data'!N292:P292)</f>
        <v>0</v>
      </c>
      <c r="G1311" s="100">
        <f>SUM('monthly data'!Q292:S292)</f>
        <v>0</v>
      </c>
      <c r="H1311" s="100">
        <f>SUM('monthly data'!T292:V292)</f>
        <v>0</v>
      </c>
      <c r="I1311" s="100">
        <f>SUM('monthly data'!W292:Y292)</f>
        <v>0</v>
      </c>
      <c r="J1311" s="100">
        <f>SUM('monthly data'!Z292:AB292)</f>
        <v>0</v>
      </c>
      <c r="K1311" s="100">
        <f>SUM('monthly data'!AC292:AE292)</f>
        <v>0</v>
      </c>
      <c r="L1311" s="100">
        <f>SUM('monthly data'!AF292:AH292)</f>
        <v>0</v>
      </c>
      <c r="M1311" s="100">
        <f>SUM('monthly data'!AI292:AK292)</f>
        <v>0</v>
      </c>
      <c r="N1311" s="100">
        <f>SUM('monthly data'!AL292:AN292)</f>
        <v>0</v>
      </c>
      <c r="O1311" s="100">
        <f>SUM('monthly data'!AO292:AQ292)</f>
        <v>0</v>
      </c>
      <c r="P1311" s="100">
        <f>SUM('monthly data'!AR292:AT292)</f>
        <v>0</v>
      </c>
      <c r="Q1311" s="100">
        <f>SUM('monthly data'!AU292:AW292)</f>
        <v>0</v>
      </c>
      <c r="R1311" s="100">
        <f>SUM('monthly data'!AX292:AZ292)</f>
        <v>15.567483114750001</v>
      </c>
      <c r="S1311" s="100">
        <f>SUM('monthly data'!BA292:BC292)</f>
        <v>15.567483114750001</v>
      </c>
      <c r="T1311" s="100">
        <f>SUM('monthly data'!BD292:BF292)</f>
        <v>15.567483114750001</v>
      </c>
      <c r="U1311" s="100">
        <f>SUM('monthly data'!BG292:BI292)</f>
        <v>15.567483114750001</v>
      </c>
      <c r="V1311" s="100">
        <f>SUM('monthly data'!BJ292:BL292)</f>
        <v>15.559307182375001</v>
      </c>
      <c r="W1311" s="100">
        <f>SUM('monthly data'!BM292:BO292)</f>
        <v>15.559307182375001</v>
      </c>
      <c r="X1311" s="100">
        <f>SUM('monthly data'!BP292:BR292)</f>
        <v>15.559307182375001</v>
      </c>
      <c r="Y1311" s="100">
        <f>SUM('monthly data'!BS292:BU292)</f>
        <v>15.559307182375001</v>
      </c>
      <c r="Z1311" s="100">
        <f>SUM('monthly data'!BV292:BX292)</f>
        <v>14.461706250000002</v>
      </c>
      <c r="AA1311" s="100">
        <f>SUM('monthly data'!BY292:CA292)</f>
        <v>14.461706250000002</v>
      </c>
      <c r="AB1311" s="100">
        <f>SUM('monthly data'!CB292:CD292)</f>
        <v>14.461706250000002</v>
      </c>
      <c r="AC1311" s="100">
        <f>SUM('monthly data'!CE292:CG292)</f>
        <v>14.461706250000002</v>
      </c>
      <c r="AD1311" s="100">
        <f>SUM('monthly data'!CH292:CJ292)</f>
        <v>14.013018750000001</v>
      </c>
      <c r="AE1311" s="100">
        <f>SUM('monthly data'!CK292:CM292)</f>
        <v>14.013018750000001</v>
      </c>
      <c r="AF1311" s="100">
        <f>SUM('monthly data'!CN292:CP292)</f>
        <v>14.013018750000001</v>
      </c>
      <c r="AG1311" s="100">
        <f>SUM('monthly data'!CQ292:CS292)</f>
        <v>14.013018750000001</v>
      </c>
      <c r="AH1311" s="100">
        <f>SUM('monthly data'!CT292:CV292)</f>
        <v>15.0871</v>
      </c>
      <c r="AI1311" s="100">
        <f>SUM('monthly data'!CW292:CY292)</f>
        <v>15.0871</v>
      </c>
      <c r="AJ1311" s="100">
        <f>SUM('monthly data'!CZ292:DB292)</f>
        <v>15.0871</v>
      </c>
      <c r="AK1311" s="100">
        <f>SUM('monthly data'!DC292:DE292)</f>
        <v>15.0871</v>
      </c>
      <c r="AL1311" s="100">
        <f>SUM('monthly data'!DF292:DH292)</f>
        <v>20.277954534999999</v>
      </c>
      <c r="AM1311" s="100">
        <f>SUM('monthly data'!DI292:DK292)</f>
        <v>20.277954534999999</v>
      </c>
      <c r="AN1311" s="100">
        <f>SUM('monthly data'!DL292:DN292)</f>
        <v>20.277954534999999</v>
      </c>
      <c r="AO1311" s="100">
        <f>SUM('monthly data'!DO292:DQ292)</f>
        <v>20.277954534999999</v>
      </c>
      <c r="AP1311" s="100">
        <f>SUM('monthly data'!DR292:DT292)</f>
        <v>26.7927104514375</v>
      </c>
      <c r="AQ1311" s="100">
        <f>SUM('monthly data'!DU292:DW292)</f>
        <v>26.7927104514375</v>
      </c>
      <c r="AR1311" s="100">
        <f>SUM('monthly data'!DX292:DZ292)</f>
        <v>26.7927104514375</v>
      </c>
      <c r="AS1311" s="100">
        <f>SUM('monthly data'!EA292:EC292)</f>
        <v>26.7927104514375</v>
      </c>
      <c r="AT1311" s="100">
        <f>SUM('monthly data'!ED292:EF292)</f>
        <v>31.267724666437502</v>
      </c>
      <c r="AU1311" s="100">
        <f>SUM('monthly data'!EG292:EI292)</f>
        <v>31.267724666437502</v>
      </c>
      <c r="AV1311" s="100">
        <f>SUM('monthly data'!EJ292:EL292)</f>
        <v>31.267724666437502</v>
      </c>
      <c r="AW1311" s="100">
        <f>SUM('monthly data'!EM292:EO292)</f>
        <v>31.267724666437502</v>
      </c>
      <c r="AX1311" s="100">
        <f>SUM('monthly data'!EP292:ER292)</f>
        <v>40.698239999999998</v>
      </c>
      <c r="AY1311" s="100">
        <f>SUM('monthly data'!ES292:EU292)</f>
        <v>39.930770000000003</v>
      </c>
      <c r="AZ1311" s="100">
        <f>SUM('monthly data'!EV292:EX292)</f>
        <v>54.922350000000002</v>
      </c>
      <c r="BA1311" s="100">
        <f>SUM('monthly data'!EY292:FA292)</f>
        <v>50.627210000000005</v>
      </c>
      <c r="BB1311" s="100">
        <f>SUM('monthly data'!FB292:FD292)</f>
        <v>41.380309999999994</v>
      </c>
      <c r="BC1311" s="100">
        <f>SUM('monthly data'!FE292:FG292)</f>
        <v>54.670699999999997</v>
      </c>
      <c r="BD1311" s="100">
        <f>SUM('monthly data'!FH292:FJ292)</f>
        <v>67.728800000000007</v>
      </c>
      <c r="BE1311" s="100">
        <f>SUM('monthly data'!FK292:FM292)</f>
        <v>103.97554</v>
      </c>
      <c r="BF1311" s="100">
        <f>SUM('monthly data'!FN292:FP292)</f>
        <v>74.063670000000002</v>
      </c>
      <c r="BG1311" s="100">
        <f>SUM('monthly data'!FQ292:FS292)</f>
        <v>60.140191012000003</v>
      </c>
      <c r="BH1311" s="100">
        <f>SUM('monthly data'!FT292:FV292)</f>
        <v>63.486751945000009</v>
      </c>
      <c r="BI1311" s="100">
        <f>SUM('monthly data'!FW292:FY292)</f>
        <v>97.542347470999999</v>
      </c>
      <c r="BJ1311" s="100">
        <f>SUM('monthly data'!FZ292:GB292)</f>
        <v>67.728375602</v>
      </c>
      <c r="BK1311" s="100">
        <f>SUM('monthly data'!GC292:GE292)</f>
        <v>86.873719327999993</v>
      </c>
      <c r="BL1311" s="100">
        <f>SUM('monthly data'!GF292:GH292)</f>
        <v>82.995136559999992</v>
      </c>
      <c r="BM1311" s="100">
        <f>SUM('monthly data'!GI292:GK292)</f>
        <v>112.49811214100001</v>
      </c>
      <c r="BN1311" s="100">
        <f>SUM('monthly data'!GL292:GN292)</f>
        <v>129.52826735499997</v>
      </c>
      <c r="BO1311" s="100">
        <f>SUM('monthly data'!GO292:GQ292)</f>
        <v>112.86104362899999</v>
      </c>
      <c r="BP1311" s="100">
        <f>SUM('monthly data'!GR292:GT292)</f>
        <v>83.639184709000006</v>
      </c>
      <c r="BQ1311" s="100">
        <f>SUM('monthly data'!GU292:GW292)</f>
        <v>130.554459401</v>
      </c>
      <c r="BR1311" s="100">
        <f>SUM('monthly data'!GX292:GZ292)</f>
        <v>116.852710237</v>
      </c>
      <c r="BS1311" s="100">
        <f>SUM('monthly data'!HA292:HC292)</f>
        <v>164.24621482399999</v>
      </c>
      <c r="BT1311" s="100">
        <f>SUM('monthly data'!HD292:HF292)</f>
        <v>119.44330000000001</v>
      </c>
      <c r="BU1311" s="100">
        <f>SUM('monthly data'!HG292:HI292)</f>
        <v>60.991217982000002</v>
      </c>
      <c r="BV1311" s="100">
        <f>SUM('monthly data'!HJ292:HL292)</f>
        <v>48.074055746999996</v>
      </c>
      <c r="BW1311" s="100">
        <f>SUM('monthly data'!HM292:HO292)</f>
        <v>96.679133440000001</v>
      </c>
      <c r="BX1311" s="100">
        <f>SUM('monthly data'!HP292:HR292)</f>
        <v>131.88308327979999</v>
      </c>
      <c r="BY1311" s="100">
        <f>SUM('monthly data'!HS292:HU292)</f>
        <v>185.88629736408598</v>
      </c>
      <c r="BZ1311" s="100">
        <f>SUM('monthly data'!HV292:HX292)</f>
        <v>149.41807968732201</v>
      </c>
      <c r="CA1311" s="100">
        <f>SUM('monthly data'!HY292:IA292)</f>
        <v>245.34362048647097</v>
      </c>
      <c r="CB1311" s="100">
        <f>SUM('monthly data'!IB292:ID292)</f>
        <v>152.01835483735701</v>
      </c>
      <c r="CC1311" s="100">
        <f>SUM('monthly data'!IE292:IG292)</f>
        <v>162.50408615817273</v>
      </c>
      <c r="CD1311" s="100">
        <f>SUM('monthly data'!IH292:IJ292)</f>
        <v>183.41747692328798</v>
      </c>
      <c r="CE1311" s="100">
        <f>SUM('monthly data'!IK292:IM292)</f>
        <v>238.97642498435698</v>
      </c>
      <c r="CF1311" s="100">
        <f>SUM('monthly data'!IN292:IP292)</f>
        <v>151.63615041972</v>
      </c>
      <c r="CG1311" s="100">
        <f>SUM('monthly data'!IQ292:IS292)</f>
        <v>174.77263555250698</v>
      </c>
      <c r="CH1311" s="100">
        <f>SUM('monthly data'!IT292:IV292)</f>
        <v>180.89537231745101</v>
      </c>
      <c r="CI1311" s="100">
        <f>SUM('monthly data'!IW292:IY292)</f>
        <v>211.38137435695498</v>
      </c>
      <c r="CJ1311" s="100">
        <f>SUM('monthly data'!IZ292:JB292)</f>
        <v>133.31085691395154</v>
      </c>
      <c r="CK1311" s="100">
        <f>SUM('monthly data'!JC292:JE292)</f>
        <v>132.33962074683544</v>
      </c>
      <c r="CL1311" s="100">
        <f>SUM('monthly data'!JF292:JH292)</f>
        <v>161.97347117058399</v>
      </c>
      <c r="CM1311" s="100">
        <f>SUM('monthly data'!JI292:JK292)</f>
        <v>191.59431050866334</v>
      </c>
      <c r="CN1311" s="100">
        <f>SUM('monthly data'!JL292:JN292)</f>
        <v>179.17600626595799</v>
      </c>
      <c r="CO1311" s="100">
        <f>SUM('monthly data'!JO292:JQ292)</f>
        <v>185.21181462923198</v>
      </c>
      <c r="CP1311" s="100">
        <f>SUM('monthly data'!JR292:JT292)</f>
        <v>233.33207569558101</v>
      </c>
      <c r="CQ1311" s="100">
        <f>SUM('monthly data'!JU292:JW292)</f>
        <v>204.500003796389</v>
      </c>
      <c r="CR1311" s="100">
        <f>SUM('monthly data'!JX292:JZ292)</f>
        <v>186.19257325366601</v>
      </c>
      <c r="CS1311" s="100">
        <f>SUM('monthly data'!KA292:KC292)</f>
        <v>267.89619846618365</v>
      </c>
      <c r="CT1311" s="100">
        <f>SUM('monthly data'!KD292:KF292)</f>
        <v>271.38452741644267</v>
      </c>
      <c r="CU1311" s="100">
        <f>SUM('monthly data'!KG292:KI292)</f>
        <v>346.23594637548945</v>
      </c>
      <c r="CV1311" s="100">
        <f>SUM('monthly data'!KJ292:KL292)</f>
        <v>248.00952619335484</v>
      </c>
      <c r="CW1311" s="100">
        <f>SUM('monthly data'!KM292:KO292)</f>
        <v>260.0143283901923</v>
      </c>
      <c r="CX1311" s="100">
        <f>SUM('monthly data'!KP292:KR292)</f>
        <v>239.0719969427638</v>
      </c>
      <c r="CY1311" s="100">
        <f>SUM('monthly data'!KS292:KU292)</f>
        <v>286.00207297305508</v>
      </c>
      <c r="CZ1311" s="100">
        <f>SUM('monthly data'!KV292:KX292)</f>
        <v>349.42312194228583</v>
      </c>
      <c r="DA1311" s="100">
        <f>SUM('monthly data'!KY292:LA292)</f>
        <v>301.79727485755984</v>
      </c>
      <c r="DB1311" s="100">
        <f>SUM('monthly data'!LB292:LD292)</f>
        <v>0</v>
      </c>
      <c r="DC1311" s="100">
        <f>SUM('monthly data'!LE292:LG292)</f>
        <v>0</v>
      </c>
      <c r="DD1311" s="100">
        <f>SUM('monthly data'!LH292:LJ292)</f>
        <v>0</v>
      </c>
      <c r="DE1311" s="100">
        <f>SUM('monthly data'!LK292:LM292)</f>
        <v>0</v>
      </c>
      <c r="DF1311" s="100">
        <f>SUM('monthly data'!LN292:LP292)</f>
        <v>0</v>
      </c>
      <c r="DG1311" s="100">
        <f>SUM('monthly data'!LQ292:LS292)</f>
        <v>0</v>
      </c>
      <c r="DH1311" s="100">
        <f>SUM('monthly data'!LT292:LV292)</f>
        <v>0</v>
      </c>
      <c r="DI1311" s="100">
        <f>SUM('monthly data'!LW292:LY292)</f>
        <v>0</v>
      </c>
      <c r="DJ1311" s="100">
        <f>SUM('monthly data'!LZ292:MB292)</f>
        <v>0</v>
      </c>
      <c r="DK1311" s="100">
        <f>SUM('monthly data'!MC292:ME292)</f>
        <v>0</v>
      </c>
      <c r="DL1311" s="100">
        <f>SUM('monthly data'!MF292:MH292)</f>
        <v>0</v>
      </c>
      <c r="DM1311" s="100">
        <f>SUM('monthly data'!MI292:MK292)</f>
        <v>0</v>
      </c>
      <c r="DN1311" s="100">
        <f>SUM('monthly data'!ML292:MN292)</f>
        <v>0</v>
      </c>
      <c r="DO1311" s="100">
        <f>SUM('monthly data'!MO292:MQ292)</f>
        <v>0</v>
      </c>
      <c r="DP1311" s="100">
        <f>SUM('monthly data'!MR292:MT292)</f>
        <v>0</v>
      </c>
      <c r="DQ1311" s="100">
        <f>SUM('monthly data'!MU292:MW292)</f>
        <v>0</v>
      </c>
    </row>
    <row r="1312" spans="1:121" ht="15.6">
      <c r="A1312" s="102" t="s">
        <v>619</v>
      </c>
      <c r="B1312" s="100">
        <f>SUM('monthly data'!B293:D293)</f>
        <v>0</v>
      </c>
      <c r="C1312" s="100">
        <f>SUM('monthly data'!E293:G293)</f>
        <v>0</v>
      </c>
      <c r="D1312" s="100">
        <f>SUM('monthly data'!H293:J293)</f>
        <v>0</v>
      </c>
      <c r="E1312" s="100">
        <f>SUM('monthly data'!K293:M293)</f>
        <v>0</v>
      </c>
      <c r="F1312" s="100">
        <f>SUM('monthly data'!N293:P293)</f>
        <v>0</v>
      </c>
      <c r="G1312" s="100">
        <f>SUM('monthly data'!Q293:S293)</f>
        <v>0</v>
      </c>
      <c r="H1312" s="100">
        <f>SUM('monthly data'!T293:V293)</f>
        <v>0</v>
      </c>
      <c r="I1312" s="100">
        <f>SUM('monthly data'!W293:Y293)</f>
        <v>0</v>
      </c>
      <c r="J1312" s="100">
        <f>SUM('monthly data'!Z293:AB293)</f>
        <v>0</v>
      </c>
      <c r="K1312" s="100">
        <f>SUM('monthly data'!AC293:AE293)</f>
        <v>0</v>
      </c>
      <c r="L1312" s="100">
        <f>SUM('monthly data'!AF293:AH293)</f>
        <v>0</v>
      </c>
      <c r="M1312" s="100">
        <f>SUM('monthly data'!AI293:AK293)</f>
        <v>0</v>
      </c>
      <c r="N1312" s="100">
        <f>SUM('monthly data'!AL293:AN293)</f>
        <v>0</v>
      </c>
      <c r="O1312" s="100">
        <f>SUM('monthly data'!AO293:AQ293)</f>
        <v>0</v>
      </c>
      <c r="P1312" s="100">
        <f>SUM('monthly data'!AR293:AT293)</f>
        <v>0</v>
      </c>
      <c r="Q1312" s="100">
        <f>SUM('monthly data'!AU293:AW293)</f>
        <v>0</v>
      </c>
      <c r="R1312" s="100">
        <f>SUM('monthly data'!AX293:AZ293)</f>
        <v>1.24721436475</v>
      </c>
      <c r="S1312" s="100">
        <f>SUM('monthly data'!BA293:BC293)</f>
        <v>1.24721436475</v>
      </c>
      <c r="T1312" s="100">
        <f>SUM('monthly data'!BD293:BF293)</f>
        <v>1.24721436475</v>
      </c>
      <c r="U1312" s="100">
        <f>SUM('monthly data'!BG293:BI293)</f>
        <v>1.24721436475</v>
      </c>
      <c r="V1312" s="100">
        <f>SUM('monthly data'!BJ293:BL293)</f>
        <v>0.91401968237499998</v>
      </c>
      <c r="W1312" s="100">
        <f>SUM('monthly data'!BM293:BO293)</f>
        <v>0.91401968237499998</v>
      </c>
      <c r="X1312" s="100">
        <f>SUM('monthly data'!BP293:BR293)</f>
        <v>0.91401968237499998</v>
      </c>
      <c r="Y1312" s="100">
        <f>SUM('monthly data'!BS293:BU293)</f>
        <v>0.91401968237499998</v>
      </c>
      <c r="Z1312" s="100">
        <f>SUM('monthly data'!BV293:BX293)</f>
        <v>0.98937499999999989</v>
      </c>
      <c r="AA1312" s="100">
        <f>SUM('monthly data'!BY293:CA293)</f>
        <v>0.98937499999999989</v>
      </c>
      <c r="AB1312" s="100">
        <f>SUM('monthly data'!CB293:CD293)</f>
        <v>0.98937499999999989</v>
      </c>
      <c r="AC1312" s="100">
        <f>SUM('monthly data'!CE293:CG293)</f>
        <v>0.98937499999999989</v>
      </c>
      <c r="AD1312" s="100">
        <f>SUM('monthly data'!CH293:CJ293)</f>
        <v>1.7492062500000001</v>
      </c>
      <c r="AE1312" s="100">
        <f>SUM('monthly data'!CK293:CM293)</f>
        <v>1.7492062500000001</v>
      </c>
      <c r="AF1312" s="100">
        <f>SUM('monthly data'!CN293:CP293)</f>
        <v>1.7492062500000001</v>
      </c>
      <c r="AG1312" s="100">
        <f>SUM('monthly data'!CQ293:CS293)</f>
        <v>1.7492062500000001</v>
      </c>
      <c r="AH1312" s="100">
        <f>SUM('monthly data'!CT293:CV293)</f>
        <v>3.4312500000000004</v>
      </c>
      <c r="AI1312" s="100">
        <f>SUM('monthly data'!CW293:CY293)</f>
        <v>3.4312500000000004</v>
      </c>
      <c r="AJ1312" s="100">
        <f>SUM('monthly data'!CZ293:DB293)</f>
        <v>3.4312500000000004</v>
      </c>
      <c r="AK1312" s="100">
        <f>SUM('monthly data'!DC293:DE293)</f>
        <v>3.4312500000000004</v>
      </c>
      <c r="AL1312" s="100">
        <f>SUM('monthly data'!DF293:DH293)</f>
        <v>6.2191062500000012</v>
      </c>
      <c r="AM1312" s="100">
        <f>SUM('monthly data'!DI293:DK293)</f>
        <v>6.2191062500000012</v>
      </c>
      <c r="AN1312" s="100">
        <f>SUM('monthly data'!DL293:DN293)</f>
        <v>6.2191062500000012</v>
      </c>
      <c r="AO1312" s="100">
        <f>SUM('monthly data'!DO293:DQ293)</f>
        <v>6.2191062500000012</v>
      </c>
      <c r="AP1312" s="100">
        <f>SUM('monthly data'!DR293:DT293)</f>
        <v>8.2264076314374996</v>
      </c>
      <c r="AQ1312" s="100">
        <f>SUM('monthly data'!DU293:DW293)</f>
        <v>8.2264076314374996</v>
      </c>
      <c r="AR1312" s="100">
        <f>SUM('monthly data'!DX293:DZ293)</f>
        <v>8.2264076314374996</v>
      </c>
      <c r="AS1312" s="100">
        <f>SUM('monthly data'!EA293:EC293)</f>
        <v>8.2264076314374996</v>
      </c>
      <c r="AT1312" s="100">
        <f>SUM('monthly data'!ED293:EF293)</f>
        <v>9.6682326314374993</v>
      </c>
      <c r="AU1312" s="100">
        <f>SUM('monthly data'!EG293:EI293)</f>
        <v>9.6682326314374993</v>
      </c>
      <c r="AV1312" s="100">
        <f>SUM('monthly data'!EJ293:EL293)</f>
        <v>9.6682326314374993</v>
      </c>
      <c r="AW1312" s="100">
        <f>SUM('monthly data'!EM293:EO293)</f>
        <v>9.6682326314374993</v>
      </c>
      <c r="AX1312" s="100">
        <f>SUM('monthly data'!EP293:ER293)</f>
        <v>11.29824</v>
      </c>
      <c r="AY1312" s="100">
        <f>SUM('monthly data'!ES293:EU293)</f>
        <v>10.63077</v>
      </c>
      <c r="AZ1312" s="100">
        <f>SUM('monthly data'!EV293:EX293)</f>
        <v>23.522350000000003</v>
      </c>
      <c r="BA1312" s="100">
        <f>SUM('monthly data'!EY293:FA293)</f>
        <v>18.227209999999999</v>
      </c>
      <c r="BB1312" s="100">
        <f>SUM('monthly data'!FB293:FD293)</f>
        <v>20.13824</v>
      </c>
      <c r="BC1312" s="100">
        <f>SUM('monthly data'!FE293:FG293)</f>
        <v>25.44228</v>
      </c>
      <c r="BD1312" s="100">
        <f>SUM('monthly data'!FH293:FJ293)</f>
        <v>37.343500000000006</v>
      </c>
      <c r="BE1312" s="100">
        <f>SUM('monthly data'!FK293:FM293)</f>
        <v>36.288640000000001</v>
      </c>
      <c r="BF1312" s="100">
        <f>SUM('monthly data'!FN293:FP293)</f>
        <v>34.622370000000004</v>
      </c>
      <c r="BG1312" s="100">
        <f>SUM('monthly data'!FQ293:FS293)</f>
        <v>31.348619999999997</v>
      </c>
      <c r="BH1312" s="100">
        <f>SUM('monthly data'!FT293:FV293)</f>
        <v>24.172470000000004</v>
      </c>
      <c r="BI1312" s="100">
        <f>SUM('monthly data'!FW293:FY293)</f>
        <v>49.222110000000001</v>
      </c>
      <c r="BJ1312" s="100">
        <f>SUM('monthly data'!FZ293:GB293)</f>
        <v>35.093350000000001</v>
      </c>
      <c r="BK1312" s="100">
        <f>SUM('monthly data'!GC293:GE293)</f>
        <v>50.272169999999996</v>
      </c>
      <c r="BL1312" s="100">
        <f>SUM('monthly data'!GF293:GH293)</f>
        <v>42.430679999999995</v>
      </c>
      <c r="BM1312" s="100">
        <f>SUM('monthly data'!GI293:GK293)</f>
        <v>64.621650000000002</v>
      </c>
      <c r="BN1312" s="100">
        <f>SUM('monthly data'!GL293:GN293)</f>
        <v>50.54249999999999</v>
      </c>
      <c r="BO1312" s="100">
        <f>SUM('monthly data'!GO293:GQ293)</f>
        <v>60.555599999999998</v>
      </c>
      <c r="BP1312" s="100">
        <f>SUM('monthly data'!GR293:GT293)</f>
        <v>45.84319</v>
      </c>
      <c r="BQ1312" s="100">
        <f>SUM('monthly data'!GU293:GW293)</f>
        <v>57.674075999999999</v>
      </c>
      <c r="BR1312" s="100">
        <f>SUM('monthly data'!GX293:GZ293)</f>
        <v>42.409549999999996</v>
      </c>
      <c r="BS1312" s="100">
        <f>SUM('monthly data'!HA293:HC293)</f>
        <v>84.660629999999998</v>
      </c>
      <c r="BT1312" s="100">
        <f>SUM('monthly data'!HD293:HF293)</f>
        <v>33.908699999999996</v>
      </c>
      <c r="BU1312" s="100">
        <f>SUM('monthly data'!HG293:HI293)</f>
        <v>60.991217982000002</v>
      </c>
      <c r="BV1312" s="100">
        <f>SUM('monthly data'!HJ293:HL293)</f>
        <v>48.074055746999996</v>
      </c>
      <c r="BW1312" s="100">
        <f>SUM('monthly data'!HM293:HO293)</f>
        <v>96.679133440000001</v>
      </c>
      <c r="BX1312" s="100">
        <f>SUM('monthly data'!HP293:HR293)</f>
        <v>48.299836554000002</v>
      </c>
      <c r="BY1312" s="100">
        <f>SUM('monthly data'!HS293:HU293)</f>
        <v>66.601764133000003</v>
      </c>
      <c r="BZ1312" s="100">
        <f>SUM('monthly data'!HV293:HX293)</f>
        <v>77.681466843999999</v>
      </c>
      <c r="CA1312" s="100">
        <f>SUM('monthly data'!HY293:IA293)</f>
        <v>127.57007172799999</v>
      </c>
      <c r="CB1312" s="100">
        <f>SUM('monthly data'!IB293:ID293)</f>
        <v>78.194250011999998</v>
      </c>
      <c r="CC1312" s="100">
        <f>SUM('monthly data'!IE293:IG293)</f>
        <v>57.329971860000001</v>
      </c>
      <c r="CD1312" s="100">
        <f>SUM('monthly data'!IH293:IJ293)</f>
        <v>104.20922734299999</v>
      </c>
      <c r="CE1312" s="100">
        <f>SUM('monthly data'!IK293:IM293)</f>
        <v>156.915995106</v>
      </c>
      <c r="CF1312" s="100">
        <f>SUM('monthly data'!IN293:IP293)</f>
        <v>87.430784950999993</v>
      </c>
      <c r="CG1312" s="100">
        <f>SUM('monthly data'!IQ293:IS293)</f>
        <v>90.674166516</v>
      </c>
      <c r="CH1312" s="100">
        <f>SUM('monthly data'!IT293:IV293)</f>
        <v>118.75083924</v>
      </c>
      <c r="CI1312" s="100">
        <f>SUM('monthly data'!IW293:IY293)</f>
        <v>150.02172659799999</v>
      </c>
      <c r="CJ1312" s="100">
        <f>SUM('monthly data'!IZ293:JB293)</f>
        <v>75.483348449999994</v>
      </c>
      <c r="CK1312" s="100">
        <f>SUM('monthly data'!JC293:JE293)</f>
        <v>91.394704108000013</v>
      </c>
      <c r="CL1312" s="100">
        <f>SUM('monthly data'!JF293:JH293)</f>
        <v>110.144379657</v>
      </c>
      <c r="CM1312" s="100">
        <f>SUM('monthly data'!JI293:JK293)</f>
        <v>123.95466536699999</v>
      </c>
      <c r="CN1312" s="100">
        <f>SUM('monthly data'!JL293:JN293)</f>
        <v>108.608303877</v>
      </c>
      <c r="CO1312" s="100">
        <f>SUM('monthly data'!JO293:JQ293)</f>
        <v>103.38250758300001</v>
      </c>
      <c r="CP1312" s="100">
        <f>SUM('monthly data'!JR293:JT293)</f>
        <v>148.396956273</v>
      </c>
      <c r="CQ1312" s="100">
        <f>SUM('monthly data'!JU293:JW293)</f>
        <v>102.77171714799999</v>
      </c>
      <c r="CR1312" s="100">
        <f>SUM('monthly data'!JX293:JZ293)</f>
        <v>94.577733759000012</v>
      </c>
      <c r="CS1312" s="100">
        <f>SUM('monthly data'!KA293:KC293)</f>
        <v>158.24957484999999</v>
      </c>
      <c r="CT1312" s="100">
        <f>SUM('monthly data'!KD293:KF293)</f>
        <v>161.44212387900001</v>
      </c>
      <c r="CU1312" s="100">
        <f>SUM('monthly data'!KG293:KI293)</f>
        <v>209.43581678999999</v>
      </c>
      <c r="CV1312" s="100">
        <f>SUM('monthly data'!KJ293:KL293)</f>
        <v>125.353073295</v>
      </c>
      <c r="CW1312" s="100">
        <f>SUM('monthly data'!KM293:KO293)</f>
        <v>115.82968848799999</v>
      </c>
      <c r="CX1312" s="100">
        <f>SUM('monthly data'!KP293:KR293)</f>
        <v>104.99745246000001</v>
      </c>
      <c r="CY1312" s="100">
        <f>SUM('monthly data'!KS293:KU293)</f>
        <v>139.11881687799999</v>
      </c>
      <c r="CZ1312" s="100">
        <f>SUM('monthly data'!KV293:KX293)</f>
        <v>99.431899636999987</v>
      </c>
      <c r="DA1312" s="100">
        <f>SUM('monthly data'!KY293:LA293)</f>
        <v>166.26496639999999</v>
      </c>
      <c r="DB1312" s="100">
        <f>SUM('monthly data'!LB293:LD293)</f>
        <v>0</v>
      </c>
      <c r="DC1312" s="100">
        <f>SUM('monthly data'!LE293:LG293)</f>
        <v>0</v>
      </c>
      <c r="DD1312" s="100">
        <f>SUM('monthly data'!LH293:LJ293)</f>
        <v>0</v>
      </c>
      <c r="DE1312" s="100">
        <f>SUM('monthly data'!LK293:LM293)</f>
        <v>0</v>
      </c>
      <c r="DF1312" s="100">
        <f>SUM('monthly data'!LN293:LP293)</f>
        <v>0</v>
      </c>
      <c r="DG1312" s="100">
        <f>SUM('monthly data'!LQ293:LS293)</f>
        <v>0</v>
      </c>
      <c r="DH1312" s="100">
        <f>SUM('monthly data'!LT293:LV293)</f>
        <v>0</v>
      </c>
      <c r="DI1312" s="100">
        <f>SUM('monthly data'!LW293:LY293)</f>
        <v>0</v>
      </c>
      <c r="DJ1312" s="100">
        <f>SUM('monthly data'!LZ293:MB293)</f>
        <v>0</v>
      </c>
      <c r="DK1312" s="100">
        <f>SUM('monthly data'!MC293:ME293)</f>
        <v>0</v>
      </c>
      <c r="DL1312" s="100">
        <f>SUM('monthly data'!MF293:MH293)</f>
        <v>0</v>
      </c>
      <c r="DM1312" s="100">
        <f>SUM('monthly data'!MI293:MK293)</f>
        <v>0</v>
      </c>
      <c r="DN1312" s="100">
        <f>SUM('monthly data'!ML293:MN293)</f>
        <v>0</v>
      </c>
      <c r="DO1312" s="100">
        <f>SUM('monthly data'!MO293:MQ293)</f>
        <v>0</v>
      </c>
      <c r="DP1312" s="100">
        <f>SUM('monthly data'!MR293:MT293)</f>
        <v>0</v>
      </c>
      <c r="DQ1312" s="100">
        <f>SUM('monthly data'!MU293:MW293)</f>
        <v>0</v>
      </c>
    </row>
    <row r="1313" spans="1:121" ht="15.6">
      <c r="A1313" s="102" t="s">
        <v>763</v>
      </c>
      <c r="B1313" s="100">
        <f>SUM('monthly data'!B294:D294)</f>
        <v>0</v>
      </c>
      <c r="C1313" s="100">
        <f>SUM('monthly data'!E294:G294)</f>
        <v>0</v>
      </c>
      <c r="D1313" s="100">
        <f>SUM('monthly data'!H294:J294)</f>
        <v>0</v>
      </c>
      <c r="E1313" s="100">
        <f>SUM('monthly data'!K294:M294)</f>
        <v>0</v>
      </c>
      <c r="F1313" s="100">
        <f>SUM('monthly data'!N294:P294)</f>
        <v>0</v>
      </c>
      <c r="G1313" s="100">
        <f>SUM('monthly data'!Q294:S294)</f>
        <v>0</v>
      </c>
      <c r="H1313" s="100">
        <f>SUM('monthly data'!T294:V294)</f>
        <v>0</v>
      </c>
      <c r="I1313" s="100">
        <f>SUM('monthly data'!W294:Y294)</f>
        <v>0</v>
      </c>
      <c r="J1313" s="100">
        <f>SUM('monthly data'!Z294:AB294)</f>
        <v>0</v>
      </c>
      <c r="K1313" s="100">
        <f>SUM('monthly data'!AC294:AE294)</f>
        <v>0</v>
      </c>
      <c r="L1313" s="100">
        <f>SUM('monthly data'!AF294:AH294)</f>
        <v>0</v>
      </c>
      <c r="M1313" s="100">
        <f>SUM('monthly data'!AI294:AK294)</f>
        <v>0</v>
      </c>
      <c r="N1313" s="100">
        <f>SUM('monthly data'!AL294:AN294)</f>
        <v>0</v>
      </c>
      <c r="O1313" s="100">
        <f>SUM('monthly data'!AO294:AQ294)</f>
        <v>0</v>
      </c>
      <c r="P1313" s="100">
        <f>SUM('monthly data'!AR294:AT294)</f>
        <v>0</v>
      </c>
      <c r="Q1313" s="100">
        <f>SUM('monthly data'!AU294:AW294)</f>
        <v>0</v>
      </c>
      <c r="R1313" s="100">
        <f>SUM('monthly data'!AX294:AZ294)</f>
        <v>14.32026875</v>
      </c>
      <c r="S1313" s="100">
        <f>SUM('monthly data'!BA294:BC294)</f>
        <v>14.32026875</v>
      </c>
      <c r="T1313" s="100">
        <f>SUM('monthly data'!BD294:BF294)</f>
        <v>14.32026875</v>
      </c>
      <c r="U1313" s="100">
        <f>SUM('monthly data'!BG294:BI294)</f>
        <v>14.32026875</v>
      </c>
      <c r="V1313" s="100">
        <f>SUM('monthly data'!BJ294:BL294)</f>
        <v>14.645287500000002</v>
      </c>
      <c r="W1313" s="100">
        <f>SUM('monthly data'!BM294:BO294)</f>
        <v>14.645287500000002</v>
      </c>
      <c r="X1313" s="100">
        <f>SUM('monthly data'!BP294:BR294)</f>
        <v>14.645287500000002</v>
      </c>
      <c r="Y1313" s="100">
        <f>SUM('monthly data'!BS294:BU294)</f>
        <v>14.645287500000002</v>
      </c>
      <c r="Z1313" s="100">
        <f>SUM('monthly data'!BV294:BX294)</f>
        <v>13.47233125</v>
      </c>
      <c r="AA1313" s="100">
        <f>SUM('monthly data'!BY294:CA294)</f>
        <v>13.47233125</v>
      </c>
      <c r="AB1313" s="100">
        <f>SUM('monthly data'!CB294:CD294)</f>
        <v>13.47233125</v>
      </c>
      <c r="AC1313" s="100">
        <f>SUM('monthly data'!CE294:CG294)</f>
        <v>13.47233125</v>
      </c>
      <c r="AD1313" s="100">
        <f>SUM('monthly data'!CH294:CJ294)</f>
        <v>12.2638125</v>
      </c>
      <c r="AE1313" s="100">
        <f>SUM('monthly data'!CK294:CM294)</f>
        <v>12.2638125</v>
      </c>
      <c r="AF1313" s="100">
        <f>SUM('monthly data'!CN294:CP294)</f>
        <v>12.2638125</v>
      </c>
      <c r="AG1313" s="100">
        <f>SUM('monthly data'!CQ294:CS294)</f>
        <v>12.2638125</v>
      </c>
      <c r="AH1313" s="100">
        <f>SUM('monthly data'!CT294:CV294)</f>
        <v>11.655850000000001</v>
      </c>
      <c r="AI1313" s="100">
        <f>SUM('monthly data'!CW294:CY294)</f>
        <v>11.655850000000001</v>
      </c>
      <c r="AJ1313" s="100">
        <f>SUM('monthly data'!CZ294:DB294)</f>
        <v>11.655850000000001</v>
      </c>
      <c r="AK1313" s="100">
        <f>SUM('monthly data'!DC294:DE294)</f>
        <v>11.655850000000001</v>
      </c>
      <c r="AL1313" s="100">
        <f>SUM('monthly data'!DF294:DH294)</f>
        <v>14.058848285</v>
      </c>
      <c r="AM1313" s="100">
        <f>SUM('monthly data'!DI294:DK294)</f>
        <v>14.058848285</v>
      </c>
      <c r="AN1313" s="100">
        <f>SUM('monthly data'!DL294:DN294)</f>
        <v>14.058848285</v>
      </c>
      <c r="AO1313" s="100">
        <f>SUM('monthly data'!DO294:DQ294)</f>
        <v>14.058848285</v>
      </c>
      <c r="AP1313" s="100">
        <f>SUM('monthly data'!DR294:DT294)</f>
        <v>18.566302819999997</v>
      </c>
      <c r="AQ1313" s="100">
        <f>SUM('monthly data'!DU294:DW294)</f>
        <v>18.566302819999997</v>
      </c>
      <c r="AR1313" s="100">
        <f>SUM('monthly data'!DX294:DZ294)</f>
        <v>18.566302819999997</v>
      </c>
      <c r="AS1313" s="100">
        <f>SUM('monthly data'!EA294:EC294)</f>
        <v>18.566302819999997</v>
      </c>
      <c r="AT1313" s="100">
        <f>SUM('monthly data'!ED294:EF294)</f>
        <v>21.599492035000001</v>
      </c>
      <c r="AU1313" s="100">
        <f>SUM('monthly data'!EG294:EI294)</f>
        <v>21.599492035000001</v>
      </c>
      <c r="AV1313" s="100">
        <f>SUM('monthly data'!EJ294:EL294)</f>
        <v>21.599492035000001</v>
      </c>
      <c r="AW1313" s="100">
        <f>SUM('monthly data'!EM294:EO294)</f>
        <v>21.599492035000001</v>
      </c>
      <c r="AX1313" s="100">
        <f>SUM('monthly data'!EP294:ER294)</f>
        <v>29.4</v>
      </c>
      <c r="AY1313" s="100">
        <f>SUM('monthly data'!ES294:EU294)</f>
        <v>29.3</v>
      </c>
      <c r="AZ1313" s="100">
        <f>SUM('monthly data'!EV294:EX294)</f>
        <v>31.4</v>
      </c>
      <c r="BA1313" s="100">
        <f>SUM('monthly data'!EY294:FA294)</f>
        <v>32.4</v>
      </c>
      <c r="BB1313" s="100">
        <f>SUM('monthly data'!FB294:FD294)</f>
        <v>21.242069999999998</v>
      </c>
      <c r="BC1313" s="100">
        <f>SUM('monthly data'!FE294:FG294)</f>
        <v>29.22842</v>
      </c>
      <c r="BD1313" s="100">
        <f>SUM('monthly data'!FH294:FJ294)</f>
        <v>30.385300000000001</v>
      </c>
      <c r="BE1313" s="100">
        <f>SUM('monthly data'!FK294:FM294)</f>
        <v>67.686899999999994</v>
      </c>
      <c r="BF1313" s="100">
        <f>SUM('monthly data'!FN294:FP294)</f>
        <v>39.441300000000005</v>
      </c>
      <c r="BG1313" s="100">
        <f>SUM('monthly data'!FQ294:FS294)</f>
        <v>28.791571012000006</v>
      </c>
      <c r="BH1313" s="100">
        <f>SUM('monthly data'!FT294:FV294)</f>
        <v>39.314281945000005</v>
      </c>
      <c r="BI1313" s="100">
        <f>SUM('monthly data'!FW294:FY294)</f>
        <v>48.320237470999992</v>
      </c>
      <c r="BJ1313" s="100">
        <f>SUM('monthly data'!FZ294:GB294)</f>
        <v>32.635025601999999</v>
      </c>
      <c r="BK1313" s="100">
        <f>SUM('monthly data'!GC294:GE294)</f>
        <v>36.601549328000004</v>
      </c>
      <c r="BL1313" s="100">
        <f>SUM('monthly data'!GF294:GH294)</f>
        <v>40.564456559999996</v>
      </c>
      <c r="BM1313" s="100">
        <f>SUM('monthly data'!GI294:GK294)</f>
        <v>47.876462140999998</v>
      </c>
      <c r="BN1313" s="100">
        <f>SUM('monthly data'!GL294:GN294)</f>
        <v>78.985767354999993</v>
      </c>
      <c r="BO1313" s="100">
        <f>SUM('monthly data'!GO294:GQ294)</f>
        <v>52.305443629000003</v>
      </c>
      <c r="BP1313" s="100">
        <f>SUM('monthly data'!GR294:GT294)</f>
        <v>37.795994708999999</v>
      </c>
      <c r="BQ1313" s="100">
        <f>SUM('monthly data'!GU294:GW294)</f>
        <v>72.880383401000003</v>
      </c>
      <c r="BR1313" s="100">
        <f>SUM('monthly data'!GX294:GZ294)</f>
        <v>74.443160237000001</v>
      </c>
      <c r="BS1313" s="100">
        <f>SUM('monthly data'!HA294:HC294)</f>
        <v>79.585584824000009</v>
      </c>
      <c r="BT1313" s="100">
        <f>SUM('monthly data'!HD294:HF294)</f>
        <v>85.534600000000012</v>
      </c>
      <c r="BU1313" s="100">
        <f>SUM('monthly data'!HG294:HI294)</f>
        <v>0</v>
      </c>
      <c r="BV1313" s="100">
        <f>SUM('monthly data'!HJ294:HL294)</f>
        <v>0</v>
      </c>
      <c r="BW1313" s="100">
        <f>SUM('monthly data'!HM294:HO294)</f>
        <v>0</v>
      </c>
      <c r="BX1313" s="100">
        <f>SUM('monthly data'!HP294:HR294)</f>
        <v>83.583246725799995</v>
      </c>
      <c r="BY1313" s="100">
        <f>SUM('monthly data'!HS294:HU294)</f>
        <v>119.284533231086</v>
      </c>
      <c r="BZ1313" s="100">
        <f>SUM('monthly data'!HV294:HX294)</f>
        <v>71.736612843321993</v>
      </c>
      <c r="CA1313" s="100">
        <f>SUM('monthly data'!HY294:IA294)</f>
        <v>117.77354875847098</v>
      </c>
      <c r="CB1313" s="100">
        <f>SUM('monthly data'!IB294:ID294)</f>
        <v>73.824104825357011</v>
      </c>
      <c r="CC1313" s="100">
        <f>SUM('monthly data'!IE294:IG294)</f>
        <v>105.17411429817271</v>
      </c>
      <c r="CD1313" s="100">
        <f>SUM('monthly data'!IH294:IJ294)</f>
        <v>79.208249580287983</v>
      </c>
      <c r="CE1313" s="100">
        <f>SUM('monthly data'!IK294:IM294)</f>
        <v>82.060429878356985</v>
      </c>
      <c r="CF1313" s="100">
        <f>SUM('monthly data'!IN294:IP294)</f>
        <v>64.20536546871999</v>
      </c>
      <c r="CG1313" s="100">
        <f>SUM('monthly data'!IQ294:IS294)</f>
        <v>84.098469036506998</v>
      </c>
      <c r="CH1313" s="100">
        <f>SUM('monthly data'!IT294:IV294)</f>
        <v>62.144533077451008</v>
      </c>
      <c r="CI1313" s="100">
        <f>SUM('monthly data'!IW294:IY294)</f>
        <v>61.359647758954992</v>
      </c>
      <c r="CJ1313" s="100">
        <f>SUM('monthly data'!IZ294:JB294)</f>
        <v>57.827508463951546</v>
      </c>
      <c r="CK1313" s="100">
        <f>SUM('monthly data'!JC294:JE294)</f>
        <v>40.944916638835423</v>
      </c>
      <c r="CL1313" s="100">
        <f>SUM('monthly data'!JF294:JH294)</f>
        <v>51.829091513583997</v>
      </c>
      <c r="CM1313" s="100">
        <f>SUM('monthly data'!JI294:JK294)</f>
        <v>67.639645141663379</v>
      </c>
      <c r="CN1313" s="100">
        <f>SUM('monthly data'!JL294:JN294)</f>
        <v>70.567702388957997</v>
      </c>
      <c r="CO1313" s="100">
        <f>SUM('monthly data'!JO294:JQ294)</f>
        <v>81.829307046232003</v>
      </c>
      <c r="CP1313" s="100">
        <f>SUM('monthly data'!JR294:JT294)</f>
        <v>84.93511942258101</v>
      </c>
      <c r="CQ1313" s="100">
        <f>SUM('monthly data'!JU294:JW294)</f>
        <v>101.728286648389</v>
      </c>
      <c r="CR1313" s="100">
        <f>SUM('monthly data'!JX294:JZ294)</f>
        <v>91.614839494666001</v>
      </c>
      <c r="CS1313" s="100">
        <f>SUM('monthly data'!KA294:KC294)</f>
        <v>109.64662361618365</v>
      </c>
      <c r="CT1313" s="100">
        <f>SUM('monthly data'!KD294:KF294)</f>
        <v>109.94240353744263</v>
      </c>
      <c r="CU1313" s="100">
        <f>SUM('monthly data'!KG294:KI294)</f>
        <v>136.8001295854894</v>
      </c>
      <c r="CV1313" s="100">
        <f>SUM('monthly data'!KJ294:KL294)</f>
        <v>122.65645289835484</v>
      </c>
      <c r="CW1313" s="100">
        <f>SUM('monthly data'!KM294:KO294)</f>
        <v>144.18463990219232</v>
      </c>
      <c r="CX1313" s="100">
        <f>SUM('monthly data'!KP294:KR294)</f>
        <v>134.07454448276383</v>
      </c>
      <c r="CY1313" s="100">
        <f>SUM('monthly data'!KS294:KU294)</f>
        <v>146.88325609505506</v>
      </c>
      <c r="CZ1313" s="100">
        <f>SUM('monthly data'!KV294:KX294)</f>
        <v>249.99122230528582</v>
      </c>
      <c r="DA1313" s="100">
        <f>SUM('monthly data'!KY294:LA294)</f>
        <v>135.53230845755982</v>
      </c>
      <c r="DB1313" s="100">
        <f>SUM('monthly data'!LB294:LD294)</f>
        <v>0</v>
      </c>
      <c r="DC1313" s="100">
        <f>SUM('monthly data'!LE294:LG294)</f>
        <v>0</v>
      </c>
      <c r="DD1313" s="100">
        <f>SUM('monthly data'!LH294:LJ294)</f>
        <v>0</v>
      </c>
      <c r="DE1313" s="100">
        <f>SUM('monthly data'!LK294:LM294)</f>
        <v>0</v>
      </c>
      <c r="DF1313" s="100">
        <f>SUM('monthly data'!LN294:LP294)</f>
        <v>0</v>
      </c>
      <c r="DG1313" s="100">
        <f>SUM('monthly data'!LQ294:LS294)</f>
        <v>0</v>
      </c>
      <c r="DH1313" s="100">
        <f>SUM('monthly data'!LT294:LV294)</f>
        <v>0</v>
      </c>
      <c r="DI1313" s="100">
        <f>SUM('monthly data'!LW294:LY294)</f>
        <v>0</v>
      </c>
      <c r="DJ1313" s="100">
        <f>SUM('monthly data'!LZ294:MB294)</f>
        <v>0</v>
      </c>
      <c r="DK1313" s="100">
        <f>SUM('monthly data'!MC294:ME294)</f>
        <v>0</v>
      </c>
      <c r="DL1313" s="100">
        <f>SUM('monthly data'!MF294:MH294)</f>
        <v>0</v>
      </c>
      <c r="DM1313" s="100">
        <f>SUM('monthly data'!MI294:MK294)</f>
        <v>0</v>
      </c>
      <c r="DN1313" s="100">
        <f>SUM('monthly data'!ML294:MN294)</f>
        <v>0</v>
      </c>
      <c r="DO1313" s="100">
        <f>SUM('monthly data'!MO294:MQ294)</f>
        <v>0</v>
      </c>
      <c r="DP1313" s="100">
        <f>SUM('monthly data'!MR294:MT294)</f>
        <v>0</v>
      </c>
      <c r="DQ1313" s="100">
        <f>SUM('monthly data'!MU294:MW294)</f>
        <v>0</v>
      </c>
    </row>
    <row r="1314" spans="1:121" ht="15.6">
      <c r="A1314" s="103" t="s">
        <v>43</v>
      </c>
      <c r="B1314" s="100">
        <f>SUM('monthly data'!B295:D295)</f>
        <v>0</v>
      </c>
      <c r="C1314" s="100">
        <f>SUM('monthly data'!E295:G295)</f>
        <v>0</v>
      </c>
      <c r="D1314" s="100">
        <f>SUM('monthly data'!H295:J295)</f>
        <v>0</v>
      </c>
      <c r="E1314" s="100">
        <f>SUM('monthly data'!K295:M295)</f>
        <v>0</v>
      </c>
      <c r="F1314" s="100">
        <f>SUM('monthly data'!N295:P295)</f>
        <v>0</v>
      </c>
      <c r="G1314" s="100">
        <f>SUM('monthly data'!Q295:S295)</f>
        <v>0</v>
      </c>
      <c r="H1314" s="100">
        <f>SUM('monthly data'!T295:V295)</f>
        <v>0</v>
      </c>
      <c r="I1314" s="100">
        <f>SUM('monthly data'!W295:Y295)</f>
        <v>0</v>
      </c>
      <c r="J1314" s="100">
        <f>SUM('monthly data'!Z295:AB295)</f>
        <v>0</v>
      </c>
      <c r="K1314" s="100">
        <f>SUM('monthly data'!AC295:AE295)</f>
        <v>0</v>
      </c>
      <c r="L1314" s="100">
        <f>SUM('monthly data'!AF295:AH295)</f>
        <v>0</v>
      </c>
      <c r="M1314" s="100">
        <f>SUM('monthly data'!AI295:AK295)</f>
        <v>0</v>
      </c>
      <c r="N1314" s="100">
        <f>SUM('monthly data'!AL295:AN295)</f>
        <v>0</v>
      </c>
      <c r="O1314" s="100">
        <f>SUM('monthly data'!AO295:AQ295)</f>
        <v>0</v>
      </c>
      <c r="P1314" s="100">
        <f>SUM('monthly data'!AR295:AT295)</f>
        <v>0</v>
      </c>
      <c r="Q1314" s="100">
        <f>SUM('monthly data'!AU295:AW295)</f>
        <v>0</v>
      </c>
      <c r="R1314" s="100">
        <f>SUM('monthly data'!AX295:AZ295)</f>
        <v>8.2074999999999995E-2</v>
      </c>
      <c r="S1314" s="100">
        <f>SUM('monthly data'!BA295:BC295)</f>
        <v>8.2074999999999995E-2</v>
      </c>
      <c r="T1314" s="100">
        <f>SUM('monthly data'!BD295:BF295)</f>
        <v>8.2074999999999995E-2</v>
      </c>
      <c r="U1314" s="100">
        <f>SUM('monthly data'!BG295:BI295)</f>
        <v>8.2074999999999995E-2</v>
      </c>
      <c r="V1314" s="100">
        <f>SUM('monthly data'!BJ295:BL295)</f>
        <v>0.12974374999999999</v>
      </c>
      <c r="W1314" s="100">
        <f>SUM('monthly data'!BM295:BO295)</f>
        <v>0.12974374999999999</v>
      </c>
      <c r="X1314" s="100">
        <f>SUM('monthly data'!BP295:BR295)</f>
        <v>0.12974374999999999</v>
      </c>
      <c r="Y1314" s="100">
        <f>SUM('monthly data'!BS295:BU295)</f>
        <v>0.12974374999999999</v>
      </c>
      <c r="Z1314" s="100">
        <f>SUM('monthly data'!BV295:BX295)</f>
        <v>0.14389999999999997</v>
      </c>
      <c r="AA1314" s="100">
        <f>SUM('monthly data'!BY295:CA295)</f>
        <v>0.14389999999999997</v>
      </c>
      <c r="AB1314" s="100">
        <f>SUM('monthly data'!CB295:CD295)</f>
        <v>0.14389999999999997</v>
      </c>
      <c r="AC1314" s="100">
        <f>SUM('monthly data'!CE295:CG295)</f>
        <v>0.14389999999999997</v>
      </c>
      <c r="AD1314" s="100">
        <f>SUM('monthly data'!CH295:CJ295)</f>
        <v>0.25164375</v>
      </c>
      <c r="AE1314" s="100">
        <f>SUM('monthly data'!CK295:CM295)</f>
        <v>0.25164375</v>
      </c>
      <c r="AF1314" s="100">
        <f>SUM('monthly data'!CN295:CP295)</f>
        <v>0.25164375</v>
      </c>
      <c r="AG1314" s="100">
        <f>SUM('monthly data'!CQ295:CS295)</f>
        <v>0.25164375</v>
      </c>
      <c r="AH1314" s="100">
        <f>SUM('monthly data'!CT295:CV295)</f>
        <v>1.6667812500000001</v>
      </c>
      <c r="AI1314" s="100">
        <f>SUM('monthly data'!CW295:CY295)</f>
        <v>1.6667812500000001</v>
      </c>
      <c r="AJ1314" s="100">
        <f>SUM('monthly data'!CZ295:DB295)</f>
        <v>1.6667812500000001</v>
      </c>
      <c r="AK1314" s="100">
        <f>SUM('monthly data'!DC295:DE295)</f>
        <v>1.6667812500000001</v>
      </c>
      <c r="AL1314" s="100">
        <f>SUM('monthly data'!DF295:DH295)</f>
        <v>3.2350051333124998</v>
      </c>
      <c r="AM1314" s="100">
        <f>SUM('monthly data'!DI295:DK295)</f>
        <v>3.2350051333124998</v>
      </c>
      <c r="AN1314" s="100">
        <f>SUM('monthly data'!DL295:DN295)</f>
        <v>3.2350051333124998</v>
      </c>
      <c r="AO1314" s="100">
        <f>SUM('monthly data'!DO295:DQ295)</f>
        <v>3.2350051333124998</v>
      </c>
      <c r="AP1314" s="100">
        <f>SUM('monthly data'!DR295:DT295)</f>
        <v>2.7405540166249995</v>
      </c>
      <c r="AQ1314" s="100">
        <f>SUM('monthly data'!DU295:DW295)</f>
        <v>2.7405540166249995</v>
      </c>
      <c r="AR1314" s="100">
        <f>SUM('monthly data'!DX295:DZ295)</f>
        <v>2.7405540166249995</v>
      </c>
      <c r="AS1314" s="100">
        <f>SUM('monthly data'!EA295:EC295)</f>
        <v>2.7405540166249995</v>
      </c>
      <c r="AT1314" s="100">
        <f>SUM('monthly data'!ED295:EF295)</f>
        <v>2.9832301333125</v>
      </c>
      <c r="AU1314" s="100">
        <f>SUM('monthly data'!EG295:EI295)</f>
        <v>2.9832301333125</v>
      </c>
      <c r="AV1314" s="100">
        <f>SUM('monthly data'!EJ295:EL295)</f>
        <v>2.9832301333125</v>
      </c>
      <c r="AW1314" s="100">
        <f>SUM('monthly data'!EM295:EO295)</f>
        <v>2.9832301333125</v>
      </c>
      <c r="AX1314" s="100">
        <f>SUM('monthly data'!EP295:ER295)</f>
        <v>5.2109999999999994</v>
      </c>
      <c r="AY1314" s="100">
        <f>SUM('monthly data'!ES295:EU295)</f>
        <v>2.7869000000000002</v>
      </c>
      <c r="AZ1314" s="100">
        <f>SUM('monthly data'!EV295:EX295)</f>
        <v>-0.5254000000000002</v>
      </c>
      <c r="BA1314" s="100">
        <f>SUM('monthly data'!EY295:FA295)</f>
        <v>-15.544600000000001</v>
      </c>
      <c r="BB1314" s="100">
        <f>SUM('monthly data'!FB295:FD295)</f>
        <v>2.843</v>
      </c>
      <c r="BC1314" s="100">
        <f>SUM('monthly data'!FE295:FG295)</f>
        <v>-2.148600000000001</v>
      </c>
      <c r="BD1314" s="100">
        <f>SUM('monthly data'!FH295:FJ295)</f>
        <v>7.3379000000000003</v>
      </c>
      <c r="BE1314" s="100">
        <f>SUM('monthly data'!FK295:FM295)</f>
        <v>5.4559999999999995</v>
      </c>
      <c r="BF1314" s="100">
        <f>SUM('monthly data'!FN295:FP295)</f>
        <v>3.8855500000000003</v>
      </c>
      <c r="BG1314" s="100">
        <f>SUM('monthly data'!FQ295:FS295)</f>
        <v>4.5049000000000001</v>
      </c>
      <c r="BH1314" s="100">
        <f>SUM('monthly data'!FT295:FV295)</f>
        <v>22.0138</v>
      </c>
      <c r="BI1314" s="100">
        <f>SUM('monthly data'!FW295:FY295)</f>
        <v>4.2784500000000003</v>
      </c>
      <c r="BJ1314" s="100">
        <f>SUM('monthly data'!FZ295:GB295)</f>
        <v>4.8273000000000001</v>
      </c>
      <c r="BK1314" s="100">
        <f>SUM('monthly data'!GC295:GE295)</f>
        <v>-0.60660000000000025</v>
      </c>
      <c r="BL1314" s="100">
        <f>SUM('monthly data'!GF295:GH295)</f>
        <v>19.439630000000001</v>
      </c>
      <c r="BM1314" s="100">
        <f>SUM('monthly data'!GI295:GK295)</f>
        <v>4.6456400000000002</v>
      </c>
      <c r="BN1314" s="100">
        <f>SUM('monthly data'!GL295:GN295)</f>
        <v>-9.1754999999999995</v>
      </c>
      <c r="BO1314" s="100">
        <f>SUM('monthly data'!GO295:GQ295)</f>
        <v>3.5526999999999997</v>
      </c>
      <c r="BP1314" s="100">
        <f>SUM('monthly data'!GR295:GT295)</f>
        <v>-11.068484999999997</v>
      </c>
      <c r="BQ1314" s="100">
        <f>SUM('monthly data'!GU295:GW295)</f>
        <v>-5.5595449709999993</v>
      </c>
      <c r="BR1314" s="100">
        <f>SUM('monthly data'!GX295:GZ295)</f>
        <v>8.5142303039999998</v>
      </c>
      <c r="BS1314" s="100">
        <f>SUM('monthly data'!HA295:HC295)</f>
        <v>7.8835000000000006</v>
      </c>
      <c r="BT1314" s="100">
        <f>SUM('monthly data'!HD295:HF295)</f>
        <v>6.4666999999999994</v>
      </c>
      <c r="BU1314" s="100">
        <f>SUM('monthly data'!HG295:HI295)</f>
        <v>8.0431954999999995</v>
      </c>
      <c r="BV1314" s="100">
        <f>SUM('monthly data'!HJ295:HL295)</f>
        <v>8.4896932009999997</v>
      </c>
      <c r="BW1314" s="100">
        <f>SUM('monthly data'!HM295:HO295)</f>
        <v>119.25465846</v>
      </c>
      <c r="BX1314" s="100">
        <f>SUM('monthly data'!HP295:HR295)</f>
        <v>-5.5715209739999993</v>
      </c>
      <c r="BY1314" s="100">
        <f>SUM('monthly data'!HS295:HU295)</f>
        <v>10.530055426000001</v>
      </c>
      <c r="BZ1314" s="100">
        <f>SUM('monthly data'!HV295:HX295)</f>
        <v>24.940588594997582</v>
      </c>
      <c r="CA1314" s="100">
        <f>SUM('monthly data'!HY295:IA295)</f>
        <v>19.183561936</v>
      </c>
      <c r="CB1314" s="100">
        <f>SUM('monthly data'!IB295:ID295)</f>
        <v>39.057390151930562</v>
      </c>
      <c r="CC1314" s="100">
        <f>SUM('monthly data'!IE295:IG295)</f>
        <v>8.6095196319999996</v>
      </c>
      <c r="CD1314" s="100">
        <f>SUM('monthly data'!IH295:IJ295)</f>
        <v>17.128300459000002</v>
      </c>
      <c r="CE1314" s="100">
        <f>SUM('monthly data'!IK295:IM295)</f>
        <v>6.6999999999999993</v>
      </c>
      <c r="CF1314" s="100">
        <f>SUM('monthly data'!IN295:IP295)</f>
        <v>27.566784998000003</v>
      </c>
      <c r="CG1314" s="100">
        <f>SUM('monthly data'!IQ295:IS295)</f>
        <v>11.423360581999999</v>
      </c>
      <c r="CH1314" s="100">
        <f>SUM('monthly data'!IT295:IV295)</f>
        <v>35.202958623999997</v>
      </c>
      <c r="CI1314" s="100">
        <f>SUM('monthly data'!IW295:IY295)</f>
        <v>14.22877682</v>
      </c>
      <c r="CJ1314" s="100">
        <f>SUM('monthly data'!IZ295:JB295)</f>
        <v>18.624184886999998</v>
      </c>
      <c r="CK1314" s="100">
        <f>SUM('monthly data'!JC295:JE295)</f>
        <v>25.091985690999998</v>
      </c>
      <c r="CL1314" s="100">
        <f>SUM('monthly data'!JF295:JH295)</f>
        <v>35.220372558999998</v>
      </c>
      <c r="CM1314" s="100">
        <f>SUM('monthly data'!JI295:JK295)</f>
        <v>34.900378074999999</v>
      </c>
      <c r="CN1314" s="100">
        <f>SUM('monthly data'!JL295:JN295)</f>
        <v>52.449711554000004</v>
      </c>
      <c r="CO1314" s="100">
        <f>SUM('monthly data'!JO295:JQ295)</f>
        <v>40.148008249</v>
      </c>
      <c r="CP1314" s="100">
        <f>SUM('monthly data'!JR295:JT295)</f>
        <v>38.831633603</v>
      </c>
      <c r="CQ1314" s="100">
        <f>SUM('monthly data'!JU295:JW295)</f>
        <v>28.613262816999999</v>
      </c>
      <c r="CR1314" s="100">
        <f>SUM('monthly data'!JX295:JZ295)</f>
        <v>59.072642608000002</v>
      </c>
      <c r="CS1314" s="100">
        <f>SUM('monthly data'!KA295:KC295)</f>
        <v>37.168618412000001</v>
      </c>
      <c r="CT1314" s="100">
        <f>SUM('monthly data'!KD295:KF295)</f>
        <v>54.197470954000003</v>
      </c>
      <c r="CU1314" s="100">
        <f>SUM('monthly data'!KG295:KI295)</f>
        <v>45.884825706000001</v>
      </c>
      <c r="CV1314" s="100">
        <f>SUM('monthly data'!KJ295:KL295)</f>
        <v>4.4271474340000001</v>
      </c>
      <c r="CW1314" s="100">
        <f>SUM('monthly data'!KM295:KO295)</f>
        <v>84.454577412999996</v>
      </c>
      <c r="CX1314" s="100">
        <f>SUM('monthly data'!KP295:KR295)</f>
        <v>13.727620035000001</v>
      </c>
      <c r="CY1314" s="100">
        <f>SUM('monthly data'!KS295:KU295)</f>
        <v>11.03821905</v>
      </c>
      <c r="CZ1314" s="100">
        <f>SUM('monthly data'!KV295:KX295)</f>
        <v>47.715494765000003</v>
      </c>
      <c r="DA1314" s="100">
        <f>SUM('monthly data'!KY295:LA295)</f>
        <v>12.331698703000001</v>
      </c>
      <c r="DB1314" s="100">
        <f>SUM('monthly data'!LB295:LD295)</f>
        <v>0</v>
      </c>
      <c r="DC1314" s="100">
        <f>SUM('monthly data'!LE295:LG295)</f>
        <v>0</v>
      </c>
      <c r="DD1314" s="100">
        <f>SUM('monthly data'!LH295:LJ295)</f>
        <v>0</v>
      </c>
      <c r="DE1314" s="100">
        <f>SUM('monthly data'!LK295:LM295)</f>
        <v>0</v>
      </c>
      <c r="DF1314" s="100">
        <f>SUM('monthly data'!LN295:LP295)</f>
        <v>0</v>
      </c>
      <c r="DG1314" s="100">
        <f>SUM('monthly data'!LQ295:LS295)</f>
        <v>0</v>
      </c>
      <c r="DH1314" s="100">
        <f>SUM('monthly data'!LT295:LV295)</f>
        <v>0</v>
      </c>
      <c r="DI1314" s="100">
        <f>SUM('monthly data'!LW295:LY295)</f>
        <v>0</v>
      </c>
      <c r="DJ1314" s="100">
        <f>SUM('monthly data'!LZ295:MB295)</f>
        <v>0</v>
      </c>
      <c r="DK1314" s="100">
        <f>SUM('monthly data'!MC295:ME295)</f>
        <v>0</v>
      </c>
      <c r="DL1314" s="100">
        <f>SUM('monthly data'!MF295:MH295)</f>
        <v>0</v>
      </c>
      <c r="DM1314" s="100">
        <f>SUM('monthly data'!MI295:MK295)</f>
        <v>0</v>
      </c>
      <c r="DN1314" s="100">
        <f>SUM('monthly data'!ML295:MN295)</f>
        <v>0</v>
      </c>
      <c r="DO1314" s="100">
        <f>SUM('monthly data'!MO295:MQ295)</f>
        <v>0</v>
      </c>
      <c r="DP1314" s="100">
        <f>SUM('monthly data'!MR295:MT295)</f>
        <v>0</v>
      </c>
      <c r="DQ1314" s="100">
        <f>SUM('monthly data'!MU295:MW295)</f>
        <v>0</v>
      </c>
    </row>
    <row r="1315" spans="1:121" ht="15.6">
      <c r="A1315" s="102" t="s">
        <v>44</v>
      </c>
      <c r="B1315" s="100">
        <f>SUM('monthly data'!B296:D296)</f>
        <v>0</v>
      </c>
      <c r="C1315" s="100">
        <f>SUM('monthly data'!E296:G296)</f>
        <v>0</v>
      </c>
      <c r="D1315" s="100">
        <f>SUM('monthly data'!H296:J296)</f>
        <v>0</v>
      </c>
      <c r="E1315" s="100">
        <f>SUM('monthly data'!K296:M296)</f>
        <v>0</v>
      </c>
      <c r="F1315" s="100">
        <f>SUM('monthly data'!N296:P296)</f>
        <v>0</v>
      </c>
      <c r="G1315" s="100">
        <f>SUM('monthly data'!Q296:S296)</f>
        <v>0</v>
      </c>
      <c r="H1315" s="100">
        <f>SUM('monthly data'!T296:V296)</f>
        <v>0</v>
      </c>
      <c r="I1315" s="100">
        <f>SUM('monthly data'!W296:Y296)</f>
        <v>0</v>
      </c>
      <c r="J1315" s="100">
        <f>SUM('monthly data'!Z296:AB296)</f>
        <v>0</v>
      </c>
      <c r="K1315" s="100">
        <f>SUM('monthly data'!AC296:AE296)</f>
        <v>0</v>
      </c>
      <c r="L1315" s="100">
        <f>SUM('monthly data'!AF296:AH296)</f>
        <v>0</v>
      </c>
      <c r="M1315" s="100">
        <f>SUM('monthly data'!AI296:AK296)</f>
        <v>0</v>
      </c>
      <c r="N1315" s="100">
        <f>SUM('monthly data'!AL296:AN296)</f>
        <v>0</v>
      </c>
      <c r="O1315" s="100">
        <f>SUM('monthly data'!AO296:AQ296)</f>
        <v>0</v>
      </c>
      <c r="P1315" s="100">
        <f>SUM('monthly data'!AR296:AT296)</f>
        <v>0</v>
      </c>
      <c r="Q1315" s="100">
        <f>SUM('monthly data'!AU296:AW296)</f>
        <v>0</v>
      </c>
      <c r="R1315" s="100">
        <f>SUM('monthly data'!AX296:AZ296)</f>
        <v>2.2204812500000006</v>
      </c>
      <c r="S1315" s="100">
        <f>SUM('monthly data'!BA296:BC296)</f>
        <v>2.2204812500000006</v>
      </c>
      <c r="T1315" s="100">
        <f>SUM('monthly data'!BD296:BF296)</f>
        <v>2.2204812500000006</v>
      </c>
      <c r="U1315" s="100">
        <f>SUM('monthly data'!BG296:BI296)</f>
        <v>2.2204812500000006</v>
      </c>
      <c r="V1315" s="100">
        <f>SUM('monthly data'!BJ296:BL296)</f>
        <v>1.5701500000000004</v>
      </c>
      <c r="W1315" s="100">
        <f>SUM('monthly data'!BM296:BO296)</f>
        <v>1.5701500000000004</v>
      </c>
      <c r="X1315" s="100">
        <f>SUM('monthly data'!BP296:BR296)</f>
        <v>1.5701500000000004</v>
      </c>
      <c r="Y1315" s="100">
        <f>SUM('monthly data'!BS296:BU296)</f>
        <v>1.5701500000000004</v>
      </c>
      <c r="Z1315" s="100">
        <f>SUM('monthly data'!BV296:BX296)</f>
        <v>1.5226062499999999</v>
      </c>
      <c r="AA1315" s="100">
        <f>SUM('monthly data'!BY296:CA296)</f>
        <v>1.5226062499999999</v>
      </c>
      <c r="AB1315" s="100">
        <f>SUM('monthly data'!CB296:CD296)</f>
        <v>1.5226062499999999</v>
      </c>
      <c r="AC1315" s="100">
        <f>SUM('monthly data'!CE296:CG296)</f>
        <v>1.5226062499999999</v>
      </c>
      <c r="AD1315" s="100">
        <f>SUM('monthly data'!CH296:CJ296)</f>
        <v>1.6131687500000003</v>
      </c>
      <c r="AE1315" s="100">
        <f>SUM('monthly data'!CK296:CM296)</f>
        <v>1.6131687500000003</v>
      </c>
      <c r="AF1315" s="100">
        <f>SUM('monthly data'!CN296:CP296)</f>
        <v>1.6131687500000003</v>
      </c>
      <c r="AG1315" s="100">
        <f>SUM('monthly data'!CQ296:CS296)</f>
        <v>1.6131687500000003</v>
      </c>
      <c r="AH1315" s="100">
        <f>SUM('monthly data'!CT296:CV296)</f>
        <v>0.76850135193749991</v>
      </c>
      <c r="AI1315" s="100">
        <f>SUM('monthly data'!CW296:CY296)</f>
        <v>0.76850135193749991</v>
      </c>
      <c r="AJ1315" s="100">
        <f>SUM('monthly data'!CZ296:DB296)</f>
        <v>0.76850135193749991</v>
      </c>
      <c r="AK1315" s="100">
        <f>SUM('monthly data'!DC296:DE296)</f>
        <v>0.76850135193749991</v>
      </c>
      <c r="AL1315" s="100">
        <f>SUM('monthly data'!DF296:DH296)</f>
        <v>0.21437770387499977</v>
      </c>
      <c r="AM1315" s="100">
        <f>SUM('monthly data'!DI296:DK296)</f>
        <v>0.21437770387499977</v>
      </c>
      <c r="AN1315" s="100">
        <f>SUM('monthly data'!DL296:DN296)</f>
        <v>0.21437770387499977</v>
      </c>
      <c r="AO1315" s="100">
        <f>SUM('monthly data'!DO296:DQ296)</f>
        <v>0.21437770387499977</v>
      </c>
      <c r="AP1315" s="100">
        <f>SUM('monthly data'!DR296:DT296)</f>
        <v>0.84623885193749959</v>
      </c>
      <c r="AQ1315" s="100">
        <f>SUM('monthly data'!DU296:DW296)</f>
        <v>0.84623885193749959</v>
      </c>
      <c r="AR1315" s="100">
        <f>SUM('monthly data'!DX296:DZ296)</f>
        <v>0.84623885193749959</v>
      </c>
      <c r="AS1315" s="100">
        <f>SUM('monthly data'!EA296:EC296)</f>
        <v>0.84623885193749959</v>
      </c>
      <c r="AT1315" s="100">
        <f>SUM('monthly data'!ED296:EF296)</f>
        <v>5.7038812499999993</v>
      </c>
      <c r="AU1315" s="100">
        <f>SUM('monthly data'!EG296:EI296)</f>
        <v>5.7038812499999993</v>
      </c>
      <c r="AV1315" s="100">
        <f>SUM('monthly data'!EJ296:EL296)</f>
        <v>5.7038812499999993</v>
      </c>
      <c r="AW1315" s="100">
        <f>SUM('monthly data'!EM296:EO296)</f>
        <v>5.7038812499999993</v>
      </c>
      <c r="AX1315" s="100">
        <f>SUM('monthly data'!EP296:ER296)</f>
        <v>9.8557765118876937</v>
      </c>
      <c r="AY1315" s="100">
        <f>SUM('monthly data'!ES296:EU296)</f>
        <v>8.6900208202254685</v>
      </c>
      <c r="AZ1315" s="100">
        <f>SUM('monthly data'!EV296:EX296)</f>
        <v>10.634736980159801</v>
      </c>
      <c r="BA1315" s="100">
        <f>SUM('monthly data'!EY296:FA296)</f>
        <v>15.375683902759999</v>
      </c>
      <c r="BB1315" s="100">
        <f>SUM('monthly data'!FB296:FD296)</f>
        <v>10.7629121351344</v>
      </c>
      <c r="BC1315" s="100">
        <f>SUM('monthly data'!FE296:FG296)</f>
        <v>7.3291891216440002</v>
      </c>
      <c r="BD1315" s="100">
        <f>SUM('monthly data'!FH296:FJ296)</f>
        <v>9.6298824739322004</v>
      </c>
      <c r="BE1315" s="100">
        <f>SUM('monthly data'!FK296:FM296)</f>
        <v>28.658830771476701</v>
      </c>
      <c r="BF1315" s="100">
        <f>SUM('monthly data'!FN296:FP296)</f>
        <v>11.535757630000001</v>
      </c>
      <c r="BG1315" s="100">
        <f>SUM('monthly data'!FQ296:FS296)</f>
        <v>11.825778852000001</v>
      </c>
      <c r="BH1315" s="100">
        <f>SUM('monthly data'!FT296:FV296)</f>
        <v>6.6532200820000007</v>
      </c>
      <c r="BI1315" s="100">
        <f>SUM('monthly data'!FW296:FY296)</f>
        <v>7.7374958509999994</v>
      </c>
      <c r="BJ1315" s="100">
        <f>SUM('monthly data'!FZ296:GB296)</f>
        <v>4.5487392174482197</v>
      </c>
      <c r="BK1315" s="100">
        <f>SUM('monthly data'!GC296:GE296)</f>
        <v>6.5911137487962508</v>
      </c>
      <c r="BL1315" s="100">
        <f>SUM('monthly data'!GF296:GH296)</f>
        <v>5.1190565599999989</v>
      </c>
      <c r="BM1315" s="100">
        <f>SUM('monthly data'!GI296:GK296)</f>
        <v>12.7966616449571</v>
      </c>
      <c r="BN1315" s="100">
        <f>SUM('monthly data'!GL296:GN296)</f>
        <v>17.975189401000002</v>
      </c>
      <c r="BO1315" s="100">
        <f>SUM('monthly data'!GO296:GQ296)</f>
        <v>32.197319577000002</v>
      </c>
      <c r="BP1315" s="100">
        <f>SUM('monthly data'!GR296:GT296)</f>
        <v>7.2409036472900015</v>
      </c>
      <c r="BQ1315" s="100">
        <f>SUM('monthly data'!GU296:GW296)</f>
        <v>67.402050789159986</v>
      </c>
      <c r="BR1315" s="100">
        <f>SUM('monthly data'!GX296:GZ296)</f>
        <v>10.856274308749999</v>
      </c>
      <c r="BS1315" s="100">
        <f>SUM('monthly data'!HA296:HC296)</f>
        <v>9.553028822089999</v>
      </c>
      <c r="BT1315" s="100">
        <f>SUM('monthly data'!HD296:HF296)</f>
        <v>34.54</v>
      </c>
      <c r="BU1315" s="100">
        <f>SUM('monthly data'!HG296:HI296)</f>
        <v>11.752031147504148</v>
      </c>
      <c r="BV1315" s="100">
        <f>SUM('monthly data'!HJ296:HL296)</f>
        <v>9.5482351832137091</v>
      </c>
      <c r="BW1315" s="100">
        <f>SUM('monthly data'!HM296:HO296)</f>
        <v>32.654913323649382</v>
      </c>
      <c r="BX1315" s="100">
        <f>SUM('monthly data'!HP296:HR296)</f>
        <v>13.273532712579339</v>
      </c>
      <c r="BY1315" s="100">
        <f>SUM('monthly data'!HS296:HU296)</f>
        <v>13.806268089118209</v>
      </c>
      <c r="BZ1315" s="100">
        <f>SUM('monthly data'!HV296:HX296)</f>
        <v>14.168005035134602</v>
      </c>
      <c r="CA1315" s="100">
        <f>SUM('monthly data'!HY296:IA296)</f>
        <v>63.909109535906225</v>
      </c>
      <c r="CB1315" s="100">
        <f>SUM('monthly data'!IB296:ID296)</f>
        <v>20.775780488582612</v>
      </c>
      <c r="CC1315" s="100">
        <f>SUM('monthly data'!IE296:IG296)</f>
        <v>82.67627122938157</v>
      </c>
      <c r="CD1315" s="100">
        <f>SUM('monthly data'!IH296:IJ296)</f>
        <v>20.080593870683707</v>
      </c>
      <c r="CE1315" s="100">
        <f>SUM('monthly data'!IK296:IM296)</f>
        <v>64.653933217584296</v>
      </c>
      <c r="CF1315" s="100">
        <f>SUM('monthly data'!IN296:IP296)</f>
        <v>58.607093980471433</v>
      </c>
      <c r="CG1315" s="100">
        <f>SUM('monthly data'!IQ296:IS296)</f>
        <v>107.90780487008519</v>
      </c>
      <c r="CH1315" s="100">
        <f>SUM('monthly data'!IT296:IV296)</f>
        <v>38.776060746221859</v>
      </c>
      <c r="CI1315" s="100">
        <f>SUM('monthly data'!IW296:IY296)</f>
        <v>19.117168062910938</v>
      </c>
      <c r="CJ1315" s="100">
        <f>SUM('monthly data'!IZ296:JB296)</f>
        <v>45.533727643371364</v>
      </c>
      <c r="CK1315" s="100">
        <f>SUM('monthly data'!JC296:JE296)</f>
        <v>171.27846973794169</v>
      </c>
      <c r="CL1315" s="100">
        <f>SUM('monthly data'!JF296:JH296)</f>
        <v>29.783943041756483</v>
      </c>
      <c r="CM1315" s="100">
        <f>SUM('monthly data'!JI296:JK296)</f>
        <v>76.392793968301717</v>
      </c>
      <c r="CN1315" s="100">
        <f>SUM('monthly data'!JL296:JN296)</f>
        <v>64.765590652350724</v>
      </c>
      <c r="CO1315" s="100">
        <f>SUM('monthly data'!JO296:JQ296)</f>
        <v>144.1639814002888</v>
      </c>
      <c r="CP1315" s="100">
        <f>SUM('monthly data'!JR296:JT296)</f>
        <v>73.899380642222184</v>
      </c>
      <c r="CQ1315" s="100">
        <f>SUM('monthly data'!JU296:JW296)</f>
        <v>73.200178182364766</v>
      </c>
      <c r="CR1315" s="100">
        <f>SUM('monthly data'!JX296:JZ296)</f>
        <v>21.75320046393524</v>
      </c>
      <c r="CS1315" s="100">
        <f>SUM('monthly data'!KA296:KC296)</f>
        <v>237.01543128304172</v>
      </c>
      <c r="CT1315" s="100">
        <f>SUM('monthly data'!KD296:KF296)</f>
        <v>48.933332043678931</v>
      </c>
      <c r="CU1315" s="100">
        <f>SUM('monthly data'!KG296:KI296)</f>
        <v>140.61000285308756</v>
      </c>
      <c r="CV1315" s="100">
        <f>SUM('monthly data'!KJ296:KL296)</f>
        <v>70.730554984773192</v>
      </c>
      <c r="CW1315" s="100">
        <f>SUM('monthly data'!KM296:KO296)</f>
        <v>362.12117083272352</v>
      </c>
      <c r="CX1315" s="100">
        <f>SUM('monthly data'!KP296:KR296)</f>
        <v>98.572999087195171</v>
      </c>
      <c r="CY1315" s="100">
        <f>SUM('monthly data'!KS296:KU296)</f>
        <v>422.59496667340704</v>
      </c>
      <c r="CZ1315" s="100">
        <f>SUM('monthly data'!KV296:KX296)</f>
        <v>255.41760637726622</v>
      </c>
      <c r="DA1315" s="100">
        <f>SUM('monthly data'!KY296:LA296)</f>
        <v>195.97413370345052</v>
      </c>
      <c r="DB1315" s="100">
        <f>SUM('monthly data'!LB296:LD296)</f>
        <v>0</v>
      </c>
      <c r="DC1315" s="100">
        <f>SUM('monthly data'!LE296:LG296)</f>
        <v>0</v>
      </c>
      <c r="DD1315" s="100">
        <f>SUM('monthly data'!LH296:LJ296)</f>
        <v>0</v>
      </c>
      <c r="DE1315" s="100">
        <f>SUM('monthly data'!LK296:LM296)</f>
        <v>0</v>
      </c>
      <c r="DF1315" s="100">
        <f>SUM('monthly data'!LN296:LP296)</f>
        <v>0</v>
      </c>
      <c r="DG1315" s="100">
        <f>SUM('monthly data'!LQ296:LS296)</f>
        <v>0</v>
      </c>
      <c r="DH1315" s="100">
        <f>SUM('monthly data'!LT296:LV296)</f>
        <v>0</v>
      </c>
      <c r="DI1315" s="100">
        <f>SUM('monthly data'!LW296:LY296)</f>
        <v>0</v>
      </c>
      <c r="DJ1315" s="100">
        <f>SUM('monthly data'!LZ296:MB296)</f>
        <v>0</v>
      </c>
      <c r="DK1315" s="100">
        <f>SUM('monthly data'!MC296:ME296)</f>
        <v>0</v>
      </c>
      <c r="DL1315" s="100">
        <f>SUM('monthly data'!MF296:MH296)</f>
        <v>0</v>
      </c>
      <c r="DM1315" s="100">
        <f>SUM('monthly data'!MI296:MK296)</f>
        <v>0</v>
      </c>
      <c r="DN1315" s="100">
        <f>SUM('monthly data'!ML296:MN296)</f>
        <v>0</v>
      </c>
      <c r="DO1315" s="100">
        <f>SUM('monthly data'!MO296:MQ296)</f>
        <v>0</v>
      </c>
      <c r="DP1315" s="100">
        <f>SUM('monthly data'!MR296:MT296)</f>
        <v>0</v>
      </c>
      <c r="DQ1315" s="100">
        <f>SUM('monthly data'!MU296:MW296)</f>
        <v>0</v>
      </c>
    </row>
    <row r="1316" spans="1:121" ht="15.6">
      <c r="A1316" s="102" t="s">
        <v>46</v>
      </c>
      <c r="B1316" s="100">
        <f>SUM('monthly data'!B297:D297)</f>
        <v>0</v>
      </c>
      <c r="C1316" s="100">
        <f>SUM('monthly data'!E297:G297)</f>
        <v>0</v>
      </c>
      <c r="D1316" s="100">
        <f>SUM('monthly data'!H297:J297)</f>
        <v>0</v>
      </c>
      <c r="E1316" s="100">
        <f>SUM('monthly data'!K297:M297)</f>
        <v>0</v>
      </c>
      <c r="F1316" s="100">
        <f>SUM('monthly data'!N297:P297)</f>
        <v>0</v>
      </c>
      <c r="G1316" s="100">
        <f>SUM('monthly data'!Q297:S297)</f>
        <v>0</v>
      </c>
      <c r="H1316" s="100">
        <f>SUM('monthly data'!T297:V297)</f>
        <v>0</v>
      </c>
      <c r="I1316" s="100">
        <f>SUM('monthly data'!W297:Y297)</f>
        <v>0</v>
      </c>
      <c r="J1316" s="100">
        <f>SUM('monthly data'!Z297:AB297)</f>
        <v>0</v>
      </c>
      <c r="K1316" s="100">
        <f>SUM('monthly data'!AC297:AE297)</f>
        <v>0</v>
      </c>
      <c r="L1316" s="100">
        <f>SUM('monthly data'!AF297:AH297)</f>
        <v>0</v>
      </c>
      <c r="M1316" s="100">
        <f>SUM('monthly data'!AI297:AK297)</f>
        <v>0</v>
      </c>
      <c r="N1316" s="100">
        <f>SUM('monthly data'!AL297:AN297)</f>
        <v>0</v>
      </c>
      <c r="O1316" s="100">
        <f>SUM('monthly data'!AO297:AQ297)</f>
        <v>0</v>
      </c>
      <c r="P1316" s="100">
        <f>SUM('monthly data'!AR297:AT297)</f>
        <v>0</v>
      </c>
      <c r="Q1316" s="100">
        <f>SUM('monthly data'!AU297:AW297)</f>
        <v>0</v>
      </c>
      <c r="R1316" s="100">
        <f>SUM('monthly data'!AX297:AZ297)</f>
        <v>7.1956184446249978</v>
      </c>
      <c r="S1316" s="100">
        <f>SUM('monthly data'!BA297:BC297)</f>
        <v>7.1956184446249978</v>
      </c>
      <c r="T1316" s="100">
        <f>SUM('monthly data'!BD297:BF297)</f>
        <v>7.1956184446249978</v>
      </c>
      <c r="U1316" s="100">
        <f>SUM('monthly data'!BG297:BI297)</f>
        <v>7.1956184446249978</v>
      </c>
      <c r="V1316" s="100">
        <f>SUM('monthly data'!BJ297:BL297)</f>
        <v>5.5158355035624993</v>
      </c>
      <c r="W1316" s="100">
        <f>SUM('monthly data'!BM297:BO297)</f>
        <v>5.5158355035624993</v>
      </c>
      <c r="X1316" s="100">
        <f>SUM('monthly data'!BP297:BR297)</f>
        <v>5.5158355035624993</v>
      </c>
      <c r="Y1316" s="100">
        <f>SUM('monthly data'!BS297:BU297)</f>
        <v>5.5158355035624993</v>
      </c>
      <c r="Z1316" s="100">
        <f>SUM('monthly data'!BV297:BX297)</f>
        <v>6.431368749999999</v>
      </c>
      <c r="AA1316" s="100">
        <f>SUM('monthly data'!BY297:CA297)</f>
        <v>6.431368749999999</v>
      </c>
      <c r="AB1316" s="100">
        <f>SUM('monthly data'!CB297:CD297)</f>
        <v>6.431368749999999</v>
      </c>
      <c r="AC1316" s="100">
        <f>SUM('monthly data'!CE297:CG297)</f>
        <v>6.431368749999999</v>
      </c>
      <c r="AD1316" s="100">
        <f>SUM('monthly data'!CH297:CJ297)</f>
        <v>5.4869937499999999</v>
      </c>
      <c r="AE1316" s="100">
        <f>SUM('monthly data'!CK297:CM297)</f>
        <v>5.4869937499999999</v>
      </c>
      <c r="AF1316" s="100">
        <f>SUM('monthly data'!CN297:CP297)</f>
        <v>5.4869937499999999</v>
      </c>
      <c r="AG1316" s="100">
        <f>SUM('monthly data'!CQ297:CS297)</f>
        <v>5.4869937499999999</v>
      </c>
      <c r="AH1316" s="100">
        <f>SUM('monthly data'!CT297:CV297)</f>
        <v>3.6876911480624992</v>
      </c>
      <c r="AI1316" s="100">
        <f>SUM('monthly data'!CW297:CY297)</f>
        <v>3.6876911480624992</v>
      </c>
      <c r="AJ1316" s="100">
        <f>SUM('monthly data'!CZ297:DB297)</f>
        <v>3.6876911480624992</v>
      </c>
      <c r="AK1316" s="100">
        <f>SUM('monthly data'!DC297:DE297)</f>
        <v>3.6876911480624992</v>
      </c>
      <c r="AL1316" s="100">
        <f>SUM('monthly data'!DF297:DH297)</f>
        <v>0.55716368194499788</v>
      </c>
      <c r="AM1316" s="100">
        <f>SUM('monthly data'!DI297:DK297)</f>
        <v>0.55716368194499788</v>
      </c>
      <c r="AN1316" s="100">
        <f>SUM('monthly data'!DL297:DN297)</f>
        <v>0.55716368194499788</v>
      </c>
      <c r="AO1316" s="100">
        <f>SUM('monthly data'!DO297:DQ297)</f>
        <v>0.55716368194499788</v>
      </c>
      <c r="AP1316" s="100">
        <f>SUM('monthly data'!DR297:DT297)</f>
        <v>-2.4259259488600011</v>
      </c>
      <c r="AQ1316" s="100">
        <f>SUM('monthly data'!DU297:DW297)</f>
        <v>-2.4259259488600011</v>
      </c>
      <c r="AR1316" s="100">
        <f>SUM('monthly data'!DX297:DZ297)</f>
        <v>-2.4259259488600011</v>
      </c>
      <c r="AS1316" s="100">
        <f>SUM('monthly data'!EA297:EC297)</f>
        <v>-2.4259259488600011</v>
      </c>
      <c r="AT1316" s="100">
        <f>SUM('monthly data'!ED297:EF297)</f>
        <v>-2.0984922327424935</v>
      </c>
      <c r="AU1316" s="100">
        <f>SUM('monthly data'!EG297:EI297)</f>
        <v>-2.0984922327424935</v>
      </c>
      <c r="AV1316" s="100">
        <f>SUM('monthly data'!EJ297:EL297)</f>
        <v>-2.0984922327424935</v>
      </c>
      <c r="AW1316" s="100">
        <f>SUM('monthly data'!EM297:EO297)</f>
        <v>-2.0984922327424935</v>
      </c>
      <c r="AX1316" s="100">
        <f>SUM('monthly data'!EP297:ER297)</f>
        <v>24.215317618768925</v>
      </c>
      <c r="AY1316" s="100">
        <f>SUM('monthly data'!ES297:EU297)</f>
        <v>-65.830439853473308</v>
      </c>
      <c r="AZ1316" s="100">
        <f>SUM('monthly data'!EV297:EX297)</f>
        <v>34.019894593900112</v>
      </c>
      <c r="BA1316" s="100">
        <f>SUM('monthly data'!EY297:FA297)</f>
        <v>2.0998984091600015</v>
      </c>
      <c r="BB1316" s="100">
        <f>SUM('monthly data'!FB297:FD297)</f>
        <v>-29.309473738675077</v>
      </c>
      <c r="BC1316" s="100">
        <f>SUM('monthly data'!FE297:FG297)</f>
        <v>-32.914010423332506</v>
      </c>
      <c r="BD1316" s="100">
        <f>SUM('monthly data'!FH297:FJ297)</f>
        <v>28.56905020343061</v>
      </c>
      <c r="BE1316" s="100">
        <f>SUM('monthly data'!FK297:FM297)</f>
        <v>-25.714472982406903</v>
      </c>
      <c r="BF1316" s="100">
        <f>SUM('monthly data'!FN297:FP297)</f>
        <v>44.632626063000004</v>
      </c>
      <c r="BG1316" s="100">
        <f>SUM('monthly data'!FQ297:FS297)</f>
        <v>-50.479765896999979</v>
      </c>
      <c r="BH1316" s="100">
        <f>SUM('monthly data'!FT297:FV297)</f>
        <v>0.92798512600001359</v>
      </c>
      <c r="BI1316" s="100">
        <f>SUM('monthly data'!FW297:FY297)</f>
        <v>5.7467490250000264</v>
      </c>
      <c r="BJ1316" s="100">
        <f>SUM('monthly data'!FZ297:GB297)</f>
        <v>7.8244627391990251</v>
      </c>
      <c r="BK1316" s="100">
        <f>SUM('monthly data'!GC297:GE297)</f>
        <v>-18.967033208262656</v>
      </c>
      <c r="BL1316" s="100">
        <f>SUM('monthly data'!GF297:GH297)</f>
        <v>4.4209529056700205</v>
      </c>
      <c r="BM1316" s="100">
        <f>SUM('monthly data'!GI297:GK297)</f>
        <v>-5.1792885876088164</v>
      </c>
      <c r="BN1316" s="100">
        <f>SUM('monthly data'!GL297:GN297)</f>
        <v>42.616265853000002</v>
      </c>
      <c r="BO1316" s="100">
        <f>SUM('monthly data'!GO297:GQ297)</f>
        <v>22.153544151010017</v>
      </c>
      <c r="BP1316" s="100">
        <f>SUM('monthly data'!GR297:GT297)</f>
        <v>-82.188662058190047</v>
      </c>
      <c r="BQ1316" s="100">
        <f>SUM('monthly data'!GU297:GW297)</f>
        <v>-91.46063240833999</v>
      </c>
      <c r="BR1316" s="100">
        <f>SUM('monthly data'!GX297:GZ297)</f>
        <v>73.340491948620013</v>
      </c>
      <c r="BS1316" s="100">
        <f>SUM('monthly data'!HA297:HC297)</f>
        <v>71.93186702771429</v>
      </c>
      <c r="BT1316" s="100">
        <f>SUM('monthly data'!HD297:HF297)</f>
        <v>-8.1809115881048839</v>
      </c>
      <c r="BU1316" s="100">
        <f>SUM('monthly data'!HG297:HI297)</f>
        <v>-84.762898289518716</v>
      </c>
      <c r="BV1316" s="100">
        <f>SUM('monthly data'!HJ297:HL297)</f>
        <v>-9.7662191782339747</v>
      </c>
      <c r="BW1316" s="100">
        <f>SUM('monthly data'!HM297:HO297)</f>
        <v>33.618236731823714</v>
      </c>
      <c r="BX1316" s="100">
        <f>SUM('monthly data'!HP297:HR297)</f>
        <v>-75.227008693777663</v>
      </c>
      <c r="BY1316" s="100">
        <f>SUM('monthly data'!HS297:HU297)</f>
        <v>30.081666112004612</v>
      </c>
      <c r="BZ1316" s="100">
        <f>SUM('monthly data'!HV297:HX297)</f>
        <v>53.004380304225954</v>
      </c>
      <c r="CA1316" s="100">
        <f>SUM('monthly data'!HY297:IA297)</f>
        <v>91.739627408430067</v>
      </c>
      <c r="CB1316" s="100">
        <f>SUM('monthly data'!IB297:ID297)</f>
        <v>40.394991534585117</v>
      </c>
      <c r="CC1316" s="100">
        <f>SUM('monthly data'!IE297:IG297)</f>
        <v>-92.449248568689697</v>
      </c>
      <c r="CD1316" s="100">
        <f>SUM('monthly data'!IH297:IJ297)</f>
        <v>21.996128325858425</v>
      </c>
      <c r="CE1316" s="100">
        <f>SUM('monthly data'!IK297:IM297)</f>
        <v>87.525110344083572</v>
      </c>
      <c r="CF1316" s="100">
        <f>SUM('monthly data'!IN297:IP297)</f>
        <v>-26.376701963985234</v>
      </c>
      <c r="CG1316" s="100">
        <f>SUM('monthly data'!IQ297:IS297)</f>
        <v>-52.162748750127349</v>
      </c>
      <c r="CH1316" s="100">
        <f>SUM('monthly data'!IT297:IV297)</f>
        <v>38.265267363484277</v>
      </c>
      <c r="CI1316" s="100">
        <f>SUM('monthly data'!IW297:IY297)</f>
        <v>56.466356091031159</v>
      </c>
      <c r="CJ1316" s="100">
        <f>SUM('monthly data'!IZ297:JB297)</f>
        <v>-47.20684145941182</v>
      </c>
      <c r="CK1316" s="100">
        <f>SUM('monthly data'!JC297:JE297)</f>
        <v>-25.443226971919831</v>
      </c>
      <c r="CL1316" s="100">
        <f>SUM('monthly data'!JF297:JH297)</f>
        <v>49.084066286545536</v>
      </c>
      <c r="CM1316" s="100">
        <f>SUM('monthly data'!JI297:JK297)</f>
        <v>82.099057333833173</v>
      </c>
      <c r="CN1316" s="100">
        <f>SUM('monthly data'!JL297:JN297)</f>
        <v>3.0262329244252655</v>
      </c>
      <c r="CO1316" s="100">
        <f>SUM('monthly data'!JO297:JQ297)</f>
        <v>-110.98117212971236</v>
      </c>
      <c r="CP1316" s="100">
        <f>SUM('monthly data'!JR297:JT297)</f>
        <v>75.642252217133105</v>
      </c>
      <c r="CQ1316" s="100">
        <f>SUM('monthly data'!JU297:JW297)</f>
        <v>105.63112772682506</v>
      </c>
      <c r="CR1316" s="100">
        <f>SUM('monthly data'!JX297:JZ297)</f>
        <v>-11.428458779198849</v>
      </c>
      <c r="CS1316" s="100">
        <f>SUM('monthly data'!KA297:KC297)</f>
        <v>-135.93559942391397</v>
      </c>
      <c r="CT1316" s="100">
        <f>SUM('monthly data'!KD297:KF297)</f>
        <v>125.91324402779168</v>
      </c>
      <c r="CU1316" s="100">
        <f>SUM('monthly data'!KG297:KI297)</f>
        <v>75.519520795636993</v>
      </c>
      <c r="CV1316" s="100">
        <f>SUM('monthly data'!KJ297:KL297)</f>
        <v>64.720874824395537</v>
      </c>
      <c r="CW1316" s="100">
        <f>SUM('monthly data'!KM297:KO297)</f>
        <v>-134.89276920568304</v>
      </c>
      <c r="CX1316" s="100">
        <f>SUM('monthly data'!KP297:KR297)</f>
        <v>112.61640936069513</v>
      </c>
      <c r="CY1316" s="100">
        <f>SUM('monthly data'!KS297:KU297)</f>
        <v>-144.01558889960873</v>
      </c>
      <c r="CZ1316" s="100">
        <f>SUM('monthly data'!KV297:KX297)</f>
        <v>-41.51149503108563</v>
      </c>
      <c r="DA1316" s="100">
        <f>SUM('monthly data'!KY297:LA297)</f>
        <v>69.250931133794253</v>
      </c>
      <c r="DB1316" s="100">
        <f>SUM('monthly data'!LB297:LD297)</f>
        <v>0</v>
      </c>
      <c r="DC1316" s="100">
        <f>SUM('monthly data'!LE297:LG297)</f>
        <v>0</v>
      </c>
      <c r="DD1316" s="100">
        <f>SUM('monthly data'!LH297:LJ297)</f>
        <v>0</v>
      </c>
      <c r="DE1316" s="100">
        <f>SUM('monthly data'!LK297:LM297)</f>
        <v>0</v>
      </c>
      <c r="DF1316" s="100">
        <f>SUM('monthly data'!LN297:LP297)</f>
        <v>0</v>
      </c>
      <c r="DG1316" s="100">
        <f>SUM('monthly data'!LQ297:LS297)</f>
        <v>0</v>
      </c>
      <c r="DH1316" s="100">
        <f>SUM('monthly data'!LT297:LV297)</f>
        <v>0</v>
      </c>
      <c r="DI1316" s="100">
        <f>SUM('monthly data'!LW297:LY297)</f>
        <v>0</v>
      </c>
      <c r="DJ1316" s="100">
        <f>SUM('monthly data'!LZ297:MB297)</f>
        <v>0</v>
      </c>
      <c r="DK1316" s="100">
        <f>SUM('monthly data'!MC297:ME297)</f>
        <v>0</v>
      </c>
      <c r="DL1316" s="100">
        <f>SUM('monthly data'!MF297:MH297)</f>
        <v>0</v>
      </c>
      <c r="DM1316" s="100">
        <f>SUM('monthly data'!MI297:MK297)</f>
        <v>0</v>
      </c>
      <c r="DN1316" s="100">
        <f>SUM('monthly data'!ML297:MN297)</f>
        <v>0</v>
      </c>
      <c r="DO1316" s="100">
        <f>SUM('monthly data'!MO297:MQ297)</f>
        <v>0</v>
      </c>
      <c r="DP1316" s="100">
        <f>SUM('monthly data'!MR297:MT297)</f>
        <v>0</v>
      </c>
      <c r="DQ1316" s="100">
        <f>SUM('monthly data'!MU297:MW297)</f>
        <v>0</v>
      </c>
    </row>
    <row r="1317" spans="1:121" ht="15.6">
      <c r="A1317" s="102" t="s">
        <v>631</v>
      </c>
      <c r="B1317" s="100">
        <f>SUM('monthly data'!B298:D298)</f>
        <v>0</v>
      </c>
      <c r="C1317" s="100">
        <f>SUM('monthly data'!E298:G298)</f>
        <v>0</v>
      </c>
      <c r="D1317" s="100">
        <f>SUM('monthly data'!H298:J298)</f>
        <v>0</v>
      </c>
      <c r="E1317" s="100">
        <f>SUM('monthly data'!K298:M298)</f>
        <v>0</v>
      </c>
      <c r="F1317" s="100">
        <f>SUM('monthly data'!N298:P298)</f>
        <v>0</v>
      </c>
      <c r="G1317" s="100">
        <f>SUM('monthly data'!Q298:S298)</f>
        <v>0</v>
      </c>
      <c r="H1317" s="100">
        <f>SUM('monthly data'!T298:V298)</f>
        <v>0</v>
      </c>
      <c r="I1317" s="100">
        <f>SUM('monthly data'!W298:Y298)</f>
        <v>0</v>
      </c>
      <c r="J1317" s="100">
        <f>SUM('monthly data'!Z298:AB298)</f>
        <v>0</v>
      </c>
      <c r="K1317" s="100">
        <f>SUM('monthly data'!AC298:AE298)</f>
        <v>0</v>
      </c>
      <c r="L1317" s="100">
        <f>SUM('monthly data'!AF298:AH298)</f>
        <v>0</v>
      </c>
      <c r="M1317" s="100">
        <f>SUM('monthly data'!AI298:AK298)</f>
        <v>0</v>
      </c>
      <c r="N1317" s="100">
        <f>SUM('monthly data'!AL298:AN298)</f>
        <v>0</v>
      </c>
      <c r="O1317" s="100">
        <f>SUM('monthly data'!AO298:AQ298)</f>
        <v>0</v>
      </c>
      <c r="P1317" s="100">
        <f>SUM('monthly data'!AR298:AT298)</f>
        <v>0</v>
      </c>
      <c r="Q1317" s="100">
        <f>SUM('monthly data'!AU298:AW298)</f>
        <v>0</v>
      </c>
      <c r="R1317" s="100">
        <f>SUM('monthly data'!AX298:AZ298)</f>
        <v>-0.10275000000000006</v>
      </c>
      <c r="S1317" s="100">
        <f>SUM('monthly data'!BA298:BC298)</f>
        <v>-0.10275000000000006</v>
      </c>
      <c r="T1317" s="100">
        <f>SUM('monthly data'!BD298:BF298)</f>
        <v>-0.10275000000000006</v>
      </c>
      <c r="U1317" s="100">
        <f>SUM('monthly data'!BG298:BI298)</f>
        <v>-0.10275000000000006</v>
      </c>
      <c r="V1317" s="100">
        <f>SUM('monthly data'!BJ298:BL298)</f>
        <v>-1.2867500000000001</v>
      </c>
      <c r="W1317" s="100">
        <f>SUM('monthly data'!BM298:BO298)</f>
        <v>-1.2867500000000001</v>
      </c>
      <c r="X1317" s="100">
        <f>SUM('monthly data'!BP298:BR298)</f>
        <v>-1.2867500000000001</v>
      </c>
      <c r="Y1317" s="100">
        <f>SUM('monthly data'!BS298:BU298)</f>
        <v>-1.2867500000000001</v>
      </c>
      <c r="Z1317" s="100">
        <f>SUM('monthly data'!BV298:BX298)</f>
        <v>-2.3896937500000002</v>
      </c>
      <c r="AA1317" s="100">
        <f>SUM('monthly data'!BY298:CA298)</f>
        <v>-2.3896937500000002</v>
      </c>
      <c r="AB1317" s="100">
        <f>SUM('monthly data'!CB298:CD298)</f>
        <v>-2.3896937500000002</v>
      </c>
      <c r="AC1317" s="100">
        <f>SUM('monthly data'!CE298:CG298)</f>
        <v>-2.3896937500000002</v>
      </c>
      <c r="AD1317" s="100">
        <f>SUM('monthly data'!CH298:CJ298)</f>
        <v>-1.6363874999999997</v>
      </c>
      <c r="AE1317" s="100">
        <f>SUM('monthly data'!CK298:CM298)</f>
        <v>-1.6363874999999997</v>
      </c>
      <c r="AF1317" s="100">
        <f>SUM('monthly data'!CN298:CP298)</f>
        <v>-1.6363874999999997</v>
      </c>
      <c r="AG1317" s="100">
        <f>SUM('monthly data'!CQ298:CS298)</f>
        <v>-1.6363874999999997</v>
      </c>
      <c r="AH1317" s="100">
        <f>SUM('monthly data'!CT298:CV298)</f>
        <v>-2.1994437499999995</v>
      </c>
      <c r="AI1317" s="100">
        <f>SUM('monthly data'!CW298:CY298)</f>
        <v>-2.1994437499999995</v>
      </c>
      <c r="AJ1317" s="100">
        <f>SUM('monthly data'!CZ298:DB298)</f>
        <v>-2.1994437499999995</v>
      </c>
      <c r="AK1317" s="100">
        <f>SUM('monthly data'!DC298:DE298)</f>
        <v>-2.1994437499999995</v>
      </c>
      <c r="AL1317" s="100">
        <f>SUM('monthly data'!DF298:DH298)</f>
        <v>-6.9972499999999993</v>
      </c>
      <c r="AM1317" s="100">
        <f>SUM('monthly data'!DI298:DK298)</f>
        <v>-6.9972499999999993</v>
      </c>
      <c r="AN1317" s="100">
        <f>SUM('monthly data'!DL298:DN298)</f>
        <v>-6.9972499999999993</v>
      </c>
      <c r="AO1317" s="100">
        <f>SUM('monthly data'!DO298:DQ298)</f>
        <v>-6.9972499999999993</v>
      </c>
      <c r="AP1317" s="100">
        <f>SUM('monthly data'!DR298:DT298)</f>
        <v>-7.6272500000000001</v>
      </c>
      <c r="AQ1317" s="100">
        <f>SUM('monthly data'!DU298:DW298)</f>
        <v>-7.6272500000000001</v>
      </c>
      <c r="AR1317" s="100">
        <f>SUM('monthly data'!DX298:DZ298)</f>
        <v>-7.6272500000000001</v>
      </c>
      <c r="AS1317" s="100">
        <f>SUM('monthly data'!EA298:EC298)</f>
        <v>-7.6272500000000001</v>
      </c>
      <c r="AT1317" s="100">
        <f>SUM('monthly data'!ED298:EF298)</f>
        <v>-3.5674999999999999</v>
      </c>
      <c r="AU1317" s="100">
        <f>SUM('monthly data'!EG298:EI298)</f>
        <v>-3.5674999999999999</v>
      </c>
      <c r="AV1317" s="100">
        <f>SUM('monthly data'!EJ298:EL298)</f>
        <v>-3.5674999999999999</v>
      </c>
      <c r="AW1317" s="100">
        <f>SUM('monthly data'!EM298:EO298)</f>
        <v>-3.5674999999999999</v>
      </c>
      <c r="AX1317" s="100">
        <f>SUM('monthly data'!EP298:ER298)</f>
        <v>0</v>
      </c>
      <c r="AY1317" s="100">
        <f>SUM('monthly data'!ES298:EU298)</f>
        <v>0</v>
      </c>
      <c r="AZ1317" s="100">
        <f>SUM('monthly data'!EV298:EX298)</f>
        <v>0</v>
      </c>
      <c r="BA1317" s="100">
        <f>SUM('monthly data'!EY298:FA298)</f>
        <v>0</v>
      </c>
      <c r="BB1317" s="100">
        <f>SUM('monthly data'!FB298:FD298)</f>
        <v>0</v>
      </c>
      <c r="BC1317" s="100">
        <f>SUM('monthly data'!FE298:FG298)</f>
        <v>0</v>
      </c>
      <c r="BD1317" s="100">
        <f>SUM('monthly data'!FH298:FJ298)</f>
        <v>0</v>
      </c>
      <c r="BE1317" s="100">
        <f>SUM('monthly data'!FK298:FM298)</f>
        <v>0</v>
      </c>
      <c r="BF1317" s="100">
        <f>SUM('monthly data'!FN298:FP298)</f>
        <v>0</v>
      </c>
      <c r="BG1317" s="100">
        <f>SUM('monthly data'!FQ298:FS298)</f>
        <v>0</v>
      </c>
      <c r="BH1317" s="100">
        <f>SUM('monthly data'!FT298:FV298)</f>
        <v>0</v>
      </c>
      <c r="BI1317" s="100">
        <f>SUM('monthly data'!FW298:FY298)</f>
        <v>0</v>
      </c>
      <c r="BJ1317" s="100">
        <f>SUM('monthly data'!FZ298:GB298)</f>
        <v>0</v>
      </c>
      <c r="BK1317" s="100">
        <f>SUM('monthly data'!GC298:GE298)</f>
        <v>0</v>
      </c>
      <c r="BL1317" s="100">
        <f>SUM('monthly data'!GF298:GH298)</f>
        <v>0</v>
      </c>
      <c r="BM1317" s="100">
        <f>SUM('monthly data'!GI298:GK298)</f>
        <v>0</v>
      </c>
      <c r="BN1317" s="100">
        <f>SUM('monthly data'!GL298:GN298)</f>
        <v>0</v>
      </c>
      <c r="BO1317" s="100">
        <f>SUM('monthly data'!GO298:GQ298)</f>
        <v>0</v>
      </c>
      <c r="BP1317" s="100">
        <f>SUM('monthly data'!GR298:GT298)</f>
        <v>0</v>
      </c>
      <c r="BQ1317" s="100">
        <f>SUM('monthly data'!GU298:GW298)</f>
        <v>0</v>
      </c>
      <c r="BR1317" s="100">
        <f>SUM('monthly data'!GX298:GZ298)</f>
        <v>0</v>
      </c>
      <c r="BS1317" s="100">
        <f>SUM('monthly data'!HA298:HC298)</f>
        <v>0</v>
      </c>
      <c r="BT1317" s="100">
        <f>SUM('monthly data'!HD298:HF298)</f>
        <v>0</v>
      </c>
      <c r="BU1317" s="100">
        <f>SUM('monthly data'!HG298:HI298)</f>
        <v>0</v>
      </c>
      <c r="BV1317" s="100">
        <f>SUM('monthly data'!HJ298:HL298)</f>
        <v>0</v>
      </c>
      <c r="BW1317" s="100">
        <f>SUM('monthly data'!HM298:HO298)</f>
        <v>0</v>
      </c>
      <c r="BX1317" s="100">
        <f>SUM('monthly data'!HP298:HR298)</f>
        <v>-52.17487922799998</v>
      </c>
      <c r="BY1317" s="100">
        <f>SUM('monthly data'!HS298:HU298)</f>
        <v>-1.1193994820000253</v>
      </c>
      <c r="BZ1317" s="100">
        <f>SUM('monthly data'!HV298:HX298)</f>
        <v>58.858096482456887</v>
      </c>
      <c r="CA1317" s="100">
        <f>SUM('monthly data'!HY298:IA298)</f>
        <v>72.933268646690721</v>
      </c>
      <c r="CB1317" s="100">
        <f>SUM('monthly data'!IB298:ID298)</f>
        <v>54.579791451266914</v>
      </c>
      <c r="CC1317" s="100">
        <f>SUM('monthly data'!IE298:IG298)</f>
        <v>-75.522601138598162</v>
      </c>
      <c r="CD1317" s="100">
        <f>SUM('monthly data'!IH298:IJ298)</f>
        <v>10.485438993036226</v>
      </c>
      <c r="CE1317" s="100">
        <f>SUM('monthly data'!IK298:IM298)</f>
        <v>120.1643336824601</v>
      </c>
      <c r="CF1317" s="100">
        <f>SUM('monthly data'!IN298:IP298)</f>
        <v>-42.528580225634933</v>
      </c>
      <c r="CG1317" s="100">
        <f>SUM('monthly data'!IQ298:IS298)</f>
        <v>-61.593162396096865</v>
      </c>
      <c r="CH1317" s="100">
        <f>SUM('monthly data'!IT298:IV298)</f>
        <v>30.530439975240736</v>
      </c>
      <c r="CI1317" s="100">
        <f>SUM('monthly data'!IW298:IY298)</f>
        <v>43.393450764125973</v>
      </c>
      <c r="CJ1317" s="100">
        <f>SUM('monthly data'!IZ298:JB298)</f>
        <v>-71.595406006545915</v>
      </c>
      <c r="CK1317" s="100">
        <f>SUM('monthly data'!JC298:JE298)</f>
        <v>-30.434693304082963</v>
      </c>
      <c r="CL1317" s="100">
        <f>SUM('monthly data'!JF298:JH298)</f>
        <v>47.374908092083274</v>
      </c>
      <c r="CM1317" s="100">
        <f>SUM('monthly data'!JI298:JK298)</f>
        <v>92.859668792514583</v>
      </c>
      <c r="CN1317" s="100">
        <f>SUM('monthly data'!JL298:JN298)</f>
        <v>26.213547757278146</v>
      </c>
      <c r="CO1317" s="100">
        <f>SUM('monthly data'!JO298:JQ298)</f>
        <v>-105.73235110971238</v>
      </c>
      <c r="CP1317" s="100">
        <f>SUM('monthly data'!JR298:JT298)</f>
        <v>75.025171852133184</v>
      </c>
      <c r="CQ1317" s="100">
        <f>SUM('monthly data'!JU298:JW298)</f>
        <v>63.822221280825062</v>
      </c>
      <c r="CR1317" s="100">
        <f>SUM('monthly data'!JX298:JZ298)</f>
        <v>-25.751250994198791</v>
      </c>
      <c r="CS1317" s="100">
        <f>SUM('monthly data'!KA298:KC298)</f>
        <v>-164.70011850591402</v>
      </c>
      <c r="CT1317" s="100">
        <f>SUM('monthly data'!KD298:KF298)</f>
        <v>112.97977782179169</v>
      </c>
      <c r="CU1317" s="100">
        <f>SUM('monthly data'!KG298:KI298)</f>
        <v>71.037932427636974</v>
      </c>
      <c r="CV1317" s="100">
        <f>SUM('monthly data'!KJ298:KL298)</f>
        <v>-49.688814954104544</v>
      </c>
      <c r="CW1317" s="100">
        <f>SUM('monthly data'!KM298:KO298)</f>
        <v>-81.942096306183117</v>
      </c>
      <c r="CX1317" s="100">
        <f>SUM('monthly data'!KP298:KR298)</f>
        <v>115.15115528669509</v>
      </c>
      <c r="CY1317" s="100">
        <f>SUM('monthly data'!KS298:KU298)</f>
        <v>-109.78520199860873</v>
      </c>
      <c r="CZ1317" s="100">
        <f>SUM('monthly data'!KV298:KX298)</f>
        <v>-206.93382561308556</v>
      </c>
      <c r="DA1317" s="100">
        <f>SUM('monthly data'!KY298:LA298)</f>
        <v>-20.68753678220574</v>
      </c>
      <c r="DB1317" s="100">
        <f>SUM('monthly data'!LB298:LD298)</f>
        <v>0</v>
      </c>
      <c r="DC1317" s="100">
        <f>SUM('monthly data'!LE298:LG298)</f>
        <v>0</v>
      </c>
      <c r="DD1317" s="100">
        <f>SUM('monthly data'!LH298:LJ298)</f>
        <v>0</v>
      </c>
      <c r="DE1317" s="100">
        <f>SUM('monthly data'!LK298:LM298)</f>
        <v>0</v>
      </c>
      <c r="DF1317" s="100">
        <f>SUM('monthly data'!LN298:LP298)</f>
        <v>0</v>
      </c>
      <c r="DG1317" s="100">
        <f>SUM('monthly data'!LQ298:LS298)</f>
        <v>0</v>
      </c>
      <c r="DH1317" s="100">
        <f>SUM('monthly data'!LT298:LV298)</f>
        <v>0</v>
      </c>
      <c r="DI1317" s="100">
        <f>SUM('monthly data'!LW298:LY298)</f>
        <v>0</v>
      </c>
      <c r="DJ1317" s="100">
        <f>SUM('monthly data'!LZ298:MB298)</f>
        <v>0</v>
      </c>
      <c r="DK1317" s="100">
        <f>SUM('monthly data'!MC298:ME298)</f>
        <v>0</v>
      </c>
      <c r="DL1317" s="100">
        <f>SUM('monthly data'!MF298:MH298)</f>
        <v>0</v>
      </c>
      <c r="DM1317" s="100">
        <f>SUM('monthly data'!MI298:MK298)</f>
        <v>0</v>
      </c>
      <c r="DN1317" s="100">
        <f>SUM('monthly data'!ML298:MN298)</f>
        <v>0</v>
      </c>
      <c r="DO1317" s="100">
        <f>SUM('monthly data'!MO298:MQ298)</f>
        <v>0</v>
      </c>
      <c r="DP1317" s="100">
        <f>SUM('monthly data'!MR298:MT298)</f>
        <v>0</v>
      </c>
      <c r="DQ1317" s="100">
        <f>SUM('monthly data'!MU298:MW298)</f>
        <v>0</v>
      </c>
    </row>
    <row r="1318" spans="1:121" ht="15.6">
      <c r="A1318" s="102" t="s">
        <v>45</v>
      </c>
      <c r="B1318" s="100">
        <f>SUM('monthly data'!B299:D299)</f>
        <v>0</v>
      </c>
      <c r="C1318" s="100">
        <f>SUM('monthly data'!E299:G299)</f>
        <v>0</v>
      </c>
      <c r="D1318" s="100">
        <f>SUM('monthly data'!H299:J299)</f>
        <v>0</v>
      </c>
      <c r="E1318" s="100">
        <f>SUM('monthly data'!K299:M299)</f>
        <v>0</v>
      </c>
      <c r="F1318" s="100">
        <f>SUM('monthly data'!N299:P299)</f>
        <v>0</v>
      </c>
      <c r="G1318" s="100">
        <f>SUM('monthly data'!Q299:S299)</f>
        <v>0</v>
      </c>
      <c r="H1318" s="100">
        <f>SUM('monthly data'!T299:V299)</f>
        <v>0</v>
      </c>
      <c r="I1318" s="100">
        <f>SUM('monthly data'!W299:Y299)</f>
        <v>0</v>
      </c>
      <c r="J1318" s="100">
        <f>SUM('monthly data'!Z299:AB299)</f>
        <v>0</v>
      </c>
      <c r="K1318" s="100">
        <f>SUM('monthly data'!AC299:AE299)</f>
        <v>0</v>
      </c>
      <c r="L1318" s="100">
        <f>SUM('monthly data'!AF299:AH299)</f>
        <v>0</v>
      </c>
      <c r="M1318" s="100">
        <f>SUM('monthly data'!AI299:AK299)</f>
        <v>0</v>
      </c>
      <c r="N1318" s="100">
        <f>SUM('monthly data'!AL299:AN299)</f>
        <v>0</v>
      </c>
      <c r="O1318" s="100">
        <f>SUM('monthly data'!AO299:AQ299)</f>
        <v>0</v>
      </c>
      <c r="P1318" s="100">
        <f>SUM('monthly data'!AR299:AT299)</f>
        <v>0</v>
      </c>
      <c r="Q1318" s="100">
        <f>SUM('monthly data'!AU299:AW299)</f>
        <v>0</v>
      </c>
      <c r="R1318" s="100">
        <f>SUM('monthly data'!AX299:AZ299)</f>
        <v>-1.7307250000000001</v>
      </c>
      <c r="S1318" s="100">
        <f>SUM('monthly data'!BA299:BC299)</f>
        <v>-1.7307250000000001</v>
      </c>
      <c r="T1318" s="100">
        <f>SUM('monthly data'!BD299:BF299)</f>
        <v>-1.7307250000000001</v>
      </c>
      <c r="U1318" s="100">
        <f>SUM('monthly data'!BG299:BI299)</f>
        <v>-1.7307250000000001</v>
      </c>
      <c r="V1318" s="100">
        <f>SUM('monthly data'!BJ299:BL299)</f>
        <v>-0.98448124999999986</v>
      </c>
      <c r="W1318" s="100">
        <f>SUM('monthly data'!BM299:BO299)</f>
        <v>-0.98448124999999986</v>
      </c>
      <c r="X1318" s="100">
        <f>SUM('monthly data'!BP299:BR299)</f>
        <v>-0.98448124999999986</v>
      </c>
      <c r="Y1318" s="100">
        <f>SUM('monthly data'!BS299:BU299)</f>
        <v>-0.98448124999999986</v>
      </c>
      <c r="Z1318" s="100">
        <f>SUM('monthly data'!BV299:BX299)</f>
        <v>6.1293749999999994E-2</v>
      </c>
      <c r="AA1318" s="100">
        <f>SUM('monthly data'!BY299:CA299)</f>
        <v>6.1293749999999994E-2</v>
      </c>
      <c r="AB1318" s="100">
        <f>SUM('monthly data'!CB299:CD299)</f>
        <v>6.1293749999999994E-2</v>
      </c>
      <c r="AC1318" s="100">
        <f>SUM('monthly data'!CE299:CG299)</f>
        <v>6.1293749999999994E-2</v>
      </c>
      <c r="AD1318" s="100">
        <f>SUM('monthly data'!CH299:CJ299)</f>
        <v>0.22173937500000002</v>
      </c>
      <c r="AE1318" s="100">
        <f>SUM('monthly data'!CK299:CM299)</f>
        <v>0.22173937500000002</v>
      </c>
      <c r="AF1318" s="100">
        <f>SUM('monthly data'!CN299:CP299)</f>
        <v>0.22173937500000002</v>
      </c>
      <c r="AG1318" s="100">
        <f>SUM('monthly data'!CQ299:CS299)</f>
        <v>0.22173937500000002</v>
      </c>
      <c r="AH1318" s="100">
        <f>SUM('monthly data'!CT299:CV299)</f>
        <v>0.46867250000000005</v>
      </c>
      <c r="AI1318" s="100">
        <f>SUM('monthly data'!CW299:CY299)</f>
        <v>0.46867250000000005</v>
      </c>
      <c r="AJ1318" s="100">
        <f>SUM('monthly data'!CZ299:DB299)</f>
        <v>0.46867250000000005</v>
      </c>
      <c r="AK1318" s="100">
        <f>SUM('monthly data'!DC299:DE299)</f>
        <v>0.46867250000000005</v>
      </c>
      <c r="AL1318" s="100">
        <f>SUM('monthly data'!DF299:DH299)</f>
        <v>0.24133312500000015</v>
      </c>
      <c r="AM1318" s="100">
        <f>SUM('monthly data'!DI299:DK299)</f>
        <v>0.24133312500000015</v>
      </c>
      <c r="AN1318" s="100">
        <f>SUM('monthly data'!DL299:DN299)</f>
        <v>0.24133312500000015</v>
      </c>
      <c r="AO1318" s="100">
        <f>SUM('monthly data'!DO299:DQ299)</f>
        <v>0.24133312500000015</v>
      </c>
      <c r="AP1318" s="100">
        <f>SUM('monthly data'!DR299:DT299)</f>
        <v>-1.0055937499999998</v>
      </c>
      <c r="AQ1318" s="100">
        <f>SUM('monthly data'!DU299:DW299)</f>
        <v>-1.0055937499999998</v>
      </c>
      <c r="AR1318" s="100">
        <f>SUM('monthly data'!DX299:DZ299)</f>
        <v>-1.0055937499999998</v>
      </c>
      <c r="AS1318" s="100">
        <f>SUM('monthly data'!EA299:EC299)</f>
        <v>-1.0055937499999998</v>
      </c>
      <c r="AT1318" s="100">
        <f>SUM('monthly data'!ED299:EF299)</f>
        <v>0.29005625000000024</v>
      </c>
      <c r="AU1318" s="100">
        <f>SUM('monthly data'!EG299:EI299)</f>
        <v>0.29005625000000024</v>
      </c>
      <c r="AV1318" s="100">
        <f>SUM('monthly data'!EJ299:EL299)</f>
        <v>0.29005625000000024</v>
      </c>
      <c r="AW1318" s="100">
        <f>SUM('monthly data'!EM299:EO299)</f>
        <v>0.29005625000000024</v>
      </c>
      <c r="AX1318" s="100">
        <f>SUM('monthly data'!EP299:ER299)</f>
        <v>5.2325300000000006</v>
      </c>
      <c r="AY1318" s="100">
        <f>SUM('monthly data'!ES299:EU299)</f>
        <v>-7.5663999999999998</v>
      </c>
      <c r="AZ1318" s="100">
        <f>SUM('monthly data'!EV299:EX299)</f>
        <v>-5.4873399999999997</v>
      </c>
      <c r="BA1318" s="100">
        <f>SUM('monthly data'!EY299:FA299)</f>
        <v>-4.4863799999999996</v>
      </c>
      <c r="BB1318" s="100">
        <f>SUM('monthly data'!FB299:FD299)</f>
        <v>-6.8168299999999995</v>
      </c>
      <c r="BC1318" s="100">
        <f>SUM('monthly data'!FE299:FG299)</f>
        <v>3.9406431620000006</v>
      </c>
      <c r="BD1318" s="100">
        <f>SUM('monthly data'!FH299:FJ299)</f>
        <v>-3.1806999999999999</v>
      </c>
      <c r="BE1318" s="100">
        <f>SUM('monthly data'!FK299:FM299)</f>
        <v>-9.6381200000000007</v>
      </c>
      <c r="BF1318" s="100">
        <f>SUM('monthly data'!FN299:FP299)</f>
        <v>-2.5</v>
      </c>
      <c r="BG1318" s="100">
        <f>SUM('monthly data'!FQ299:FS299)</f>
        <v>-6.7661200000000008</v>
      </c>
      <c r="BH1318" s="100">
        <f>SUM('monthly data'!FT299:FV299)</f>
        <v>-4.5237400000000001</v>
      </c>
      <c r="BI1318" s="100">
        <f>SUM('monthly data'!FW299:FY299)</f>
        <v>-5.1647400000000001</v>
      </c>
      <c r="BJ1318" s="100">
        <f>SUM('monthly data'!FZ299:GB299)</f>
        <v>-7.56663</v>
      </c>
      <c r="BK1318" s="100">
        <f>SUM('monthly data'!GC299:GE299)</f>
        <v>-2.7766799999999998</v>
      </c>
      <c r="BL1318" s="100">
        <f>SUM('monthly data'!GF299:GH299)</f>
        <v>-1.21719</v>
      </c>
      <c r="BM1318" s="100">
        <f>SUM('monthly data'!GI299:GK299)</f>
        <v>-2.4152300000000002</v>
      </c>
      <c r="BN1318" s="100">
        <f>SUM('monthly data'!GL299:GN299)</f>
        <v>-10.54307</v>
      </c>
      <c r="BO1318" s="100">
        <f>SUM('monthly data'!GO299:GQ299)</f>
        <v>-5.4411100000000001</v>
      </c>
      <c r="BP1318" s="100">
        <f>SUM('monthly data'!GR299:GT299)</f>
        <v>-3.0570180000000002</v>
      </c>
      <c r="BQ1318" s="100">
        <f>SUM('monthly data'!GU299:GW299)</f>
        <v>-1.370064685</v>
      </c>
      <c r="BR1318" s="100">
        <f>SUM('monthly data'!GX299:GZ299)</f>
        <v>-8.3370899999999999</v>
      </c>
      <c r="BS1318" s="100">
        <f>SUM('monthly data'!HA299:HC299)</f>
        <v>-10.137690000000001</v>
      </c>
      <c r="BT1318" s="100">
        <f>SUM('monthly data'!HD299:HF299)</f>
        <v>17.577100000000002</v>
      </c>
      <c r="BU1318" s="100">
        <f>SUM('monthly data'!HG299:HI299)</f>
        <v>0</v>
      </c>
      <c r="BV1318" s="100">
        <f>SUM('monthly data'!HJ299:HL299)</f>
        <v>0</v>
      </c>
      <c r="BW1318" s="100">
        <f>SUM('monthly data'!HM299:HO299)</f>
        <v>0</v>
      </c>
      <c r="BX1318" s="100">
        <f>SUM('monthly data'!HP299:HR299)</f>
        <v>-14.726132758000031</v>
      </c>
      <c r="BY1318" s="100">
        <f>SUM('monthly data'!HS299:HU299)</f>
        <v>-21.796214684999999</v>
      </c>
      <c r="BZ1318" s="100">
        <f>SUM('monthly data'!HV299:HX299)</f>
        <v>1.2588555680000031</v>
      </c>
      <c r="CA1318" s="100">
        <f>SUM('monthly data'!HY299:IA299)</f>
        <v>4.4860233849999993</v>
      </c>
      <c r="CB1318" s="100">
        <f>SUM('monthly data'!IB299:ID299)</f>
        <v>6.5550769017974444</v>
      </c>
      <c r="CC1318" s="100">
        <f>SUM('monthly data'!IE299:IG299)</f>
        <v>9.3100810878449174</v>
      </c>
      <c r="CD1318" s="100">
        <f>SUM('monthly data'!IH299:IJ299)</f>
        <v>4.670892058217972</v>
      </c>
      <c r="CE1318" s="100">
        <f>SUM('monthly data'!IK299:IM299)</f>
        <v>5.998733984945698</v>
      </c>
      <c r="CF1318" s="100">
        <f>SUM('monthly data'!IN299:IP299)</f>
        <v>-1.7321123567480057E-2</v>
      </c>
      <c r="CG1318" s="100">
        <f>SUM('monthly data'!IQ299:IS299)</f>
        <v>7.3787045901629345</v>
      </c>
      <c r="CH1318" s="100">
        <f>SUM('monthly data'!IT299:IV299)</f>
        <v>14.196753879999985</v>
      </c>
      <c r="CI1318" s="100">
        <f>SUM('monthly data'!IW299:IY299)</f>
        <v>26.159222052894993</v>
      </c>
      <c r="CJ1318" s="100">
        <f>SUM('monthly data'!IZ299:JB299)</f>
        <v>29.4285592491341</v>
      </c>
      <c r="CK1318" s="100">
        <f>SUM('monthly data'!JC299:JE299)</f>
        <v>10.092127010163136</v>
      </c>
      <c r="CL1318" s="100">
        <f>SUM('monthly data'!JF299:JH299)</f>
        <v>7.0250792614622597</v>
      </c>
      <c r="CM1318" s="100">
        <f>SUM('monthly data'!JI299:JK299)</f>
        <v>-5.3559257306814025</v>
      </c>
      <c r="CN1318" s="100">
        <f>SUM('monthly data'!JL299:JN299)</f>
        <v>-22.686665576852882</v>
      </c>
      <c r="CO1318" s="100">
        <f>SUM('monthly data'!JO299:JQ299)</f>
        <v>-1.9351619319999891</v>
      </c>
      <c r="CP1318" s="100">
        <f>SUM('monthly data'!JR299:JT299)</f>
        <v>5.5559222999999136</v>
      </c>
      <c r="CQ1318" s="100">
        <f>SUM('monthly data'!JU299:JW299)</f>
        <v>43.553584262000008</v>
      </c>
      <c r="CR1318" s="100">
        <f>SUM('monthly data'!JX299:JZ299)</f>
        <v>12.907555432999942</v>
      </c>
      <c r="CS1318" s="100">
        <f>SUM('monthly data'!KA299:KC299)</f>
        <v>33.193199882000044</v>
      </c>
      <c r="CT1318" s="100">
        <f>SUM('monthly data'!KD299:KF299)</f>
        <v>14.326599999999985</v>
      </c>
      <c r="CU1318" s="100">
        <f>SUM('monthly data'!KG299:KI299)</f>
        <v>6.4793197760000165</v>
      </c>
      <c r="CV1318" s="100">
        <f>SUM('monthly data'!KJ299:KL299)</f>
        <v>114.40968977850008</v>
      </c>
      <c r="CW1318" s="100">
        <f>SUM('monthly data'!KM299:KO299)</f>
        <v>-52.950672899499921</v>
      </c>
      <c r="CX1318" s="100">
        <f>SUM('monthly data'!KP299:KR299)</f>
        <v>-2.5347459259999567</v>
      </c>
      <c r="CY1318" s="100">
        <f>SUM('monthly data'!KS299:KU299)</f>
        <v>-34.230386901000003</v>
      </c>
      <c r="CZ1318" s="100">
        <f>SUM('monthly data'!KV299:KX299)</f>
        <v>165.42233058199992</v>
      </c>
      <c r="DA1318" s="100">
        <f>SUM('monthly data'!KY299:LA299)</f>
        <v>89.938467916000008</v>
      </c>
      <c r="DB1318" s="100">
        <f>SUM('monthly data'!LB299:LD299)</f>
        <v>0</v>
      </c>
      <c r="DC1318" s="100">
        <f>SUM('monthly data'!LE299:LG299)</f>
        <v>0</v>
      </c>
      <c r="DD1318" s="100">
        <f>SUM('monthly data'!LH299:LJ299)</f>
        <v>0</v>
      </c>
      <c r="DE1318" s="100">
        <f>SUM('monthly data'!LK299:LM299)</f>
        <v>0</v>
      </c>
      <c r="DF1318" s="100">
        <f>SUM('monthly data'!LN299:LP299)</f>
        <v>0</v>
      </c>
      <c r="DG1318" s="100">
        <f>SUM('monthly data'!LQ299:LS299)</f>
        <v>0</v>
      </c>
      <c r="DH1318" s="100">
        <f>SUM('monthly data'!LT299:LV299)</f>
        <v>0</v>
      </c>
      <c r="DI1318" s="100">
        <f>SUM('monthly data'!LW299:LY299)</f>
        <v>0</v>
      </c>
      <c r="DJ1318" s="100">
        <f>SUM('monthly data'!LZ299:MB299)</f>
        <v>0</v>
      </c>
      <c r="DK1318" s="100">
        <f>SUM('monthly data'!MC299:ME299)</f>
        <v>0</v>
      </c>
      <c r="DL1318" s="100">
        <f>SUM('monthly data'!MF299:MH299)</f>
        <v>0</v>
      </c>
      <c r="DM1318" s="100">
        <f>SUM('monthly data'!MI299:MK299)</f>
        <v>0</v>
      </c>
      <c r="DN1318" s="100">
        <f>SUM('monthly data'!ML299:MN299)</f>
        <v>0</v>
      </c>
      <c r="DO1318" s="100">
        <f>SUM('monthly data'!MO299:MQ299)</f>
        <v>0</v>
      </c>
      <c r="DP1318" s="100">
        <f>SUM('monthly data'!MR299:MT299)</f>
        <v>0</v>
      </c>
      <c r="DQ1318" s="100">
        <f>SUM('monthly data'!MU299:MW299)</f>
        <v>0</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data'!B304:D304)</f>
        <v>0</v>
      </c>
      <c r="C1323" s="113">
        <f>SUM('monthly data'!E304:G304)</f>
        <v>0</v>
      </c>
      <c r="D1323" s="113">
        <f>SUM('monthly data'!H304:J304)</f>
        <v>0</v>
      </c>
      <c r="E1323" s="113">
        <f>SUM('monthly data'!K304:M304)</f>
        <v>0</v>
      </c>
      <c r="F1323" s="113">
        <f>SUM('monthly data'!N304:P304)</f>
        <v>0</v>
      </c>
      <c r="G1323" s="113">
        <f>SUM('monthly data'!Q304:S304)</f>
        <v>0</v>
      </c>
      <c r="H1323" s="113">
        <f>SUM('monthly data'!T304:V304)</f>
        <v>0</v>
      </c>
      <c r="I1323" s="113">
        <f>SUM('monthly data'!W304:Y304)</f>
        <v>0</v>
      </c>
      <c r="J1323" s="113">
        <f>SUM('monthly data'!Z304:AB304)</f>
        <v>0</v>
      </c>
      <c r="K1323" s="113">
        <f>SUM('monthly data'!AC304:AE304)</f>
        <v>0</v>
      </c>
      <c r="L1323" s="113">
        <f>SUM('monthly data'!AF304:AH304)</f>
        <v>0</v>
      </c>
      <c r="M1323" s="113">
        <f>SUM('monthly data'!AI304:AK304)</f>
        <v>0</v>
      </c>
      <c r="N1323" s="113">
        <f>SUM('monthly data'!AL304:AN304)</f>
        <v>0</v>
      </c>
      <c r="O1323" s="113">
        <f>SUM('monthly data'!AO304:AQ304)</f>
        <v>0</v>
      </c>
      <c r="P1323" s="113">
        <f>SUM('monthly data'!AR304:AT304)</f>
        <v>0</v>
      </c>
      <c r="Q1323" s="113">
        <f>SUM('monthly data'!AU304:AW304)</f>
        <v>0</v>
      </c>
      <c r="R1323" s="113">
        <f>SUM('monthly data'!AX304:AZ304)</f>
        <v>0</v>
      </c>
      <c r="S1323" s="113">
        <f>SUM('monthly data'!BA304:BC304)</f>
        <v>0</v>
      </c>
      <c r="T1323" s="113">
        <f>SUM('monthly data'!BD304:BF304)</f>
        <v>0</v>
      </c>
      <c r="U1323" s="113">
        <f>SUM('monthly data'!BG304:BI304)</f>
        <v>0</v>
      </c>
      <c r="V1323" s="113">
        <f>SUM('monthly data'!BJ304:BL304)</f>
        <v>0</v>
      </c>
      <c r="W1323" s="113">
        <f>SUM('monthly data'!BM304:BO304)</f>
        <v>0</v>
      </c>
      <c r="X1323" s="113">
        <f>SUM('monthly data'!BP304:BR304)</f>
        <v>0</v>
      </c>
      <c r="Y1323" s="113">
        <f>SUM('monthly data'!BS304:BU304)</f>
        <v>0</v>
      </c>
      <c r="Z1323" s="113">
        <f>SUM('monthly data'!BV304:BX304)</f>
        <v>0</v>
      </c>
      <c r="AA1323" s="113">
        <f>SUM('monthly data'!BY304:CA304)</f>
        <v>0</v>
      </c>
      <c r="AB1323" s="113">
        <f>SUM('monthly data'!CB304:CD304)</f>
        <v>0</v>
      </c>
      <c r="AC1323" s="113">
        <f>SUM('monthly data'!CE304:CG304)</f>
        <v>0</v>
      </c>
      <c r="AD1323" s="113">
        <f>SUM('monthly data'!CH304:CJ304)</f>
        <v>0</v>
      </c>
      <c r="AE1323" s="113">
        <f>SUM('monthly data'!CK304:CM304)</f>
        <v>0</v>
      </c>
      <c r="AF1323" s="113">
        <f>SUM('monthly data'!CN304:CP304)</f>
        <v>0</v>
      </c>
      <c r="AG1323" s="113">
        <f>SUM('monthly data'!CQ304:CS304)</f>
        <v>0</v>
      </c>
      <c r="AH1323" s="113">
        <f>SUM('monthly data'!CT304:CV304)</f>
        <v>0</v>
      </c>
      <c r="AI1323" s="113">
        <f>SUM('monthly data'!CW304:CY304)</f>
        <v>0</v>
      </c>
      <c r="AJ1323" s="113">
        <f>SUM('monthly data'!CZ304:DB304)</f>
        <v>0</v>
      </c>
      <c r="AK1323" s="113">
        <f>SUM('monthly data'!DC304:DE304)</f>
        <v>0</v>
      </c>
      <c r="AL1323" s="113">
        <f>SUM('monthly data'!DF304:DH304)</f>
        <v>0</v>
      </c>
      <c r="AM1323" s="113">
        <f>SUM('monthly data'!DI304:DK304)</f>
        <v>0</v>
      </c>
      <c r="AN1323" s="113">
        <f>SUM('monthly data'!DL304:DN304)</f>
        <v>0</v>
      </c>
      <c r="AO1323" s="113">
        <f>SUM('monthly data'!DO304:DQ304)</f>
        <v>0</v>
      </c>
      <c r="AP1323" s="113">
        <f>SUM('monthly data'!DR304:DT304)</f>
        <v>0</v>
      </c>
      <c r="AQ1323" s="113">
        <f>SUM('monthly data'!DU304:DW304)</f>
        <v>0</v>
      </c>
      <c r="AR1323" s="113">
        <f>SUM('monthly data'!DX304:DZ304)</f>
        <v>18</v>
      </c>
      <c r="AS1323" s="113">
        <f>SUM('monthly data'!EA304:EC304)</f>
        <v>27</v>
      </c>
      <c r="AT1323" s="113">
        <f>SUM('monthly data'!ED304:EF304)</f>
        <v>27</v>
      </c>
      <c r="AU1323" s="113">
        <f>SUM('monthly data'!EG304:EI304)</f>
        <v>27</v>
      </c>
      <c r="AV1323" s="113">
        <f>SUM('monthly data'!EJ304:EL304)</f>
        <v>27</v>
      </c>
      <c r="AW1323" s="113">
        <f>SUM('monthly data'!EM304:EO304)</f>
        <v>27</v>
      </c>
      <c r="AX1323" s="113">
        <f>SUM('monthly data'!EP304:ER304)</f>
        <v>27</v>
      </c>
      <c r="AY1323" s="113">
        <f>SUM('monthly data'!ES304:EU304)</f>
        <v>27</v>
      </c>
      <c r="AZ1323" s="113">
        <f>SUM('monthly data'!EV304:EX304)</f>
        <v>27</v>
      </c>
      <c r="BA1323" s="113">
        <f>SUM('monthly data'!EY304:FA304)</f>
        <v>27</v>
      </c>
      <c r="BB1323" s="113">
        <f>SUM('monthly data'!FB304:FD304)</f>
        <v>27</v>
      </c>
      <c r="BC1323" s="113">
        <f>SUM('monthly data'!FE304:FG304)</f>
        <v>27</v>
      </c>
      <c r="BD1323" s="113">
        <f>SUM('monthly data'!FH304:FJ304)</f>
        <v>25</v>
      </c>
      <c r="BE1323" s="113">
        <f>SUM('monthly data'!FK304:FM304)</f>
        <v>24</v>
      </c>
      <c r="BF1323" s="113">
        <f>SUM('monthly data'!FN304:FP304)</f>
        <v>27</v>
      </c>
      <c r="BG1323" s="113">
        <f>SUM('monthly data'!FQ304:FS304)</f>
        <v>27</v>
      </c>
      <c r="BH1323" s="113">
        <f>SUM('monthly data'!FT304:FV304)</f>
        <v>27</v>
      </c>
      <c r="BI1323" s="113">
        <f>SUM('monthly data'!FW304:FY304)</f>
        <v>25.5</v>
      </c>
      <c r="BJ1323" s="113">
        <f>SUM('monthly data'!FZ304:GB304)</f>
        <v>22</v>
      </c>
      <c r="BK1323" s="113">
        <f>SUM('monthly data'!GC304:GE304)</f>
        <v>21</v>
      </c>
      <c r="BL1323" s="113">
        <f>SUM('monthly data'!GF304:GH304)</f>
        <v>21</v>
      </c>
      <c r="BM1323" s="113">
        <f>SUM('monthly data'!GI304:GK304)</f>
        <v>19</v>
      </c>
      <c r="BN1323" s="113">
        <f>SUM('monthly data'!GL304:GN304)</f>
        <v>18</v>
      </c>
      <c r="BO1323" s="113">
        <f>SUM('monthly data'!GO304:GQ304)</f>
        <v>18</v>
      </c>
      <c r="BP1323" s="113">
        <f>SUM('monthly data'!GR304:GT304)</f>
        <v>18</v>
      </c>
      <c r="BQ1323" s="113">
        <f>SUM('monthly data'!GU304:GW304)</f>
        <v>20.5</v>
      </c>
      <c r="BR1323" s="113">
        <f>SUM('monthly data'!GX304:GZ304)</f>
        <v>21</v>
      </c>
      <c r="BS1323" s="113">
        <f>SUM('monthly data'!HA304:HC304)</f>
        <v>22</v>
      </c>
      <c r="BT1323" s="113">
        <f>SUM('monthly data'!HD304:HF304)</f>
        <v>22.5</v>
      </c>
      <c r="BU1323" s="113">
        <f>SUM('monthly data'!HG304:HI304)</f>
        <v>22.5</v>
      </c>
      <c r="BV1323" s="113">
        <f>SUM('monthly data'!HJ304:HL304)</f>
        <v>22.5</v>
      </c>
      <c r="BW1323" s="113">
        <f>SUM('monthly data'!HM304:HO304)</f>
        <v>22</v>
      </c>
      <c r="BX1323" s="113">
        <f>SUM('monthly data'!HP304:HR304)</f>
        <v>21</v>
      </c>
      <c r="BY1323" s="113">
        <f>SUM('monthly data'!HS304:HU304)</f>
        <v>21</v>
      </c>
      <c r="BZ1323" s="113">
        <f>SUM('monthly data'!HV304:HX304)</f>
        <v>21</v>
      </c>
      <c r="CA1323" s="113">
        <f>SUM('monthly data'!HY304:IA304)</f>
        <v>20.5</v>
      </c>
      <c r="CB1323" s="113">
        <f>SUM('monthly data'!IB304:ID304)</f>
        <v>19.5</v>
      </c>
      <c r="CC1323" s="113">
        <f>SUM('monthly data'!IE304:IG304)</f>
        <v>19.5</v>
      </c>
      <c r="CD1323" s="113">
        <f>SUM('monthly data'!IH304:IJ304)</f>
        <v>19.5</v>
      </c>
      <c r="CE1323" s="113">
        <f>SUM('monthly data'!IK304:IM304)</f>
        <v>19.5</v>
      </c>
      <c r="CF1323" s="113">
        <f>SUM('monthly data'!IN304:IP304)</f>
        <v>19.5</v>
      </c>
      <c r="CG1323" s="113">
        <f>SUM('monthly data'!IQ304:IS304)</f>
        <v>19.5</v>
      </c>
      <c r="CH1323" s="113">
        <f>SUM('monthly data'!IT304:IV304)</f>
        <v>19.5</v>
      </c>
      <c r="CI1323" s="113">
        <f>SUM('monthly data'!IW304:IY304)</f>
        <v>19.5</v>
      </c>
      <c r="CJ1323" s="113">
        <f>SUM('monthly data'!IZ304:JB304)</f>
        <v>19.5</v>
      </c>
      <c r="CK1323" s="113">
        <f>SUM('monthly data'!JC304:JE304)</f>
        <v>19.25</v>
      </c>
      <c r="CL1323" s="113">
        <f>SUM('monthly data'!JF304:JH304)</f>
        <v>18.75</v>
      </c>
      <c r="CM1323" s="113">
        <f>SUM('monthly data'!JI304:JK304)</f>
        <v>18.5</v>
      </c>
      <c r="CN1323" s="113">
        <f>SUM('monthly data'!JL304:JN304)</f>
        <v>18</v>
      </c>
      <c r="CO1323" s="113">
        <f>SUM('monthly data'!JO304:JQ304)</f>
        <v>17.5</v>
      </c>
      <c r="CP1323" s="113">
        <f>SUM('monthly data'!JR304:JT304)</f>
        <v>16.5</v>
      </c>
      <c r="CQ1323" s="113">
        <f>SUM('monthly data'!JU304:JW304)</f>
        <v>16.5</v>
      </c>
      <c r="CR1323" s="113">
        <f>SUM('monthly data'!JX304:JZ304)</f>
        <v>16.5</v>
      </c>
      <c r="CS1323" s="113">
        <f>SUM('monthly data'!KA304:KC304)</f>
        <v>16.5</v>
      </c>
      <c r="CT1323" s="113">
        <f>SUM('monthly data'!KD304:KF304)</f>
        <v>16.5</v>
      </c>
      <c r="CU1323" s="113">
        <f>SUM('monthly data'!KG304:KI304)</f>
        <v>15.5</v>
      </c>
      <c r="CV1323" s="113">
        <f>SUM('monthly data'!KJ304:KL304)</f>
        <v>15</v>
      </c>
      <c r="CW1323" s="113">
        <f>SUM('monthly data'!KM304:KO304)</f>
        <v>15</v>
      </c>
      <c r="CX1323" s="113">
        <f>SUM('monthly data'!KP304:KR304)</f>
        <v>15</v>
      </c>
      <c r="CY1323" s="113">
        <f>SUM('monthly data'!KS304:KU304)</f>
        <v>13.5</v>
      </c>
      <c r="CZ1323" s="113">
        <f>SUM('monthly data'!KV304:KX304)</f>
        <v>13.5</v>
      </c>
      <c r="DA1323" s="113">
        <f>SUM('monthly data'!KY304:LA304)</f>
        <v>13.5</v>
      </c>
      <c r="DB1323" s="113">
        <f>SUM('monthly data'!LB304:LD304)</f>
        <v>13.5</v>
      </c>
      <c r="DC1323" s="113">
        <f>SUM('monthly data'!LE304:LG304)</f>
        <v>9</v>
      </c>
      <c r="DD1323" s="113">
        <f>SUM('monthly data'!LH304:LJ304)</f>
        <v>0</v>
      </c>
      <c r="DE1323" s="113">
        <f>SUM('monthly data'!LK304:LM304)</f>
        <v>0</v>
      </c>
      <c r="DF1323" s="113">
        <f>SUM('monthly data'!LN304:LP304)</f>
        <v>0</v>
      </c>
      <c r="DG1323" s="113">
        <f>SUM('monthly data'!LQ304:LS304)</f>
        <v>0</v>
      </c>
      <c r="DH1323" s="113">
        <f>SUM('monthly data'!LT304:LV304)</f>
        <v>0</v>
      </c>
      <c r="DI1323" s="113">
        <f>SUM('monthly data'!LW304:LY304)</f>
        <v>0</v>
      </c>
      <c r="DJ1323" s="113">
        <f>SUM('monthly data'!LZ304:MB304)</f>
        <v>0</v>
      </c>
      <c r="DK1323" s="113">
        <f>SUM('monthly data'!MC304:ME304)</f>
        <v>0</v>
      </c>
      <c r="DL1323" s="113">
        <f>SUM('monthly data'!MF304:MH304)</f>
        <v>0</v>
      </c>
      <c r="DM1323" s="113">
        <f>SUM('monthly data'!MI304:MK304)</f>
        <v>0</v>
      </c>
      <c r="DN1323" s="113">
        <f>SUM('monthly data'!ML304:MN304)</f>
        <v>0</v>
      </c>
      <c r="DO1323" s="113">
        <f>SUM('monthly data'!MO304:MQ304)</f>
        <v>0</v>
      </c>
      <c r="DP1323" s="113">
        <f>SUM('monthly data'!MR304:MT304)</f>
        <v>0</v>
      </c>
      <c r="DQ1323" s="113">
        <f>SUM('monthly data'!MU304:MW304)</f>
        <v>0</v>
      </c>
    </row>
    <row r="1324" spans="1:121">
      <c r="A1324" s="224" t="s">
        <v>596</v>
      </c>
      <c r="B1324" s="113">
        <f>SUM('monthly data'!B305:D305)</f>
        <v>30.119999999999997</v>
      </c>
      <c r="C1324" s="113">
        <f>SUM('monthly data'!E305:G305)</f>
        <v>36.19</v>
      </c>
      <c r="D1324" s="113">
        <f>SUM('monthly data'!H305:J305)</f>
        <v>36.11</v>
      </c>
      <c r="E1324" s="113">
        <f>SUM('monthly data'!K305:M305)</f>
        <v>36.369999999999997</v>
      </c>
      <c r="F1324" s="113">
        <f>SUM('monthly data'!N305:P305)</f>
        <v>34.119999999999997</v>
      </c>
      <c r="G1324" s="113">
        <f>SUM('monthly data'!Q305:S305)</f>
        <v>32.479999999999997</v>
      </c>
      <c r="H1324" s="113">
        <f>SUM('monthly data'!T305:V305)</f>
        <v>32.47</v>
      </c>
      <c r="I1324" s="113">
        <f>SUM('monthly data'!W305:Y305)</f>
        <v>33.08</v>
      </c>
      <c r="J1324" s="113">
        <f>SUM('monthly data'!Z305:AB305)</f>
        <v>25.024999999999999</v>
      </c>
      <c r="K1324" s="113">
        <f>SUM('monthly data'!AC305:AE305)</f>
        <v>24.658000000000001</v>
      </c>
      <c r="L1324" s="113">
        <f>SUM('monthly data'!AF305:AH305)</f>
        <v>25.885999999999999</v>
      </c>
      <c r="M1324" s="113">
        <f>SUM('monthly data'!AI305:AK305)</f>
        <v>24.988</v>
      </c>
      <c r="N1324" s="113">
        <f>SUM('monthly data'!AL305:AN305)</f>
        <v>29.728000000000002</v>
      </c>
      <c r="O1324" s="113">
        <f>SUM('monthly data'!AO305:AQ305)</f>
        <v>24.752000000000002</v>
      </c>
      <c r="P1324" s="113">
        <f>SUM('monthly data'!AR305:AT305)</f>
        <v>26.385000000000002</v>
      </c>
      <c r="Q1324" s="113">
        <f>SUM('monthly data'!AU305:AW305)</f>
        <v>25.271000000000001</v>
      </c>
      <c r="R1324" s="113">
        <f>SUM('monthly data'!AX305:AZ305)</f>
        <v>23.760999999999999</v>
      </c>
      <c r="S1324" s="113">
        <f>SUM('monthly data'!BA305:BC305)</f>
        <v>26.213000000000001</v>
      </c>
      <c r="T1324" s="113">
        <f>SUM('monthly data'!BD305:BF305)</f>
        <v>25.935000000000002</v>
      </c>
      <c r="U1324" s="113">
        <f>SUM('monthly data'!BG305:BI305)</f>
        <v>25.524000000000001</v>
      </c>
      <c r="V1324" s="113">
        <f>SUM('monthly data'!BJ305:BL305)</f>
        <v>27.671999999999997</v>
      </c>
      <c r="W1324" s="113">
        <f>SUM('monthly data'!BM305:BO305)</f>
        <v>27.869999999999997</v>
      </c>
      <c r="X1324" s="113">
        <f>SUM('monthly data'!BP305:BR305)</f>
        <v>28.15</v>
      </c>
      <c r="Y1324" s="113">
        <f>SUM('monthly data'!BS305:BU305)</f>
        <v>30.134</v>
      </c>
      <c r="Z1324" s="113">
        <f>SUM('monthly data'!BV305:BX305)</f>
        <v>29.65</v>
      </c>
      <c r="AA1324" s="113">
        <f>SUM('monthly data'!BY305:CA305)</f>
        <v>30.099999999999998</v>
      </c>
      <c r="AB1324" s="113">
        <f>SUM('monthly data'!CB305:CD305)</f>
        <v>29.59</v>
      </c>
      <c r="AC1324" s="113">
        <f>SUM('monthly data'!CE305:CG305)</f>
        <v>30.41</v>
      </c>
      <c r="AD1324" s="113">
        <f>SUM('monthly data'!CH305:CJ305)</f>
        <v>30.46</v>
      </c>
      <c r="AE1324" s="113">
        <f>SUM('monthly data'!CK305:CM305)</f>
        <v>29.99</v>
      </c>
      <c r="AF1324" s="113">
        <f>SUM('monthly data'!CN305:CP305)</f>
        <v>28.03</v>
      </c>
      <c r="AG1324" s="113">
        <f>SUM('monthly data'!CQ305:CS305)</f>
        <v>27.3</v>
      </c>
      <c r="AH1324" s="113">
        <f>SUM('monthly data'!CT305:CV305)</f>
        <v>26.830000000000005</v>
      </c>
      <c r="AI1324" s="113">
        <f>SUM('monthly data'!CW305:CY305)</f>
        <v>27.339999999999996</v>
      </c>
      <c r="AJ1324" s="113">
        <f>SUM('monthly data'!CZ305:DB305)</f>
        <v>27.82</v>
      </c>
      <c r="AK1324" s="113">
        <f>SUM('monthly data'!DC305:DE305)</f>
        <v>27.990000000000002</v>
      </c>
      <c r="AL1324" s="113">
        <f>SUM('monthly data'!DF305:DH305)</f>
        <v>26.722000000000001</v>
      </c>
      <c r="AM1324" s="113">
        <f>SUM('monthly data'!DI305:DK305)</f>
        <v>27.789000000000001</v>
      </c>
      <c r="AN1324" s="113">
        <f>SUM('monthly data'!DL305:DN305)</f>
        <v>27.981000000000002</v>
      </c>
      <c r="AO1324" s="113">
        <f>SUM('monthly data'!DO305:DQ305)</f>
        <v>28.29</v>
      </c>
      <c r="AP1324" s="113">
        <f>SUM('monthly data'!DR305:DT305)</f>
        <v>28.17</v>
      </c>
      <c r="AQ1324" s="113">
        <f>SUM('monthly data'!DU305:DW305)</f>
        <v>26.14</v>
      </c>
      <c r="AR1324" s="113">
        <f>SUM('monthly data'!DX305:DZ305)</f>
        <v>25.69</v>
      </c>
      <c r="AS1324" s="113">
        <f>SUM('monthly data'!EA305:EC305)</f>
        <v>24.060000000000002</v>
      </c>
      <c r="AT1324" s="113">
        <f>SUM('monthly data'!ED305:EF305)</f>
        <v>24.240000000000002</v>
      </c>
      <c r="AU1324" s="113">
        <f>SUM('monthly data'!EG305:EI305)</f>
        <v>24.529999999999998</v>
      </c>
      <c r="AV1324" s="113">
        <f>SUM('monthly data'!EJ305:EL305)</f>
        <v>24.95</v>
      </c>
      <c r="AW1324" s="113">
        <f>SUM('monthly data'!EM305:EO305)</f>
        <v>24.72</v>
      </c>
      <c r="AX1324" s="113">
        <f>SUM('monthly data'!EP305:ER305)</f>
        <v>23.71</v>
      </c>
      <c r="AY1324" s="113">
        <f>SUM('monthly data'!ES305:EU305)</f>
        <v>23.07</v>
      </c>
      <c r="AZ1324" s="113">
        <f>SUM('monthly data'!EV305:EX305)</f>
        <v>22.7</v>
      </c>
      <c r="BA1324" s="113">
        <f>SUM('monthly data'!EY305:FA305)</f>
        <v>21.96</v>
      </c>
      <c r="BB1324" s="113">
        <f>SUM('monthly data'!FB305:FD305)</f>
        <v>17.440000000000001</v>
      </c>
      <c r="BC1324" s="113">
        <f>SUM('monthly data'!FE305:FG305)</f>
        <v>0</v>
      </c>
      <c r="BD1324" s="113">
        <f>SUM('monthly data'!FH305:FJ305)</f>
        <v>0</v>
      </c>
      <c r="BE1324" s="113">
        <f>SUM('monthly data'!FK305:FM305)</f>
        <v>0</v>
      </c>
      <c r="BF1324" s="113">
        <f>SUM('monthly data'!FN305:FP305)</f>
        <v>17.690000000000001</v>
      </c>
      <c r="BG1324" s="113">
        <f>SUM('monthly data'!FQ305:FS305)</f>
        <v>26.17</v>
      </c>
      <c r="BH1324" s="113">
        <f>SUM('monthly data'!FT305:FV305)</f>
        <v>27.17</v>
      </c>
      <c r="BI1324" s="113">
        <f>SUM('monthly data'!FW305:FY305)</f>
        <v>26.27</v>
      </c>
      <c r="BJ1324" s="113">
        <f>SUM('monthly data'!FZ305:GB305)</f>
        <v>21.880000000000003</v>
      </c>
      <c r="BK1324" s="113">
        <f>SUM('monthly data'!GC305:GE305)</f>
        <v>20.09</v>
      </c>
      <c r="BL1324" s="113">
        <f>SUM('monthly data'!GF305:GH305)</f>
        <v>18.529999999999998</v>
      </c>
      <c r="BM1324" s="113">
        <f>SUM('monthly data'!GI305:GK305)</f>
        <v>20.68</v>
      </c>
      <c r="BN1324" s="113">
        <f>SUM('monthly data'!GL305:GN305)</f>
        <v>22.5</v>
      </c>
      <c r="BO1324" s="113">
        <f>SUM('monthly data'!GO305:GQ305)</f>
        <v>24.61</v>
      </c>
      <c r="BP1324" s="113">
        <f>SUM('monthly data'!GR305:GT305)</f>
        <v>22.59</v>
      </c>
      <c r="BQ1324" s="113">
        <f>SUM('monthly data'!GU305:GW305)</f>
        <v>23.29</v>
      </c>
      <c r="BR1324" s="113">
        <f>SUM('monthly data'!GX305:GZ305)</f>
        <v>23.85</v>
      </c>
      <c r="BS1324" s="113">
        <f>SUM('monthly data'!HA305:HC305)</f>
        <v>25.919999999999998</v>
      </c>
      <c r="BT1324" s="113">
        <f>SUM('monthly data'!HD305:HF305)</f>
        <v>25.950000000000003</v>
      </c>
      <c r="BU1324" s="113">
        <f>SUM('monthly data'!HG305:HI305)</f>
        <v>31.08</v>
      </c>
      <c r="BV1324" s="113">
        <f>SUM('monthly data'!HJ305:HL305)</f>
        <v>32</v>
      </c>
      <c r="BW1324" s="113">
        <f>SUM('monthly data'!HM305:HO305)</f>
        <v>32.83</v>
      </c>
      <c r="BX1324" s="113">
        <f>SUM('monthly data'!HP305:HR305)</f>
        <v>27.970000000000002</v>
      </c>
      <c r="BY1324" s="113">
        <f>SUM('monthly data'!HS305:HU305)</f>
        <v>25.799999999999997</v>
      </c>
      <c r="BZ1324" s="113">
        <f>SUM('monthly data'!HV305:HX305)</f>
        <v>25.119999999999997</v>
      </c>
      <c r="CA1324" s="113">
        <f>SUM('monthly data'!HY305:IA305)</f>
        <v>25.954680986499991</v>
      </c>
      <c r="CB1324" s="113">
        <f>SUM('monthly data'!IB305:ID305)</f>
        <v>24.538870423129577</v>
      </c>
      <c r="CC1324" s="113">
        <f>SUM('monthly data'!IE305:IG305)</f>
        <v>23.256999999999998</v>
      </c>
      <c r="CD1324" s="113">
        <f>SUM('monthly data'!IH305:IJ305)</f>
        <v>25.11</v>
      </c>
      <c r="CE1324" s="113">
        <f>SUM('monthly data'!IK305:IM305)</f>
        <v>25.558999999999997</v>
      </c>
      <c r="CF1324" s="113">
        <f>SUM('monthly data'!IN305:IP305)</f>
        <v>24.639000000000003</v>
      </c>
      <c r="CG1324" s="113">
        <f>SUM('monthly data'!IQ305:IS305)</f>
        <v>23.600999999999999</v>
      </c>
      <c r="CH1324" s="113">
        <f>SUM('monthly data'!IT305:IV305)</f>
        <v>23.098282900647948</v>
      </c>
      <c r="CI1324" s="113">
        <f>SUM('monthly data'!IW305:IY305)</f>
        <v>24.621807127504407</v>
      </c>
      <c r="CJ1324" s="113">
        <f>SUM('monthly data'!IZ305:JB305)</f>
        <v>24.15</v>
      </c>
      <c r="CK1324" s="113">
        <f>SUM('monthly data'!JC305:JE305)</f>
        <v>23.102671721029331</v>
      </c>
      <c r="CL1324" s="113">
        <f>SUM('monthly data'!JF305:JH305)</f>
        <v>22.438771212554293</v>
      </c>
      <c r="CM1324" s="113">
        <f>SUM('monthly data'!JI305:JK305)</f>
        <v>24.341534457548299</v>
      </c>
      <c r="CN1324" s="113">
        <f>SUM('monthly data'!JL305:JN305)</f>
        <v>23.201862150683638</v>
      </c>
      <c r="CO1324" s="113">
        <f>SUM('monthly data'!JO305:JQ305)</f>
        <v>22.606277628821481</v>
      </c>
      <c r="CP1324" s="113">
        <f>SUM('monthly data'!JR305:JT305)</f>
        <v>23.524998493661158</v>
      </c>
      <c r="CQ1324" s="113">
        <f>SUM('monthly data'!JU305:JW305)</f>
        <v>24.528555842452484</v>
      </c>
      <c r="CR1324" s="113">
        <f>SUM('monthly data'!JX305:JZ305)</f>
        <v>20.474529384645571</v>
      </c>
      <c r="CS1324" s="113">
        <f>SUM('monthly data'!KA305:KC305)</f>
        <v>21.539417174096478</v>
      </c>
      <c r="CT1324" s="113">
        <f>SUM('monthly data'!KD305:KF305)</f>
        <v>21.400076935472427</v>
      </c>
      <c r="CU1324" s="113">
        <f>SUM('monthly data'!KG305:KI305)</f>
        <v>23.62814837427986</v>
      </c>
      <c r="CV1324" s="113">
        <f>SUM('monthly data'!KJ305:KL305)</f>
        <v>23.263966140803056</v>
      </c>
      <c r="CW1324" s="113">
        <f>SUM('monthly data'!KM305:KO305)</f>
        <v>23.374213278610284</v>
      </c>
      <c r="CX1324" s="113">
        <f>SUM('monthly data'!KP305:KR305)</f>
        <v>21.608940834769299</v>
      </c>
      <c r="CY1324" s="113">
        <f>SUM('monthly data'!KS305:KU305)</f>
        <v>23.523232282986054</v>
      </c>
      <c r="CZ1324" s="113">
        <f>SUM('monthly data'!KV305:KX305)</f>
        <v>23.454165890758986</v>
      </c>
      <c r="DA1324" s="113">
        <f>SUM('monthly data'!KY305:LA305)</f>
        <v>22.597879005099131</v>
      </c>
      <c r="DB1324" s="113">
        <f>SUM('monthly data'!LB305:LD305)</f>
        <v>23.583021786340343</v>
      </c>
      <c r="DC1324" s="113">
        <f>SUM('monthly data'!LE305:LG305)</f>
        <v>6.99</v>
      </c>
      <c r="DD1324" s="113">
        <f>SUM('monthly data'!LH305:LJ305)</f>
        <v>0</v>
      </c>
      <c r="DE1324" s="113">
        <f>SUM('monthly data'!LK305:LM305)</f>
        <v>0</v>
      </c>
      <c r="DF1324" s="113">
        <f>SUM('monthly data'!LN305:LP305)</f>
        <v>0</v>
      </c>
      <c r="DG1324" s="113">
        <f>SUM('monthly data'!LQ305:LS305)</f>
        <v>0</v>
      </c>
      <c r="DH1324" s="113">
        <f>SUM('monthly data'!LT305:LV305)</f>
        <v>0</v>
      </c>
      <c r="DI1324" s="113">
        <f>SUM('monthly data'!LW305:LY305)</f>
        <v>0</v>
      </c>
      <c r="DJ1324" s="113">
        <f>SUM('monthly data'!LZ305:MB305)</f>
        <v>0</v>
      </c>
      <c r="DK1324" s="113">
        <f>SUM('monthly data'!MC305:ME305)</f>
        <v>0</v>
      </c>
      <c r="DL1324" s="113">
        <f>SUM('monthly data'!MF305:MH305)</f>
        <v>0</v>
      </c>
      <c r="DM1324" s="113">
        <f>SUM('monthly data'!MI305:MK305)</f>
        <v>0</v>
      </c>
      <c r="DN1324" s="113">
        <f>SUM('monthly data'!ML305:MN305)</f>
        <v>0</v>
      </c>
      <c r="DO1324" s="113">
        <f>SUM('monthly data'!MO305:MQ305)</f>
        <v>0</v>
      </c>
      <c r="DP1324" s="113">
        <f>SUM('monthly data'!MR305:MT305)</f>
        <v>0</v>
      </c>
      <c r="DQ1324" s="113">
        <f>SUM('monthly data'!MU305:MW305)</f>
        <v>0</v>
      </c>
    </row>
    <row r="1325" spans="1:121">
      <c r="A1325" s="224" t="s">
        <v>597</v>
      </c>
      <c r="B1325" s="113">
        <f>SUM('monthly data'!B306:D306)</f>
        <v>45.81</v>
      </c>
      <c r="C1325" s="113">
        <f>SUM('monthly data'!E306:G306)</f>
        <v>49.46</v>
      </c>
      <c r="D1325" s="113">
        <f>SUM('monthly data'!H306:J306)</f>
        <v>53.83</v>
      </c>
      <c r="E1325" s="113">
        <f>SUM('monthly data'!K306:M306)</f>
        <v>53.86</v>
      </c>
      <c r="F1325" s="113">
        <f>SUM('monthly data'!N306:P306)</f>
        <v>54.89</v>
      </c>
      <c r="G1325" s="113">
        <f>SUM('monthly data'!Q306:S306)</f>
        <v>54.680000000000007</v>
      </c>
      <c r="H1325" s="113">
        <f>SUM('monthly data'!T306:V306)</f>
        <v>54.17</v>
      </c>
      <c r="I1325" s="113">
        <f>SUM('monthly data'!W306:Y306)</f>
        <v>55.33</v>
      </c>
      <c r="J1325" s="113">
        <f>SUM('monthly data'!Z306:AB306)</f>
        <v>50.47</v>
      </c>
      <c r="K1325" s="113">
        <f>SUM('monthly data'!AC306:AE306)</f>
        <v>50.31</v>
      </c>
      <c r="L1325" s="113">
        <f>SUM('monthly data'!AF306:AH306)</f>
        <v>49.91</v>
      </c>
      <c r="M1325" s="113">
        <f>SUM('monthly data'!AI306:AK306)</f>
        <v>49.89</v>
      </c>
      <c r="N1325" s="113">
        <f>SUM('monthly data'!AL306:AN306)</f>
        <v>48.4</v>
      </c>
      <c r="O1325" s="113">
        <f>SUM('monthly data'!AO306:AQ306)</f>
        <v>48.08</v>
      </c>
      <c r="P1325" s="113">
        <f>SUM('monthly data'!AR306:AT306)</f>
        <v>43.78</v>
      </c>
      <c r="Q1325" s="113">
        <f>SUM('monthly data'!AU306:AW306)</f>
        <v>48.34</v>
      </c>
      <c r="R1325" s="113">
        <f>SUM('monthly data'!AX306:AZ306)</f>
        <v>48.42</v>
      </c>
      <c r="S1325" s="113">
        <f>SUM('monthly data'!BA306:BC306)</f>
        <v>48.43</v>
      </c>
      <c r="T1325" s="113">
        <f>SUM('monthly data'!BD306:BF306)</f>
        <v>49.52</v>
      </c>
      <c r="U1325" s="113">
        <f>SUM('monthly data'!BG306:BI306)</f>
        <v>49.5</v>
      </c>
      <c r="V1325" s="113">
        <f>SUM('monthly data'!BJ306:BL306)</f>
        <v>48.680000000000007</v>
      </c>
      <c r="W1325" s="113">
        <f>SUM('monthly data'!BM306:BO306)</f>
        <v>49.03</v>
      </c>
      <c r="X1325" s="113">
        <f>SUM('monthly data'!BP306:BR306)</f>
        <v>50.660000000000004</v>
      </c>
      <c r="Y1325" s="113">
        <f>SUM('monthly data'!BS306:BU306)</f>
        <v>49.44</v>
      </c>
      <c r="Z1325" s="113">
        <f>SUM('monthly data'!BV306:BX306)</f>
        <v>49.610000000000007</v>
      </c>
      <c r="AA1325" s="113">
        <f>SUM('monthly data'!BY306:CA306)</f>
        <v>47.16</v>
      </c>
      <c r="AB1325" s="113">
        <f>SUM('monthly data'!CB306:CD306)</f>
        <v>49.78</v>
      </c>
      <c r="AC1325" s="113">
        <f>SUM('monthly data'!CE306:CG306)</f>
        <v>49.699999999999996</v>
      </c>
      <c r="AD1325" s="113">
        <f>SUM('monthly data'!CH306:CJ306)</f>
        <v>49.39</v>
      </c>
      <c r="AE1325" s="113">
        <f>SUM('monthly data'!CK306:CM306)</f>
        <v>49.53</v>
      </c>
      <c r="AF1325" s="113">
        <f>SUM('monthly data'!CN306:CP306)</f>
        <v>48.730000000000004</v>
      </c>
      <c r="AG1325" s="113">
        <f>SUM('monthly data'!CQ306:CS306)</f>
        <v>46.93</v>
      </c>
      <c r="AH1325" s="113">
        <f>SUM('monthly data'!CT306:CV306)</f>
        <v>47.8</v>
      </c>
      <c r="AI1325" s="113">
        <f>SUM('monthly data'!CW306:CY306)</f>
        <v>48.74</v>
      </c>
      <c r="AJ1325" s="113">
        <f>SUM('monthly data'!CZ306:DB306)</f>
        <v>46.46</v>
      </c>
      <c r="AK1325" s="113">
        <f>SUM('monthly data'!DC306:DE306)</f>
        <v>48.91</v>
      </c>
      <c r="AL1325" s="113">
        <f>SUM('monthly data'!DF306:DH306)</f>
        <v>47.7</v>
      </c>
      <c r="AM1325" s="113">
        <f>SUM('monthly data'!DI306:DK306)</f>
        <v>47.809999999999995</v>
      </c>
      <c r="AN1325" s="113">
        <f>SUM('monthly data'!DL306:DN306)</f>
        <v>47.71</v>
      </c>
      <c r="AO1325" s="113">
        <f>SUM('monthly data'!DO306:DQ306)</f>
        <v>48.629999999999995</v>
      </c>
      <c r="AP1325" s="113">
        <f>SUM('monthly data'!DR306:DT306)</f>
        <v>48.94</v>
      </c>
      <c r="AQ1325" s="113">
        <f>SUM('monthly data'!DU306:DW306)</f>
        <v>46.089999999999996</v>
      </c>
      <c r="AR1325" s="113">
        <f>SUM('monthly data'!DX306:DZ306)</f>
        <v>46.62</v>
      </c>
      <c r="AS1325" s="113">
        <f>SUM('monthly data'!EA306:EC306)</f>
        <v>47.68</v>
      </c>
      <c r="AT1325" s="113">
        <f>SUM('monthly data'!ED306:EF306)</f>
        <v>46.36</v>
      </c>
      <c r="AU1325" s="113">
        <f>SUM('monthly data'!EG306:EI306)</f>
        <v>46.75</v>
      </c>
      <c r="AV1325" s="113">
        <f>SUM('monthly data'!EJ306:EL306)</f>
        <v>48.690000000000005</v>
      </c>
      <c r="AW1325" s="113">
        <f>SUM('monthly data'!EM306:EO306)</f>
        <v>48.589999999999996</v>
      </c>
      <c r="AX1325" s="113">
        <f>SUM('monthly data'!EP306:ER306)</f>
        <v>47.959999999999994</v>
      </c>
      <c r="AY1325" s="113">
        <f>SUM('monthly data'!ES306:EU306)</f>
        <v>47.7</v>
      </c>
      <c r="AZ1325" s="113">
        <f>SUM('monthly data'!EV306:EX306)</f>
        <v>48.16</v>
      </c>
      <c r="BA1325" s="113">
        <f>SUM('monthly data'!EY306:FA306)</f>
        <v>47.86</v>
      </c>
      <c r="BB1325" s="113">
        <f>SUM('monthly data'!FB306:FD306)</f>
        <v>48.17</v>
      </c>
      <c r="BC1325" s="113">
        <f>SUM('monthly data'!FE306:FG306)</f>
        <v>0</v>
      </c>
      <c r="BD1325" s="113">
        <f>SUM('monthly data'!FH306:FJ306)</f>
        <v>48.95</v>
      </c>
      <c r="BE1325" s="113">
        <f>SUM('monthly data'!FK306:FM306)</f>
        <v>49.180000000000007</v>
      </c>
      <c r="BF1325" s="113">
        <f>SUM('monthly data'!FN306:FP306)</f>
        <v>48.25</v>
      </c>
      <c r="BG1325" s="113">
        <f>SUM('monthly data'!FQ306:FS306)</f>
        <v>50.34</v>
      </c>
      <c r="BH1325" s="113">
        <f>SUM('monthly data'!FT306:FV306)</f>
        <v>52.25</v>
      </c>
      <c r="BI1325" s="113">
        <f>SUM('monthly data'!FW306:FY306)</f>
        <v>49.84</v>
      </c>
      <c r="BJ1325" s="113">
        <f>SUM('monthly data'!FZ306:GB306)</f>
        <v>50.3</v>
      </c>
      <c r="BK1325" s="113">
        <f>SUM('monthly data'!GC306:GE306)</f>
        <v>50.989999999999995</v>
      </c>
      <c r="BL1325" s="113">
        <f>SUM('monthly data'!GF306:GH306)</f>
        <v>50.93</v>
      </c>
      <c r="BM1325" s="113">
        <f>SUM('monthly data'!GI306:GK306)</f>
        <v>51.790000000000006</v>
      </c>
      <c r="BN1325" s="113">
        <f>SUM('monthly data'!GL306:GN306)</f>
        <v>49.120000000000005</v>
      </c>
      <c r="BO1325" s="113">
        <f>SUM('monthly data'!GO306:GQ306)</f>
        <v>50.07</v>
      </c>
      <c r="BP1325" s="113">
        <f>SUM('monthly data'!GR306:GT306)</f>
        <v>50.570000000000007</v>
      </c>
      <c r="BQ1325" s="113">
        <f>SUM('monthly data'!GU306:GW306)</f>
        <v>50.25</v>
      </c>
      <c r="BR1325" s="113">
        <f>SUM('monthly data'!GX306:GZ306)</f>
        <v>49.519999999999996</v>
      </c>
      <c r="BS1325" s="113">
        <f>SUM('monthly data'!HA306:HC306)</f>
        <v>50.410000000000004</v>
      </c>
      <c r="BT1325" s="113">
        <f>SUM('monthly data'!HD306:HF306)</f>
        <v>50.739999999999995</v>
      </c>
      <c r="BU1325" s="113">
        <f>SUM('monthly data'!HG306:HI306)</f>
        <v>49.75</v>
      </c>
      <c r="BV1325" s="113">
        <f>SUM('monthly data'!HJ306:HL306)</f>
        <v>51.400000000000006</v>
      </c>
      <c r="BW1325" s="113">
        <f>SUM('monthly data'!HM306:HO306)</f>
        <v>52.48</v>
      </c>
      <c r="BX1325" s="113">
        <f>SUM('monthly data'!HP306:HR306)</f>
        <v>52.48</v>
      </c>
      <c r="BY1325" s="113">
        <f>SUM('monthly data'!HS306:HU306)</f>
        <v>51.470000000000006</v>
      </c>
      <c r="BZ1325" s="113">
        <f>SUM('monthly data'!HV306:HX306)</f>
        <v>51.37</v>
      </c>
      <c r="CA1325" s="113">
        <f>SUM('monthly data'!HY306:IA306)</f>
        <v>52.170306814258865</v>
      </c>
      <c r="CB1325" s="113">
        <f>SUM('monthly data'!IB306:ID306)</f>
        <v>51.730000000000004</v>
      </c>
      <c r="CC1325" s="113">
        <f>SUM('monthly data'!IE306:IG306)</f>
        <v>51.84</v>
      </c>
      <c r="CD1325" s="113">
        <f>SUM('monthly data'!IH306:IJ306)</f>
        <v>52.31</v>
      </c>
      <c r="CE1325" s="113">
        <f>SUM('monthly data'!IK306:IM306)</f>
        <v>52.460000000000008</v>
      </c>
      <c r="CF1325" s="113">
        <f>SUM('monthly data'!IN306:IP306)</f>
        <v>51.940000000000005</v>
      </c>
      <c r="CG1325" s="113">
        <f>SUM('monthly data'!IQ306:IS306)</f>
        <v>51.290000000000006</v>
      </c>
      <c r="CH1325" s="113">
        <f>SUM('monthly data'!IT306:IV306)</f>
        <v>51.370000000000005</v>
      </c>
      <c r="CI1325" s="113">
        <f>SUM('monthly data'!IW306:IY306)</f>
        <v>51.5</v>
      </c>
      <c r="CJ1325" s="113">
        <f>SUM('monthly data'!IZ306:JB306)</f>
        <v>52.58</v>
      </c>
      <c r="CK1325" s="113">
        <f>SUM('monthly data'!JC306:JE306)</f>
        <v>52.050000000000004</v>
      </c>
      <c r="CL1325" s="113">
        <f>SUM('monthly data'!JF306:JH306)</f>
        <v>51.120000000000005</v>
      </c>
      <c r="CM1325" s="113">
        <f>SUM('monthly data'!JI306:JK306)</f>
        <v>51.33</v>
      </c>
      <c r="CN1325" s="113">
        <f>SUM('monthly data'!JL306:JN306)</f>
        <v>52.230000000000004</v>
      </c>
      <c r="CO1325" s="113">
        <f>SUM('monthly data'!JO306:JQ306)</f>
        <v>51.370000000000005</v>
      </c>
      <c r="CP1325" s="113">
        <f>SUM('monthly data'!JR306:JT306)</f>
        <v>51.15</v>
      </c>
      <c r="CQ1325" s="113">
        <f>SUM('monthly data'!JU306:JW306)</f>
        <v>50.75</v>
      </c>
      <c r="CR1325" s="113">
        <f>SUM('monthly data'!JX306:JZ306)</f>
        <v>51.480000000000004</v>
      </c>
      <c r="CS1325" s="113">
        <f>SUM('monthly data'!KA306:KC306)</f>
        <v>50.08</v>
      </c>
      <c r="CT1325" s="113">
        <f>SUM('monthly data'!KD306:KF306)</f>
        <v>50.269999999999996</v>
      </c>
      <c r="CU1325" s="113">
        <f>SUM('monthly data'!KG306:KI306)</f>
        <v>49.57</v>
      </c>
      <c r="CV1325" s="113">
        <f>SUM('monthly data'!KJ306:KL306)</f>
        <v>48.4</v>
      </c>
      <c r="CW1325" s="113">
        <f>SUM('monthly data'!KM306:KO306)</f>
        <v>49.64</v>
      </c>
      <c r="CX1325" s="113">
        <f>SUM('monthly data'!KP306:KR306)</f>
        <v>50.6</v>
      </c>
      <c r="CY1325" s="113">
        <f>SUM('monthly data'!KS306:KU306)</f>
        <v>47.3</v>
      </c>
      <c r="CZ1325" s="113">
        <f>SUM('monthly data'!KV306:KX306)</f>
        <v>49.400000000000006</v>
      </c>
      <c r="DA1325" s="113">
        <f>SUM('monthly data'!KY306:LA306)</f>
        <v>49.3</v>
      </c>
      <c r="DB1325" s="113">
        <f>SUM('monthly data'!LB306:LD306)</f>
        <v>47.47</v>
      </c>
      <c r="DC1325" s="113">
        <f>SUM('monthly data'!LE306:LG306)</f>
        <v>32.120000000000005</v>
      </c>
      <c r="DD1325" s="113">
        <f>SUM('monthly data'!LH306:LJ306)</f>
        <v>0</v>
      </c>
      <c r="DE1325" s="113">
        <f>SUM('monthly data'!LK306:LM306)</f>
        <v>0</v>
      </c>
      <c r="DF1325" s="113">
        <f>SUM('monthly data'!LN306:LP306)</f>
        <v>0</v>
      </c>
      <c r="DG1325" s="113">
        <f>SUM('monthly data'!LQ306:LS306)</f>
        <v>0</v>
      </c>
      <c r="DH1325" s="113">
        <f>SUM('monthly data'!LT306:LV306)</f>
        <v>0</v>
      </c>
      <c r="DI1325" s="113">
        <f>SUM('monthly data'!LW306:LY306)</f>
        <v>0</v>
      </c>
      <c r="DJ1325" s="113">
        <f>SUM('monthly data'!LZ306:MB306)</f>
        <v>0</v>
      </c>
      <c r="DK1325" s="113">
        <f>SUM('monthly data'!MC306:ME306)</f>
        <v>0</v>
      </c>
      <c r="DL1325" s="113">
        <f>SUM('monthly data'!MF306:MH306)</f>
        <v>0</v>
      </c>
      <c r="DM1325" s="113">
        <f>SUM('monthly data'!MI306:MK306)</f>
        <v>0</v>
      </c>
      <c r="DN1325" s="113">
        <f>SUM('monthly data'!ML306:MN306)</f>
        <v>0</v>
      </c>
      <c r="DO1325" s="113">
        <f>SUM('monthly data'!MO306:MQ306)</f>
        <v>0</v>
      </c>
      <c r="DP1325" s="113">
        <f>SUM('monthly data'!MR306:MT306)</f>
        <v>0</v>
      </c>
      <c r="DQ1325" s="113">
        <f>SUM('monthly data'!MU306:MW306)</f>
        <v>0</v>
      </c>
    </row>
    <row r="1326" spans="1:121">
      <c r="A1326" s="224" t="s">
        <v>598</v>
      </c>
      <c r="B1326" s="113">
        <f>SUM('monthly data'!B307:D307)</f>
        <v>0</v>
      </c>
      <c r="C1326" s="113">
        <f>SUM('monthly data'!E307:G307)</f>
        <v>0</v>
      </c>
      <c r="D1326" s="113">
        <f>SUM('monthly data'!H307:J307)</f>
        <v>0</v>
      </c>
      <c r="E1326" s="113">
        <f>SUM('monthly data'!K307:M307)</f>
        <v>0</v>
      </c>
      <c r="F1326" s="113">
        <f>SUM('monthly data'!N307:P307)</f>
        <v>0</v>
      </c>
      <c r="G1326" s="113">
        <f>SUM('monthly data'!Q307:S307)</f>
        <v>0</v>
      </c>
      <c r="H1326" s="113">
        <f>SUM('monthly data'!T307:V307)</f>
        <v>0</v>
      </c>
      <c r="I1326" s="113">
        <f>SUM('monthly data'!W307:Y307)</f>
        <v>0</v>
      </c>
      <c r="J1326" s="113">
        <f>SUM('monthly data'!Z307:AB307)</f>
        <v>0</v>
      </c>
      <c r="K1326" s="113">
        <f>SUM('monthly data'!AC307:AE307)</f>
        <v>0</v>
      </c>
      <c r="L1326" s="113">
        <f>SUM('monthly data'!AF307:AH307)</f>
        <v>0</v>
      </c>
      <c r="M1326" s="113">
        <f>SUM('monthly data'!AI307:AK307)</f>
        <v>0</v>
      </c>
      <c r="N1326" s="113">
        <f>SUM('monthly data'!AL307:AN307)</f>
        <v>0</v>
      </c>
      <c r="O1326" s="113">
        <f>SUM('monthly data'!AO307:AQ307)</f>
        <v>0</v>
      </c>
      <c r="P1326" s="113">
        <f>SUM('monthly data'!AR307:AT307)</f>
        <v>0</v>
      </c>
      <c r="Q1326" s="113">
        <f>SUM('monthly data'!AU307:AW307)</f>
        <v>0</v>
      </c>
      <c r="R1326" s="113">
        <f>SUM('monthly data'!AX307:AZ307)</f>
        <v>0</v>
      </c>
      <c r="S1326" s="113">
        <f>SUM('monthly data'!BA307:BC307)</f>
        <v>0</v>
      </c>
      <c r="T1326" s="113">
        <f>SUM('monthly data'!BD307:BF307)</f>
        <v>0</v>
      </c>
      <c r="U1326" s="113">
        <f>SUM('monthly data'!BG307:BI307)</f>
        <v>0</v>
      </c>
      <c r="V1326" s="113">
        <f>SUM('monthly data'!BJ307:BL307)</f>
        <v>0</v>
      </c>
      <c r="W1326" s="113">
        <f>SUM('monthly data'!BM307:BO307)</f>
        <v>0</v>
      </c>
      <c r="X1326" s="113">
        <f>SUM('monthly data'!BP307:BR307)</f>
        <v>0</v>
      </c>
      <c r="Y1326" s="113">
        <f>SUM('monthly data'!BS307:BU307)</f>
        <v>0</v>
      </c>
      <c r="Z1326" s="113">
        <f>SUM('monthly data'!BV307:BX307)</f>
        <v>0</v>
      </c>
      <c r="AA1326" s="113">
        <f>SUM('monthly data'!BY307:CA307)</f>
        <v>0</v>
      </c>
      <c r="AB1326" s="113">
        <f>SUM('monthly data'!CB307:CD307)</f>
        <v>0</v>
      </c>
      <c r="AC1326" s="113">
        <f>SUM('monthly data'!CE307:CG307)</f>
        <v>0</v>
      </c>
      <c r="AD1326" s="113">
        <f>SUM('monthly data'!CH307:CJ307)</f>
        <v>27.439999999999998</v>
      </c>
      <c r="AE1326" s="113">
        <f>SUM('monthly data'!CK307:CM307)</f>
        <v>22.54</v>
      </c>
      <c r="AF1326" s="113">
        <f>SUM('monthly data'!CN307:CP307)</f>
        <v>28.049999999999997</v>
      </c>
      <c r="AG1326" s="113">
        <f>SUM('monthly data'!CQ307:CS307)</f>
        <v>30.72</v>
      </c>
      <c r="AH1326" s="113">
        <f>SUM('monthly data'!CT307:CV307)</f>
        <v>31.259999999999998</v>
      </c>
      <c r="AI1326" s="113">
        <f>SUM('monthly data'!CW307:CY307)</f>
        <v>29</v>
      </c>
      <c r="AJ1326" s="113">
        <f>SUM('monthly data'!CZ307:DB307)</f>
        <v>31.14</v>
      </c>
      <c r="AK1326" s="113">
        <f>SUM('monthly data'!DC307:DE307)</f>
        <v>37.330000000000005</v>
      </c>
      <c r="AL1326" s="113">
        <f>SUM('monthly data'!DF307:DH307)</f>
        <v>31.259999999999998</v>
      </c>
      <c r="AM1326" s="113">
        <f>SUM('monthly data'!DI307:DK307)</f>
        <v>29</v>
      </c>
      <c r="AN1326" s="113">
        <f>SUM('monthly data'!DL307:DN307)</f>
        <v>31.14</v>
      </c>
      <c r="AO1326" s="113">
        <f>SUM('monthly data'!DO307:DQ307)</f>
        <v>37.330000000000005</v>
      </c>
      <c r="AP1326" s="113">
        <f>SUM('monthly data'!DR307:DT307)</f>
        <v>11.63</v>
      </c>
      <c r="AQ1326" s="113">
        <f>SUM('monthly data'!DU307:DW307)</f>
        <v>22.39</v>
      </c>
      <c r="AR1326" s="113">
        <f>SUM('monthly data'!DX307:DZ307)</f>
        <v>27.39</v>
      </c>
      <c r="AS1326" s="113">
        <f>SUM('monthly data'!EA307:EC307)</f>
        <v>26.95</v>
      </c>
      <c r="AT1326" s="113">
        <f>SUM('monthly data'!ED307:EF307)</f>
        <v>26.9</v>
      </c>
      <c r="AU1326" s="113">
        <f>SUM('monthly data'!EG307:EI307)</f>
        <v>27</v>
      </c>
      <c r="AV1326" s="113">
        <f>SUM('monthly data'!EJ307:EL307)</f>
        <v>26.93</v>
      </c>
      <c r="AW1326" s="113">
        <f>SUM('monthly data'!EM307:EO307)</f>
        <v>23.45</v>
      </c>
      <c r="AX1326" s="113">
        <f>SUM('monthly data'!EP307:ER307)</f>
        <v>25.22</v>
      </c>
      <c r="AY1326" s="113">
        <f>SUM('monthly data'!ES307:EU307)</f>
        <v>20.69</v>
      </c>
      <c r="AZ1326" s="113">
        <f>SUM('monthly data'!EV307:EX307)</f>
        <v>16.670000000000002</v>
      </c>
      <c r="BA1326" s="113">
        <f>SUM('monthly data'!EY307:FA307)</f>
        <v>15.95</v>
      </c>
      <c r="BB1326" s="113">
        <f>SUM('monthly data'!FB307:FD307)</f>
        <v>15.68</v>
      </c>
      <c r="BC1326" s="113">
        <f>SUM('monthly data'!FE307:FG307)</f>
        <v>17.89</v>
      </c>
      <c r="BD1326" s="113">
        <f>SUM('monthly data'!FH307:FJ307)</f>
        <v>21.63</v>
      </c>
      <c r="BE1326" s="113">
        <f>SUM('monthly data'!FK307:FM307)</f>
        <v>19.489999999999998</v>
      </c>
      <c r="BF1326" s="113">
        <f>SUM('monthly data'!FN307:FP307)</f>
        <v>19.07</v>
      </c>
      <c r="BG1326" s="113">
        <f>SUM('monthly data'!FQ307:FS307)</f>
        <v>12.52</v>
      </c>
      <c r="BH1326" s="113">
        <f>SUM('monthly data'!FT307:FV307)</f>
        <v>15.11</v>
      </c>
      <c r="BI1326" s="113">
        <f>SUM('monthly data'!FW307:FY307)</f>
        <v>19.05</v>
      </c>
      <c r="BJ1326" s="113">
        <f>SUM('monthly data'!FZ307:GB307)</f>
        <v>14.28</v>
      </c>
      <c r="BK1326" s="113">
        <f>SUM('monthly data'!GC307:GE307)</f>
        <v>12.57</v>
      </c>
      <c r="BL1326" s="113">
        <f>SUM('monthly data'!GF307:GH307)</f>
        <v>16.309999999999999</v>
      </c>
      <c r="BM1326" s="113">
        <f>SUM('monthly data'!GI307:GK307)</f>
        <v>15.759999999999998</v>
      </c>
      <c r="BN1326" s="113">
        <f>SUM('monthly data'!GL307:GN307)</f>
        <v>17.95</v>
      </c>
      <c r="BO1326" s="113">
        <f>SUM('monthly data'!GO307:GQ307)</f>
        <v>18</v>
      </c>
      <c r="BP1326" s="113">
        <f>SUM('monthly data'!GR307:GT307)</f>
        <v>18</v>
      </c>
      <c r="BQ1326" s="113">
        <f>SUM('monthly data'!GU307:GW307)</f>
        <v>19.524000000000001</v>
      </c>
      <c r="BR1326" s="113">
        <f>SUM('monthly data'!GX307:GZ307)</f>
        <v>19.354163951383502</v>
      </c>
      <c r="BS1326" s="113">
        <f>SUM('monthly data'!HA307:HC307)</f>
        <v>21.713000000000001</v>
      </c>
      <c r="BT1326" s="113">
        <f>SUM('monthly data'!HD307:HF307)</f>
        <v>22.166</v>
      </c>
      <c r="BU1326" s="113">
        <f>SUM('monthly data'!HG307:HI307)</f>
        <v>22.251999999999999</v>
      </c>
      <c r="BV1326" s="113">
        <f>SUM('monthly data'!HJ307:HL307)</f>
        <v>21.793666666666667</v>
      </c>
      <c r="BW1326" s="113">
        <f>SUM('monthly data'!HM307:HO307)</f>
        <v>20.98260736340945</v>
      </c>
      <c r="BX1326" s="113">
        <f>SUM('monthly data'!HP307:HR307)</f>
        <v>17.450191921696508</v>
      </c>
      <c r="BY1326" s="113">
        <f>SUM('monthly data'!HS307:HU307)</f>
        <v>13.403807615225563</v>
      </c>
      <c r="BZ1326" s="113">
        <f>SUM('monthly data'!HV307:HX307)</f>
        <v>11.351421875</v>
      </c>
      <c r="CA1326" s="113">
        <f>SUM('monthly data'!HY307:IA307)</f>
        <v>10.357428886599028</v>
      </c>
      <c r="CB1326" s="113">
        <f>SUM('monthly data'!IB307:ID307)</f>
        <v>12.606783958667737</v>
      </c>
      <c r="CC1326" s="113">
        <f>SUM('monthly data'!IE307:IG307)</f>
        <v>9.7840000000000007</v>
      </c>
      <c r="CD1326" s="113">
        <f>SUM('monthly data'!IH307:IJ307)</f>
        <v>6.8809999999999993</v>
      </c>
      <c r="CE1326" s="113">
        <f>SUM('monthly data'!IK307:IM307)</f>
        <v>5.9550000000000001</v>
      </c>
      <c r="CF1326" s="113">
        <f>SUM('monthly data'!IN307:IP307)</f>
        <v>5.9110000000000005</v>
      </c>
      <c r="CG1326" s="113">
        <f>SUM('monthly data'!IQ307:IS307)</f>
        <v>6.0239999999999991</v>
      </c>
      <c r="CH1326" s="113">
        <f>SUM('monthly data'!IT307:IV307)</f>
        <v>10.587</v>
      </c>
      <c r="CI1326" s="113">
        <f>SUM('monthly data'!IW307:IY307)</f>
        <v>9.7933076923076925</v>
      </c>
      <c r="CJ1326" s="113">
        <f>SUM('monthly data'!IZ307:JB307)</f>
        <v>13.277166666666666</v>
      </c>
      <c r="CK1326" s="113">
        <f>SUM('monthly data'!JC307:JE307)</f>
        <v>15.30196826923077</v>
      </c>
      <c r="CL1326" s="113">
        <f>SUM('monthly data'!JF307:JH307)</f>
        <v>15.673</v>
      </c>
      <c r="CM1326" s="113">
        <f>SUM('monthly data'!JI307:JK307)</f>
        <v>13.405643665066318</v>
      </c>
      <c r="CN1326" s="113">
        <f>SUM('monthly data'!JL307:JN307)</f>
        <v>13.211397354156897</v>
      </c>
      <c r="CO1326" s="113">
        <f>SUM('monthly data'!JO307:JQ307)</f>
        <v>12.460443754013205</v>
      </c>
      <c r="CP1326" s="113">
        <f>SUM('monthly data'!JR307:JT307)</f>
        <v>12.077427410417309</v>
      </c>
      <c r="CQ1326" s="113">
        <f>SUM('monthly data'!JU307:JW307)</f>
        <v>12.568853057839448</v>
      </c>
      <c r="CR1326" s="113">
        <f>SUM('monthly data'!JX307:JZ307)</f>
        <v>13.337839341462791</v>
      </c>
      <c r="CS1326" s="113">
        <f>SUM('monthly data'!KA307:KC307)</f>
        <v>12.701754049785354</v>
      </c>
      <c r="CT1326" s="113">
        <f>SUM('monthly data'!KD307:KF307)</f>
        <v>14.028663943218557</v>
      </c>
      <c r="CU1326" s="113">
        <f>SUM('monthly data'!KG307:KI307)</f>
        <v>12.505017165236453</v>
      </c>
      <c r="CV1326" s="113">
        <f>SUM('monthly data'!KJ307:KL307)</f>
        <v>4.2861407407407404</v>
      </c>
      <c r="CW1326" s="113">
        <f>SUM('monthly data'!KM307:KO307)</f>
        <v>4.8949999999999996</v>
      </c>
      <c r="CX1326" s="113">
        <f>SUM('monthly data'!KP307:KR307)</f>
        <v>0</v>
      </c>
      <c r="CY1326" s="113">
        <f>SUM('monthly data'!KS307:KU307)</f>
        <v>9.4600000000000009</v>
      </c>
      <c r="CZ1326" s="113">
        <f>SUM('monthly data'!KV307:KX307)</f>
        <v>13.5</v>
      </c>
      <c r="DA1326" s="113">
        <f>SUM('monthly data'!KY307:LA307)</f>
        <v>13.5</v>
      </c>
      <c r="DB1326" s="113">
        <f>SUM('monthly data'!LB307:LD307)</f>
        <v>13.5</v>
      </c>
      <c r="DC1326" s="113">
        <f>SUM('monthly data'!LE307:LG307)</f>
        <v>9</v>
      </c>
      <c r="DD1326" s="113">
        <f>SUM('monthly data'!LH307:LJ307)</f>
        <v>0</v>
      </c>
      <c r="DE1326" s="113">
        <f>SUM('monthly data'!LK307:LM307)</f>
        <v>0</v>
      </c>
      <c r="DF1326" s="113">
        <f>SUM('monthly data'!LN307:LP307)</f>
        <v>0</v>
      </c>
      <c r="DG1326" s="113">
        <f>SUM('monthly data'!LQ307:LS307)</f>
        <v>0</v>
      </c>
      <c r="DH1326" s="113">
        <f>SUM('monthly data'!LT307:LV307)</f>
        <v>0</v>
      </c>
      <c r="DI1326" s="113">
        <f>SUM('monthly data'!LW307:LY307)</f>
        <v>0</v>
      </c>
      <c r="DJ1326" s="113">
        <f>SUM('monthly data'!LZ307:MB307)</f>
        <v>0</v>
      </c>
      <c r="DK1326" s="113">
        <f>SUM('monthly data'!MC307:ME307)</f>
        <v>0</v>
      </c>
      <c r="DL1326" s="113">
        <f>SUM('monthly data'!MF307:MH307)</f>
        <v>0</v>
      </c>
      <c r="DM1326" s="113">
        <f>SUM('monthly data'!MI307:MK307)</f>
        <v>0</v>
      </c>
      <c r="DN1326" s="113">
        <f>SUM('monthly data'!ML307:MN307)</f>
        <v>0</v>
      </c>
      <c r="DO1326" s="113">
        <f>SUM('monthly data'!MO307:MQ307)</f>
        <v>0</v>
      </c>
      <c r="DP1326" s="113">
        <f>SUM('monthly data'!MR307:MT307)</f>
        <v>0</v>
      </c>
      <c r="DQ1326" s="113">
        <f>SUM('monthly data'!MU307:MW307)</f>
        <v>0</v>
      </c>
    </row>
    <row r="1327" spans="1:121">
      <c r="A1327" s="224" t="s">
        <v>599</v>
      </c>
      <c r="B1327" s="113">
        <f>SUM('monthly data'!B308:D308)</f>
        <v>0</v>
      </c>
      <c r="C1327" s="113">
        <f>SUM('monthly data'!E308:G308)</f>
        <v>0</v>
      </c>
      <c r="D1327" s="113">
        <f>SUM('monthly data'!H308:J308)</f>
        <v>0</v>
      </c>
      <c r="E1327" s="113">
        <f>SUM('monthly data'!K308:M308)</f>
        <v>0</v>
      </c>
      <c r="F1327" s="113">
        <f>SUM('monthly data'!N308:P308)</f>
        <v>0</v>
      </c>
      <c r="G1327" s="113">
        <f>SUM('monthly data'!Q308:S308)</f>
        <v>0</v>
      </c>
      <c r="H1327" s="113">
        <f>SUM('monthly data'!T308:V308)</f>
        <v>0</v>
      </c>
      <c r="I1327" s="113">
        <f>SUM('monthly data'!W308:Y308)</f>
        <v>0</v>
      </c>
      <c r="J1327" s="113">
        <f>SUM('monthly data'!Z308:AB308)</f>
        <v>0</v>
      </c>
      <c r="K1327" s="113">
        <f>SUM('monthly data'!AC308:AE308)</f>
        <v>0</v>
      </c>
      <c r="L1327" s="113">
        <f>SUM('monthly data'!AF308:AH308)</f>
        <v>0</v>
      </c>
      <c r="M1327" s="113">
        <f>SUM('monthly data'!AI308:AK308)</f>
        <v>0</v>
      </c>
      <c r="N1327" s="113">
        <f>SUM('monthly data'!AL308:AN308)</f>
        <v>0</v>
      </c>
      <c r="O1327" s="113">
        <f>SUM('monthly data'!AO308:AQ308)</f>
        <v>0</v>
      </c>
      <c r="P1327" s="113">
        <f>SUM('monthly data'!AR308:AT308)</f>
        <v>0</v>
      </c>
      <c r="Q1327" s="113">
        <f>SUM('monthly data'!AU308:AW308)</f>
        <v>0</v>
      </c>
      <c r="R1327" s="113">
        <f>SUM('monthly data'!AX308:AZ308)</f>
        <v>0</v>
      </c>
      <c r="S1327" s="113">
        <f>SUM('monthly data'!BA308:BC308)</f>
        <v>0</v>
      </c>
      <c r="T1327" s="113">
        <f>SUM('monthly data'!BD308:BF308)</f>
        <v>0</v>
      </c>
      <c r="U1327" s="113">
        <f>SUM('monthly data'!BG308:BI308)</f>
        <v>0</v>
      </c>
      <c r="V1327" s="113">
        <f>SUM('monthly data'!BJ308:BL308)</f>
        <v>0</v>
      </c>
      <c r="W1327" s="113">
        <f>SUM('monthly data'!BM308:BO308)</f>
        <v>0</v>
      </c>
      <c r="X1327" s="113">
        <f>SUM('monthly data'!BP308:BR308)</f>
        <v>0</v>
      </c>
      <c r="Y1327" s="113">
        <f>SUM('monthly data'!BS308:BU308)</f>
        <v>0</v>
      </c>
      <c r="Z1327" s="113">
        <f>SUM('monthly data'!BV308:BX308)</f>
        <v>0</v>
      </c>
      <c r="AA1327" s="113">
        <f>SUM('monthly data'!BY308:CA308)</f>
        <v>0</v>
      </c>
      <c r="AB1327" s="113">
        <f>SUM('monthly data'!CB308:CD308)</f>
        <v>0</v>
      </c>
      <c r="AC1327" s="113">
        <f>SUM('monthly data'!CE308:CG308)</f>
        <v>0</v>
      </c>
      <c r="AD1327" s="113">
        <f>SUM('monthly data'!CH308:CJ308)</f>
        <v>0</v>
      </c>
      <c r="AE1327" s="113">
        <f>SUM('monthly data'!CK308:CM308)</f>
        <v>0</v>
      </c>
      <c r="AF1327" s="113">
        <f>SUM('monthly data'!CN308:CP308)</f>
        <v>0</v>
      </c>
      <c r="AG1327" s="113">
        <f>SUM('monthly data'!CQ308:CS308)</f>
        <v>0</v>
      </c>
      <c r="AH1327" s="113">
        <f>SUM('monthly data'!CT308:CV308)</f>
        <v>0</v>
      </c>
      <c r="AI1327" s="113">
        <f>SUM('monthly data'!CW308:CY308)</f>
        <v>0</v>
      </c>
      <c r="AJ1327" s="113">
        <f>SUM('monthly data'!CZ308:DB308)</f>
        <v>0</v>
      </c>
      <c r="AK1327" s="113">
        <f>SUM('monthly data'!DC308:DE308)</f>
        <v>0</v>
      </c>
      <c r="AL1327" s="113">
        <f>SUM('monthly data'!DF308:DH308)</f>
        <v>0</v>
      </c>
      <c r="AM1327" s="113">
        <f>SUM('monthly data'!DI308:DK308)</f>
        <v>0</v>
      </c>
      <c r="AN1327" s="113">
        <f>SUM('monthly data'!DL308:DN308)</f>
        <v>0</v>
      </c>
      <c r="AO1327" s="113">
        <f>SUM('monthly data'!DO308:DQ308)</f>
        <v>0</v>
      </c>
      <c r="AP1327" s="113">
        <f>SUM('monthly data'!DR308:DT308)</f>
        <v>0</v>
      </c>
      <c r="AQ1327" s="113">
        <f>SUM('monthly data'!DU308:DW308)</f>
        <v>0</v>
      </c>
      <c r="AR1327" s="113">
        <f>SUM('monthly data'!DX308:DZ308)</f>
        <v>0</v>
      </c>
      <c r="AS1327" s="113">
        <f>SUM('monthly data'!EA308:EC308)</f>
        <v>0</v>
      </c>
      <c r="AT1327" s="113">
        <f>SUM('monthly data'!ED308:EF308)</f>
        <v>0</v>
      </c>
      <c r="AU1327" s="113">
        <f>SUM('monthly data'!EG308:EI308)</f>
        <v>0</v>
      </c>
      <c r="AV1327" s="113">
        <f>SUM('monthly data'!EJ308:EL308)</f>
        <v>0</v>
      </c>
      <c r="AW1327" s="113">
        <f>SUM('monthly data'!EM308:EO308)</f>
        <v>0</v>
      </c>
      <c r="AX1327" s="113">
        <f>SUM('monthly data'!EP308:ER308)</f>
        <v>0</v>
      </c>
      <c r="AY1327" s="113">
        <f>SUM('monthly data'!ES308:EU308)</f>
        <v>0</v>
      </c>
      <c r="AZ1327" s="113">
        <f>SUM('monthly data'!EV308:EX308)</f>
        <v>0</v>
      </c>
      <c r="BA1327" s="113">
        <f>SUM('monthly data'!EY308:FA308)</f>
        <v>0</v>
      </c>
      <c r="BB1327" s="113">
        <f>SUM('monthly data'!FB308:FD308)</f>
        <v>0</v>
      </c>
      <c r="BC1327" s="113">
        <f>SUM('monthly data'!FE308:FG308)</f>
        <v>0</v>
      </c>
      <c r="BD1327" s="113">
        <f>SUM('monthly data'!FH308:FJ308)</f>
        <v>0</v>
      </c>
      <c r="BE1327" s="113">
        <f>SUM('monthly data'!FK308:FM308)</f>
        <v>0</v>
      </c>
      <c r="BF1327" s="113">
        <f>SUM('monthly data'!FN308:FP308)</f>
        <v>0</v>
      </c>
      <c r="BG1327" s="113">
        <f>SUM('monthly data'!FQ308:FS308)</f>
        <v>0</v>
      </c>
      <c r="BH1327" s="113">
        <f>SUM('monthly data'!FT308:FV308)</f>
        <v>0</v>
      </c>
      <c r="BI1327" s="113">
        <f>SUM('monthly data'!FW308:FY308)</f>
        <v>0</v>
      </c>
      <c r="BJ1327" s="113">
        <f>SUM('monthly data'!FZ308:GB308)</f>
        <v>0</v>
      </c>
      <c r="BK1327" s="113">
        <f>SUM('monthly data'!GC308:GE308)</f>
        <v>0</v>
      </c>
      <c r="BL1327" s="113">
        <f>SUM('monthly data'!GF308:GH308)</f>
        <v>0</v>
      </c>
      <c r="BM1327" s="113">
        <f>SUM('monthly data'!GI308:GK308)</f>
        <v>0</v>
      </c>
      <c r="BN1327" s="113">
        <f>SUM('monthly data'!GL308:GN308)</f>
        <v>0</v>
      </c>
      <c r="BO1327" s="113">
        <f>SUM('monthly data'!GO308:GQ308)</f>
        <v>0</v>
      </c>
      <c r="BP1327" s="113">
        <f>SUM('monthly data'!GR308:GT308)</f>
        <v>0</v>
      </c>
      <c r="BQ1327" s="113">
        <f>SUM('monthly data'!GU308:GW308)</f>
        <v>0</v>
      </c>
      <c r="BR1327" s="113">
        <f>SUM('monthly data'!GX308:GZ308)</f>
        <v>0</v>
      </c>
      <c r="BS1327" s="113">
        <f>SUM('monthly data'!HA308:HC308)</f>
        <v>0</v>
      </c>
      <c r="BT1327" s="113">
        <f>SUM('monthly data'!HD308:HF308)</f>
        <v>0</v>
      </c>
      <c r="BU1327" s="113">
        <f>SUM('monthly data'!HG308:HI308)</f>
        <v>0</v>
      </c>
      <c r="BV1327" s="113">
        <f>SUM('monthly data'!HJ308:HL308)</f>
        <v>16.5</v>
      </c>
      <c r="BW1327" s="113">
        <f>SUM('monthly data'!HM308:HO308)</f>
        <v>16</v>
      </c>
      <c r="BX1327" s="113">
        <f>SUM('monthly data'!HP308:HR308)</f>
        <v>15</v>
      </c>
      <c r="BY1327" s="113">
        <f>SUM('monthly data'!HS308:HU308)</f>
        <v>15</v>
      </c>
      <c r="BZ1327" s="113">
        <f>SUM('monthly data'!HV308:HX308)</f>
        <v>15</v>
      </c>
      <c r="CA1327" s="113">
        <f>SUM('monthly data'!HY308:IA308)</f>
        <v>5</v>
      </c>
      <c r="CB1327" s="113">
        <f>SUM('monthly data'!IB308:ID308)</f>
        <v>0</v>
      </c>
      <c r="CC1327" s="113">
        <f>SUM('monthly data'!IE308:IG308)</f>
        <v>0</v>
      </c>
      <c r="CD1327" s="113">
        <f>SUM('monthly data'!IH308:IJ308)</f>
        <v>15</v>
      </c>
      <c r="CE1327" s="113">
        <f>SUM('monthly data'!IK308:IM308)</f>
        <v>5</v>
      </c>
      <c r="CF1327" s="113">
        <f>SUM('monthly data'!IN308:IP308)</f>
        <v>0</v>
      </c>
      <c r="CG1327" s="113">
        <f>SUM('monthly data'!IQ308:IS308)</f>
        <v>0</v>
      </c>
      <c r="CH1327" s="113">
        <f>SUM('monthly data'!IT308:IV308)</f>
        <v>0</v>
      </c>
      <c r="CI1327" s="113">
        <f>SUM('monthly data'!IW308:IY308)</f>
        <v>0</v>
      </c>
      <c r="CJ1327" s="113">
        <f>SUM('monthly data'!IZ308:JB308)</f>
        <v>0</v>
      </c>
      <c r="CK1327" s="113">
        <f>SUM('monthly data'!JC308:JE308)</f>
        <v>0</v>
      </c>
      <c r="CL1327" s="113">
        <f>SUM('monthly data'!JF308:JH308)</f>
        <v>0</v>
      </c>
      <c r="CM1327" s="113">
        <f>SUM('monthly data'!JI308:JK308)</f>
        <v>0</v>
      </c>
      <c r="CN1327" s="113">
        <f>SUM('monthly data'!JL308:JN308)</f>
        <v>0</v>
      </c>
      <c r="CO1327" s="113">
        <f>SUM('monthly data'!JO308:JQ308)</f>
        <v>0</v>
      </c>
      <c r="CP1327" s="113">
        <f>SUM('monthly data'!JR308:JT308)</f>
        <v>0</v>
      </c>
      <c r="CQ1327" s="113">
        <f>SUM('monthly data'!JU308:JW308)</f>
        <v>0</v>
      </c>
      <c r="CR1327" s="113">
        <f>SUM('monthly data'!JX308:JZ308)</f>
        <v>0</v>
      </c>
      <c r="CS1327" s="113">
        <f>SUM('monthly data'!KA308:KC308)</f>
        <v>0</v>
      </c>
      <c r="CT1327" s="113">
        <f>SUM('monthly data'!KD308:KF308)</f>
        <v>13.5</v>
      </c>
      <c r="CU1327" s="113">
        <f>SUM('monthly data'!KG308:KI308)</f>
        <v>10.5</v>
      </c>
      <c r="CV1327" s="113">
        <f>SUM('monthly data'!KJ308:KL308)</f>
        <v>9</v>
      </c>
      <c r="CW1327" s="113">
        <f>SUM('monthly data'!KM308:KO308)</f>
        <v>9</v>
      </c>
      <c r="CX1327" s="113">
        <f>SUM('monthly data'!KP308:KR308)</f>
        <v>9</v>
      </c>
      <c r="CY1327" s="113">
        <f>SUM('monthly data'!KS308:KU308)</f>
        <v>7.5</v>
      </c>
      <c r="CZ1327" s="113">
        <f>SUM('monthly data'!KV308:KX308)</f>
        <v>10.5</v>
      </c>
      <c r="DA1327" s="113">
        <f>SUM('monthly data'!KY308:LA308)</f>
        <v>10.5</v>
      </c>
      <c r="DB1327" s="113">
        <f>SUM('monthly data'!LB308:LD308)</f>
        <v>10.5</v>
      </c>
      <c r="DC1327" s="113">
        <f>SUM('monthly data'!LE308:LG308)</f>
        <v>7</v>
      </c>
      <c r="DD1327" s="113">
        <f>SUM('monthly data'!LH308:LJ308)</f>
        <v>0</v>
      </c>
      <c r="DE1327" s="113">
        <f>SUM('monthly data'!LK308:LM308)</f>
        <v>0</v>
      </c>
      <c r="DF1327" s="113">
        <f>SUM('monthly data'!LN308:LP308)</f>
        <v>0</v>
      </c>
      <c r="DG1327" s="113">
        <f>SUM('monthly data'!LQ308:LS308)</f>
        <v>0</v>
      </c>
      <c r="DH1327" s="113">
        <f>SUM('monthly data'!LT308:LV308)</f>
        <v>0</v>
      </c>
      <c r="DI1327" s="113">
        <f>SUM('monthly data'!LW308:LY308)</f>
        <v>0</v>
      </c>
      <c r="DJ1327" s="113">
        <f>SUM('monthly data'!LZ308:MB308)</f>
        <v>0</v>
      </c>
      <c r="DK1327" s="113">
        <f>SUM('monthly data'!MC308:ME308)</f>
        <v>0</v>
      </c>
      <c r="DL1327" s="113">
        <f>SUM('monthly data'!MF308:MH308)</f>
        <v>0</v>
      </c>
      <c r="DM1327" s="113">
        <f>SUM('monthly data'!MI308:MK308)</f>
        <v>0</v>
      </c>
      <c r="DN1327" s="113">
        <f>SUM('monthly data'!ML308:MN308)</f>
        <v>0</v>
      </c>
      <c r="DO1327" s="113">
        <f>SUM('monthly data'!MO308:MQ308)</f>
        <v>0</v>
      </c>
      <c r="DP1327" s="113">
        <f>SUM('monthly data'!MR308:MT308)</f>
        <v>0</v>
      </c>
      <c r="DQ1327" s="113">
        <f>SUM('monthly data'!MU308:MW308)</f>
        <v>0</v>
      </c>
    </row>
    <row r="1328" spans="1:121">
      <c r="A1328" s="224" t="s">
        <v>600</v>
      </c>
      <c r="B1328" s="113">
        <f>SUM('monthly data'!B309:D309)</f>
        <v>0</v>
      </c>
      <c r="C1328" s="113">
        <f>SUM('monthly data'!E309:G309)</f>
        <v>0</v>
      </c>
      <c r="D1328" s="113">
        <f>SUM('monthly data'!H309:J309)</f>
        <v>0</v>
      </c>
      <c r="E1328" s="113">
        <f>SUM('monthly data'!K309:M309)</f>
        <v>0</v>
      </c>
      <c r="F1328" s="113">
        <f>SUM('monthly data'!N309:P309)</f>
        <v>0</v>
      </c>
      <c r="G1328" s="113">
        <f>SUM('monthly data'!Q309:S309)</f>
        <v>0</v>
      </c>
      <c r="H1328" s="113">
        <f>SUM('monthly data'!T309:V309)</f>
        <v>0</v>
      </c>
      <c r="I1328" s="113">
        <f>SUM('monthly data'!W309:Y309)</f>
        <v>0</v>
      </c>
      <c r="J1328" s="113">
        <f>SUM('monthly data'!Z309:AB309)</f>
        <v>0</v>
      </c>
      <c r="K1328" s="113">
        <f>SUM('monthly data'!AC309:AE309)</f>
        <v>0</v>
      </c>
      <c r="L1328" s="113">
        <f>SUM('monthly data'!AF309:AH309)</f>
        <v>0</v>
      </c>
      <c r="M1328" s="113">
        <f>SUM('monthly data'!AI309:AK309)</f>
        <v>0</v>
      </c>
      <c r="N1328" s="113">
        <f>SUM('monthly data'!AL309:AN309)</f>
        <v>0</v>
      </c>
      <c r="O1328" s="113">
        <f>SUM('monthly data'!AO309:AQ309)</f>
        <v>0</v>
      </c>
      <c r="P1328" s="113">
        <f>SUM('monthly data'!AR309:AT309)</f>
        <v>0</v>
      </c>
      <c r="Q1328" s="113">
        <f>SUM('monthly data'!AU309:AW309)</f>
        <v>0</v>
      </c>
      <c r="R1328" s="113">
        <f>SUM('monthly data'!AX309:AZ309)</f>
        <v>0</v>
      </c>
      <c r="S1328" s="113">
        <f>SUM('monthly data'!BA309:BC309)</f>
        <v>0</v>
      </c>
      <c r="T1328" s="113">
        <f>SUM('monthly data'!BD309:BF309)</f>
        <v>0</v>
      </c>
      <c r="U1328" s="113">
        <f>SUM('monthly data'!BG309:BI309)</f>
        <v>0</v>
      </c>
      <c r="V1328" s="113">
        <f>SUM('monthly data'!BJ309:BL309)</f>
        <v>0</v>
      </c>
      <c r="W1328" s="113">
        <f>SUM('monthly data'!BM309:BO309)</f>
        <v>0</v>
      </c>
      <c r="X1328" s="113">
        <f>SUM('monthly data'!BP309:BR309)</f>
        <v>0</v>
      </c>
      <c r="Y1328" s="113">
        <f>SUM('monthly data'!BS309:BU309)</f>
        <v>0</v>
      </c>
      <c r="Z1328" s="113">
        <f>SUM('monthly data'!BV309:BX309)</f>
        <v>0</v>
      </c>
      <c r="AA1328" s="113">
        <f>SUM('monthly data'!BY309:CA309)</f>
        <v>0</v>
      </c>
      <c r="AB1328" s="113">
        <f>SUM('monthly data'!CB309:CD309)</f>
        <v>0</v>
      </c>
      <c r="AC1328" s="113">
        <f>SUM('monthly data'!CE309:CG309)</f>
        <v>0</v>
      </c>
      <c r="AD1328" s="113">
        <f>SUM('monthly data'!CH309:CJ309)</f>
        <v>0</v>
      </c>
      <c r="AE1328" s="113">
        <f>SUM('monthly data'!CK309:CM309)</f>
        <v>0</v>
      </c>
      <c r="AF1328" s="113">
        <f>SUM('monthly data'!CN309:CP309)</f>
        <v>0</v>
      </c>
      <c r="AG1328" s="113">
        <f>SUM('monthly data'!CQ309:CS309)</f>
        <v>0</v>
      </c>
      <c r="AH1328" s="113">
        <f>SUM('monthly data'!CT309:CV309)</f>
        <v>0</v>
      </c>
      <c r="AI1328" s="113">
        <f>SUM('monthly data'!CW309:CY309)</f>
        <v>0</v>
      </c>
      <c r="AJ1328" s="113">
        <f>SUM('monthly data'!CZ309:DB309)</f>
        <v>0</v>
      </c>
      <c r="AK1328" s="113">
        <f>SUM('monthly data'!DC309:DE309)</f>
        <v>0</v>
      </c>
      <c r="AL1328" s="113">
        <f>SUM('monthly data'!DF309:DH309)</f>
        <v>0</v>
      </c>
      <c r="AM1328" s="113">
        <f>SUM('monthly data'!DI309:DK309)</f>
        <v>0</v>
      </c>
      <c r="AN1328" s="113">
        <f>SUM('monthly data'!DL309:DN309)</f>
        <v>0</v>
      </c>
      <c r="AO1328" s="113">
        <f>SUM('monthly data'!DO309:DQ309)</f>
        <v>0</v>
      </c>
      <c r="AP1328" s="113">
        <f>SUM('monthly data'!DR309:DT309)</f>
        <v>0</v>
      </c>
      <c r="AQ1328" s="113">
        <f>SUM('monthly data'!DU309:DW309)</f>
        <v>0</v>
      </c>
      <c r="AR1328" s="113">
        <f>SUM('monthly data'!DX309:DZ309)</f>
        <v>0</v>
      </c>
      <c r="AS1328" s="113">
        <f>SUM('monthly data'!EA309:EC309)</f>
        <v>0</v>
      </c>
      <c r="AT1328" s="113">
        <f>SUM('monthly data'!ED309:EF309)</f>
        <v>0</v>
      </c>
      <c r="AU1328" s="113">
        <f>SUM('monthly data'!EG309:EI309)</f>
        <v>0</v>
      </c>
      <c r="AV1328" s="113">
        <f>SUM('monthly data'!EJ309:EL309)</f>
        <v>0</v>
      </c>
      <c r="AW1328" s="113">
        <f>SUM('monthly data'!EM309:EO309)</f>
        <v>0</v>
      </c>
      <c r="AX1328" s="113">
        <f>SUM('monthly data'!EP309:ER309)</f>
        <v>0</v>
      </c>
      <c r="AY1328" s="113">
        <f>SUM('monthly data'!ES309:EU309)</f>
        <v>0</v>
      </c>
      <c r="AZ1328" s="113">
        <f>SUM('monthly data'!EV309:EX309)</f>
        <v>0</v>
      </c>
      <c r="BA1328" s="113">
        <f>SUM('monthly data'!EY309:FA309)</f>
        <v>0</v>
      </c>
      <c r="BB1328" s="113">
        <f>SUM('monthly data'!FB309:FD309)</f>
        <v>0</v>
      </c>
      <c r="BC1328" s="113">
        <f>SUM('monthly data'!FE309:FG309)</f>
        <v>0</v>
      </c>
      <c r="BD1328" s="113">
        <f>SUM('monthly data'!FH309:FJ309)</f>
        <v>0</v>
      </c>
      <c r="BE1328" s="113">
        <f>SUM('monthly data'!FK309:FM309)</f>
        <v>0</v>
      </c>
      <c r="BF1328" s="113">
        <f>SUM('monthly data'!FN309:FP309)</f>
        <v>0</v>
      </c>
      <c r="BG1328" s="113">
        <f>SUM('monthly data'!FQ309:FS309)</f>
        <v>0</v>
      </c>
      <c r="BH1328" s="113">
        <f>SUM('monthly data'!FT309:FV309)</f>
        <v>0</v>
      </c>
      <c r="BI1328" s="113">
        <f>SUM('monthly data'!FW309:FY309)</f>
        <v>0</v>
      </c>
      <c r="BJ1328" s="113">
        <f>SUM('monthly data'!FZ309:GB309)</f>
        <v>0</v>
      </c>
      <c r="BK1328" s="113">
        <f>SUM('monthly data'!GC309:GE309)</f>
        <v>0</v>
      </c>
      <c r="BL1328" s="113">
        <f>SUM('monthly data'!GF309:GH309)</f>
        <v>0</v>
      </c>
      <c r="BM1328" s="113">
        <f>SUM('monthly data'!GI309:GK309)</f>
        <v>0</v>
      </c>
      <c r="BN1328" s="113">
        <f>SUM('monthly data'!GL309:GN309)</f>
        <v>0</v>
      </c>
      <c r="BO1328" s="113">
        <f>SUM('monthly data'!GO309:GQ309)</f>
        <v>0</v>
      </c>
      <c r="BP1328" s="113">
        <f>SUM('monthly data'!GR309:GT309)</f>
        <v>0</v>
      </c>
      <c r="BQ1328" s="113">
        <f>SUM('monthly data'!GU309:GW309)</f>
        <v>0</v>
      </c>
      <c r="BR1328" s="113">
        <f>SUM('monthly data'!GX309:GZ309)</f>
        <v>0</v>
      </c>
      <c r="BS1328" s="113">
        <f>SUM('monthly data'!HA309:HC309)</f>
        <v>0</v>
      </c>
      <c r="BT1328" s="113">
        <f>SUM('monthly data'!HD309:HF309)</f>
        <v>0</v>
      </c>
      <c r="BU1328" s="113">
        <f>SUM('monthly data'!HG309:HI309)</f>
        <v>0</v>
      </c>
      <c r="BV1328" s="113">
        <f>SUM('monthly data'!HJ309:HL309)</f>
        <v>28.5</v>
      </c>
      <c r="BW1328" s="113">
        <f>SUM('monthly data'!HM309:HO309)</f>
        <v>28</v>
      </c>
      <c r="BX1328" s="113">
        <f>SUM('monthly data'!HP309:HR309)</f>
        <v>27</v>
      </c>
      <c r="BY1328" s="113">
        <f>SUM('monthly data'!HS309:HU309)</f>
        <v>27</v>
      </c>
      <c r="BZ1328" s="113">
        <f>SUM('monthly data'!HV309:HX309)</f>
        <v>27</v>
      </c>
      <c r="CA1328" s="113">
        <f>SUM('monthly data'!HY309:IA309)</f>
        <v>9</v>
      </c>
      <c r="CB1328" s="113">
        <f>SUM('monthly data'!IB309:ID309)</f>
        <v>0</v>
      </c>
      <c r="CC1328" s="113">
        <f>SUM('monthly data'!IE309:IG309)</f>
        <v>0</v>
      </c>
      <c r="CD1328" s="113">
        <f>SUM('monthly data'!IH309:IJ309)</f>
        <v>27</v>
      </c>
      <c r="CE1328" s="113">
        <f>SUM('monthly data'!IK309:IM309)</f>
        <v>9</v>
      </c>
      <c r="CF1328" s="113">
        <f>SUM('monthly data'!IN309:IP309)</f>
        <v>0</v>
      </c>
      <c r="CG1328" s="113">
        <f>SUM('monthly data'!IQ309:IS309)</f>
        <v>0</v>
      </c>
      <c r="CH1328" s="113">
        <f>SUM('monthly data'!IT309:IV309)</f>
        <v>0</v>
      </c>
      <c r="CI1328" s="113">
        <f>SUM('monthly data'!IW309:IY309)</f>
        <v>0</v>
      </c>
      <c r="CJ1328" s="113">
        <f>SUM('monthly data'!IZ309:JB309)</f>
        <v>0</v>
      </c>
      <c r="CK1328" s="113">
        <f>SUM('monthly data'!JC309:JE309)</f>
        <v>0</v>
      </c>
      <c r="CL1328" s="113">
        <f>SUM('monthly data'!JF309:JH309)</f>
        <v>0</v>
      </c>
      <c r="CM1328" s="113">
        <f>SUM('monthly data'!JI309:JK309)</f>
        <v>0</v>
      </c>
      <c r="CN1328" s="113">
        <f>SUM('monthly data'!JL309:JN309)</f>
        <v>0</v>
      </c>
      <c r="CO1328" s="113">
        <f>SUM('monthly data'!JO309:JQ309)</f>
        <v>0</v>
      </c>
      <c r="CP1328" s="113">
        <f>SUM('monthly data'!JR309:JT309)</f>
        <v>0</v>
      </c>
      <c r="CQ1328" s="113">
        <f>SUM('monthly data'!JU309:JW309)</f>
        <v>0</v>
      </c>
      <c r="CR1328" s="113">
        <f>SUM('monthly data'!JX309:JZ309)</f>
        <v>0</v>
      </c>
      <c r="CS1328" s="113">
        <f>SUM('monthly data'!KA309:KC309)</f>
        <v>0</v>
      </c>
      <c r="CT1328" s="113">
        <f>SUM('monthly data'!KD309:KF309)</f>
        <v>19.5</v>
      </c>
      <c r="CU1328" s="113">
        <f>SUM('monthly data'!KG309:KI309)</f>
        <v>18.5</v>
      </c>
      <c r="CV1328" s="113">
        <f>SUM('monthly data'!KJ309:KL309)</f>
        <v>18</v>
      </c>
      <c r="CW1328" s="113">
        <f>SUM('monthly data'!KM309:KO309)</f>
        <v>18</v>
      </c>
      <c r="CX1328" s="113">
        <f>SUM('monthly data'!KP309:KR309)</f>
        <v>18</v>
      </c>
      <c r="CY1328" s="113">
        <f>SUM('monthly data'!KS309:KU309)</f>
        <v>16.5</v>
      </c>
      <c r="CZ1328" s="113">
        <f>SUM('monthly data'!KV309:KX309)</f>
        <v>16.5</v>
      </c>
      <c r="DA1328" s="113">
        <f>SUM('monthly data'!KY309:LA309)</f>
        <v>16.5</v>
      </c>
      <c r="DB1328" s="113">
        <f>SUM('monthly data'!LB309:LD309)</f>
        <v>16.5</v>
      </c>
      <c r="DC1328" s="113">
        <f>SUM('monthly data'!LE309:LG309)</f>
        <v>11</v>
      </c>
      <c r="DD1328" s="113">
        <f>SUM('monthly data'!LH309:LJ309)</f>
        <v>0</v>
      </c>
      <c r="DE1328" s="113">
        <f>SUM('monthly data'!LK309:LM309)</f>
        <v>0</v>
      </c>
      <c r="DF1328" s="113">
        <f>SUM('monthly data'!LN309:LP309)</f>
        <v>0</v>
      </c>
      <c r="DG1328" s="113">
        <f>SUM('monthly data'!LQ309:LS309)</f>
        <v>0</v>
      </c>
      <c r="DH1328" s="113">
        <f>SUM('monthly data'!LT309:LV309)</f>
        <v>0</v>
      </c>
      <c r="DI1328" s="113">
        <f>SUM('monthly data'!LW309:LY309)</f>
        <v>0</v>
      </c>
      <c r="DJ1328" s="113">
        <f>SUM('monthly data'!LZ309:MB309)</f>
        <v>0</v>
      </c>
      <c r="DK1328" s="113">
        <f>SUM('monthly data'!MC309:ME309)</f>
        <v>0</v>
      </c>
      <c r="DL1328" s="113">
        <f>SUM('monthly data'!MF309:MH309)</f>
        <v>0</v>
      </c>
      <c r="DM1328" s="113">
        <f>SUM('monthly data'!MI309:MK309)</f>
        <v>0</v>
      </c>
      <c r="DN1328" s="113">
        <f>SUM('monthly data'!ML309:MN309)</f>
        <v>0</v>
      </c>
      <c r="DO1328" s="113">
        <f>SUM('monthly data'!MO309:MQ309)</f>
        <v>0</v>
      </c>
      <c r="DP1328" s="113">
        <f>SUM('monthly data'!MR309:MT309)</f>
        <v>0</v>
      </c>
      <c r="DQ1328" s="113">
        <f>SUM('monthly data'!MU309:MW309)</f>
        <v>0</v>
      </c>
    </row>
    <row r="1329" spans="1:121">
      <c r="A1329" s="224" t="s">
        <v>601</v>
      </c>
      <c r="B1329" s="113">
        <f>SUM('monthly data'!B310:D310)</f>
        <v>0</v>
      </c>
      <c r="C1329" s="113">
        <f>SUM('monthly data'!E310:G310)</f>
        <v>0</v>
      </c>
      <c r="D1329" s="113">
        <f>SUM('monthly data'!H310:J310)</f>
        <v>0</v>
      </c>
      <c r="E1329" s="113">
        <f>SUM('monthly data'!K310:M310)</f>
        <v>0</v>
      </c>
      <c r="F1329" s="113">
        <f>SUM('monthly data'!N310:P310)</f>
        <v>0</v>
      </c>
      <c r="G1329" s="113">
        <f>SUM('monthly data'!Q310:S310)</f>
        <v>0</v>
      </c>
      <c r="H1329" s="113">
        <f>SUM('monthly data'!T310:V310)</f>
        <v>0</v>
      </c>
      <c r="I1329" s="113">
        <f>SUM('monthly data'!W310:Y310)</f>
        <v>0</v>
      </c>
      <c r="J1329" s="113">
        <f>SUM('monthly data'!Z310:AB310)</f>
        <v>0</v>
      </c>
      <c r="K1329" s="113">
        <f>SUM('monthly data'!AC310:AE310)</f>
        <v>0</v>
      </c>
      <c r="L1329" s="113">
        <f>SUM('monthly data'!AF310:AH310)</f>
        <v>0</v>
      </c>
      <c r="M1329" s="113">
        <f>SUM('monthly data'!AI310:AK310)</f>
        <v>0</v>
      </c>
      <c r="N1329" s="113">
        <f>SUM('monthly data'!AL310:AN310)</f>
        <v>0</v>
      </c>
      <c r="O1329" s="113">
        <f>SUM('monthly data'!AO310:AQ310)</f>
        <v>0</v>
      </c>
      <c r="P1329" s="113">
        <f>SUM('monthly data'!AR310:AT310)</f>
        <v>0</v>
      </c>
      <c r="Q1329" s="113">
        <f>SUM('monthly data'!AU310:AW310)</f>
        <v>0</v>
      </c>
      <c r="R1329" s="113">
        <f>SUM('monthly data'!AX310:AZ310)</f>
        <v>0</v>
      </c>
      <c r="S1329" s="113">
        <f>SUM('monthly data'!BA310:BC310)</f>
        <v>0</v>
      </c>
      <c r="T1329" s="113">
        <f>SUM('monthly data'!BD310:BF310)</f>
        <v>0</v>
      </c>
      <c r="U1329" s="113">
        <f>SUM('monthly data'!BG310:BI310)</f>
        <v>0</v>
      </c>
      <c r="V1329" s="113">
        <f>SUM('monthly data'!BJ310:BL310)</f>
        <v>0</v>
      </c>
      <c r="W1329" s="113">
        <f>SUM('monthly data'!BM310:BO310)</f>
        <v>0</v>
      </c>
      <c r="X1329" s="113">
        <f>SUM('monthly data'!BP310:BR310)</f>
        <v>0</v>
      </c>
      <c r="Y1329" s="113">
        <f>SUM('monthly data'!BS310:BU310)</f>
        <v>0</v>
      </c>
      <c r="Z1329" s="113">
        <f>SUM('monthly data'!BV310:BX310)</f>
        <v>0</v>
      </c>
      <c r="AA1329" s="113">
        <f>SUM('monthly data'!BY310:CA310)</f>
        <v>0</v>
      </c>
      <c r="AB1329" s="113">
        <f>SUM('monthly data'!CB310:CD310)</f>
        <v>0</v>
      </c>
      <c r="AC1329" s="113">
        <f>SUM('monthly data'!CE310:CG310)</f>
        <v>0</v>
      </c>
      <c r="AD1329" s="113">
        <f>SUM('monthly data'!CH310:CJ310)</f>
        <v>0</v>
      </c>
      <c r="AE1329" s="113">
        <f>SUM('monthly data'!CK310:CM310)</f>
        <v>0</v>
      </c>
      <c r="AF1329" s="113">
        <f>SUM('monthly data'!CN310:CP310)</f>
        <v>0</v>
      </c>
      <c r="AG1329" s="113">
        <f>SUM('monthly data'!CQ310:CS310)</f>
        <v>0</v>
      </c>
      <c r="AH1329" s="113">
        <f>SUM('monthly data'!CT310:CV310)</f>
        <v>0</v>
      </c>
      <c r="AI1329" s="113">
        <f>SUM('monthly data'!CW310:CY310)</f>
        <v>0</v>
      </c>
      <c r="AJ1329" s="113">
        <f>SUM('monthly data'!CZ310:DB310)</f>
        <v>0</v>
      </c>
      <c r="AK1329" s="113">
        <f>SUM('monthly data'!DC310:DE310)</f>
        <v>0</v>
      </c>
      <c r="AL1329" s="113">
        <f>SUM('monthly data'!DF310:DH310)</f>
        <v>0</v>
      </c>
      <c r="AM1329" s="113">
        <f>SUM('monthly data'!DI310:DK310)</f>
        <v>0</v>
      </c>
      <c r="AN1329" s="113">
        <f>SUM('monthly data'!DL310:DN310)</f>
        <v>0</v>
      </c>
      <c r="AO1329" s="113">
        <f>SUM('monthly data'!DO310:DQ310)</f>
        <v>0</v>
      </c>
      <c r="AP1329" s="113">
        <f>SUM('monthly data'!DR310:DT310)</f>
        <v>0</v>
      </c>
      <c r="AQ1329" s="113">
        <f>SUM('monthly data'!DU310:DW310)</f>
        <v>0</v>
      </c>
      <c r="AR1329" s="113">
        <f>SUM('monthly data'!DX310:DZ310)</f>
        <v>0</v>
      </c>
      <c r="AS1329" s="113">
        <f>SUM('monthly data'!EA310:EC310)</f>
        <v>0</v>
      </c>
      <c r="AT1329" s="113">
        <f>SUM('monthly data'!ED310:EF310)</f>
        <v>0</v>
      </c>
      <c r="AU1329" s="113">
        <f>SUM('monthly data'!EG310:EI310)</f>
        <v>0</v>
      </c>
      <c r="AV1329" s="113">
        <f>SUM('monthly data'!EJ310:EL310)</f>
        <v>0</v>
      </c>
      <c r="AW1329" s="113">
        <f>SUM('monthly data'!EM310:EO310)</f>
        <v>0</v>
      </c>
      <c r="AX1329" s="113">
        <f>SUM('monthly data'!EP310:ER310)</f>
        <v>0</v>
      </c>
      <c r="AY1329" s="113">
        <f>SUM('monthly data'!ES310:EU310)</f>
        <v>0</v>
      </c>
      <c r="AZ1329" s="113">
        <f>SUM('monthly data'!EV310:EX310)</f>
        <v>0</v>
      </c>
      <c r="BA1329" s="113">
        <f>SUM('monthly data'!EY310:FA310)</f>
        <v>0</v>
      </c>
      <c r="BB1329" s="113">
        <f>SUM('monthly data'!FB310:FD310)</f>
        <v>0</v>
      </c>
      <c r="BC1329" s="113">
        <f>SUM('monthly data'!FE310:FG310)</f>
        <v>0</v>
      </c>
      <c r="BD1329" s="113">
        <f>SUM('monthly data'!FH310:FJ310)</f>
        <v>0</v>
      </c>
      <c r="BE1329" s="113">
        <f>SUM('monthly data'!FK310:FM310)</f>
        <v>0</v>
      </c>
      <c r="BF1329" s="113">
        <f>SUM('monthly data'!FN310:FP310)</f>
        <v>11.05</v>
      </c>
      <c r="BG1329" s="113">
        <f>SUM('monthly data'!FQ310:FS310)</f>
        <v>0</v>
      </c>
      <c r="BH1329" s="113">
        <f>SUM('monthly data'!FT310:FV310)</f>
        <v>0</v>
      </c>
      <c r="BI1329" s="113">
        <f>SUM('monthly data'!FW310:FY310)</f>
        <v>0</v>
      </c>
      <c r="BJ1329" s="113">
        <f>SUM('monthly data'!FZ310:GB310)</f>
        <v>0</v>
      </c>
      <c r="BK1329" s="113">
        <f>SUM('monthly data'!GC310:GE310)</f>
        <v>0</v>
      </c>
      <c r="BL1329" s="113">
        <f>SUM('monthly data'!GF310:GH310)</f>
        <v>0</v>
      </c>
      <c r="BM1329" s="113">
        <f>SUM('monthly data'!GI310:GK310)</f>
        <v>0</v>
      </c>
      <c r="BN1329" s="113">
        <f>SUM('monthly data'!GL310:GN310)</f>
        <v>0</v>
      </c>
      <c r="BO1329" s="113">
        <f>SUM('monthly data'!GO310:GQ310)</f>
        <v>0</v>
      </c>
      <c r="BP1329" s="113">
        <f>SUM('monthly data'!GR310:GT310)</f>
        <v>0</v>
      </c>
      <c r="BQ1329" s="113">
        <f>SUM('monthly data'!GU310:GW310)</f>
        <v>0</v>
      </c>
      <c r="BR1329" s="113">
        <f>SUM('monthly data'!GX310:GZ310)</f>
        <v>0</v>
      </c>
      <c r="BS1329" s="113">
        <f>SUM('monthly data'!HA310:HC310)</f>
        <v>0</v>
      </c>
      <c r="BT1329" s="113">
        <f>SUM('monthly data'!HD310:HF310)</f>
        <v>0</v>
      </c>
      <c r="BU1329" s="113">
        <f>SUM('monthly data'!HG310:HI310)</f>
        <v>0</v>
      </c>
      <c r="BV1329" s="113">
        <f>SUM('monthly data'!HJ310:HL310)</f>
        <v>0</v>
      </c>
      <c r="BW1329" s="113">
        <f>SUM('monthly data'!HM310:HO310)</f>
        <v>0</v>
      </c>
      <c r="BX1329" s="113">
        <f>SUM('monthly data'!HP310:HR310)</f>
        <v>0</v>
      </c>
      <c r="BY1329" s="113">
        <f>SUM('monthly data'!HS310:HU310)</f>
        <v>0</v>
      </c>
      <c r="BZ1329" s="113">
        <f>SUM('monthly data'!HV310:HX310)</f>
        <v>0</v>
      </c>
      <c r="CA1329" s="113">
        <f>SUM('monthly data'!HY310:IA310)</f>
        <v>0</v>
      </c>
      <c r="CB1329" s="113">
        <f>SUM('monthly data'!IB310:ID310)</f>
        <v>0</v>
      </c>
      <c r="CC1329" s="113">
        <f>SUM('monthly data'!IE310:IG310)</f>
        <v>0</v>
      </c>
      <c r="CD1329" s="113">
        <f>SUM('monthly data'!IH310:IJ310)</f>
        <v>0</v>
      </c>
      <c r="CE1329" s="113">
        <f>SUM('monthly data'!IK310:IM310)</f>
        <v>0</v>
      </c>
      <c r="CF1329" s="113">
        <f>SUM('monthly data'!IN310:IP310)</f>
        <v>0</v>
      </c>
      <c r="CG1329" s="113">
        <f>SUM('monthly data'!IQ310:IS310)</f>
        <v>0</v>
      </c>
      <c r="CH1329" s="113">
        <f>SUM('monthly data'!IT310:IV310)</f>
        <v>0</v>
      </c>
      <c r="CI1329" s="113">
        <f>SUM('monthly data'!IW310:IY310)</f>
        <v>0</v>
      </c>
      <c r="CJ1329" s="113">
        <f>SUM('monthly data'!IZ310:JB310)</f>
        <v>6.5750000000000002</v>
      </c>
      <c r="CK1329" s="113">
        <f>SUM('monthly data'!JC310:JE310)</f>
        <v>0</v>
      </c>
      <c r="CL1329" s="113">
        <f>SUM('monthly data'!JF310:JH310)</f>
        <v>0</v>
      </c>
      <c r="CM1329" s="113">
        <f>SUM('monthly data'!JI310:JK310)</f>
        <v>0</v>
      </c>
      <c r="CN1329" s="113">
        <f>SUM('monthly data'!JL310:JN310)</f>
        <v>0</v>
      </c>
      <c r="CO1329" s="113">
        <f>SUM('monthly data'!JO310:JQ310)</f>
        <v>0</v>
      </c>
      <c r="CP1329" s="113">
        <f>SUM('monthly data'!JR310:JT310)</f>
        <v>0</v>
      </c>
      <c r="CQ1329" s="113">
        <f>SUM('monthly data'!JU310:JW310)</f>
        <v>0</v>
      </c>
      <c r="CR1329" s="113">
        <f>SUM('monthly data'!JX310:JZ310)</f>
        <v>0</v>
      </c>
      <c r="CS1329" s="113">
        <f>SUM('monthly data'!KA310:KC310)</f>
        <v>0</v>
      </c>
      <c r="CT1329" s="113">
        <f>SUM('monthly data'!KD310:KF310)</f>
        <v>0</v>
      </c>
      <c r="CU1329" s="113">
        <f>SUM('monthly data'!KG310:KI310)</f>
        <v>0</v>
      </c>
      <c r="CV1329" s="113">
        <f>SUM('monthly data'!KJ310:KL310)</f>
        <v>16.310932870021464</v>
      </c>
      <c r="CW1329" s="113">
        <f>SUM('monthly data'!KM310:KO310)</f>
        <v>16.175973395493397</v>
      </c>
      <c r="CX1329" s="113">
        <f>SUM('monthly data'!KP310:KR310)</f>
        <v>16.362715096950048</v>
      </c>
      <c r="CY1329" s="113">
        <f>SUM('monthly data'!KS310:KU310)</f>
        <v>15.435680818122556</v>
      </c>
      <c r="CZ1329" s="113">
        <f>SUM('monthly data'!KV310:KX310)</f>
        <v>13.5</v>
      </c>
      <c r="DA1329" s="113">
        <f>SUM('monthly data'!KY310:LA310)</f>
        <v>13.5</v>
      </c>
      <c r="DB1329" s="113">
        <f>SUM('monthly data'!LB310:LD310)</f>
        <v>13.5</v>
      </c>
      <c r="DC1329" s="113">
        <f>SUM('monthly data'!LE310:LG310)</f>
        <v>9</v>
      </c>
      <c r="DD1329" s="113">
        <f>SUM('monthly data'!LH310:LJ310)</f>
        <v>0</v>
      </c>
      <c r="DE1329" s="113">
        <f>SUM('monthly data'!LK310:LM310)</f>
        <v>0</v>
      </c>
      <c r="DF1329" s="113">
        <f>SUM('monthly data'!LN310:LP310)</f>
        <v>0</v>
      </c>
      <c r="DG1329" s="113">
        <f>SUM('monthly data'!LQ310:LS310)</f>
        <v>0</v>
      </c>
      <c r="DH1329" s="113">
        <f>SUM('monthly data'!LT310:LV310)</f>
        <v>0</v>
      </c>
      <c r="DI1329" s="113">
        <f>SUM('monthly data'!LW310:LY310)</f>
        <v>0</v>
      </c>
      <c r="DJ1329" s="113">
        <f>SUM('monthly data'!LZ310:MB310)</f>
        <v>0</v>
      </c>
      <c r="DK1329" s="113">
        <f>SUM('monthly data'!MC310:ME310)</f>
        <v>0</v>
      </c>
      <c r="DL1329" s="113">
        <f>SUM('monthly data'!MF310:MH310)</f>
        <v>0</v>
      </c>
      <c r="DM1329" s="113">
        <f>SUM('monthly data'!MI310:MK310)</f>
        <v>0</v>
      </c>
      <c r="DN1329" s="113">
        <f>SUM('monthly data'!ML310:MN310)</f>
        <v>0</v>
      </c>
      <c r="DO1329" s="113">
        <f>SUM('monthly data'!MO310:MQ310)</f>
        <v>0</v>
      </c>
      <c r="DP1329" s="113">
        <f>SUM('monthly data'!MR310:MT310)</f>
        <v>0</v>
      </c>
      <c r="DQ1329" s="113">
        <f>SUM('monthly data'!MU310:MW310)</f>
        <v>0</v>
      </c>
    </row>
    <row r="1330" spans="1:121">
      <c r="A1330" s="224" t="s">
        <v>602</v>
      </c>
      <c r="B1330" s="113">
        <f>SUM('monthly data'!B311:D311)</f>
        <v>0</v>
      </c>
      <c r="C1330" s="113">
        <f>SUM('monthly data'!E311:G311)</f>
        <v>0</v>
      </c>
      <c r="D1330" s="113">
        <f>SUM('monthly data'!H311:J311)</f>
        <v>0</v>
      </c>
      <c r="E1330" s="113">
        <f>SUM('monthly data'!K311:M311)</f>
        <v>0</v>
      </c>
      <c r="F1330" s="113">
        <f>SUM('monthly data'!N311:P311)</f>
        <v>0</v>
      </c>
      <c r="G1330" s="113">
        <f>SUM('monthly data'!Q311:S311)</f>
        <v>0</v>
      </c>
      <c r="H1330" s="113">
        <f>SUM('monthly data'!T311:V311)</f>
        <v>0</v>
      </c>
      <c r="I1330" s="113">
        <f>SUM('monthly data'!W311:Y311)</f>
        <v>0</v>
      </c>
      <c r="J1330" s="113">
        <f>SUM('monthly data'!Z311:AB311)</f>
        <v>0</v>
      </c>
      <c r="K1330" s="113">
        <f>SUM('monthly data'!AC311:AE311)</f>
        <v>0</v>
      </c>
      <c r="L1330" s="113">
        <f>SUM('monthly data'!AF311:AH311)</f>
        <v>0</v>
      </c>
      <c r="M1330" s="113">
        <f>SUM('monthly data'!AI311:AK311)</f>
        <v>0</v>
      </c>
      <c r="N1330" s="113">
        <f>SUM('monthly data'!AL311:AN311)</f>
        <v>0</v>
      </c>
      <c r="O1330" s="113">
        <f>SUM('monthly data'!AO311:AQ311)</f>
        <v>0</v>
      </c>
      <c r="P1330" s="113">
        <f>SUM('monthly data'!AR311:AT311)</f>
        <v>0</v>
      </c>
      <c r="Q1330" s="113">
        <f>SUM('monthly data'!AU311:AW311)</f>
        <v>0</v>
      </c>
      <c r="R1330" s="113">
        <f>SUM('monthly data'!AX311:AZ311)</f>
        <v>0</v>
      </c>
      <c r="S1330" s="113">
        <f>SUM('monthly data'!BA311:BC311)</f>
        <v>0</v>
      </c>
      <c r="T1330" s="113">
        <f>SUM('monthly data'!BD311:BF311)</f>
        <v>0</v>
      </c>
      <c r="U1330" s="113">
        <f>SUM('monthly data'!BG311:BI311)</f>
        <v>0</v>
      </c>
      <c r="V1330" s="113">
        <f>SUM('monthly data'!BJ311:BL311)</f>
        <v>0</v>
      </c>
      <c r="W1330" s="113">
        <f>SUM('monthly data'!BM311:BO311)</f>
        <v>0</v>
      </c>
      <c r="X1330" s="113">
        <f>SUM('monthly data'!BP311:BR311)</f>
        <v>0</v>
      </c>
      <c r="Y1330" s="113">
        <f>SUM('monthly data'!BS311:BU311)</f>
        <v>0</v>
      </c>
      <c r="Z1330" s="113">
        <f>SUM('monthly data'!BV311:BX311)</f>
        <v>0</v>
      </c>
      <c r="AA1330" s="113">
        <f>SUM('monthly data'!BY311:CA311)</f>
        <v>0</v>
      </c>
      <c r="AB1330" s="113">
        <f>SUM('monthly data'!CB311:CD311)</f>
        <v>0</v>
      </c>
      <c r="AC1330" s="113">
        <f>SUM('monthly data'!CE311:CG311)</f>
        <v>0</v>
      </c>
      <c r="AD1330" s="113">
        <f>SUM('monthly data'!CH311:CJ311)</f>
        <v>39</v>
      </c>
      <c r="AE1330" s="113">
        <f>SUM('monthly data'!CK311:CM311)</f>
        <v>35.349999999999994</v>
      </c>
      <c r="AF1330" s="113">
        <f>SUM('monthly data'!CN311:CP311)</f>
        <v>39.799999999999997</v>
      </c>
      <c r="AG1330" s="113">
        <f>SUM('monthly data'!CQ311:CS311)</f>
        <v>39.04</v>
      </c>
      <c r="AH1330" s="113">
        <f>SUM('monthly data'!CT311:CV311)</f>
        <v>39</v>
      </c>
      <c r="AI1330" s="113">
        <f>SUM('monthly data'!CW311:CY311)</f>
        <v>40</v>
      </c>
      <c r="AJ1330" s="113">
        <f>SUM('monthly data'!CZ311:DB311)</f>
        <v>42.5</v>
      </c>
      <c r="AK1330" s="113">
        <f>SUM('monthly data'!DC311:DE311)</f>
        <v>43.5</v>
      </c>
      <c r="AL1330" s="113">
        <f>SUM('monthly data'!DF311:DH311)</f>
        <v>43.5</v>
      </c>
      <c r="AM1330" s="113">
        <f>SUM('monthly data'!DI311:DK311)</f>
        <v>43.5</v>
      </c>
      <c r="AN1330" s="113">
        <f>SUM('monthly data'!DL311:DN311)</f>
        <v>43.5</v>
      </c>
      <c r="AO1330" s="113">
        <f>SUM('monthly data'!DO311:DQ311)</f>
        <v>43.5</v>
      </c>
      <c r="AP1330" s="113">
        <f>SUM('monthly data'!DR311:DT311)</f>
        <v>40.5</v>
      </c>
      <c r="AQ1330" s="113">
        <f>SUM('monthly data'!DU311:DW311)</f>
        <v>40.5</v>
      </c>
      <c r="AR1330" s="113">
        <f>SUM('monthly data'!DX311:DZ311)</f>
        <v>38.5</v>
      </c>
      <c r="AS1330" s="113">
        <f>SUM('monthly data'!EA311:EC311)</f>
        <v>37.5</v>
      </c>
      <c r="AT1330" s="113">
        <f>SUM('monthly data'!ED311:EF311)</f>
        <v>37.5</v>
      </c>
      <c r="AU1330" s="113">
        <f>SUM('monthly data'!EG311:EI311)</f>
        <v>37.5</v>
      </c>
      <c r="AV1330" s="113">
        <f>SUM('monthly data'!EJ311:EL311)</f>
        <v>37.5</v>
      </c>
      <c r="AW1330" s="113">
        <f>SUM('monthly data'!EM311:EO311)</f>
        <v>37.5</v>
      </c>
      <c r="AX1330" s="113">
        <f>SUM('monthly data'!EP311:ER311)</f>
        <v>37.5</v>
      </c>
      <c r="AY1330" s="113">
        <f>SUM('monthly data'!ES311:EU311)</f>
        <v>37.5</v>
      </c>
      <c r="AZ1330" s="113">
        <f>SUM('monthly data'!EV311:EX311)</f>
        <v>37.5</v>
      </c>
      <c r="BA1330" s="113">
        <f>SUM('monthly data'!EY311:FA311)</f>
        <v>37.5</v>
      </c>
      <c r="BB1330" s="113">
        <f>SUM('monthly data'!FB311:FD311)</f>
        <v>37.5</v>
      </c>
      <c r="BC1330" s="113">
        <f>SUM('monthly data'!FE311:FG311)</f>
        <v>37.5</v>
      </c>
      <c r="BD1330" s="113">
        <f>SUM('monthly data'!FH311:FJ311)</f>
        <v>35</v>
      </c>
      <c r="BE1330" s="113">
        <f>SUM('monthly data'!FK311:FM311)</f>
        <v>33.75</v>
      </c>
      <c r="BF1330" s="113">
        <f>SUM('monthly data'!FN311:FP311)</f>
        <v>36.869999999999997</v>
      </c>
      <c r="BG1330" s="113">
        <f>SUM('monthly data'!FQ311:FS311)</f>
        <v>36</v>
      </c>
      <c r="BH1330" s="113">
        <f>SUM('monthly data'!FT311:FV311)</f>
        <v>37.5</v>
      </c>
      <c r="BI1330" s="113">
        <f>SUM('monthly data'!FW311:FY311)</f>
        <v>36.5</v>
      </c>
      <c r="BJ1330" s="113">
        <f>SUM('monthly data'!FZ311:GB311)</f>
        <v>34.5</v>
      </c>
      <c r="BK1330" s="113">
        <f>SUM('monthly data'!GC311:GE311)</f>
        <v>33</v>
      </c>
      <c r="BL1330" s="113">
        <f>SUM('monthly data'!GF311:GH311)</f>
        <v>33</v>
      </c>
      <c r="BM1330" s="113">
        <f>SUM('monthly data'!GI311:GK311)</f>
        <v>31</v>
      </c>
      <c r="BN1330" s="113">
        <f>SUM('monthly data'!GL311:GN311)</f>
        <v>30</v>
      </c>
      <c r="BO1330" s="113">
        <f>SUM('monthly data'!GO311:GQ311)</f>
        <v>30</v>
      </c>
      <c r="BP1330" s="113">
        <f>SUM('monthly data'!GR311:GT311)</f>
        <v>30</v>
      </c>
      <c r="BQ1330" s="113">
        <f>SUM('monthly data'!GU311:GW311)</f>
        <v>32.5</v>
      </c>
      <c r="BR1330" s="113">
        <f>SUM('monthly data'!GX311:GZ311)</f>
        <v>33</v>
      </c>
      <c r="BS1330" s="113">
        <f>SUM('monthly data'!HA311:HC311)</f>
        <v>34</v>
      </c>
      <c r="BT1330" s="113">
        <f>SUM('monthly data'!HD311:HF311)</f>
        <v>34.5</v>
      </c>
      <c r="BU1330" s="113">
        <f>SUM('monthly data'!HG311:HI311)</f>
        <v>34.5</v>
      </c>
      <c r="BV1330" s="113">
        <f>SUM('monthly data'!HJ311:HL311)</f>
        <v>31.440802869592176</v>
      </c>
      <c r="BW1330" s="113">
        <f>SUM('monthly data'!HM311:HO311)</f>
        <v>32.722316295428939</v>
      </c>
      <c r="BX1330" s="113">
        <f>SUM('monthly data'!HP311:HR311)</f>
        <v>26.442969873663753</v>
      </c>
      <c r="BY1330" s="113">
        <f>SUM('monthly data'!HS311:HU311)</f>
        <v>18.373947339603774</v>
      </c>
      <c r="BZ1330" s="113">
        <f>SUM('monthly data'!HV311:HX311)</f>
        <v>33</v>
      </c>
      <c r="CA1330" s="113">
        <f>SUM('monthly data'!HY311:IA311)</f>
        <v>32.5</v>
      </c>
      <c r="CB1330" s="113">
        <f>SUM('monthly data'!IB311:ID311)</f>
        <v>31.5</v>
      </c>
      <c r="CC1330" s="113">
        <f>SUM('monthly data'!IE311:IG311)</f>
        <v>31.5</v>
      </c>
      <c r="CD1330" s="113">
        <f>SUM('monthly data'!IH311:IJ311)</f>
        <v>31.5</v>
      </c>
      <c r="CE1330" s="113">
        <f>SUM('monthly data'!IK311:IM311)</f>
        <v>31.5</v>
      </c>
      <c r="CF1330" s="113">
        <f>SUM('monthly data'!IN311:IP311)</f>
        <v>31.5</v>
      </c>
      <c r="CG1330" s="113">
        <f>SUM('monthly data'!IQ311:IS311)</f>
        <v>31.5</v>
      </c>
      <c r="CH1330" s="113">
        <f>SUM('monthly data'!IT311:IV311)</f>
        <v>31.5</v>
      </c>
      <c r="CI1330" s="113">
        <f>SUM('monthly data'!IW311:IY311)</f>
        <v>31.5</v>
      </c>
      <c r="CJ1330" s="113">
        <f>SUM('monthly data'!IZ311:JB311)</f>
        <v>31.5</v>
      </c>
      <c r="CK1330" s="113">
        <f>SUM('monthly data'!JC311:JE311)</f>
        <v>31.25</v>
      </c>
      <c r="CL1330" s="113">
        <f>SUM('monthly data'!JF311:JH311)</f>
        <v>30.75</v>
      </c>
      <c r="CM1330" s="113">
        <f>SUM('monthly data'!JI311:JK311)</f>
        <v>30.5</v>
      </c>
      <c r="CN1330" s="113">
        <f>SUM('monthly data'!JL311:JN311)</f>
        <v>30</v>
      </c>
      <c r="CO1330" s="113">
        <f>SUM('monthly data'!JO311:JQ311)</f>
        <v>29.5</v>
      </c>
      <c r="CP1330" s="113">
        <f>SUM('monthly data'!JR311:JT311)</f>
        <v>28.5</v>
      </c>
      <c r="CQ1330" s="113">
        <f>SUM('monthly data'!JU311:JW311)</f>
        <v>28.5</v>
      </c>
      <c r="CR1330" s="113">
        <f>SUM('monthly data'!JX311:JZ311)</f>
        <v>28.5</v>
      </c>
      <c r="CS1330" s="113">
        <f>SUM('monthly data'!KA311:KC311)</f>
        <v>28.5</v>
      </c>
      <c r="CT1330" s="113">
        <f>SUM('monthly data'!KD311:KF311)</f>
        <v>28.5</v>
      </c>
      <c r="CU1330" s="113">
        <f>SUM('monthly data'!KG311:KI311)</f>
        <v>27.5</v>
      </c>
      <c r="CV1330" s="113">
        <f>SUM('monthly data'!KJ311:KL311)</f>
        <v>27</v>
      </c>
      <c r="CW1330" s="113">
        <f>SUM('monthly data'!KM311:KO311)</f>
        <v>27</v>
      </c>
      <c r="CX1330" s="113">
        <f>SUM('monthly data'!KP311:KR311)</f>
        <v>27</v>
      </c>
      <c r="CY1330" s="113">
        <f>SUM('monthly data'!KS311:KU311)</f>
        <v>25.5</v>
      </c>
      <c r="CZ1330" s="113">
        <f>SUM('monthly data'!KV311:KX311)</f>
        <v>19.5</v>
      </c>
      <c r="DA1330" s="113">
        <f>SUM('monthly data'!KY311:LA311)</f>
        <v>19.5</v>
      </c>
      <c r="DB1330" s="113">
        <f>SUM('monthly data'!LB311:LD311)</f>
        <v>19.5</v>
      </c>
      <c r="DC1330" s="113">
        <f>SUM('monthly data'!LE311:LG311)</f>
        <v>13</v>
      </c>
      <c r="DD1330" s="113">
        <f>SUM('monthly data'!LH311:LJ311)</f>
        <v>0</v>
      </c>
      <c r="DE1330" s="113">
        <f>SUM('monthly data'!LK311:LM311)</f>
        <v>0</v>
      </c>
      <c r="DF1330" s="113">
        <f>SUM('monthly data'!LN311:LP311)</f>
        <v>0</v>
      </c>
      <c r="DG1330" s="113">
        <f>SUM('monthly data'!LQ311:LS311)</f>
        <v>0</v>
      </c>
      <c r="DH1330" s="113">
        <f>SUM('monthly data'!LT311:LV311)</f>
        <v>0</v>
      </c>
      <c r="DI1330" s="113">
        <f>SUM('monthly data'!LW311:LY311)</f>
        <v>0</v>
      </c>
      <c r="DJ1330" s="113">
        <f>SUM('monthly data'!LZ311:MB311)</f>
        <v>0</v>
      </c>
      <c r="DK1330" s="113">
        <f>SUM('monthly data'!MC311:ME311)</f>
        <v>0</v>
      </c>
      <c r="DL1330" s="113">
        <f>SUM('monthly data'!MF311:MH311)</f>
        <v>0</v>
      </c>
      <c r="DM1330" s="113">
        <f>SUM('monthly data'!MI311:MK311)</f>
        <v>0</v>
      </c>
      <c r="DN1330" s="113">
        <f>SUM('monthly data'!ML311:MN311)</f>
        <v>0</v>
      </c>
      <c r="DO1330" s="113">
        <f>SUM('monthly data'!MO311:MQ311)</f>
        <v>0</v>
      </c>
      <c r="DP1330" s="113">
        <f>SUM('monthly data'!MR311:MT311)</f>
        <v>0</v>
      </c>
      <c r="DQ1330" s="113">
        <f>SUM('monthly data'!MU311:MW311)</f>
        <v>0</v>
      </c>
    </row>
    <row r="1331" spans="1:121">
      <c r="A1331" s="224" t="s">
        <v>603</v>
      </c>
      <c r="B1331" s="113">
        <f>SUM('monthly data'!B312:D312)</f>
        <v>0</v>
      </c>
      <c r="C1331" s="113">
        <f>SUM('monthly data'!E312:G312)</f>
        <v>0</v>
      </c>
      <c r="D1331" s="113">
        <f>SUM('monthly data'!H312:J312)</f>
        <v>0</v>
      </c>
      <c r="E1331" s="113">
        <f>SUM('monthly data'!K312:M312)</f>
        <v>0</v>
      </c>
      <c r="F1331" s="113">
        <f>SUM('monthly data'!N312:P312)</f>
        <v>0</v>
      </c>
      <c r="G1331" s="113">
        <f>SUM('monthly data'!Q312:S312)</f>
        <v>0</v>
      </c>
      <c r="H1331" s="113">
        <f>SUM('monthly data'!T312:V312)</f>
        <v>0</v>
      </c>
      <c r="I1331" s="113">
        <f>SUM('monthly data'!W312:Y312)</f>
        <v>0</v>
      </c>
      <c r="J1331" s="113">
        <f>SUM('monthly data'!Z312:AB312)</f>
        <v>9</v>
      </c>
      <c r="K1331" s="113">
        <f>SUM('monthly data'!AC312:AE312)</f>
        <v>18</v>
      </c>
      <c r="L1331" s="113">
        <f>SUM('monthly data'!AF312:AH312)</f>
        <v>27</v>
      </c>
      <c r="M1331" s="113">
        <f>SUM('monthly data'!AI312:AK312)</f>
        <v>26</v>
      </c>
      <c r="N1331" s="113">
        <f>SUM('monthly data'!AL312:AN312)</f>
        <v>24</v>
      </c>
      <c r="O1331" s="113">
        <f>SUM('monthly data'!AO312:AQ312)</f>
        <v>24</v>
      </c>
      <c r="P1331" s="113">
        <f>SUM('monthly data'!AR312:AT312)</f>
        <v>24.9</v>
      </c>
      <c r="Q1331" s="113">
        <f>SUM('monthly data'!AU312:AW312)</f>
        <v>24.3</v>
      </c>
      <c r="R1331" s="113">
        <f>SUM('monthly data'!AX312:AZ312)</f>
        <v>24</v>
      </c>
      <c r="S1331" s="113">
        <f>SUM('monthly data'!BA312:BC312)</f>
        <v>16.399999999999999</v>
      </c>
      <c r="T1331" s="113">
        <f>SUM('monthly data'!BD312:BF312)</f>
        <v>27.5</v>
      </c>
      <c r="U1331" s="113">
        <f>SUM('monthly data'!BG312:BI312)</f>
        <v>25.9</v>
      </c>
      <c r="V1331" s="113">
        <f>SUM('monthly data'!BJ312:BL312)</f>
        <v>26.950000000000003</v>
      </c>
      <c r="W1331" s="113">
        <f>SUM('monthly data'!BM312:BO312)</f>
        <v>17.149999999999999</v>
      </c>
      <c r="X1331" s="113">
        <f>SUM('monthly data'!BP312:BR312)</f>
        <v>18.600000000000001</v>
      </c>
      <c r="Y1331" s="113">
        <f>SUM('monthly data'!BS312:BU312)</f>
        <v>26.990000000000002</v>
      </c>
      <c r="Z1331" s="113">
        <f>SUM('monthly data'!BV312:BX312)</f>
        <v>28.75</v>
      </c>
      <c r="AA1331" s="113">
        <f>SUM('monthly data'!BY312:CA312)</f>
        <v>30.979999999999997</v>
      </c>
      <c r="AB1331" s="113">
        <f>SUM('monthly data'!CB312:CD312)</f>
        <v>29.770000000000003</v>
      </c>
      <c r="AC1331" s="113">
        <f>SUM('monthly data'!CE312:CG312)</f>
        <v>33.950000000000003</v>
      </c>
      <c r="AD1331" s="113">
        <f>SUM('monthly data'!CH312:CJ312)</f>
        <v>31.66</v>
      </c>
      <c r="AE1331" s="113">
        <f>SUM('monthly data'!CK312:CM312)</f>
        <v>29.67</v>
      </c>
      <c r="AF1331" s="113">
        <f>SUM('monthly data'!CN312:CP312)</f>
        <v>30.66</v>
      </c>
      <c r="AG1331" s="113">
        <f>SUM('monthly data'!CQ312:CS312)</f>
        <v>29.13</v>
      </c>
      <c r="AH1331" s="113">
        <f>SUM('monthly data'!CT312:CV312)</f>
        <v>28.29</v>
      </c>
      <c r="AI1331" s="113">
        <f>SUM('monthly data'!CW312:CY312)</f>
        <v>29.32</v>
      </c>
      <c r="AJ1331" s="113">
        <f>SUM('monthly data'!CZ312:DB312)</f>
        <v>31.01</v>
      </c>
      <c r="AK1331" s="113">
        <f>SUM('monthly data'!DC312:DE312)</f>
        <v>32.96</v>
      </c>
      <c r="AL1331" s="113">
        <f>SUM('monthly data'!DF312:DH312)</f>
        <v>32.58</v>
      </c>
      <c r="AM1331" s="113">
        <f>SUM('monthly data'!DI312:DK312)</f>
        <v>32.61</v>
      </c>
      <c r="AN1331" s="113">
        <f>SUM('monthly data'!DL312:DN312)</f>
        <v>33.31</v>
      </c>
      <c r="AO1331" s="113">
        <f>SUM('monthly data'!DO312:DQ312)</f>
        <v>33.75</v>
      </c>
      <c r="AP1331" s="113">
        <f>SUM('monthly data'!DR312:DT312)</f>
        <v>19.34</v>
      </c>
      <c r="AQ1331" s="113">
        <f>SUM('monthly data'!DU312:DW312)</f>
        <v>23.16</v>
      </c>
      <c r="AR1331" s="113">
        <f>SUM('monthly data'!DX312:DZ312)</f>
        <v>28.57</v>
      </c>
      <c r="AS1331" s="113">
        <f>SUM('monthly data'!EA312:EC312)</f>
        <v>28.34</v>
      </c>
      <c r="AT1331" s="113">
        <f>SUM('monthly data'!ED312:EF312)</f>
        <v>27.520000000000003</v>
      </c>
      <c r="AU1331" s="113">
        <f>SUM('monthly data'!EG312:EI312)</f>
        <v>25.29</v>
      </c>
      <c r="AV1331" s="113">
        <f>SUM('monthly data'!EJ312:EL312)</f>
        <v>24</v>
      </c>
      <c r="AW1331" s="113">
        <f>SUM('monthly data'!EM312:EO312)</f>
        <v>22.29</v>
      </c>
      <c r="AX1331" s="113">
        <f>SUM('monthly data'!EP312:ER312)</f>
        <v>23.79</v>
      </c>
      <c r="AY1331" s="113">
        <f>SUM('monthly data'!ES312:EU312)</f>
        <v>22.29</v>
      </c>
      <c r="AZ1331" s="113">
        <f>SUM('monthly data'!EV312:EX312)</f>
        <v>18.259999999999998</v>
      </c>
      <c r="BA1331" s="113">
        <f>SUM('monthly data'!EY312:FA312)</f>
        <v>22.21</v>
      </c>
      <c r="BB1331" s="113">
        <f>SUM('monthly data'!FB312:FD312)</f>
        <v>22.990000000000002</v>
      </c>
      <c r="BC1331" s="113">
        <f>SUM('monthly data'!FE312:FG312)</f>
        <v>19.3</v>
      </c>
      <c r="BD1331" s="113">
        <f>SUM('monthly data'!FH312:FJ312)</f>
        <v>21.099999999999998</v>
      </c>
      <c r="BE1331" s="113">
        <f>SUM('monthly data'!FK312:FM312)</f>
        <v>22.240000000000002</v>
      </c>
      <c r="BF1331" s="113">
        <f>SUM('monthly data'!FN312:FP312)</f>
        <v>27.91</v>
      </c>
      <c r="BG1331" s="113">
        <f>SUM('monthly data'!FQ312:FS312)</f>
        <v>25.65</v>
      </c>
      <c r="BH1331" s="113">
        <f>SUM('monthly data'!FT312:FV312)</f>
        <v>27.86</v>
      </c>
      <c r="BI1331" s="113">
        <f>SUM('monthly data'!FW312:FY312)</f>
        <v>24.28</v>
      </c>
      <c r="BJ1331" s="113">
        <f>SUM('monthly data'!FZ312:GB312)</f>
        <v>21.16</v>
      </c>
      <c r="BK1331" s="113">
        <f>SUM('monthly data'!GC312:GE312)</f>
        <v>19.009999999999998</v>
      </c>
      <c r="BL1331" s="113">
        <f>SUM('monthly data'!GF312:GH312)</f>
        <v>21.169999999999998</v>
      </c>
      <c r="BM1331" s="113">
        <f>SUM('monthly data'!GI312:GK312)</f>
        <v>21.32</v>
      </c>
      <c r="BN1331" s="113">
        <f>SUM('monthly data'!GL312:GN312)</f>
        <v>20.189999999999998</v>
      </c>
      <c r="BO1331" s="113">
        <f>SUM('monthly data'!GO312:GQ312)</f>
        <v>20.78</v>
      </c>
      <c r="BP1331" s="113">
        <f>SUM('monthly data'!GR312:GT312)</f>
        <v>20.77</v>
      </c>
      <c r="BQ1331" s="113">
        <f>SUM('monthly data'!GU312:GW312)</f>
        <v>22.92</v>
      </c>
      <c r="BR1331" s="113">
        <f>SUM('monthly data'!GX312:GZ312)</f>
        <v>21.75752688172043</v>
      </c>
      <c r="BS1331" s="113">
        <f>SUM('monthly data'!HA312:HC312)</f>
        <v>25.547000000000001</v>
      </c>
      <c r="BT1331" s="113">
        <f>SUM('monthly data'!HD312:HF312)</f>
        <v>29.422649759663656</v>
      </c>
      <c r="BU1331" s="113">
        <f>SUM('monthly data'!HG312:HI312)</f>
        <v>33.905000000000001</v>
      </c>
      <c r="BV1331" s="113">
        <f>SUM('monthly data'!HJ312:HL312)</f>
        <v>31.440802869592176</v>
      </c>
      <c r="BW1331" s="113">
        <f>SUM('monthly data'!HM312:HO312)</f>
        <v>32.722316295428939</v>
      </c>
      <c r="BX1331" s="113">
        <f>SUM('monthly data'!HP312:HR312)</f>
        <v>26.442969873663753</v>
      </c>
      <c r="BY1331" s="113">
        <f>SUM('monthly data'!HS312:HU312)</f>
        <v>18.373947339603774</v>
      </c>
      <c r="BZ1331" s="113">
        <f>SUM('monthly data'!HV312:HX312)</f>
        <v>17.209372294372294</v>
      </c>
      <c r="CA1331" s="113">
        <f>SUM('monthly data'!HY312:IA312)</f>
        <v>17.044172022708608</v>
      </c>
      <c r="CB1331" s="113">
        <f>SUM('monthly data'!IB312:ID312)</f>
        <v>16.656433613039376</v>
      </c>
      <c r="CC1331" s="113">
        <f>SUM('monthly data'!IE312:IG312)</f>
        <v>16.149999999999999</v>
      </c>
      <c r="CD1331" s="113">
        <f>SUM('monthly data'!IH312:IJ312)</f>
        <v>12.112000000000002</v>
      </c>
      <c r="CE1331" s="113">
        <f>SUM('monthly data'!IK312:IM312)</f>
        <v>10.363</v>
      </c>
      <c r="CF1331" s="113">
        <f>SUM('monthly data'!IN312:IP312)</f>
        <v>10.459</v>
      </c>
      <c r="CG1331" s="113">
        <f>SUM('monthly data'!IQ312:IS312)</f>
        <v>10.625</v>
      </c>
      <c r="CH1331" s="113">
        <f>SUM('monthly data'!IT312:IV312)</f>
        <v>14.911281586479486</v>
      </c>
      <c r="CI1331" s="113">
        <f>SUM('monthly data'!IW312:IY312)</f>
        <v>17.438052972385051</v>
      </c>
      <c r="CJ1331" s="113">
        <f>SUM('monthly data'!IZ312:JB312)</f>
        <v>18.510517704635198</v>
      </c>
      <c r="CK1331" s="113">
        <f>SUM('monthly data'!JC312:JE312)</f>
        <v>19.836626922174396</v>
      </c>
      <c r="CL1331" s="113">
        <f>SUM('monthly data'!JF312:JH312)</f>
        <v>19.244443051201671</v>
      </c>
      <c r="CM1331" s="113">
        <f>SUM('monthly data'!JI312:JK312)</f>
        <v>18.959750640478223</v>
      </c>
      <c r="CN1331" s="113">
        <f>SUM('monthly data'!JL312:JN312)</f>
        <v>17.812873440638434</v>
      </c>
      <c r="CO1331" s="113">
        <f>SUM('monthly data'!JO312:JQ312)</f>
        <v>17.248343334860763</v>
      </c>
      <c r="CP1331" s="113">
        <f>SUM('monthly data'!JR312:JT312)</f>
        <v>16.574397907804094</v>
      </c>
      <c r="CQ1331" s="113">
        <f>SUM('monthly data'!JU312:JW312)</f>
        <v>16.924842556694625</v>
      </c>
      <c r="CR1331" s="113">
        <f>SUM('monthly data'!JX312:JZ312)</f>
        <v>16.889700377994167</v>
      </c>
      <c r="CS1331" s="113">
        <f>SUM('monthly data'!KA312:KC312)</f>
        <v>16.497219326453148</v>
      </c>
      <c r="CT1331" s="113">
        <f>SUM('monthly data'!KD312:KF312)</f>
        <v>16.570210409781289</v>
      </c>
      <c r="CU1331" s="113">
        <f>SUM('monthly data'!KG312:KI312)</f>
        <v>16.125009711344521</v>
      </c>
      <c r="CV1331" s="113">
        <f>SUM('monthly data'!KJ312:KL312)</f>
        <v>16.418251220314382</v>
      </c>
      <c r="CW1331" s="113">
        <f>SUM('monthly data'!KM312:KO312)</f>
        <v>16.439840093845216</v>
      </c>
      <c r="CX1331" s="113">
        <f>SUM('monthly data'!KP312:KR312)</f>
        <v>16.607367592722593</v>
      </c>
      <c r="CY1331" s="113">
        <f>SUM('monthly data'!KS312:KU312)</f>
        <v>16.064099769705368</v>
      </c>
      <c r="CZ1331" s="113">
        <f>SUM('monthly data'!KV312:KX312)</f>
        <v>15.818999999999999</v>
      </c>
      <c r="DA1331" s="113">
        <f>SUM('monthly data'!KY312:LA312)</f>
        <v>15.735887920298879</v>
      </c>
      <c r="DB1331" s="113">
        <f>SUM('monthly data'!LB312:LD312)</f>
        <v>15.543442592356996</v>
      </c>
      <c r="DC1331" s="113">
        <f>SUM('monthly data'!LE312:LG312)</f>
        <v>10.383472925123542</v>
      </c>
      <c r="DD1331" s="113">
        <f>SUM('monthly data'!LH312:LJ312)</f>
        <v>0</v>
      </c>
      <c r="DE1331" s="113">
        <f>SUM('monthly data'!LK312:LM312)</f>
        <v>0</v>
      </c>
      <c r="DF1331" s="113">
        <f>SUM('monthly data'!LN312:LP312)</f>
        <v>0</v>
      </c>
      <c r="DG1331" s="113">
        <f>SUM('monthly data'!LQ312:LS312)</f>
        <v>0</v>
      </c>
      <c r="DH1331" s="113">
        <f>SUM('monthly data'!LT312:LV312)</f>
        <v>0</v>
      </c>
      <c r="DI1331" s="113">
        <f>SUM('monthly data'!LW312:LY312)</f>
        <v>0</v>
      </c>
      <c r="DJ1331" s="113">
        <f>SUM('monthly data'!LZ312:MB312)</f>
        <v>0</v>
      </c>
      <c r="DK1331" s="113">
        <f>SUM('monthly data'!MC312:ME312)</f>
        <v>0</v>
      </c>
      <c r="DL1331" s="113">
        <f>SUM('monthly data'!MF312:MH312)</f>
        <v>0</v>
      </c>
      <c r="DM1331" s="113">
        <f>SUM('monthly data'!MI312:MK312)</f>
        <v>0</v>
      </c>
      <c r="DN1331" s="113">
        <f>SUM('monthly data'!ML312:MN312)</f>
        <v>0</v>
      </c>
      <c r="DO1331" s="113">
        <f>SUM('monthly data'!MO312:MQ312)</f>
        <v>0</v>
      </c>
      <c r="DP1331" s="113">
        <f>SUM('monthly data'!MR312:MT312)</f>
        <v>0</v>
      </c>
      <c r="DQ1331" s="113">
        <f>SUM('monthly data'!MU312:MW312)</f>
        <v>0</v>
      </c>
    </row>
    <row r="1332" spans="1:121">
      <c r="A1332" s="225" t="s">
        <v>604</v>
      </c>
      <c r="B1332" s="113">
        <f>SUM('monthly data'!B313:D313)</f>
        <v>0</v>
      </c>
      <c r="C1332" s="113">
        <f>SUM('monthly data'!E313:G313)</f>
        <v>0</v>
      </c>
      <c r="D1332" s="113">
        <f>SUM('monthly data'!H313:J313)</f>
        <v>0</v>
      </c>
      <c r="E1332" s="113">
        <f>SUM('monthly data'!K313:M313)</f>
        <v>0</v>
      </c>
      <c r="F1332" s="113">
        <f>SUM('monthly data'!N313:P313)</f>
        <v>0</v>
      </c>
      <c r="G1332" s="113">
        <f>SUM('monthly data'!Q313:S313)</f>
        <v>0</v>
      </c>
      <c r="H1332" s="113">
        <f>SUM('monthly data'!T313:V313)</f>
        <v>0</v>
      </c>
      <c r="I1332" s="113">
        <f>SUM('monthly data'!W313:Y313)</f>
        <v>0</v>
      </c>
      <c r="J1332" s="113">
        <f>SUM('monthly data'!Z313:AB313)</f>
        <v>0</v>
      </c>
      <c r="K1332" s="113">
        <f>SUM('monthly data'!AC313:AE313)</f>
        <v>0</v>
      </c>
      <c r="L1332" s="113">
        <f>SUM('monthly data'!AF313:AH313)</f>
        <v>0</v>
      </c>
      <c r="M1332" s="113">
        <f>SUM('monthly data'!AI313:AK313)</f>
        <v>0</v>
      </c>
      <c r="N1332" s="113">
        <f>SUM('monthly data'!AL313:AN313)</f>
        <v>0</v>
      </c>
      <c r="O1332" s="113">
        <f>SUM('monthly data'!AO313:AQ313)</f>
        <v>0</v>
      </c>
      <c r="P1332" s="113">
        <f>SUM('monthly data'!AR313:AT313)</f>
        <v>0</v>
      </c>
      <c r="Q1332" s="113">
        <f>SUM('monthly data'!AU313:AW313)</f>
        <v>0</v>
      </c>
      <c r="R1332" s="113">
        <f>SUM('monthly data'!AX313:AZ313)</f>
        <v>0</v>
      </c>
      <c r="S1332" s="113">
        <f>SUM('monthly data'!BA313:BC313)</f>
        <v>0</v>
      </c>
      <c r="T1332" s="113">
        <f>SUM('monthly data'!BD313:BF313)</f>
        <v>0</v>
      </c>
      <c r="U1332" s="113">
        <f>SUM('monthly data'!BG313:BI313)</f>
        <v>0</v>
      </c>
      <c r="V1332" s="113">
        <f>SUM('monthly data'!BJ313:BL313)</f>
        <v>0</v>
      </c>
      <c r="W1332" s="113">
        <f>SUM('monthly data'!BM313:BO313)</f>
        <v>0</v>
      </c>
      <c r="X1332" s="113">
        <f>SUM('monthly data'!BP313:BR313)</f>
        <v>0</v>
      </c>
      <c r="Y1332" s="113">
        <f>SUM('monthly data'!BS313:BU313)</f>
        <v>0</v>
      </c>
      <c r="Z1332" s="113">
        <f>SUM('monthly data'!BV313:BX313)</f>
        <v>0</v>
      </c>
      <c r="AA1332" s="113">
        <f>SUM('monthly data'!BY313:CA313)</f>
        <v>0</v>
      </c>
      <c r="AB1332" s="113">
        <f>SUM('monthly data'!CB313:CD313)</f>
        <v>0</v>
      </c>
      <c r="AC1332" s="113">
        <f>SUM('monthly data'!CE313:CG313)</f>
        <v>0</v>
      </c>
      <c r="AD1332" s="113">
        <f>SUM('monthly data'!CH313:CJ313)</f>
        <v>0</v>
      </c>
      <c r="AE1332" s="113">
        <f>SUM('monthly data'!CK313:CM313)</f>
        <v>0</v>
      </c>
      <c r="AF1332" s="113">
        <f>SUM('monthly data'!CN313:CP313)</f>
        <v>0</v>
      </c>
      <c r="AG1332" s="113">
        <f>SUM('monthly data'!CQ313:CS313)</f>
        <v>0</v>
      </c>
      <c r="AH1332" s="113">
        <f>SUM('monthly data'!CT313:CV313)</f>
        <v>0</v>
      </c>
      <c r="AI1332" s="113">
        <f>SUM('monthly data'!CW313:CY313)</f>
        <v>0</v>
      </c>
      <c r="AJ1332" s="113">
        <f>SUM('monthly data'!CZ313:DB313)</f>
        <v>0</v>
      </c>
      <c r="AK1332" s="113">
        <f>SUM('monthly data'!DC313:DE313)</f>
        <v>0</v>
      </c>
      <c r="AL1332" s="113">
        <f>SUM('monthly data'!DF313:DH313)</f>
        <v>0</v>
      </c>
      <c r="AM1332" s="113">
        <f>SUM('monthly data'!DI313:DK313)</f>
        <v>0</v>
      </c>
      <c r="AN1332" s="113">
        <f>SUM('monthly data'!DL313:DN313)</f>
        <v>0</v>
      </c>
      <c r="AO1332" s="113">
        <f>SUM('monthly data'!DO313:DQ313)</f>
        <v>0</v>
      </c>
      <c r="AP1332" s="113">
        <f>SUM('monthly data'!DR313:DT313)</f>
        <v>0</v>
      </c>
      <c r="AQ1332" s="113">
        <f>SUM('monthly data'!DU313:DW313)</f>
        <v>0</v>
      </c>
      <c r="AR1332" s="113">
        <f>SUM('monthly data'!DX313:DZ313)</f>
        <v>0</v>
      </c>
      <c r="AS1332" s="113">
        <f>SUM('monthly data'!EA313:EC313)</f>
        <v>0</v>
      </c>
      <c r="AT1332" s="113">
        <f>SUM('monthly data'!ED313:EF313)</f>
        <v>0</v>
      </c>
      <c r="AU1332" s="113">
        <f>SUM('monthly data'!EG313:EI313)</f>
        <v>0</v>
      </c>
      <c r="AV1332" s="113">
        <f>SUM('monthly data'!EJ313:EL313)</f>
        <v>0</v>
      </c>
      <c r="AW1332" s="113">
        <f>SUM('monthly data'!EM313:EO313)</f>
        <v>0</v>
      </c>
      <c r="AX1332" s="113">
        <f>SUM('monthly data'!EP313:ER313)</f>
        <v>0</v>
      </c>
      <c r="AY1332" s="113">
        <f>SUM('monthly data'!ES313:EU313)</f>
        <v>0</v>
      </c>
      <c r="AZ1332" s="113">
        <f>SUM('monthly data'!EV313:EX313)</f>
        <v>0</v>
      </c>
      <c r="BA1332" s="113">
        <f>SUM('monthly data'!EY313:FA313)</f>
        <v>0</v>
      </c>
      <c r="BB1332" s="113">
        <f>SUM('monthly data'!FB313:FD313)</f>
        <v>24</v>
      </c>
      <c r="BC1332" s="113">
        <f>SUM('monthly data'!FE313:FG313)</f>
        <v>24</v>
      </c>
      <c r="BD1332" s="113">
        <f>SUM('monthly data'!FH313:FJ313)</f>
        <v>24</v>
      </c>
      <c r="BE1332" s="113">
        <f>SUM('monthly data'!FK313:FM313)</f>
        <v>24</v>
      </c>
      <c r="BF1332" s="113">
        <f>SUM('monthly data'!FN313:FP313)</f>
        <v>18</v>
      </c>
      <c r="BG1332" s="113">
        <f>SUM('monthly data'!FQ313:FS313)</f>
        <v>15</v>
      </c>
      <c r="BH1332" s="113">
        <f>SUM('monthly data'!FT313:FV313)</f>
        <v>15</v>
      </c>
      <c r="BI1332" s="113">
        <f>SUM('monthly data'!FW313:FY313)</f>
        <v>15</v>
      </c>
      <c r="BJ1332" s="113">
        <f>SUM('monthly data'!FZ313:GB313)</f>
        <v>15</v>
      </c>
      <c r="BK1332" s="113">
        <f>SUM('monthly data'!GC313:GE313)</f>
        <v>15</v>
      </c>
      <c r="BL1332" s="113">
        <f>SUM('monthly data'!GF313:GH313)</f>
        <v>15</v>
      </c>
      <c r="BM1332" s="113">
        <f>SUM('monthly data'!GI313:GK313)</f>
        <v>15</v>
      </c>
      <c r="BN1332" s="113">
        <f>SUM('monthly data'!GL313:GN313)</f>
        <v>15</v>
      </c>
      <c r="BO1332" s="113">
        <f>SUM('monthly data'!GO313:GQ313)</f>
        <v>15</v>
      </c>
      <c r="BP1332" s="113">
        <f>SUM('monthly data'!GR313:GT313)</f>
        <v>15</v>
      </c>
      <c r="BQ1332" s="113">
        <f>SUM('monthly data'!GU313:GW313)</f>
        <v>15</v>
      </c>
      <c r="BR1332" s="113">
        <f>SUM('monthly data'!GX313:GZ313)</f>
        <v>15</v>
      </c>
      <c r="BS1332" s="113">
        <f>SUM('monthly data'!HA313:HC313)</f>
        <v>15</v>
      </c>
      <c r="BT1332" s="113">
        <f>SUM('monthly data'!HD313:HF313)</f>
        <v>15</v>
      </c>
      <c r="BU1332" s="113">
        <f>SUM('monthly data'!HG313:HI313)</f>
        <v>15</v>
      </c>
      <c r="BV1332" s="113">
        <f>SUM('monthly data'!HJ313:HL313)</f>
        <v>15</v>
      </c>
      <c r="BW1332" s="113">
        <f>SUM('monthly data'!HM313:HO313)</f>
        <v>15</v>
      </c>
      <c r="BX1332" s="113">
        <f>SUM('monthly data'!HP313:HR313)</f>
        <v>15</v>
      </c>
      <c r="BY1332" s="113">
        <f>SUM('monthly data'!HS313:HU313)</f>
        <v>15</v>
      </c>
      <c r="BZ1332" s="113">
        <f>SUM('monthly data'!HV313:HX313)</f>
        <v>15</v>
      </c>
      <c r="CA1332" s="113">
        <f>SUM('monthly data'!HY313:IA313)</f>
        <v>15</v>
      </c>
      <c r="CB1332" s="113">
        <f>SUM('monthly data'!IB313:ID313)</f>
        <v>15</v>
      </c>
      <c r="CC1332" s="113">
        <f>SUM('monthly data'!IE313:IG313)</f>
        <v>15</v>
      </c>
      <c r="CD1332" s="113">
        <f>SUM('monthly data'!IH313:IJ313)</f>
        <v>15</v>
      </c>
      <c r="CE1332" s="113">
        <f>SUM('monthly data'!IK313:IM313)</f>
        <v>15</v>
      </c>
      <c r="CF1332" s="113">
        <f>SUM('monthly data'!IN313:IP313)</f>
        <v>15</v>
      </c>
      <c r="CG1332" s="113">
        <f>SUM('monthly data'!IQ313:IS313)</f>
        <v>15</v>
      </c>
      <c r="CH1332" s="113">
        <f>SUM('monthly data'!IT313:IV313)</f>
        <v>15</v>
      </c>
      <c r="CI1332" s="113">
        <f>SUM('monthly data'!IW313:IY313)</f>
        <v>15</v>
      </c>
      <c r="CJ1332" s="113">
        <f>SUM('monthly data'!IZ313:JB313)</f>
        <v>15</v>
      </c>
      <c r="CK1332" s="113">
        <f>SUM('monthly data'!JC313:JE313)</f>
        <v>15</v>
      </c>
      <c r="CL1332" s="113">
        <f>SUM('monthly data'!JF313:JH313)</f>
        <v>15</v>
      </c>
      <c r="CM1332" s="113">
        <f>SUM('monthly data'!JI313:JK313)</f>
        <v>15</v>
      </c>
      <c r="CN1332" s="113">
        <f>SUM('monthly data'!JL313:JN313)</f>
        <v>15</v>
      </c>
      <c r="CO1332" s="113">
        <f>SUM('monthly data'!JO313:JQ313)</f>
        <v>15</v>
      </c>
      <c r="CP1332" s="113">
        <f>SUM('monthly data'!JR313:JT313)</f>
        <v>15</v>
      </c>
      <c r="CQ1332" s="113">
        <f>SUM('monthly data'!JU313:JW313)</f>
        <v>15</v>
      </c>
      <c r="CR1332" s="113">
        <f>SUM('monthly data'!JX313:JZ313)</f>
        <v>15</v>
      </c>
      <c r="CS1332" s="113">
        <f>SUM('monthly data'!KA313:KC313)</f>
        <v>15</v>
      </c>
      <c r="CT1332" s="113">
        <f>SUM('monthly data'!KD313:KF313)</f>
        <v>15</v>
      </c>
      <c r="CU1332" s="113">
        <f>SUM('monthly data'!KG313:KI313)</f>
        <v>15</v>
      </c>
      <c r="CV1332" s="113">
        <f>SUM('monthly data'!KJ313:KL313)</f>
        <v>15</v>
      </c>
      <c r="CW1332" s="113">
        <f>SUM('monthly data'!KM313:KO313)</f>
        <v>15</v>
      </c>
      <c r="CX1332" s="113">
        <f>SUM('monthly data'!KP313:KR313)</f>
        <v>15</v>
      </c>
      <c r="CY1332" s="113">
        <f>SUM('monthly data'!KS313:KU313)</f>
        <v>12</v>
      </c>
      <c r="CZ1332" s="113">
        <f>SUM('monthly data'!KV313:KX313)</f>
        <v>12</v>
      </c>
      <c r="DA1332" s="113">
        <f>SUM('monthly data'!KY313:LA313)</f>
        <v>12</v>
      </c>
      <c r="DB1332" s="113">
        <f>SUM('monthly data'!LB313:LD313)</f>
        <v>12</v>
      </c>
      <c r="DC1332" s="113">
        <f>SUM('monthly data'!LE313:LG313)</f>
        <v>8</v>
      </c>
      <c r="DD1332" s="113">
        <f>SUM('monthly data'!LH313:LJ313)</f>
        <v>0</v>
      </c>
      <c r="DE1332" s="113">
        <f>SUM('monthly data'!LK313:LM313)</f>
        <v>0</v>
      </c>
      <c r="DF1332" s="113">
        <f>SUM('monthly data'!LN313:LP313)</f>
        <v>0</v>
      </c>
      <c r="DG1332" s="113">
        <f>SUM('monthly data'!LQ313:LS313)</f>
        <v>0</v>
      </c>
      <c r="DH1332" s="113">
        <f>SUM('monthly data'!LT313:LV313)</f>
        <v>0</v>
      </c>
      <c r="DI1332" s="113">
        <f>SUM('monthly data'!LW313:LY313)</f>
        <v>0</v>
      </c>
      <c r="DJ1332" s="113">
        <f>SUM('monthly data'!LZ313:MB313)</f>
        <v>0</v>
      </c>
      <c r="DK1332" s="113">
        <f>SUM('monthly data'!MC313:ME313)</f>
        <v>0</v>
      </c>
      <c r="DL1332" s="113">
        <f>SUM('monthly data'!MF313:MH313)</f>
        <v>0</v>
      </c>
      <c r="DM1332" s="113">
        <f>SUM('monthly data'!MI313:MK313)</f>
        <v>0</v>
      </c>
      <c r="DN1332" s="113">
        <f>SUM('monthly data'!ML313:MN313)</f>
        <v>0</v>
      </c>
      <c r="DO1332" s="113">
        <f>SUM('monthly data'!MO313:MQ313)</f>
        <v>0</v>
      </c>
      <c r="DP1332" s="113">
        <f>SUM('monthly data'!MR313:MT313)</f>
        <v>0</v>
      </c>
      <c r="DQ1332" s="113">
        <f>SUM('monthly data'!MU313:MW313)</f>
        <v>0</v>
      </c>
    </row>
    <row r="1333" spans="1:121">
      <c r="A1333" s="225" t="s">
        <v>605</v>
      </c>
      <c r="B1333" s="113">
        <f>SUM('monthly data'!B314:D314)</f>
        <v>0</v>
      </c>
      <c r="C1333" s="113">
        <f>SUM('monthly data'!E314:G314)</f>
        <v>0</v>
      </c>
      <c r="D1333" s="113">
        <f>SUM('monthly data'!H314:J314)</f>
        <v>0</v>
      </c>
      <c r="E1333" s="113">
        <f>SUM('monthly data'!K314:M314)</f>
        <v>0</v>
      </c>
      <c r="F1333" s="113">
        <f>SUM('monthly data'!N314:P314)</f>
        <v>0</v>
      </c>
      <c r="G1333" s="113">
        <f>SUM('monthly data'!Q314:S314)</f>
        <v>0</v>
      </c>
      <c r="H1333" s="113">
        <f>SUM('monthly data'!T314:V314)</f>
        <v>0</v>
      </c>
      <c r="I1333" s="113">
        <f>SUM('monthly data'!W314:Y314)</f>
        <v>0</v>
      </c>
      <c r="J1333" s="113">
        <f>SUM('monthly data'!Z314:AB314)</f>
        <v>0</v>
      </c>
      <c r="K1333" s="113">
        <f>SUM('monthly data'!AC314:AE314)</f>
        <v>0</v>
      </c>
      <c r="L1333" s="113">
        <f>SUM('monthly data'!AF314:AH314)</f>
        <v>0</v>
      </c>
      <c r="M1333" s="113">
        <f>SUM('monthly data'!AI314:AK314)</f>
        <v>0</v>
      </c>
      <c r="N1333" s="113">
        <f>SUM('monthly data'!AL314:AN314)</f>
        <v>0</v>
      </c>
      <c r="O1333" s="113">
        <f>SUM('monthly data'!AO314:AQ314)</f>
        <v>0</v>
      </c>
      <c r="P1333" s="113">
        <f>SUM('monthly data'!AR314:AT314)</f>
        <v>0</v>
      </c>
      <c r="Q1333" s="113">
        <f>SUM('monthly data'!AU314:AW314)</f>
        <v>0</v>
      </c>
      <c r="R1333" s="113">
        <f>SUM('monthly data'!AX314:AZ314)</f>
        <v>0</v>
      </c>
      <c r="S1333" s="113">
        <f>SUM('monthly data'!BA314:BC314)</f>
        <v>0</v>
      </c>
      <c r="T1333" s="113">
        <f>SUM('monthly data'!BD314:BF314)</f>
        <v>0</v>
      </c>
      <c r="U1333" s="113">
        <f>SUM('monthly data'!BG314:BI314)</f>
        <v>0</v>
      </c>
      <c r="V1333" s="113">
        <f>SUM('monthly data'!BJ314:BL314)</f>
        <v>0</v>
      </c>
      <c r="W1333" s="113">
        <f>SUM('monthly data'!BM314:BO314)</f>
        <v>0</v>
      </c>
      <c r="X1333" s="113">
        <f>SUM('monthly data'!BP314:BR314)</f>
        <v>0</v>
      </c>
      <c r="Y1333" s="113">
        <f>SUM('monthly data'!BS314:BU314)</f>
        <v>0</v>
      </c>
      <c r="Z1333" s="113">
        <f>SUM('monthly data'!BV314:BX314)</f>
        <v>0</v>
      </c>
      <c r="AA1333" s="113">
        <f>SUM('monthly data'!BY314:CA314)</f>
        <v>0</v>
      </c>
      <c r="AB1333" s="113">
        <f>SUM('monthly data'!CB314:CD314)</f>
        <v>0</v>
      </c>
      <c r="AC1333" s="113">
        <f>SUM('monthly data'!CE314:CG314)</f>
        <v>0</v>
      </c>
      <c r="AD1333" s="113">
        <f>SUM('monthly data'!CH314:CJ314)</f>
        <v>0</v>
      </c>
      <c r="AE1333" s="113">
        <f>SUM('monthly data'!CK314:CM314)</f>
        <v>0</v>
      </c>
      <c r="AF1333" s="113">
        <f>SUM('monthly data'!CN314:CP314)</f>
        <v>0</v>
      </c>
      <c r="AG1333" s="113">
        <f>SUM('monthly data'!CQ314:CS314)</f>
        <v>0</v>
      </c>
      <c r="AH1333" s="113">
        <f>SUM('monthly data'!CT314:CV314)</f>
        <v>0</v>
      </c>
      <c r="AI1333" s="113">
        <f>SUM('monthly data'!CW314:CY314)</f>
        <v>0</v>
      </c>
      <c r="AJ1333" s="113">
        <f>SUM('monthly data'!CZ314:DB314)</f>
        <v>0</v>
      </c>
      <c r="AK1333" s="113">
        <f>SUM('monthly data'!DC314:DE314)</f>
        <v>0</v>
      </c>
      <c r="AL1333" s="113">
        <f>SUM('monthly data'!DF314:DH314)</f>
        <v>0</v>
      </c>
      <c r="AM1333" s="113">
        <f>SUM('monthly data'!DI314:DK314)</f>
        <v>0</v>
      </c>
      <c r="AN1333" s="113">
        <f>SUM('monthly data'!DL314:DN314)</f>
        <v>0</v>
      </c>
      <c r="AO1333" s="113">
        <f>SUM('monthly data'!DO314:DQ314)</f>
        <v>0</v>
      </c>
      <c r="AP1333" s="113">
        <f>SUM('monthly data'!DR314:DT314)</f>
        <v>0</v>
      </c>
      <c r="AQ1333" s="113">
        <f>SUM('monthly data'!DU314:DW314)</f>
        <v>0</v>
      </c>
      <c r="AR1333" s="113">
        <f>SUM('monthly data'!DX314:DZ314)</f>
        <v>0</v>
      </c>
      <c r="AS1333" s="113">
        <f>SUM('monthly data'!EA314:EC314)</f>
        <v>0</v>
      </c>
      <c r="AT1333" s="113">
        <f>SUM('monthly data'!ED314:EF314)</f>
        <v>0</v>
      </c>
      <c r="AU1333" s="113">
        <f>SUM('monthly data'!EG314:EI314)</f>
        <v>0</v>
      </c>
      <c r="AV1333" s="113">
        <f>SUM('monthly data'!EJ314:EL314)</f>
        <v>0</v>
      </c>
      <c r="AW1333" s="113">
        <f>SUM('monthly data'!EM314:EO314)</f>
        <v>0</v>
      </c>
      <c r="AX1333" s="113">
        <f>SUM('monthly data'!EP314:ER314)</f>
        <v>0</v>
      </c>
      <c r="AY1333" s="113">
        <f>SUM('monthly data'!ES314:EU314)</f>
        <v>0</v>
      </c>
      <c r="AZ1333" s="113">
        <f>SUM('monthly data'!EV314:EX314)</f>
        <v>0</v>
      </c>
      <c r="BA1333" s="113">
        <f>SUM('monthly data'!EY314:FA314)</f>
        <v>0</v>
      </c>
      <c r="BB1333" s="113">
        <f>SUM('monthly data'!FB314:FD314)</f>
        <v>0</v>
      </c>
      <c r="BC1333" s="113">
        <f>SUM('monthly data'!FE314:FG314)</f>
        <v>0</v>
      </c>
      <c r="BD1333" s="113">
        <f>SUM('monthly data'!FH314:FJ314)</f>
        <v>0</v>
      </c>
      <c r="BE1333" s="113">
        <f>SUM('monthly data'!FK314:FM314)</f>
        <v>0</v>
      </c>
      <c r="BF1333" s="113">
        <f>SUM('monthly data'!FN314:FP314)</f>
        <v>0</v>
      </c>
      <c r="BG1333" s="113">
        <f>SUM('monthly data'!FQ314:FS314)</f>
        <v>0</v>
      </c>
      <c r="BH1333" s="113">
        <f>SUM('monthly data'!FT314:FV314)</f>
        <v>0</v>
      </c>
      <c r="BI1333" s="113">
        <f>SUM('monthly data'!FW314:FY314)</f>
        <v>0</v>
      </c>
      <c r="BJ1333" s="113">
        <f>SUM('monthly data'!FZ314:GB314)</f>
        <v>0</v>
      </c>
      <c r="BK1333" s="113">
        <f>SUM('monthly data'!GC314:GE314)</f>
        <v>0</v>
      </c>
      <c r="BL1333" s="113">
        <f>SUM('monthly data'!GF314:GH314)</f>
        <v>0</v>
      </c>
      <c r="BM1333" s="113">
        <f>SUM('monthly data'!GI314:GK314)</f>
        <v>0</v>
      </c>
      <c r="BN1333" s="113">
        <f>SUM('monthly data'!GL314:GN314)</f>
        <v>0</v>
      </c>
      <c r="BO1333" s="113">
        <f>SUM('monthly data'!GO314:GQ314)</f>
        <v>0</v>
      </c>
      <c r="BP1333" s="113">
        <f>SUM('monthly data'!GR314:GT314)</f>
        <v>0</v>
      </c>
      <c r="BQ1333" s="113">
        <f>SUM('monthly data'!GU314:GW314)</f>
        <v>0</v>
      </c>
      <c r="BR1333" s="113">
        <f>SUM('monthly data'!GX314:GZ314)</f>
        <v>0</v>
      </c>
      <c r="BS1333" s="113">
        <f>SUM('monthly data'!HA314:HC314)</f>
        <v>0</v>
      </c>
      <c r="BT1333" s="113">
        <f>SUM('monthly data'!HD314:HF314)</f>
        <v>0</v>
      </c>
      <c r="BU1333" s="113">
        <f>SUM('monthly data'!HG314:HI314)</f>
        <v>0</v>
      </c>
      <c r="BV1333" s="113">
        <f>SUM('monthly data'!HJ314:HL314)</f>
        <v>0</v>
      </c>
      <c r="BW1333" s="113">
        <f>SUM('monthly data'!HM314:HO314)</f>
        <v>0</v>
      </c>
      <c r="BX1333" s="113">
        <f>SUM('monthly data'!HP314:HR314)</f>
        <v>0</v>
      </c>
      <c r="BY1333" s="113">
        <f>SUM('monthly data'!HS314:HU314)</f>
        <v>0</v>
      </c>
      <c r="BZ1333" s="113">
        <f>SUM('monthly data'!HV314:HX314)</f>
        <v>0</v>
      </c>
      <c r="CA1333" s="113">
        <f>SUM('monthly data'!HY314:IA314)</f>
        <v>0</v>
      </c>
      <c r="CB1333" s="113">
        <f>SUM('monthly data'!IB314:ID314)</f>
        <v>0</v>
      </c>
      <c r="CC1333" s="113">
        <f>SUM('monthly data'!IE314:IG314)</f>
        <v>0</v>
      </c>
      <c r="CD1333" s="113">
        <f>SUM('monthly data'!IH314:IJ314)</f>
        <v>0</v>
      </c>
      <c r="CE1333" s="113">
        <f>SUM('monthly data'!IK314:IM314)</f>
        <v>0</v>
      </c>
      <c r="CF1333" s="113">
        <f>SUM('monthly data'!IN314:IP314)</f>
        <v>0</v>
      </c>
      <c r="CG1333" s="113">
        <f>SUM('monthly data'!IQ314:IS314)</f>
        <v>0</v>
      </c>
      <c r="CH1333" s="113">
        <f>SUM('monthly data'!IT314:IV314)</f>
        <v>0</v>
      </c>
      <c r="CI1333" s="113">
        <f>SUM('monthly data'!IW314:IY314)</f>
        <v>0</v>
      </c>
      <c r="CJ1333" s="113">
        <f>SUM('monthly data'!IZ314:JB314)</f>
        <v>0</v>
      </c>
      <c r="CK1333" s="113">
        <f>SUM('monthly data'!JC314:JE314)</f>
        <v>0</v>
      </c>
      <c r="CL1333" s="113">
        <f>SUM('monthly data'!JF314:JH314)</f>
        <v>0</v>
      </c>
      <c r="CM1333" s="113">
        <f>SUM('monthly data'!JI314:JK314)</f>
        <v>0</v>
      </c>
      <c r="CN1333" s="113">
        <f>SUM('monthly data'!JL314:JN314)</f>
        <v>0</v>
      </c>
      <c r="CO1333" s="113">
        <f>SUM('monthly data'!JO314:JQ314)</f>
        <v>0</v>
      </c>
      <c r="CP1333" s="113">
        <f>SUM('monthly data'!JR314:JT314)</f>
        <v>0</v>
      </c>
      <c r="CQ1333" s="113">
        <f>SUM('monthly data'!JU314:JW314)</f>
        <v>0</v>
      </c>
      <c r="CR1333" s="113">
        <f>SUM('monthly data'!JX314:JZ314)</f>
        <v>0</v>
      </c>
      <c r="CS1333" s="113">
        <f>SUM('monthly data'!KA314:KC314)</f>
        <v>0</v>
      </c>
      <c r="CT1333" s="113">
        <f>SUM('monthly data'!KD314:KF314)</f>
        <v>0</v>
      </c>
      <c r="CU1333" s="113">
        <f>SUM('monthly data'!KG314:KI314)</f>
        <v>0</v>
      </c>
      <c r="CV1333" s="113">
        <f>SUM('monthly data'!KJ314:KL314)</f>
        <v>0</v>
      </c>
      <c r="CW1333" s="113">
        <f>SUM('monthly data'!KM314:KO314)</f>
        <v>0</v>
      </c>
      <c r="CX1333" s="113">
        <f>SUM('monthly data'!KP314:KR314)</f>
        <v>0</v>
      </c>
      <c r="CY1333" s="113">
        <f>SUM('monthly data'!KS314:KU314)</f>
        <v>0</v>
      </c>
      <c r="CZ1333" s="113">
        <f>SUM('monthly data'!KV314:KX314)</f>
        <v>0</v>
      </c>
      <c r="DA1333" s="113">
        <f>SUM('monthly data'!KY314:LA314)</f>
        <v>0</v>
      </c>
      <c r="DB1333" s="113">
        <f>SUM('monthly data'!LB314:LD314)</f>
        <v>0</v>
      </c>
      <c r="DC1333" s="113">
        <f>SUM('monthly data'!LE314:LG314)</f>
        <v>0</v>
      </c>
      <c r="DD1333" s="113">
        <f>SUM('monthly data'!LH314:LJ314)</f>
        <v>0</v>
      </c>
      <c r="DE1333" s="113">
        <f>SUM('monthly data'!LK314:LM314)</f>
        <v>0</v>
      </c>
      <c r="DF1333" s="113">
        <f>SUM('monthly data'!LN314:LP314)</f>
        <v>0</v>
      </c>
      <c r="DG1333" s="113">
        <f>SUM('monthly data'!LQ314:LS314)</f>
        <v>0</v>
      </c>
      <c r="DH1333" s="113">
        <f>SUM('monthly data'!LT314:LV314)</f>
        <v>0</v>
      </c>
      <c r="DI1333" s="113">
        <f>SUM('monthly data'!LW314:LY314)</f>
        <v>0</v>
      </c>
      <c r="DJ1333" s="113">
        <f>SUM('monthly data'!LZ314:MB314)</f>
        <v>0</v>
      </c>
      <c r="DK1333" s="113">
        <f>SUM('monthly data'!MC314:ME314)</f>
        <v>0</v>
      </c>
      <c r="DL1333" s="113">
        <f>SUM('monthly data'!MF314:MH314)</f>
        <v>0</v>
      </c>
      <c r="DM1333" s="113">
        <f>SUM('monthly data'!MI314:MK314)</f>
        <v>0</v>
      </c>
      <c r="DN1333" s="113">
        <f>SUM('monthly data'!ML314:MN314)</f>
        <v>0</v>
      </c>
      <c r="DO1333" s="113">
        <f>SUM('monthly data'!MO314:MQ314)</f>
        <v>0</v>
      </c>
      <c r="DP1333" s="113">
        <f>SUM('monthly data'!MR314:MT314)</f>
        <v>0</v>
      </c>
      <c r="DQ1333" s="113">
        <f>SUM('monthly data'!MU314:MW314)</f>
        <v>0</v>
      </c>
    </row>
    <row r="1334" spans="1:121">
      <c r="A1334" s="225" t="s">
        <v>606</v>
      </c>
      <c r="B1334" s="113">
        <f>SUM('monthly data'!B315:D315)</f>
        <v>0</v>
      </c>
      <c r="C1334" s="113">
        <f>SUM('monthly data'!E315:G315)</f>
        <v>0</v>
      </c>
      <c r="D1334" s="113">
        <f>SUM('monthly data'!H315:J315)</f>
        <v>0</v>
      </c>
      <c r="E1334" s="113">
        <f>SUM('monthly data'!K315:M315)</f>
        <v>0</v>
      </c>
      <c r="F1334" s="113">
        <f>SUM('monthly data'!N315:P315)</f>
        <v>0</v>
      </c>
      <c r="G1334" s="113">
        <f>SUM('monthly data'!Q315:S315)</f>
        <v>0</v>
      </c>
      <c r="H1334" s="113">
        <f>SUM('monthly data'!T315:V315)</f>
        <v>0</v>
      </c>
      <c r="I1334" s="113">
        <f>SUM('monthly data'!W315:Y315)</f>
        <v>0</v>
      </c>
      <c r="J1334" s="113">
        <f>SUM('monthly data'!Z315:AB315)</f>
        <v>0</v>
      </c>
      <c r="K1334" s="113">
        <f>SUM('monthly data'!AC315:AE315)</f>
        <v>0</v>
      </c>
      <c r="L1334" s="113">
        <f>SUM('monthly data'!AF315:AH315)</f>
        <v>0</v>
      </c>
      <c r="M1334" s="113">
        <f>SUM('monthly data'!AI315:AK315)</f>
        <v>0</v>
      </c>
      <c r="N1334" s="113">
        <f>SUM('monthly data'!AL315:AN315)</f>
        <v>0</v>
      </c>
      <c r="O1334" s="113">
        <f>SUM('monthly data'!AO315:AQ315)</f>
        <v>0</v>
      </c>
      <c r="P1334" s="113">
        <f>SUM('monthly data'!AR315:AT315)</f>
        <v>0</v>
      </c>
      <c r="Q1334" s="113">
        <f>SUM('monthly data'!AU315:AW315)</f>
        <v>0</v>
      </c>
      <c r="R1334" s="113">
        <f>SUM('monthly data'!AX315:AZ315)</f>
        <v>0</v>
      </c>
      <c r="S1334" s="113">
        <f>SUM('monthly data'!BA315:BC315)</f>
        <v>0</v>
      </c>
      <c r="T1334" s="113">
        <f>SUM('monthly data'!BD315:BF315)</f>
        <v>0</v>
      </c>
      <c r="U1334" s="113">
        <f>SUM('monthly data'!BG315:BI315)</f>
        <v>0</v>
      </c>
      <c r="V1334" s="113">
        <f>SUM('monthly data'!BJ315:BL315)</f>
        <v>0</v>
      </c>
      <c r="W1334" s="113">
        <f>SUM('monthly data'!BM315:BO315)</f>
        <v>0</v>
      </c>
      <c r="X1334" s="113">
        <f>SUM('monthly data'!BP315:BR315)</f>
        <v>0</v>
      </c>
      <c r="Y1334" s="113">
        <f>SUM('monthly data'!BS315:BU315)</f>
        <v>0</v>
      </c>
      <c r="Z1334" s="113">
        <f>SUM('monthly data'!BV315:BX315)</f>
        <v>0</v>
      </c>
      <c r="AA1334" s="113">
        <f>SUM('monthly data'!BY315:CA315)</f>
        <v>0</v>
      </c>
      <c r="AB1334" s="113">
        <f>SUM('monthly data'!CB315:CD315)</f>
        <v>0</v>
      </c>
      <c r="AC1334" s="113">
        <f>SUM('monthly data'!CE315:CG315)</f>
        <v>0</v>
      </c>
      <c r="AD1334" s="113">
        <f>SUM('monthly data'!CH315:CJ315)</f>
        <v>0</v>
      </c>
      <c r="AE1334" s="113">
        <f>SUM('monthly data'!CK315:CM315)</f>
        <v>0</v>
      </c>
      <c r="AF1334" s="113">
        <f>SUM('monthly data'!CN315:CP315)</f>
        <v>0</v>
      </c>
      <c r="AG1334" s="113">
        <f>SUM('monthly data'!CQ315:CS315)</f>
        <v>0</v>
      </c>
      <c r="AH1334" s="113">
        <f>SUM('monthly data'!CT315:CV315)</f>
        <v>0</v>
      </c>
      <c r="AI1334" s="113">
        <f>SUM('monthly data'!CW315:CY315)</f>
        <v>0</v>
      </c>
      <c r="AJ1334" s="113">
        <f>SUM('monthly data'!CZ315:DB315)</f>
        <v>0</v>
      </c>
      <c r="AK1334" s="113">
        <f>SUM('monthly data'!DC315:DE315)</f>
        <v>0</v>
      </c>
      <c r="AL1334" s="113">
        <f>SUM('monthly data'!DF315:DH315)</f>
        <v>0</v>
      </c>
      <c r="AM1334" s="113">
        <f>SUM('monthly data'!DI315:DK315)</f>
        <v>0</v>
      </c>
      <c r="AN1334" s="113">
        <f>SUM('monthly data'!DL315:DN315)</f>
        <v>0</v>
      </c>
      <c r="AO1334" s="113">
        <f>SUM('monthly data'!DO315:DQ315)</f>
        <v>0</v>
      </c>
      <c r="AP1334" s="113">
        <f>SUM('monthly data'!DR315:DT315)</f>
        <v>0</v>
      </c>
      <c r="AQ1334" s="113">
        <f>SUM('monthly data'!DU315:DW315)</f>
        <v>0</v>
      </c>
      <c r="AR1334" s="113">
        <f>SUM('monthly data'!DX315:DZ315)</f>
        <v>0</v>
      </c>
      <c r="AS1334" s="113">
        <f>SUM('monthly data'!EA315:EC315)</f>
        <v>0</v>
      </c>
      <c r="AT1334" s="113">
        <f>SUM('monthly data'!ED315:EF315)</f>
        <v>0</v>
      </c>
      <c r="AU1334" s="113">
        <f>SUM('monthly data'!EG315:EI315)</f>
        <v>0</v>
      </c>
      <c r="AV1334" s="113">
        <f>SUM('monthly data'!EJ315:EL315)</f>
        <v>0</v>
      </c>
      <c r="AW1334" s="113">
        <f>SUM('monthly data'!EM315:EO315)</f>
        <v>0</v>
      </c>
      <c r="AX1334" s="113">
        <f>SUM('monthly data'!EP315:ER315)</f>
        <v>0</v>
      </c>
      <c r="AY1334" s="113">
        <f>SUM('monthly data'!ES315:EU315)</f>
        <v>0</v>
      </c>
      <c r="AZ1334" s="113">
        <f>SUM('monthly data'!EV315:EX315)</f>
        <v>0</v>
      </c>
      <c r="BA1334" s="113">
        <f>SUM('monthly data'!EY315:FA315)</f>
        <v>0</v>
      </c>
      <c r="BB1334" s="113">
        <f>SUM('monthly data'!FB315:FD315)</f>
        <v>5.9619999999999997</v>
      </c>
      <c r="BC1334" s="113">
        <f>SUM('monthly data'!FE315:FG315)</f>
        <v>5.8710000000000004</v>
      </c>
      <c r="BD1334" s="113">
        <f>SUM('monthly data'!FH315:FJ315)</f>
        <v>21.085999999999999</v>
      </c>
      <c r="BE1334" s="113">
        <f>SUM('monthly data'!FK315:FM315)</f>
        <v>14.11</v>
      </c>
      <c r="BF1334" s="113">
        <f>SUM('monthly data'!FN315:FP315)</f>
        <v>0</v>
      </c>
      <c r="BG1334" s="113">
        <f>SUM('monthly data'!FQ315:FS315)</f>
        <v>0</v>
      </c>
      <c r="BH1334" s="113">
        <f>SUM('monthly data'!FT315:FV315)</f>
        <v>0</v>
      </c>
      <c r="BI1334" s="113">
        <f>SUM('monthly data'!FW315:FY315)</f>
        <v>7.2720000000000002</v>
      </c>
      <c r="BJ1334" s="113">
        <f>SUM('monthly data'!FZ315:GB315)</f>
        <v>15.219999999999999</v>
      </c>
      <c r="BK1334" s="113">
        <f>SUM('monthly data'!GC315:GE315)</f>
        <v>21.330000000000002</v>
      </c>
      <c r="BL1334" s="113">
        <f>SUM('monthly data'!GF315:GH315)</f>
        <v>21.02</v>
      </c>
      <c r="BM1334" s="113">
        <f>SUM('monthly data'!GI315:GK315)</f>
        <v>20.004999999999999</v>
      </c>
      <c r="BN1334" s="113">
        <f>SUM('monthly data'!GL315:GN315)</f>
        <v>18.763000000000002</v>
      </c>
      <c r="BO1334" s="113">
        <f>SUM('monthly data'!GO315:GQ315)</f>
        <v>18.673999999999999</v>
      </c>
      <c r="BP1334" s="113">
        <f>SUM('monthly data'!GR315:GT315)</f>
        <v>18.513000000000002</v>
      </c>
      <c r="BQ1334" s="113">
        <f>SUM('monthly data'!GU315:GW315)</f>
        <v>20.577999999999999</v>
      </c>
      <c r="BR1334" s="113">
        <f>SUM('monthly data'!GX315:GZ315)</f>
        <v>21.707000000000001</v>
      </c>
      <c r="BS1334" s="113">
        <f>SUM('monthly data'!HA315:HC315)</f>
        <v>24.207000000000001</v>
      </c>
      <c r="BT1334" s="113">
        <f>SUM('monthly data'!HD315:HF315)</f>
        <v>31.555510507527913</v>
      </c>
      <c r="BU1334" s="113">
        <f>SUM('monthly data'!HG315:HI315)</f>
        <v>35.469000000000001</v>
      </c>
      <c r="BV1334" s="113">
        <f>SUM('monthly data'!HJ315:HL315)</f>
        <v>34.682006321983508</v>
      </c>
      <c r="BW1334" s="113">
        <f>SUM('monthly data'!HM315:HO315)</f>
        <v>32.148978259214111</v>
      </c>
      <c r="BX1334" s="113">
        <f>SUM('monthly data'!HP315:HR315)</f>
        <v>23.612966540851485</v>
      </c>
      <c r="BY1334" s="113">
        <f>SUM('monthly data'!HS315:HU315)</f>
        <v>16.698589987295374</v>
      </c>
      <c r="BZ1334" s="113">
        <f>SUM('monthly data'!HV315:HX315)</f>
        <v>15.386449923236196</v>
      </c>
      <c r="CA1334" s="113">
        <f>SUM('monthly data'!HY315:IA315)</f>
        <v>13.571425820864988</v>
      </c>
      <c r="CB1334" s="113">
        <f>SUM('monthly data'!IB315:ID315)</f>
        <v>12.306744566052792</v>
      </c>
      <c r="CC1334" s="113">
        <f>SUM('monthly data'!IE315:IG315)</f>
        <v>11.742999999999999</v>
      </c>
      <c r="CD1334" s="113">
        <f>SUM('monthly data'!IH315:IJ315)</f>
        <v>10.352</v>
      </c>
      <c r="CE1334" s="113">
        <f>SUM('monthly data'!IK315:IM315)</f>
        <v>8.782</v>
      </c>
      <c r="CF1334" s="113">
        <f>SUM('monthly data'!IN315:IP315)</f>
        <v>9.2059999999999995</v>
      </c>
      <c r="CG1334" s="113">
        <f>SUM('monthly data'!IQ315:IS315)</f>
        <v>11.457000000000001</v>
      </c>
      <c r="CH1334" s="113">
        <f>SUM('monthly data'!IT315:IV315)</f>
        <v>14.573397702102493</v>
      </c>
      <c r="CI1334" s="113">
        <f>SUM('monthly data'!IW315:IY315)</f>
        <v>15.87117994477002</v>
      </c>
      <c r="CJ1334" s="113">
        <f>SUM('monthly data'!IZ315:JB315)</f>
        <v>19.004710260558419</v>
      </c>
      <c r="CK1334" s="113">
        <f>SUM('monthly data'!JC315:JE315)</f>
        <v>23.049875313716804</v>
      </c>
      <c r="CL1334" s="113">
        <f>SUM('monthly data'!JF315:JH315)</f>
        <v>25.069733314690474</v>
      </c>
      <c r="CM1334" s="113">
        <f>SUM('monthly data'!JI315:JK315)</f>
        <v>23.16067904403117</v>
      </c>
      <c r="CN1334" s="113">
        <f>SUM('monthly data'!JL315:JN315)</f>
        <v>18.174566622168385</v>
      </c>
      <c r="CO1334" s="113">
        <f>SUM('monthly data'!JO315:JQ315)</f>
        <v>16.522775080269046</v>
      </c>
      <c r="CP1334" s="113">
        <f>SUM('monthly data'!JR315:JT315)</f>
        <v>15.407746995703977</v>
      </c>
      <c r="CQ1334" s="113">
        <f>SUM('monthly data'!JU315:JW315)</f>
        <v>15.107582224056779</v>
      </c>
      <c r="CR1334" s="113">
        <f>SUM('monthly data'!JX315:JZ315)</f>
        <v>14.56262211289973</v>
      </c>
      <c r="CS1334" s="113">
        <f>SUM('monthly data'!KA315:KC315)</f>
        <v>16.040960489336822</v>
      </c>
      <c r="CT1334" s="113">
        <f>SUM('monthly data'!KD315:KF315)</f>
        <v>16.581095671651791</v>
      </c>
      <c r="CU1334" s="113">
        <f>SUM('monthly data'!KG315:KI315)</f>
        <v>14.72240914106842</v>
      </c>
      <c r="CV1334" s="113">
        <f>SUM('monthly data'!KJ315:KL315)</f>
        <v>15.808264261531567</v>
      </c>
      <c r="CW1334" s="113">
        <f>SUM('monthly data'!KM315:KO315)</f>
        <v>15.527429223915583</v>
      </c>
      <c r="CX1334" s="113">
        <f>SUM('monthly data'!KP315:KR315)</f>
        <v>16.591836887221195</v>
      </c>
      <c r="CY1334" s="113">
        <f>SUM('monthly data'!KS315:KU315)</f>
        <v>17.341817063564179</v>
      </c>
      <c r="CZ1334" s="113">
        <f>SUM('monthly data'!KV315:KX315)</f>
        <v>17.335664853347989</v>
      </c>
      <c r="DA1334" s="113">
        <f>SUM('monthly data'!KY315:LA315)</f>
        <v>15.675925653564416</v>
      </c>
      <c r="DB1334" s="113">
        <f>SUM('monthly data'!LB315:LD315)</f>
        <v>17.374808751442568</v>
      </c>
      <c r="DC1334" s="113">
        <f>SUM('monthly data'!LE315:LG315)</f>
        <v>12.484935950459278</v>
      </c>
      <c r="DD1334" s="113">
        <f>SUM('monthly data'!LH315:LJ315)</f>
        <v>0</v>
      </c>
      <c r="DE1334" s="113">
        <f>SUM('monthly data'!LK315:LM315)</f>
        <v>0</v>
      </c>
      <c r="DF1334" s="113">
        <f>SUM('monthly data'!LN315:LP315)</f>
        <v>0</v>
      </c>
      <c r="DG1334" s="113">
        <f>SUM('monthly data'!LQ315:LS315)</f>
        <v>0</v>
      </c>
      <c r="DH1334" s="113">
        <f>SUM('monthly data'!LT315:LV315)</f>
        <v>0</v>
      </c>
      <c r="DI1334" s="113">
        <f>SUM('monthly data'!LW315:LY315)</f>
        <v>0</v>
      </c>
      <c r="DJ1334" s="113">
        <f>SUM('monthly data'!LZ315:MB315)</f>
        <v>0</v>
      </c>
      <c r="DK1334" s="113">
        <f>SUM('monthly data'!MC315:ME315)</f>
        <v>0</v>
      </c>
      <c r="DL1334" s="113">
        <f>SUM('monthly data'!MF315:MH315)</f>
        <v>0</v>
      </c>
      <c r="DM1334" s="113">
        <f>SUM('monthly data'!MI315:MK315)</f>
        <v>0</v>
      </c>
      <c r="DN1334" s="113">
        <f>SUM('monthly data'!ML315:MN315)</f>
        <v>0</v>
      </c>
      <c r="DO1334" s="113">
        <f>SUM('monthly data'!MO315:MQ315)</f>
        <v>0</v>
      </c>
      <c r="DP1334" s="113">
        <f>SUM('monthly data'!MR315:MT315)</f>
        <v>0</v>
      </c>
      <c r="DQ1334" s="113">
        <f>SUM('monthly data'!MU315:MW315)</f>
        <v>0</v>
      </c>
    </row>
    <row r="1335" spans="1:121">
      <c r="A1335" s="225" t="s">
        <v>607</v>
      </c>
      <c r="B1335" s="113">
        <f>SUM('monthly data'!B316:D316)</f>
        <v>0</v>
      </c>
      <c r="C1335" s="113">
        <f>SUM('monthly data'!E316:G316)</f>
        <v>0</v>
      </c>
      <c r="D1335" s="113">
        <f>SUM('monthly data'!H316:J316)</f>
        <v>0</v>
      </c>
      <c r="E1335" s="113">
        <f>SUM('monthly data'!K316:M316)</f>
        <v>0</v>
      </c>
      <c r="F1335" s="113">
        <f>SUM('monthly data'!N316:P316)</f>
        <v>0</v>
      </c>
      <c r="G1335" s="113">
        <f>SUM('monthly data'!Q316:S316)</f>
        <v>0</v>
      </c>
      <c r="H1335" s="113">
        <f>SUM('monthly data'!T316:V316)</f>
        <v>0</v>
      </c>
      <c r="I1335" s="113">
        <f>SUM('monthly data'!W316:Y316)</f>
        <v>0</v>
      </c>
      <c r="J1335" s="113">
        <f>SUM('monthly data'!Z316:AB316)</f>
        <v>0</v>
      </c>
      <c r="K1335" s="113">
        <f>SUM('monthly data'!AC316:AE316)</f>
        <v>0</v>
      </c>
      <c r="L1335" s="113">
        <f>SUM('monthly data'!AF316:AH316)</f>
        <v>0</v>
      </c>
      <c r="M1335" s="113">
        <f>SUM('monthly data'!AI316:AK316)</f>
        <v>0</v>
      </c>
      <c r="N1335" s="113">
        <f>SUM('monthly data'!AL316:AN316)</f>
        <v>0</v>
      </c>
      <c r="O1335" s="113">
        <f>SUM('monthly data'!AO316:AQ316)</f>
        <v>0</v>
      </c>
      <c r="P1335" s="113">
        <f>SUM('monthly data'!AR316:AT316)</f>
        <v>0</v>
      </c>
      <c r="Q1335" s="113">
        <f>SUM('monthly data'!AU316:AW316)</f>
        <v>0</v>
      </c>
      <c r="R1335" s="113">
        <f>SUM('monthly data'!AX316:AZ316)</f>
        <v>0</v>
      </c>
      <c r="S1335" s="113">
        <f>SUM('monthly data'!BA316:BC316)</f>
        <v>0</v>
      </c>
      <c r="T1335" s="113">
        <f>SUM('monthly data'!BD316:BF316)</f>
        <v>0</v>
      </c>
      <c r="U1335" s="113">
        <f>SUM('monthly data'!BG316:BI316)</f>
        <v>0</v>
      </c>
      <c r="V1335" s="113">
        <f>SUM('monthly data'!BJ316:BL316)</f>
        <v>0</v>
      </c>
      <c r="W1335" s="113">
        <f>SUM('monthly data'!BM316:BO316)</f>
        <v>0</v>
      </c>
      <c r="X1335" s="113">
        <f>SUM('monthly data'!BP316:BR316)</f>
        <v>0</v>
      </c>
      <c r="Y1335" s="113">
        <f>SUM('monthly data'!BS316:BU316)</f>
        <v>0</v>
      </c>
      <c r="Z1335" s="113">
        <f>SUM('monthly data'!BV316:BX316)</f>
        <v>0</v>
      </c>
      <c r="AA1335" s="113">
        <f>SUM('monthly data'!BY316:CA316)</f>
        <v>0</v>
      </c>
      <c r="AB1335" s="113">
        <f>SUM('monthly data'!CB316:CD316)</f>
        <v>0</v>
      </c>
      <c r="AC1335" s="113">
        <f>SUM('monthly data'!CE316:CG316)</f>
        <v>0</v>
      </c>
      <c r="AD1335" s="113">
        <f>SUM('monthly data'!CH316:CJ316)</f>
        <v>0</v>
      </c>
      <c r="AE1335" s="113">
        <f>SUM('monthly data'!CK316:CM316)</f>
        <v>0</v>
      </c>
      <c r="AF1335" s="113">
        <f>SUM('monthly data'!CN316:CP316)</f>
        <v>0</v>
      </c>
      <c r="AG1335" s="113">
        <f>SUM('monthly data'!CQ316:CS316)</f>
        <v>0</v>
      </c>
      <c r="AH1335" s="113">
        <f>SUM('monthly data'!CT316:CV316)</f>
        <v>0</v>
      </c>
      <c r="AI1335" s="113">
        <f>SUM('monthly data'!CW316:CY316)</f>
        <v>0</v>
      </c>
      <c r="AJ1335" s="113">
        <f>SUM('monthly data'!CZ316:DB316)</f>
        <v>0</v>
      </c>
      <c r="AK1335" s="113">
        <f>SUM('monthly data'!DC316:DE316)</f>
        <v>0</v>
      </c>
      <c r="AL1335" s="113">
        <f>SUM('monthly data'!DF316:DH316)</f>
        <v>0</v>
      </c>
      <c r="AM1335" s="113">
        <f>SUM('monthly data'!DI316:DK316)</f>
        <v>0</v>
      </c>
      <c r="AN1335" s="113">
        <f>SUM('monthly data'!DL316:DN316)</f>
        <v>0</v>
      </c>
      <c r="AO1335" s="113">
        <f>SUM('monthly data'!DO316:DQ316)</f>
        <v>0</v>
      </c>
      <c r="AP1335" s="113">
        <f>SUM('monthly data'!DR316:DT316)</f>
        <v>0</v>
      </c>
      <c r="AQ1335" s="113">
        <f>SUM('monthly data'!DU316:DW316)</f>
        <v>0</v>
      </c>
      <c r="AR1335" s="113">
        <f>SUM('monthly data'!DX316:DZ316)</f>
        <v>0</v>
      </c>
      <c r="AS1335" s="113">
        <f>SUM('monthly data'!EA316:EC316)</f>
        <v>0</v>
      </c>
      <c r="AT1335" s="113">
        <f>SUM('monthly data'!ED316:EF316)</f>
        <v>0</v>
      </c>
      <c r="AU1335" s="113">
        <f>SUM('monthly data'!EG316:EI316)</f>
        <v>0</v>
      </c>
      <c r="AV1335" s="113">
        <f>SUM('monthly data'!EJ316:EL316)</f>
        <v>0</v>
      </c>
      <c r="AW1335" s="113">
        <f>SUM('monthly data'!EM316:EO316)</f>
        <v>0</v>
      </c>
      <c r="AX1335" s="113">
        <f>SUM('monthly data'!EP316:ER316)</f>
        <v>0</v>
      </c>
      <c r="AY1335" s="113">
        <f>SUM('monthly data'!ES316:EU316)</f>
        <v>0</v>
      </c>
      <c r="AZ1335" s="113">
        <f>SUM('monthly data'!EV316:EX316)</f>
        <v>0</v>
      </c>
      <c r="BA1335" s="113">
        <f>SUM('monthly data'!EY316:FA316)</f>
        <v>0</v>
      </c>
      <c r="BB1335" s="113">
        <f>SUM('monthly data'!FB316:FD316)</f>
        <v>5.99</v>
      </c>
      <c r="BC1335" s="113">
        <f>SUM('monthly data'!FE316:FG316)</f>
        <v>18.779</v>
      </c>
      <c r="BD1335" s="113">
        <f>SUM('monthly data'!FH316:FJ316)</f>
        <v>14.573</v>
      </c>
      <c r="BE1335" s="113">
        <f>SUM('monthly data'!FK316:FM316)</f>
        <v>13.706</v>
      </c>
      <c r="BF1335" s="113">
        <f>SUM('monthly data'!FN316:FP316)</f>
        <v>0</v>
      </c>
      <c r="BG1335" s="113">
        <f>SUM('monthly data'!FQ316:FS316)</f>
        <v>27.344799999999999</v>
      </c>
      <c r="BH1335" s="113">
        <f>SUM('monthly data'!FT316:FV316)</f>
        <v>28.255199999999999</v>
      </c>
      <c r="BI1335" s="113">
        <f>SUM('monthly data'!FW316:FY316)</f>
        <v>25.26</v>
      </c>
      <c r="BJ1335" s="113">
        <f>SUM('monthly data'!FZ316:GB316)</f>
        <v>25.65</v>
      </c>
      <c r="BK1335" s="113">
        <f>SUM('monthly data'!GC316:GE316)</f>
        <v>21.67</v>
      </c>
      <c r="BL1335" s="113">
        <f>SUM('monthly data'!GF316:GH316)</f>
        <v>21.26</v>
      </c>
      <c r="BM1335" s="113">
        <f>SUM('monthly data'!GI316:GK316)</f>
        <v>20.727999999999998</v>
      </c>
      <c r="BN1335" s="113">
        <f>SUM('monthly data'!GL316:GN316)</f>
        <v>19.71</v>
      </c>
      <c r="BO1335" s="113">
        <f>SUM('monthly data'!GO316:GQ316)</f>
        <v>20.002000000000002</v>
      </c>
      <c r="BP1335" s="113">
        <f>SUM('monthly data'!GR316:GT316)</f>
        <v>19.036000000000001</v>
      </c>
      <c r="BQ1335" s="113">
        <f>SUM('monthly data'!GU316:GW316)</f>
        <v>21.530999999999999</v>
      </c>
      <c r="BR1335" s="113">
        <f>SUM('monthly data'!GX316:GZ316)</f>
        <v>22.49</v>
      </c>
      <c r="BS1335" s="113">
        <f>SUM('monthly data'!HA316:HC316)</f>
        <v>25.387</v>
      </c>
      <c r="BT1335" s="113">
        <f>SUM('monthly data'!HD316:HF316)</f>
        <v>32.42019801845079</v>
      </c>
      <c r="BU1335" s="113">
        <f>SUM('monthly data'!HG316:HI316)</f>
        <v>37.501999999999995</v>
      </c>
      <c r="BV1335" s="113">
        <f>SUM('monthly data'!HJ316:HL316)</f>
        <v>37.003267793594304</v>
      </c>
      <c r="BW1335" s="113">
        <f>SUM('monthly data'!HM316:HO316)</f>
        <v>35.004683812725382</v>
      </c>
      <c r="BX1335" s="113">
        <f>SUM('monthly data'!HP316:HR316)</f>
        <v>24.805824825119419</v>
      </c>
      <c r="BY1335" s="113">
        <f>SUM('monthly data'!HS316:HU316)</f>
        <v>17.638494737687079</v>
      </c>
      <c r="BZ1335" s="113">
        <f>SUM('monthly data'!HV316:HX316)</f>
        <v>17.241956097560973</v>
      </c>
      <c r="CA1335" s="113">
        <f>SUM('monthly data'!HY316:IA316)</f>
        <v>15.506264941412001</v>
      </c>
      <c r="CB1335" s="113">
        <f>SUM('monthly data'!IB316:ID316)</f>
        <v>13.384918136468068</v>
      </c>
      <c r="CC1335" s="113">
        <f>SUM('monthly data'!IE316:IG316)</f>
        <v>13.044</v>
      </c>
      <c r="CD1335" s="113">
        <f>SUM('monthly data'!IH316:IJ316)</f>
        <v>11.7</v>
      </c>
      <c r="CE1335" s="113">
        <f>SUM('monthly data'!IK316:IM316)</f>
        <v>10.07</v>
      </c>
      <c r="CF1335" s="113">
        <f>SUM('monthly data'!IN316:IP316)</f>
        <v>10.432</v>
      </c>
      <c r="CG1335" s="113">
        <f>SUM('monthly data'!IQ316:IS316)</f>
        <v>12.988</v>
      </c>
      <c r="CH1335" s="113">
        <f>SUM('monthly data'!IT316:IV316)</f>
        <v>17.64387127485459</v>
      </c>
      <c r="CI1335" s="113">
        <f>SUM('monthly data'!IW316:IY316)</f>
        <v>18.030490150345635</v>
      </c>
      <c r="CJ1335" s="113">
        <f>SUM('monthly data'!IZ316:JB316)</f>
        <v>19.995917805235589</v>
      </c>
      <c r="CK1335" s="113">
        <f>SUM('monthly data'!JC316:JE316)</f>
        <v>25.245515661872531</v>
      </c>
      <c r="CL1335" s="113">
        <f>SUM('monthly data'!JF316:JH316)</f>
        <v>27.510513635378398</v>
      </c>
      <c r="CM1335" s="113">
        <f>SUM('monthly data'!JI316:JK316)</f>
        <v>27.141301739469633</v>
      </c>
      <c r="CN1335" s="113">
        <f>SUM('monthly data'!JL316:JN316)</f>
        <v>23.014363685286192</v>
      </c>
      <c r="CO1335" s="113">
        <f>SUM('monthly data'!JO316:JQ316)</f>
        <v>20.174166500551458</v>
      </c>
      <c r="CP1335" s="113">
        <f>SUM('monthly data'!JR316:JT316)</f>
        <v>17.964192982456137</v>
      </c>
      <c r="CQ1335" s="113">
        <f>SUM('monthly data'!JU316:JW316)</f>
        <v>15.924135615473018</v>
      </c>
      <c r="CR1335" s="113">
        <f>SUM('monthly data'!JX316:JZ316)</f>
        <v>15.473851532652779</v>
      </c>
      <c r="CS1335" s="113">
        <f>SUM('monthly data'!KA316:KC316)</f>
        <v>16.765490057326645</v>
      </c>
      <c r="CT1335" s="113">
        <f>SUM('monthly data'!KD316:KF316)</f>
        <v>17.159782525185086</v>
      </c>
      <c r="CU1335" s="113">
        <f>SUM('monthly data'!KG316:KI316)</f>
        <v>15.171342705814304</v>
      </c>
      <c r="CV1335" s="113">
        <f>SUM('monthly data'!KJ316:KL316)</f>
        <v>16.845411892058145</v>
      </c>
      <c r="CW1335" s="113">
        <f>SUM('monthly data'!KM316:KO316)</f>
        <v>17.340747540633732</v>
      </c>
      <c r="CX1335" s="113">
        <f>SUM('monthly data'!KP316:KR316)</f>
        <v>18.510660894660891</v>
      </c>
      <c r="CY1335" s="113">
        <f>SUM('monthly data'!KS316:KU316)</f>
        <v>19.274827682429493</v>
      </c>
      <c r="CZ1335" s="113">
        <f>SUM('monthly data'!KV316:KX316)</f>
        <v>19.973013258008518</v>
      </c>
      <c r="DA1335" s="113">
        <f>SUM('monthly data'!KY316:LA316)</f>
        <v>19.281268856370271</v>
      </c>
      <c r="DB1335" s="113">
        <f>SUM('monthly data'!LB316:LD316)</f>
        <v>18.802143732061268</v>
      </c>
      <c r="DC1335" s="113">
        <f>SUM('monthly data'!LE316:LG316)</f>
        <v>12.810666666666659</v>
      </c>
      <c r="DD1335" s="113">
        <f>SUM('monthly data'!LH316:LJ316)</f>
        <v>0</v>
      </c>
      <c r="DE1335" s="113">
        <f>SUM('monthly data'!LK316:LM316)</f>
        <v>0</v>
      </c>
      <c r="DF1335" s="113">
        <f>SUM('monthly data'!LN316:LP316)</f>
        <v>0</v>
      </c>
      <c r="DG1335" s="113">
        <f>SUM('monthly data'!LQ316:LS316)</f>
        <v>0</v>
      </c>
      <c r="DH1335" s="113">
        <f>SUM('monthly data'!LT316:LV316)</f>
        <v>0</v>
      </c>
      <c r="DI1335" s="113">
        <f>SUM('monthly data'!LW316:LY316)</f>
        <v>0</v>
      </c>
      <c r="DJ1335" s="113">
        <f>SUM('monthly data'!LZ316:MB316)</f>
        <v>0</v>
      </c>
      <c r="DK1335" s="113">
        <f>SUM('monthly data'!MC316:ME316)</f>
        <v>0</v>
      </c>
      <c r="DL1335" s="113">
        <f>SUM('monthly data'!MF316:MH316)</f>
        <v>0</v>
      </c>
      <c r="DM1335" s="113">
        <f>SUM('monthly data'!MI316:MK316)</f>
        <v>0</v>
      </c>
      <c r="DN1335" s="113">
        <f>SUM('monthly data'!ML316:MN316)</f>
        <v>0</v>
      </c>
      <c r="DO1335" s="113">
        <f>SUM('monthly data'!MO316:MQ316)</f>
        <v>0</v>
      </c>
      <c r="DP1335" s="113">
        <f>SUM('monthly data'!MR316:MT316)</f>
        <v>0</v>
      </c>
      <c r="DQ1335" s="113">
        <f>SUM('monthly data'!MU316:MW316)</f>
        <v>0</v>
      </c>
    </row>
    <row r="1336" spans="1:121" s="216" customFormat="1">
      <c r="A1336" s="226" t="s">
        <v>608</v>
      </c>
      <c r="B1336" s="217">
        <f>SUM('monthly data'!B317:D317)</f>
        <v>0</v>
      </c>
      <c r="C1336" s="217">
        <f>SUM('monthly data'!E317:G317)</f>
        <v>0</v>
      </c>
      <c r="D1336" s="217">
        <f>SUM('monthly data'!H317:J317)</f>
        <v>0</v>
      </c>
      <c r="E1336" s="217">
        <f>SUM('monthly data'!K317:M317)</f>
        <v>0</v>
      </c>
      <c r="F1336" s="217">
        <f>SUM('monthly data'!N317:P317)</f>
        <v>0</v>
      </c>
      <c r="G1336" s="217">
        <f>SUM('monthly data'!Q317:S317)</f>
        <v>0</v>
      </c>
      <c r="H1336" s="217">
        <f>SUM('monthly data'!T317:V317)</f>
        <v>0</v>
      </c>
      <c r="I1336" s="217">
        <f>SUM('monthly data'!W317:Y317)</f>
        <v>0</v>
      </c>
      <c r="J1336" s="217">
        <f>SUM('monthly data'!Z317:AB317)</f>
        <v>0</v>
      </c>
      <c r="K1336" s="217">
        <f>SUM('monthly data'!AC317:AE317)</f>
        <v>0</v>
      </c>
      <c r="L1336" s="217">
        <f>SUM('monthly data'!AF317:AH317)</f>
        <v>0</v>
      </c>
      <c r="M1336" s="217">
        <f>SUM('monthly data'!AI317:AK317)</f>
        <v>0</v>
      </c>
      <c r="N1336" s="217">
        <f>SUM('monthly data'!AL317:AN317)</f>
        <v>0</v>
      </c>
      <c r="O1336" s="217">
        <f>SUM('monthly data'!AO317:AQ317)</f>
        <v>0</v>
      </c>
      <c r="P1336" s="217">
        <f>SUM('monthly data'!AR317:AT317)</f>
        <v>0</v>
      </c>
      <c r="Q1336" s="217">
        <f>SUM('monthly data'!AU317:AW317)</f>
        <v>0</v>
      </c>
      <c r="R1336" s="217">
        <f>SUM('monthly data'!AX317:AZ317)</f>
        <v>0</v>
      </c>
      <c r="S1336" s="217">
        <f>SUM('monthly data'!BA317:BC317)</f>
        <v>0</v>
      </c>
      <c r="T1336" s="217">
        <f>SUM('monthly data'!BD317:BF317)</f>
        <v>0</v>
      </c>
      <c r="U1336" s="217">
        <f>SUM('monthly data'!BG317:BI317)</f>
        <v>0</v>
      </c>
      <c r="V1336" s="217">
        <f>SUM('monthly data'!BJ317:BL317)</f>
        <v>0</v>
      </c>
      <c r="W1336" s="217">
        <f>SUM('monthly data'!BM317:BO317)</f>
        <v>0</v>
      </c>
      <c r="X1336" s="217">
        <f>SUM('monthly data'!BP317:BR317)</f>
        <v>0</v>
      </c>
      <c r="Y1336" s="217">
        <f>SUM('monthly data'!BS317:BU317)</f>
        <v>0</v>
      </c>
      <c r="Z1336" s="217">
        <f>SUM('monthly data'!BV317:BX317)</f>
        <v>0</v>
      </c>
      <c r="AA1336" s="217">
        <f>SUM('monthly data'!BY317:CA317)</f>
        <v>0</v>
      </c>
      <c r="AB1336" s="217">
        <f>SUM('monthly data'!CB317:CD317)</f>
        <v>0</v>
      </c>
      <c r="AC1336" s="217">
        <f>SUM('monthly data'!CE317:CG317)</f>
        <v>0</v>
      </c>
      <c r="AD1336" s="217">
        <f>SUM('monthly data'!CH317:CJ317)</f>
        <v>0</v>
      </c>
      <c r="AE1336" s="217">
        <f>SUM('monthly data'!CK317:CM317)</f>
        <v>0</v>
      </c>
      <c r="AF1336" s="217">
        <f>SUM('monthly data'!CN317:CP317)</f>
        <v>0</v>
      </c>
      <c r="AG1336" s="217">
        <f>SUM('monthly data'!CQ317:CS317)</f>
        <v>0</v>
      </c>
      <c r="AH1336" s="217">
        <f>SUM('monthly data'!CT317:CV317)</f>
        <v>0</v>
      </c>
      <c r="AI1336" s="217">
        <f>SUM('monthly data'!CW317:CY317)</f>
        <v>0</v>
      </c>
      <c r="AJ1336" s="217">
        <f>SUM('monthly data'!CZ317:DB317)</f>
        <v>0</v>
      </c>
      <c r="AK1336" s="217">
        <f>SUM('monthly data'!DC317:DE317)</f>
        <v>0</v>
      </c>
      <c r="AL1336" s="217">
        <f>SUM('monthly data'!DF317:DH317)</f>
        <v>0</v>
      </c>
      <c r="AM1336" s="217">
        <f>SUM('monthly data'!DI317:DK317)</f>
        <v>0</v>
      </c>
      <c r="AN1336" s="217">
        <f>SUM('monthly data'!DL317:DN317)</f>
        <v>0</v>
      </c>
      <c r="AO1336" s="217">
        <f>SUM('monthly data'!DO317:DQ317)</f>
        <v>0</v>
      </c>
      <c r="AP1336" s="217">
        <f>SUM('monthly data'!DR317:DT317)</f>
        <v>0</v>
      </c>
      <c r="AQ1336" s="217">
        <f>SUM('monthly data'!DU317:DW317)</f>
        <v>0</v>
      </c>
      <c r="AR1336" s="217">
        <f>SUM('monthly data'!DX317:DZ317)</f>
        <v>0</v>
      </c>
      <c r="AS1336" s="217">
        <f>SUM('monthly data'!EA317:EC317)</f>
        <v>0</v>
      </c>
      <c r="AT1336" s="217">
        <f>SUM('monthly data'!ED317:EF317)</f>
        <v>0</v>
      </c>
      <c r="AU1336" s="217">
        <f>SUM('monthly data'!EG317:EI317)</f>
        <v>0</v>
      </c>
      <c r="AV1336" s="217">
        <f>SUM('monthly data'!EJ317:EL317)</f>
        <v>0</v>
      </c>
      <c r="AW1336" s="217">
        <f>SUM('monthly data'!EM317:EO317)</f>
        <v>0</v>
      </c>
      <c r="AX1336" s="217">
        <f>SUM('monthly data'!EP317:ER317)</f>
        <v>0</v>
      </c>
      <c r="AY1336" s="217">
        <f>SUM('monthly data'!ES317:EU317)</f>
        <v>0</v>
      </c>
      <c r="AZ1336" s="217">
        <f>SUM('monthly data'!EV317:EX317)</f>
        <v>0</v>
      </c>
      <c r="BA1336" s="217">
        <f>SUM('monthly data'!EY317:FA317)</f>
        <v>0</v>
      </c>
      <c r="BB1336" s="217">
        <f>SUM('monthly data'!FB317:FD317)</f>
        <v>6.6870000000000003</v>
      </c>
      <c r="BC1336" s="217">
        <f>SUM('monthly data'!FE317:FG317)</f>
        <v>7.0810000000000004</v>
      </c>
      <c r="BD1336" s="217">
        <f>SUM('monthly data'!FH317:FJ317)</f>
        <v>7.5</v>
      </c>
      <c r="BE1336" s="217">
        <f>SUM('monthly data'!FK317:FM317)</f>
        <v>0</v>
      </c>
      <c r="BF1336" s="217">
        <f>SUM('monthly data'!FN317:FP317)</f>
        <v>0</v>
      </c>
      <c r="BG1336" s="217">
        <f>SUM('monthly data'!FQ317:FS317)</f>
        <v>0</v>
      </c>
      <c r="BH1336" s="217">
        <f>SUM('monthly data'!FT317:FV317)</f>
        <v>22.822000000000003</v>
      </c>
      <c r="BI1336" s="217">
        <f>SUM('monthly data'!FW317:FY317)</f>
        <v>16.879000000000001</v>
      </c>
      <c r="BJ1336" s="217">
        <f>SUM('monthly data'!FZ317:GB317)</f>
        <v>18.41</v>
      </c>
      <c r="BK1336" s="217">
        <f>SUM('monthly data'!GC317:GE317)</f>
        <v>24.990000000000002</v>
      </c>
      <c r="BL1336" s="217">
        <f>SUM('monthly data'!GF317:GH317)</f>
        <v>15.36</v>
      </c>
      <c r="BM1336" s="217">
        <f>SUM('monthly data'!GI317:GK317)</f>
        <v>21.98</v>
      </c>
      <c r="BN1336" s="217">
        <f>SUM('monthly data'!GL317:GN317)</f>
        <v>21.777000000000001</v>
      </c>
      <c r="BO1336" s="217">
        <f>SUM('monthly data'!GO317:GQ317)</f>
        <v>21.344000000000001</v>
      </c>
      <c r="BP1336" s="217">
        <f>SUM('monthly data'!GR317:GT317)</f>
        <v>21.228000000000002</v>
      </c>
      <c r="BQ1336" s="217">
        <f>SUM('monthly data'!GU317:GW317)</f>
        <v>22.542999999999999</v>
      </c>
      <c r="BR1336" s="217">
        <f>SUM('monthly data'!GX317:GZ317)</f>
        <v>23.041</v>
      </c>
      <c r="BS1336" s="217">
        <f>SUM('monthly data'!HA317:HC317)</f>
        <v>25.673000000000002</v>
      </c>
      <c r="BT1336" s="217">
        <f>SUM('monthly data'!HD317:HF317)</f>
        <v>22.558077585002657</v>
      </c>
      <c r="BU1336" s="217">
        <f>SUM('monthly data'!HG317:HI317)</f>
        <v>38.057000000000002</v>
      </c>
      <c r="BV1336" s="217">
        <f>SUM('monthly data'!HJ317:HL317)</f>
        <v>38.081330030773849</v>
      </c>
      <c r="BW1336" s="217">
        <f>SUM('monthly data'!HM317:HO317)</f>
        <v>36.593068225108226</v>
      </c>
      <c r="BX1336" s="217">
        <f>SUM('monthly data'!HP317:HR317)</f>
        <v>26.199723084472041</v>
      </c>
      <c r="BY1336" s="217">
        <f>SUM('monthly data'!HS317:HU317)</f>
        <v>18.906099247058822</v>
      </c>
      <c r="BZ1336" s="217">
        <f>SUM('monthly data'!HV317:HX317)</f>
        <v>19.728166573975226</v>
      </c>
      <c r="CA1336" s="217">
        <f>SUM('monthly data'!HY317:IA317)</f>
        <v>18.271282131661447</v>
      </c>
      <c r="CB1336" s="217">
        <f>SUM('monthly data'!IB317:ID317)</f>
        <v>15.294344646780022</v>
      </c>
      <c r="CC1336" s="217">
        <f>SUM('monthly data'!IE317:IG317)</f>
        <v>15.121</v>
      </c>
      <c r="CD1336" s="217">
        <f>SUM('monthly data'!IH317:IJ317)</f>
        <v>14.474</v>
      </c>
      <c r="CE1336" s="217">
        <f>SUM('monthly data'!IK317:IM317)</f>
        <v>12.919</v>
      </c>
      <c r="CF1336" s="217">
        <f>SUM('monthly data'!IN317:IP317)</f>
        <v>13.327999999999999</v>
      </c>
      <c r="CG1336" s="217">
        <f>SUM('monthly data'!IQ317:IS317)</f>
        <v>15.684000000000001</v>
      </c>
      <c r="CH1336" s="217">
        <f>SUM('monthly data'!IT317:IV317)</f>
        <v>18.551969038461536</v>
      </c>
      <c r="CI1336" s="217">
        <f>SUM('monthly data'!IW317:IY317)</f>
        <v>19.06154779840038</v>
      </c>
      <c r="CJ1336" s="217">
        <f>SUM('monthly data'!IZ317:JB317)</f>
        <v>20.804451165009773</v>
      </c>
      <c r="CK1336" s="217">
        <f>SUM('monthly data'!JC317:JE317)</f>
        <v>25.552228124140719</v>
      </c>
      <c r="CL1336" s="217">
        <f>SUM('monthly data'!JF317:JH317)</f>
        <v>28.14898426654327</v>
      </c>
      <c r="CM1336" s="217">
        <f>SUM('monthly data'!JI317:JK317)</f>
        <v>28.099892583728678</v>
      </c>
      <c r="CN1336" s="217">
        <f>SUM('monthly data'!JL317:JN317)</f>
        <v>26.24933538212332</v>
      </c>
      <c r="CO1336" s="217">
        <f>SUM('monthly data'!JO317:JQ317)</f>
        <v>23.979980402593235</v>
      </c>
      <c r="CP1336" s="217">
        <f>SUM('monthly data'!JR317:JT317)</f>
        <v>21.787015659836626</v>
      </c>
      <c r="CQ1336" s="217">
        <f>SUM('monthly data'!JU317:JW317)</f>
        <v>19.220573934520456</v>
      </c>
      <c r="CR1336" s="217">
        <f>SUM('monthly data'!JX317:JZ317)</f>
        <v>19.362518771928418</v>
      </c>
      <c r="CS1336" s="217">
        <f>SUM('monthly data'!KA317:KC317)</f>
        <v>20.566950962517819</v>
      </c>
      <c r="CT1336" s="217">
        <f>SUM('monthly data'!KD317:KF317)</f>
        <v>22.659744216912742</v>
      </c>
      <c r="CU1336" s="217">
        <f>SUM('monthly data'!KG317:KI317)</f>
        <v>21.281597302445789</v>
      </c>
      <c r="CV1336" s="217">
        <f>SUM('monthly data'!KJ317:KL317)</f>
        <v>21.932809482204547</v>
      </c>
      <c r="CW1336" s="217">
        <f>SUM('monthly data'!KM317:KO317)</f>
        <v>19.953079333212493</v>
      </c>
      <c r="CX1336" s="217">
        <f>SUM('monthly data'!KP317:KR317)</f>
        <v>20.481759353477386</v>
      </c>
      <c r="CY1336" s="217">
        <f>SUM('monthly data'!KS317:KU317)</f>
        <v>20.127969696969693</v>
      </c>
      <c r="CZ1336" s="217">
        <f>SUM('monthly data'!KV317:KX317)</f>
        <v>20.796996103409512</v>
      </c>
      <c r="DA1336" s="217">
        <f>SUM('monthly data'!KY317:LA317)</f>
        <v>20.555263281592662</v>
      </c>
      <c r="DB1336" s="217">
        <f>SUM('monthly data'!LB317:LD317)</f>
        <v>21.789163442354788</v>
      </c>
      <c r="DC1336" s="217">
        <f>SUM('monthly data'!LE317:LG317)</f>
        <v>14.654333333333323</v>
      </c>
      <c r="DD1336" s="217">
        <f>SUM('monthly data'!LH317:LJ317)</f>
        <v>0</v>
      </c>
      <c r="DE1336" s="217">
        <f>SUM('monthly data'!LK317:LM317)</f>
        <v>0</v>
      </c>
      <c r="DF1336" s="217">
        <f>SUM('monthly data'!LN317:LP317)</f>
        <v>0</v>
      </c>
      <c r="DG1336" s="217">
        <f>SUM('monthly data'!LQ317:LS317)</f>
        <v>0</v>
      </c>
      <c r="DH1336" s="217">
        <f>SUM('monthly data'!LT317:LV317)</f>
        <v>0</v>
      </c>
      <c r="DI1336" s="217">
        <f>SUM('monthly data'!LW317:LY317)</f>
        <v>0</v>
      </c>
      <c r="DJ1336" s="217">
        <f>SUM('monthly data'!LZ317:MB317)</f>
        <v>0</v>
      </c>
      <c r="DK1336" s="217">
        <f>SUM('monthly data'!MC317:ME317)</f>
        <v>0</v>
      </c>
      <c r="DL1336" s="217">
        <f>SUM('monthly data'!MF317:MH317)</f>
        <v>0</v>
      </c>
      <c r="DM1336" s="217">
        <f>SUM('monthly data'!MI317:MK317)</f>
        <v>0</v>
      </c>
      <c r="DN1336" s="217">
        <f>SUM('monthly data'!ML317:MN317)</f>
        <v>0</v>
      </c>
      <c r="DO1336" s="217">
        <f>SUM('monthly data'!MO317:MQ317)</f>
        <v>0</v>
      </c>
      <c r="DP1336" s="217">
        <f>SUM('monthly data'!MR317:MT317)</f>
        <v>0</v>
      </c>
      <c r="DQ1336" s="217">
        <f>SUM('monthly data'!MU317:MW317)</f>
        <v>0</v>
      </c>
    </row>
    <row r="1337" spans="1:121" ht="15.75" customHeight="1">
      <c r="A1337" s="223" t="s">
        <v>609</v>
      </c>
      <c r="B1337">
        <f>SUM('monthly data'!B320:D320)</f>
        <v>0</v>
      </c>
      <c r="C1337">
        <f>SUM('monthly data'!E320:G320)</f>
        <v>0</v>
      </c>
      <c r="D1337">
        <f>SUM('monthly data'!H320:J320)</f>
        <v>0</v>
      </c>
      <c r="E1337">
        <f>SUM('monthly data'!K320:M320)</f>
        <v>0</v>
      </c>
      <c r="F1337">
        <f>SUM('monthly data'!N320:P320)</f>
        <v>0</v>
      </c>
      <c r="G1337">
        <f>SUM('monthly data'!Q320:S320)</f>
        <v>0</v>
      </c>
      <c r="H1337">
        <f>SUM('monthly data'!T320:V320)</f>
        <v>0</v>
      </c>
      <c r="I1337">
        <f>SUM('monthly data'!W320:Y320)</f>
        <v>0</v>
      </c>
      <c r="J1337">
        <f>SUM('monthly data'!Z320:AB320)</f>
        <v>0</v>
      </c>
      <c r="K1337">
        <f>SUM('monthly data'!AC320:AE320)</f>
        <v>0</v>
      </c>
      <c r="L1337">
        <f>SUM('monthly data'!AF320:AH320)</f>
        <v>0</v>
      </c>
      <c r="M1337">
        <f>SUM('monthly data'!AI320:AK320)</f>
        <v>0</v>
      </c>
      <c r="N1337">
        <f>SUM('monthly data'!AL320:AN320)</f>
        <v>0</v>
      </c>
      <c r="O1337">
        <f>SUM('monthly data'!AO320:AQ320)</f>
        <v>0</v>
      </c>
      <c r="P1337">
        <f>SUM('monthly data'!AR320:AT320)</f>
        <v>0</v>
      </c>
      <c r="Q1337">
        <f>SUM('monthly data'!AU320:AW320)</f>
        <v>0</v>
      </c>
      <c r="R1337">
        <f>SUM('monthly data'!AX320:AZ320)</f>
        <v>0</v>
      </c>
      <c r="S1337">
        <f>SUM('monthly data'!BA320:BC320)</f>
        <v>0</v>
      </c>
      <c r="T1337">
        <f>SUM('monthly data'!BD320:BF320)</f>
        <v>0</v>
      </c>
      <c r="U1337">
        <f>SUM('monthly data'!BG320:BI320)</f>
        <v>0</v>
      </c>
      <c r="V1337">
        <f>SUM('monthly data'!BJ320:BL320)</f>
        <v>0</v>
      </c>
      <c r="W1337">
        <f>SUM('monthly data'!BM320:BO320)</f>
        <v>0</v>
      </c>
      <c r="X1337">
        <f>SUM('monthly data'!BP320:BR320)</f>
        <v>0</v>
      </c>
      <c r="Y1337">
        <f>SUM('monthly data'!BS320:BU320)</f>
        <v>0</v>
      </c>
      <c r="Z1337">
        <f>SUM('monthly data'!BV320:BX320)</f>
        <v>0</v>
      </c>
      <c r="AA1337">
        <f>SUM('monthly data'!BY320:CA320)</f>
        <v>0</v>
      </c>
      <c r="AB1337">
        <f>SUM('monthly data'!CB320:CD320)</f>
        <v>0</v>
      </c>
      <c r="AC1337">
        <f>SUM('monthly data'!CE320:CG320)</f>
        <v>0</v>
      </c>
      <c r="AD1337">
        <f>SUM('monthly data'!CH320:CJ320)</f>
        <v>0</v>
      </c>
      <c r="AE1337">
        <f>SUM('monthly data'!CK320:CM320)</f>
        <v>0</v>
      </c>
      <c r="AF1337">
        <f>SUM('monthly data'!CN320:CP320)</f>
        <v>0</v>
      </c>
      <c r="AG1337">
        <f>SUM('monthly data'!CQ320:CS320)</f>
        <v>0</v>
      </c>
      <c r="AH1337">
        <f>SUM('monthly data'!CT320:CV320)</f>
        <v>0</v>
      </c>
      <c r="AI1337">
        <f>SUM('monthly data'!CW320:CY320)</f>
        <v>0</v>
      </c>
      <c r="AJ1337">
        <f>SUM('monthly data'!CZ320:DB320)</f>
        <v>0</v>
      </c>
      <c r="AK1337">
        <f>SUM('monthly data'!DC320:DE320)</f>
        <v>0</v>
      </c>
      <c r="AL1337">
        <f>SUM('monthly data'!DF320:DH320)</f>
        <v>0</v>
      </c>
      <c r="AM1337">
        <f>SUM('monthly data'!DI320:DK320)</f>
        <v>0</v>
      </c>
      <c r="AN1337">
        <f>SUM('monthly data'!DL320:DN320)</f>
        <v>0</v>
      </c>
      <c r="AO1337">
        <f>SUM('monthly data'!DO320:DQ320)</f>
        <v>0</v>
      </c>
      <c r="AP1337">
        <f>SUM('monthly data'!DR320:DT320)</f>
        <v>0</v>
      </c>
      <c r="AQ1337">
        <f>SUM('monthly data'!DU320:DW320)</f>
        <v>0</v>
      </c>
      <c r="AR1337">
        <f>SUM('monthly data'!DX320:DZ320)</f>
        <v>0</v>
      </c>
      <c r="AS1337">
        <f>SUM('monthly data'!EA320:EC320)</f>
        <v>0</v>
      </c>
      <c r="AT1337">
        <f>SUM('monthly data'!ED320:EF320)</f>
        <v>0</v>
      </c>
      <c r="AU1337">
        <f>SUM('monthly data'!EG320:EI320)</f>
        <v>0</v>
      </c>
      <c r="AV1337">
        <f>SUM('monthly data'!EJ320:EL320)</f>
        <v>0</v>
      </c>
      <c r="AW1337">
        <f>SUM('monthly data'!EM320:EO320)</f>
        <v>0</v>
      </c>
      <c r="AX1337">
        <f>SUM('monthly data'!EP320:ER320)</f>
        <v>0</v>
      </c>
      <c r="AY1337">
        <f>SUM('monthly data'!ES320:EU320)</f>
        <v>0</v>
      </c>
      <c r="AZ1337">
        <f>SUM('monthly data'!EV320:EX320)</f>
        <v>0</v>
      </c>
      <c r="BA1337">
        <f>SUM('monthly data'!EY320:FA320)</f>
        <v>0</v>
      </c>
      <c r="BB1337">
        <f>SUM('monthly data'!FB320:FD320)</f>
        <v>0</v>
      </c>
      <c r="BC1337">
        <f>SUM('monthly data'!FE320:FG320)</f>
        <v>0</v>
      </c>
      <c r="BD1337">
        <f>SUM('monthly data'!FH320:FJ320)</f>
        <v>0</v>
      </c>
      <c r="BE1337">
        <f>SUM('monthly data'!FK320:FM320)</f>
        <v>0</v>
      </c>
      <c r="BF1337">
        <f>SUM('monthly data'!FN320:FP320)</f>
        <v>0</v>
      </c>
      <c r="BG1337">
        <f>SUM('monthly data'!FQ320:FS320)</f>
        <v>0</v>
      </c>
      <c r="BH1337">
        <f>SUM('monthly data'!FT320:FV320)</f>
        <v>0</v>
      </c>
      <c r="BI1337">
        <f>SUM('monthly data'!FW320:FY320)</f>
        <v>0</v>
      </c>
      <c r="BJ1337">
        <f>SUM('monthly data'!FZ320:GB320)</f>
        <v>0</v>
      </c>
      <c r="BK1337">
        <f>SUM('monthly data'!GC320:GE320)</f>
        <v>0</v>
      </c>
      <c r="BL1337">
        <f>SUM('monthly data'!GF320:GH320)</f>
        <v>0</v>
      </c>
      <c r="BM1337">
        <f>SUM('monthly data'!GI320:GK320)</f>
        <v>0</v>
      </c>
      <c r="BN1337">
        <f>SUM('monthly data'!GL320:GN320)</f>
        <v>0</v>
      </c>
      <c r="BO1337">
        <f>SUM('monthly data'!GO320:GQ320)</f>
        <v>0</v>
      </c>
      <c r="BP1337">
        <f>SUM('monthly data'!GR320:GT320)</f>
        <v>0</v>
      </c>
      <c r="BQ1337">
        <f>SUM('monthly data'!GU320:GW320)</f>
        <v>0</v>
      </c>
      <c r="BR1337">
        <f>SUM('monthly data'!GX320:GZ320)</f>
        <v>0</v>
      </c>
      <c r="BS1337">
        <f>SUM('monthly data'!HA320:HC320)</f>
        <v>0</v>
      </c>
      <c r="BT1337">
        <f>SUM('monthly data'!HD320:HF320)</f>
        <v>0</v>
      </c>
      <c r="BU1337">
        <f>SUM('monthly data'!HG320:HI320)</f>
        <v>0</v>
      </c>
      <c r="BV1337">
        <f>SUM('monthly data'!HJ320:HL320)</f>
        <v>0</v>
      </c>
      <c r="BW1337">
        <f>SUM('monthly data'!HM320:HO320)</f>
        <v>0</v>
      </c>
      <c r="BX1337">
        <f>SUM('monthly data'!HP320:HR320)</f>
        <v>0</v>
      </c>
      <c r="BY1337">
        <f>SUM('monthly data'!HS320:HU320)</f>
        <v>0</v>
      </c>
      <c r="BZ1337">
        <f>SUM('monthly data'!HV320:HX320)</f>
        <v>0</v>
      </c>
      <c r="CA1337">
        <f>SUM('monthly data'!HY320:IA320)</f>
        <v>0</v>
      </c>
      <c r="CB1337">
        <f>SUM('monthly data'!IB320:ID320)</f>
        <v>0</v>
      </c>
      <c r="CC1337">
        <f>SUM('monthly data'!IE320:IG320)</f>
        <v>0</v>
      </c>
      <c r="CD1337">
        <f>SUM('monthly data'!IH320:IJ320)</f>
        <v>0</v>
      </c>
      <c r="CE1337">
        <f>SUM('monthly data'!IK320:IM320)</f>
        <v>0</v>
      </c>
      <c r="CF1337">
        <f>SUM('monthly data'!IN320:IP320)</f>
        <v>0</v>
      </c>
      <c r="CG1337">
        <f>SUM('monthly data'!IQ320:IS320)</f>
        <v>0</v>
      </c>
      <c r="CH1337">
        <f>SUM('monthly data'!IT320:IV320)</f>
        <v>0</v>
      </c>
      <c r="CI1337">
        <f>SUM('monthly data'!IW320:IY320)</f>
        <v>0</v>
      </c>
      <c r="CJ1337">
        <f>SUM('monthly data'!IZ320:JB320)</f>
        <v>0</v>
      </c>
      <c r="CK1337">
        <f>SUM('monthly data'!JC320:JE320)</f>
        <v>0</v>
      </c>
      <c r="CL1337">
        <f>SUM('monthly data'!JF320:JH320)</f>
        <v>0</v>
      </c>
      <c r="CM1337">
        <f>SUM('monthly data'!JI320:JK320)</f>
        <v>0</v>
      </c>
      <c r="CN1337">
        <f>SUM('monthly data'!JL320:JN320)</f>
        <v>0</v>
      </c>
      <c r="CO1337">
        <f>SUM('monthly data'!JO320:JQ320)</f>
        <v>0</v>
      </c>
      <c r="CP1337">
        <f>SUM('monthly data'!JR320:JT320)</f>
        <v>0</v>
      </c>
      <c r="CQ1337">
        <f>SUM('monthly data'!JU320:JW320)</f>
        <v>0</v>
      </c>
      <c r="CR1337">
        <f>SUM('monthly data'!JX320:JZ320)</f>
        <v>0</v>
      </c>
      <c r="CS1337">
        <f>SUM('monthly data'!KA320:KC320)</f>
        <v>0</v>
      </c>
      <c r="CT1337">
        <f>SUM('monthly data'!KD320:KF320)</f>
        <v>0</v>
      </c>
      <c r="CU1337">
        <f>SUM('monthly data'!KG320:KI320)</f>
        <v>0</v>
      </c>
      <c r="CV1337">
        <f>SUM('monthly data'!KJ320:KL320)</f>
        <v>0</v>
      </c>
      <c r="CW1337">
        <f>SUM('monthly data'!KM320:KO320)</f>
        <v>0</v>
      </c>
      <c r="CX1337">
        <f>SUM('monthly data'!KP320:KR320)</f>
        <v>0</v>
      </c>
      <c r="CY1337">
        <f>SUM('monthly data'!KS320:KU320)</f>
        <v>0</v>
      </c>
      <c r="CZ1337">
        <f>SUM('monthly data'!KV320:KX320)</f>
        <v>0</v>
      </c>
      <c r="DA1337">
        <f>SUM('monthly data'!KY320:LA320)</f>
        <v>0</v>
      </c>
      <c r="DB1337">
        <f>SUM('monthly data'!LB320:LD320)</f>
        <v>0</v>
      </c>
      <c r="DC1337">
        <f>SUM('monthly data'!LE320:LG320)</f>
        <v>0</v>
      </c>
      <c r="DD1337">
        <f>SUM('monthly data'!LH320:LJ320)</f>
        <v>0</v>
      </c>
      <c r="DE1337">
        <f>SUM('monthly data'!LK320:LM320)</f>
        <v>0</v>
      </c>
      <c r="DF1337">
        <f>SUM('monthly data'!LN320:LP320)</f>
        <v>0</v>
      </c>
      <c r="DG1337">
        <f>SUM('monthly data'!LQ320:LS320)</f>
        <v>0</v>
      </c>
      <c r="DH1337">
        <f>SUM('monthly data'!LT320:LV320)</f>
        <v>0</v>
      </c>
      <c r="DI1337">
        <f>SUM('monthly data'!LW320:LY320)</f>
        <v>0</v>
      </c>
      <c r="DJ1337">
        <f>SUM('monthly data'!LZ320:MB320)</f>
        <v>0</v>
      </c>
      <c r="DK1337">
        <f>SUM('monthly data'!MC320:ME320)</f>
        <v>0</v>
      </c>
      <c r="DL1337">
        <f>SUM('monthly data'!MF320:MH320)</f>
        <v>0</v>
      </c>
      <c r="DM1337">
        <f>SUM('monthly data'!MI320:MK320)</f>
        <v>0</v>
      </c>
      <c r="DN1337">
        <f>SUM('monthly data'!ML320:MN320)</f>
        <v>0</v>
      </c>
      <c r="DO1337">
        <f>SUM('monthly data'!MO320:MQ320)</f>
        <v>0</v>
      </c>
      <c r="DP1337">
        <f>SUM('monthly data'!MR320:MT320)</f>
        <v>0</v>
      </c>
      <c r="DQ1337">
        <f>SUM('monthly data'!MU320:MW320)</f>
        <v>0</v>
      </c>
    </row>
    <row r="1338" spans="1:121">
      <c r="A1338" s="224" t="s">
        <v>639</v>
      </c>
      <c r="B1338">
        <f>SUM('monthly data'!B321:D321)</f>
        <v>0</v>
      </c>
      <c r="C1338">
        <f>SUM('monthly data'!E321:G321)</f>
        <v>0</v>
      </c>
      <c r="D1338">
        <f>SUM('monthly data'!H321:J321)</f>
        <v>0</v>
      </c>
      <c r="E1338">
        <f>SUM('monthly data'!K321:M321)</f>
        <v>0</v>
      </c>
      <c r="F1338">
        <f>SUM('monthly data'!N321:P321)</f>
        <v>0</v>
      </c>
      <c r="G1338">
        <f>SUM('monthly data'!Q321:S321)</f>
        <v>0</v>
      </c>
      <c r="H1338">
        <f>SUM('monthly data'!T321:V321)</f>
        <v>0</v>
      </c>
      <c r="I1338">
        <f>SUM('monthly data'!W321:Y321)</f>
        <v>0</v>
      </c>
      <c r="J1338">
        <f>SUM('monthly data'!Z321:AB321)</f>
        <v>0</v>
      </c>
      <c r="K1338">
        <f>SUM('monthly data'!AC321:AE321)</f>
        <v>0</v>
      </c>
      <c r="L1338">
        <f>SUM('monthly data'!AF321:AH321)</f>
        <v>0</v>
      </c>
      <c r="M1338">
        <f>SUM('monthly data'!AI321:AK321)</f>
        <v>0</v>
      </c>
      <c r="N1338">
        <f>SUM('monthly data'!AL321:AN321)</f>
        <v>0</v>
      </c>
      <c r="O1338">
        <f>SUM('monthly data'!AO321:AQ321)</f>
        <v>0</v>
      </c>
      <c r="P1338">
        <f>SUM('monthly data'!AR321:AT321)</f>
        <v>0</v>
      </c>
      <c r="Q1338">
        <f>SUM('monthly data'!AU321:AW321)</f>
        <v>0</v>
      </c>
      <c r="R1338">
        <f>SUM('monthly data'!AX321:AZ321)</f>
        <v>0</v>
      </c>
      <c r="S1338">
        <f>SUM('monthly data'!BA321:BC321)</f>
        <v>0</v>
      </c>
      <c r="T1338">
        <f>SUM('monthly data'!BD321:BF321)</f>
        <v>0</v>
      </c>
      <c r="U1338">
        <f>SUM('monthly data'!BG321:BI321)</f>
        <v>0</v>
      </c>
      <c r="V1338">
        <f>SUM('monthly data'!BJ321:BL321)</f>
        <v>0</v>
      </c>
      <c r="W1338">
        <f>SUM('monthly data'!BM321:BO321)</f>
        <v>0</v>
      </c>
      <c r="X1338">
        <f>SUM('monthly data'!BP321:BR321)</f>
        <v>0</v>
      </c>
      <c r="Y1338">
        <f>SUM('monthly data'!BS321:BU321)</f>
        <v>0</v>
      </c>
      <c r="Z1338">
        <f>SUM('monthly data'!BV321:BX321)</f>
        <v>0</v>
      </c>
      <c r="AA1338">
        <f>SUM('monthly data'!BY321:CA321)</f>
        <v>0</v>
      </c>
      <c r="AB1338">
        <f>SUM('monthly data'!CB321:CD321)</f>
        <v>0</v>
      </c>
      <c r="AC1338">
        <f>SUM('monthly data'!CE321:CG321)</f>
        <v>0</v>
      </c>
      <c r="AD1338">
        <f>SUM('monthly data'!CH321:CJ321)</f>
        <v>0</v>
      </c>
      <c r="AE1338">
        <f>SUM('monthly data'!CK321:CM321)</f>
        <v>0</v>
      </c>
      <c r="AF1338">
        <f>SUM('monthly data'!CN321:CP321)</f>
        <v>0</v>
      </c>
      <c r="AG1338">
        <f>SUM('monthly data'!CQ321:CS321)</f>
        <v>0</v>
      </c>
      <c r="AH1338">
        <f>SUM('monthly data'!CT321:CV321)</f>
        <v>0</v>
      </c>
      <c r="AI1338">
        <f>SUM('monthly data'!CW321:CY321)</f>
        <v>0</v>
      </c>
      <c r="AJ1338">
        <f>SUM('monthly data'!CZ321:DB321)</f>
        <v>0</v>
      </c>
      <c r="AK1338">
        <f>SUM('monthly data'!DC321:DE321)</f>
        <v>0</v>
      </c>
      <c r="AL1338">
        <f>SUM('monthly data'!DF321:DH321)</f>
        <v>0</v>
      </c>
      <c r="AM1338">
        <f>SUM('monthly data'!DI321:DK321)</f>
        <v>0</v>
      </c>
      <c r="AN1338">
        <f>SUM('monthly data'!DL321:DN321)</f>
        <v>0</v>
      </c>
      <c r="AO1338">
        <f>SUM('monthly data'!DO321:DQ321)</f>
        <v>0</v>
      </c>
      <c r="AP1338">
        <f>SUM('monthly data'!DR321:DT321)</f>
        <v>0</v>
      </c>
      <c r="AQ1338">
        <f>SUM('monthly data'!DU321:DW321)</f>
        <v>0</v>
      </c>
      <c r="AR1338">
        <f>SUM('monthly data'!DX321:DZ321)</f>
        <v>0</v>
      </c>
      <c r="AS1338">
        <f>SUM('monthly data'!EA321:EC321)</f>
        <v>0</v>
      </c>
      <c r="AT1338">
        <f>SUM('monthly data'!ED321:EF321)</f>
        <v>0</v>
      </c>
      <c r="AU1338">
        <f>SUM('monthly data'!EG321:EI321)</f>
        <v>0</v>
      </c>
      <c r="AV1338">
        <f>SUM('monthly data'!EJ321:EL321)</f>
        <v>0</v>
      </c>
      <c r="AW1338">
        <f>SUM('monthly data'!EM321:EO321)</f>
        <v>0</v>
      </c>
      <c r="AX1338">
        <f>SUM('monthly data'!EP321:ER321)</f>
        <v>0</v>
      </c>
      <c r="AY1338">
        <f>SUM('monthly data'!ES321:EU321)</f>
        <v>0</v>
      </c>
      <c r="AZ1338">
        <f>SUM('monthly data'!EV321:EX321)</f>
        <v>0</v>
      </c>
      <c r="BA1338">
        <f>SUM('monthly data'!EY321:FA321)</f>
        <v>0</v>
      </c>
      <c r="BB1338">
        <f>SUM('monthly data'!FB321:FD321)</f>
        <v>8.25</v>
      </c>
      <c r="BC1338">
        <f>SUM('monthly data'!FE321:FG321)</f>
        <v>0</v>
      </c>
      <c r="BD1338">
        <f>SUM('monthly data'!FH321:FJ321)</f>
        <v>0</v>
      </c>
      <c r="BE1338">
        <f>SUM('monthly data'!FK321:FM321)</f>
        <v>0</v>
      </c>
      <c r="BF1338">
        <f>SUM('monthly data'!FN321:FP321)</f>
        <v>0</v>
      </c>
      <c r="BG1338">
        <f>SUM('monthly data'!FQ321:FS321)</f>
        <v>0</v>
      </c>
      <c r="BH1338">
        <f>SUM('monthly data'!FT321:FV321)</f>
        <v>0</v>
      </c>
      <c r="BI1338">
        <f>SUM('monthly data'!FW321:FY321)</f>
        <v>0</v>
      </c>
      <c r="BJ1338">
        <f>SUM('monthly data'!FZ321:GB321)</f>
        <v>0</v>
      </c>
      <c r="BK1338">
        <f>SUM('monthly data'!GC321:GE321)</f>
        <v>10.54</v>
      </c>
      <c r="BL1338">
        <f>SUM('monthly data'!GF321:GH321)</f>
        <v>0</v>
      </c>
      <c r="BM1338">
        <f>SUM('monthly data'!GI321:GK321)</f>
        <v>0</v>
      </c>
      <c r="BN1338">
        <f>SUM('monthly data'!GL321:GN321)</f>
        <v>10.425000000000001</v>
      </c>
      <c r="BO1338">
        <f>SUM('monthly data'!GO321:GQ321)</f>
        <v>0</v>
      </c>
      <c r="BP1338">
        <f>SUM('monthly data'!GR321:GT321)</f>
        <v>0</v>
      </c>
      <c r="BQ1338">
        <f>SUM('monthly data'!GU321:GW321)</f>
        <v>0</v>
      </c>
      <c r="BR1338">
        <f>SUM('monthly data'!GX321:GZ321)</f>
        <v>0</v>
      </c>
      <c r="BS1338">
        <f>SUM('monthly data'!HA321:HC321)</f>
        <v>0</v>
      </c>
      <c r="BT1338">
        <f>SUM('monthly data'!HD321:HF321)</f>
        <v>0</v>
      </c>
      <c r="BU1338">
        <f>SUM('monthly data'!HG321:HI321)</f>
        <v>0</v>
      </c>
      <c r="BV1338">
        <f>SUM('monthly data'!HJ321:HL321)</f>
        <v>0</v>
      </c>
      <c r="BW1338">
        <f>SUM('monthly data'!HM321:HO321)</f>
        <v>0</v>
      </c>
      <c r="BX1338">
        <f>SUM('monthly data'!HP321:HR321)</f>
        <v>0</v>
      </c>
      <c r="BY1338">
        <f>SUM('monthly data'!HS321:HU321)</f>
        <v>0</v>
      </c>
      <c r="BZ1338">
        <f>SUM('monthly data'!HV321:HX321)</f>
        <v>11.625</v>
      </c>
      <c r="CA1338">
        <f>SUM('monthly data'!HY321:IA321)</f>
        <v>0</v>
      </c>
      <c r="CB1338">
        <f>SUM('monthly data'!IB321:ID321)</f>
        <v>0</v>
      </c>
      <c r="CC1338">
        <f>SUM('monthly data'!IE321:IG321)</f>
        <v>0</v>
      </c>
      <c r="CD1338">
        <f>SUM('monthly data'!IH321:IJ321)</f>
        <v>11.7</v>
      </c>
      <c r="CE1338">
        <f>SUM('monthly data'!IK321:IM321)</f>
        <v>0</v>
      </c>
      <c r="CF1338">
        <f>SUM('monthly data'!IN321:IP321)</f>
        <v>0</v>
      </c>
      <c r="CG1338">
        <f>SUM('monthly data'!IQ321:IS321)</f>
        <v>11.8</v>
      </c>
      <c r="CH1338">
        <f>SUM('monthly data'!IT321:IV321)</f>
        <v>0</v>
      </c>
      <c r="CI1338">
        <f>SUM('monthly data'!IW321:IY321)</f>
        <v>0</v>
      </c>
      <c r="CJ1338">
        <f>SUM('monthly data'!IZ321:JB321)</f>
        <v>0</v>
      </c>
      <c r="CK1338">
        <f>SUM('monthly data'!JC321:JE321)</f>
        <v>12</v>
      </c>
      <c r="CL1338">
        <f>SUM('monthly data'!JF321:JH321)</f>
        <v>0</v>
      </c>
      <c r="CM1338">
        <f>SUM('monthly data'!JI321:JK321)</f>
        <v>0</v>
      </c>
      <c r="CN1338">
        <f>SUM('monthly data'!JL321:JN321)</f>
        <v>0</v>
      </c>
      <c r="CO1338">
        <f>SUM('monthly data'!JO321:JQ321)</f>
        <v>0</v>
      </c>
      <c r="CP1338">
        <f>SUM('monthly data'!JR321:JT321)</f>
        <v>0</v>
      </c>
      <c r="CQ1338">
        <f>SUM('monthly data'!JU321:JW321)</f>
        <v>0</v>
      </c>
      <c r="CR1338">
        <f>SUM('monthly data'!JX321:JZ321)</f>
        <v>0</v>
      </c>
      <c r="CS1338">
        <f>SUM('monthly data'!KA321:KC321)</f>
        <v>11.15</v>
      </c>
      <c r="CT1338">
        <f>SUM('monthly data'!KD321:KF321)</f>
        <v>0</v>
      </c>
      <c r="CU1338">
        <f>SUM('monthly data'!KG321:KI321)</f>
        <v>0</v>
      </c>
      <c r="CV1338">
        <f>SUM('monthly data'!KJ321:KL321)</f>
        <v>0</v>
      </c>
      <c r="CW1338">
        <f>SUM('monthly data'!KM321:KO321)</f>
        <v>10.95</v>
      </c>
      <c r="CX1338">
        <f>SUM('monthly data'!KP321:KR321)</f>
        <v>10.8</v>
      </c>
      <c r="CY1338">
        <f>SUM('monthly data'!KS321:KU321)</f>
        <v>10.65</v>
      </c>
      <c r="CZ1338">
        <f>SUM('monthly data'!KV321:KX321)</f>
        <v>0</v>
      </c>
      <c r="DA1338">
        <f>SUM('monthly data'!KY321:LA321)</f>
        <v>0</v>
      </c>
      <c r="DB1338">
        <f>SUM('monthly data'!LB321:LD321)</f>
        <v>0</v>
      </c>
      <c r="DC1338">
        <f>SUM('monthly data'!LE321:LG321)</f>
        <v>0</v>
      </c>
      <c r="DD1338">
        <f>SUM('monthly data'!LH321:LJ321)</f>
        <v>0</v>
      </c>
      <c r="DE1338">
        <f>SUM('monthly data'!LK321:LM321)</f>
        <v>0</v>
      </c>
      <c r="DF1338">
        <f>SUM('monthly data'!LN321:LP321)</f>
        <v>0</v>
      </c>
      <c r="DG1338">
        <f>SUM('monthly data'!LQ321:LS321)</f>
        <v>0</v>
      </c>
      <c r="DH1338">
        <f>SUM('monthly data'!LT321:LV321)</f>
        <v>0</v>
      </c>
      <c r="DI1338">
        <f>SUM('monthly data'!LW321:LY321)</f>
        <v>0</v>
      </c>
      <c r="DJ1338">
        <f>SUM('monthly data'!LZ321:MB321)</f>
        <v>0</v>
      </c>
      <c r="DK1338">
        <f>SUM('monthly data'!MC321:ME321)</f>
        <v>0</v>
      </c>
      <c r="DL1338">
        <f>SUM('monthly data'!MF321:MH321)</f>
        <v>0</v>
      </c>
      <c r="DM1338">
        <f>SUM('monthly data'!MI321:MK321)</f>
        <v>0</v>
      </c>
      <c r="DN1338">
        <f>SUM('monthly data'!ML321:MN321)</f>
        <v>0</v>
      </c>
      <c r="DO1338">
        <f>SUM('monthly data'!MO321:MQ321)</f>
        <v>0</v>
      </c>
      <c r="DP1338">
        <f>SUM('monthly data'!MR321:MT321)</f>
        <v>0</v>
      </c>
      <c r="DQ1338">
        <f>SUM('monthly data'!MU321:MW321)</f>
        <v>0</v>
      </c>
    </row>
    <row r="1339" spans="1:121">
      <c r="A1339" s="224" t="s">
        <v>610</v>
      </c>
      <c r="B1339">
        <f>SUM('monthly data'!B322:D322)</f>
        <v>0</v>
      </c>
      <c r="C1339">
        <f>SUM('monthly data'!E322:G322)</f>
        <v>0</v>
      </c>
      <c r="D1339">
        <f>SUM('monthly data'!H322:J322)</f>
        <v>0</v>
      </c>
      <c r="E1339">
        <f>SUM('monthly data'!K322:M322)</f>
        <v>0</v>
      </c>
      <c r="F1339">
        <f>SUM('monthly data'!N322:P322)</f>
        <v>0</v>
      </c>
      <c r="G1339">
        <f>SUM('monthly data'!Q322:S322)</f>
        <v>0</v>
      </c>
      <c r="H1339">
        <f>SUM('monthly data'!T322:V322)</f>
        <v>0</v>
      </c>
      <c r="I1339">
        <f>SUM('monthly data'!W322:Y322)</f>
        <v>0</v>
      </c>
      <c r="J1339">
        <f>SUM('monthly data'!Z322:AB322)</f>
        <v>0</v>
      </c>
      <c r="K1339">
        <f>SUM('monthly data'!AC322:AE322)</f>
        <v>0</v>
      </c>
      <c r="L1339">
        <f>SUM('monthly data'!AF322:AH322)</f>
        <v>0</v>
      </c>
      <c r="M1339">
        <f>SUM('monthly data'!AI322:AK322)</f>
        <v>0</v>
      </c>
      <c r="N1339">
        <f>SUM('monthly data'!AL322:AN322)</f>
        <v>0</v>
      </c>
      <c r="O1339">
        <f>SUM('monthly data'!AO322:AQ322)</f>
        <v>0</v>
      </c>
      <c r="P1339">
        <f>SUM('monthly data'!AR322:AT322)</f>
        <v>0</v>
      </c>
      <c r="Q1339">
        <f>SUM('monthly data'!AU322:AW322)</f>
        <v>0</v>
      </c>
      <c r="R1339">
        <f>SUM('monthly data'!AX322:AZ322)</f>
        <v>0</v>
      </c>
      <c r="S1339">
        <f>SUM('monthly data'!BA322:BC322)</f>
        <v>0</v>
      </c>
      <c r="T1339">
        <f>SUM('monthly data'!BD322:BF322)</f>
        <v>0</v>
      </c>
      <c r="U1339">
        <f>SUM('monthly data'!BG322:BI322)</f>
        <v>0</v>
      </c>
      <c r="V1339">
        <f>SUM('monthly data'!BJ322:BL322)</f>
        <v>0</v>
      </c>
      <c r="W1339">
        <f>SUM('monthly data'!BM322:BO322)</f>
        <v>0</v>
      </c>
      <c r="X1339">
        <f>SUM('monthly data'!BP322:BR322)</f>
        <v>0</v>
      </c>
      <c r="Y1339">
        <f>SUM('monthly data'!BS322:BU322)</f>
        <v>0</v>
      </c>
      <c r="Z1339">
        <f>SUM('monthly data'!BV322:BX322)</f>
        <v>0</v>
      </c>
      <c r="AA1339">
        <f>SUM('monthly data'!BY322:CA322)</f>
        <v>0</v>
      </c>
      <c r="AB1339">
        <f>SUM('monthly data'!CB322:CD322)</f>
        <v>0</v>
      </c>
      <c r="AC1339">
        <f>SUM('monthly data'!CE322:CG322)</f>
        <v>0</v>
      </c>
      <c r="AD1339">
        <f>SUM('monthly data'!CH322:CJ322)</f>
        <v>0</v>
      </c>
      <c r="AE1339">
        <f>SUM('monthly data'!CK322:CM322)</f>
        <v>0</v>
      </c>
      <c r="AF1339">
        <f>SUM('monthly data'!CN322:CP322)</f>
        <v>0</v>
      </c>
      <c r="AG1339">
        <f>SUM('monthly data'!CQ322:CS322)</f>
        <v>0</v>
      </c>
      <c r="AH1339">
        <f>SUM('monthly data'!CT322:CV322)</f>
        <v>0</v>
      </c>
      <c r="AI1339">
        <f>SUM('monthly data'!CW322:CY322)</f>
        <v>0</v>
      </c>
      <c r="AJ1339">
        <f>SUM('monthly data'!CZ322:DB322)</f>
        <v>0</v>
      </c>
      <c r="AK1339">
        <f>SUM('monthly data'!DC322:DE322)</f>
        <v>0</v>
      </c>
      <c r="AL1339">
        <f>SUM('monthly data'!DF322:DH322)</f>
        <v>0</v>
      </c>
      <c r="AM1339">
        <f>SUM('monthly data'!DI322:DK322)</f>
        <v>0</v>
      </c>
      <c r="AN1339">
        <f>SUM('monthly data'!DL322:DN322)</f>
        <v>0</v>
      </c>
      <c r="AO1339">
        <f>SUM('monthly data'!DO322:DQ322)</f>
        <v>0</v>
      </c>
      <c r="AP1339">
        <f>SUM('monthly data'!DR322:DT322)</f>
        <v>0</v>
      </c>
      <c r="AQ1339">
        <f>SUM('monthly data'!DU322:DW322)</f>
        <v>0</v>
      </c>
      <c r="AR1339">
        <f>SUM('monthly data'!DX322:DZ322)</f>
        <v>0</v>
      </c>
      <c r="AS1339">
        <f>SUM('monthly data'!EA322:EC322)</f>
        <v>0</v>
      </c>
      <c r="AT1339">
        <f>SUM('monthly data'!ED322:EF322)</f>
        <v>0</v>
      </c>
      <c r="AU1339">
        <f>SUM('monthly data'!EG322:EI322)</f>
        <v>0</v>
      </c>
      <c r="AV1339">
        <f>SUM('monthly data'!EJ322:EL322)</f>
        <v>0</v>
      </c>
      <c r="AW1339">
        <f>SUM('monthly data'!EM322:EO322)</f>
        <v>0</v>
      </c>
      <c r="AX1339">
        <f>SUM('monthly data'!EP322:ER322)</f>
        <v>0</v>
      </c>
      <c r="AY1339">
        <f>SUM('monthly data'!ES322:EU322)</f>
        <v>0</v>
      </c>
      <c r="AZ1339">
        <f>SUM('monthly data'!EV322:EX322)</f>
        <v>0</v>
      </c>
      <c r="BA1339">
        <f>SUM('monthly data'!EY322:FA322)</f>
        <v>0</v>
      </c>
      <c r="BB1339">
        <f>SUM('monthly data'!FB322:FD322)</f>
        <v>0</v>
      </c>
      <c r="BC1339">
        <f>SUM('monthly data'!FE322:FG322)</f>
        <v>0</v>
      </c>
      <c r="BD1339">
        <f>SUM('monthly data'!FH322:FJ322)</f>
        <v>0</v>
      </c>
      <c r="BE1339">
        <f>SUM('monthly data'!FK322:FM322)</f>
        <v>0</v>
      </c>
      <c r="BF1339">
        <f>SUM('monthly data'!FN322:FP322)</f>
        <v>0</v>
      </c>
      <c r="BG1339">
        <f>SUM('monthly data'!FQ322:FS322)</f>
        <v>0</v>
      </c>
      <c r="BH1339">
        <f>SUM('monthly data'!FT322:FV322)</f>
        <v>0</v>
      </c>
      <c r="BI1339">
        <f>SUM('monthly data'!FW322:FY322)</f>
        <v>0</v>
      </c>
      <c r="BJ1339">
        <f>SUM('monthly data'!FZ322:GB322)</f>
        <v>0</v>
      </c>
      <c r="BK1339">
        <f>SUM('monthly data'!GC322:GE322)</f>
        <v>0</v>
      </c>
      <c r="BL1339">
        <f>SUM('monthly data'!GF322:GH322)</f>
        <v>0</v>
      </c>
      <c r="BM1339">
        <f>SUM('monthly data'!GI322:GK322)</f>
        <v>11.121</v>
      </c>
      <c r="BN1339">
        <f>SUM('monthly data'!GL322:GN322)</f>
        <v>0</v>
      </c>
      <c r="BO1339">
        <f>SUM('monthly data'!GO322:GQ322)</f>
        <v>0</v>
      </c>
      <c r="BP1339">
        <f>SUM('monthly data'!GR322:GT322)</f>
        <v>0</v>
      </c>
      <c r="BQ1339">
        <f>SUM('monthly data'!GU322:GW322)</f>
        <v>11.121</v>
      </c>
      <c r="BR1339">
        <f>SUM('monthly data'!GX322:GZ322)</f>
        <v>0</v>
      </c>
      <c r="BS1339">
        <f>SUM('monthly data'!HA322:HC322)</f>
        <v>0</v>
      </c>
      <c r="BT1339">
        <f>SUM('monthly data'!HD322:HF322)</f>
        <v>0</v>
      </c>
      <c r="BU1339">
        <f>SUM('monthly data'!HG322:HI322)</f>
        <v>0</v>
      </c>
      <c r="BV1339">
        <f>SUM('monthly data'!HJ322:HL322)</f>
        <v>0</v>
      </c>
      <c r="BW1339">
        <f>SUM('monthly data'!HM322:HO322)</f>
        <v>0</v>
      </c>
      <c r="BX1339">
        <f>SUM('monthly data'!HP322:HR322)</f>
        <v>0</v>
      </c>
      <c r="BY1339">
        <f>SUM('monthly data'!HS322:HU322)</f>
        <v>0</v>
      </c>
      <c r="BZ1339">
        <f>SUM('monthly data'!HV322:HX322)</f>
        <v>0</v>
      </c>
      <c r="CA1339">
        <f>SUM('monthly data'!HY322:IA322)</f>
        <v>12.75</v>
      </c>
      <c r="CB1339">
        <f>SUM('monthly data'!IB322:ID322)</f>
        <v>12</v>
      </c>
      <c r="CC1339">
        <f>SUM('monthly data'!IE322:IG322)</f>
        <v>0</v>
      </c>
      <c r="CD1339">
        <f>SUM('monthly data'!IH322:IJ322)</f>
        <v>0</v>
      </c>
      <c r="CE1339">
        <f>SUM('monthly data'!IK322:IM322)</f>
        <v>0</v>
      </c>
      <c r="CF1339">
        <f>SUM('monthly data'!IN322:IP322)</f>
        <v>11.95</v>
      </c>
      <c r="CG1339">
        <f>SUM('monthly data'!IQ322:IS322)</f>
        <v>0</v>
      </c>
      <c r="CH1339">
        <f>SUM('monthly data'!IT322:IV322)</f>
        <v>12</v>
      </c>
      <c r="CI1339">
        <f>SUM('monthly data'!IW322:IY322)</f>
        <v>0</v>
      </c>
      <c r="CJ1339">
        <f>SUM('monthly data'!IZ322:JB322)</f>
        <v>12.25</v>
      </c>
      <c r="CK1339">
        <f>SUM('monthly data'!JC322:JE322)</f>
        <v>0</v>
      </c>
      <c r="CL1339">
        <f>SUM('monthly data'!JF322:JH322)</f>
        <v>12.375</v>
      </c>
      <c r="CM1339">
        <f>SUM('monthly data'!JI322:JK322)</f>
        <v>0</v>
      </c>
      <c r="CN1339">
        <f>SUM('monthly data'!JL322:JN322)</f>
        <v>12.2</v>
      </c>
      <c r="CO1339">
        <f>SUM('monthly data'!JO322:JQ322)</f>
        <v>0</v>
      </c>
      <c r="CP1339">
        <f>SUM('monthly data'!JR322:JT322)</f>
        <v>11.8</v>
      </c>
      <c r="CQ1339">
        <f>SUM('monthly data'!JU322:JW322)</f>
        <v>0</v>
      </c>
      <c r="CR1339">
        <f>SUM('monthly data'!JX322:JZ322)</f>
        <v>0</v>
      </c>
      <c r="CS1339">
        <f>SUM('monthly data'!KA322:KC322)</f>
        <v>0</v>
      </c>
      <c r="CT1339">
        <f>SUM('monthly data'!KD322:KF322)</f>
        <v>0</v>
      </c>
      <c r="CU1339">
        <f>SUM('monthly data'!KG322:KI322)</f>
        <v>11.3</v>
      </c>
      <c r="CV1339">
        <f>SUM('monthly data'!KJ322:KL322)</f>
        <v>22.45</v>
      </c>
      <c r="CW1339">
        <f>SUM('monthly data'!KM322:KO322)</f>
        <v>0</v>
      </c>
      <c r="CX1339">
        <f>SUM('monthly data'!KP322:KR322)</f>
        <v>0</v>
      </c>
      <c r="CY1339">
        <f>SUM('monthly data'!KS322:KU322)</f>
        <v>0</v>
      </c>
      <c r="CZ1339">
        <f>SUM('monthly data'!KV322:KX322)</f>
        <v>11.145</v>
      </c>
      <c r="DA1339">
        <f>SUM('monthly data'!KY322:LA322)</f>
        <v>10.975</v>
      </c>
      <c r="DB1339">
        <f>SUM('monthly data'!LB322:LD322)</f>
        <v>11</v>
      </c>
      <c r="DC1339">
        <f>SUM('monthly data'!LE322:LG322)</f>
        <v>0</v>
      </c>
      <c r="DD1339">
        <f>SUM('monthly data'!LH322:LJ322)</f>
        <v>0</v>
      </c>
      <c r="DE1339">
        <f>SUM('monthly data'!LK322:LM322)</f>
        <v>0</v>
      </c>
      <c r="DF1339">
        <f>SUM('monthly data'!LN322:LP322)</f>
        <v>0</v>
      </c>
      <c r="DG1339">
        <f>SUM('monthly data'!LQ322:LS322)</f>
        <v>0</v>
      </c>
      <c r="DH1339">
        <f>SUM('monthly data'!LT322:LV322)</f>
        <v>0</v>
      </c>
      <c r="DI1339">
        <f>SUM('monthly data'!LW322:LY322)</f>
        <v>0</v>
      </c>
      <c r="DJ1339">
        <f>SUM('monthly data'!LZ322:MB322)</f>
        <v>0</v>
      </c>
      <c r="DK1339">
        <f>SUM('monthly data'!MC322:ME322)</f>
        <v>0</v>
      </c>
      <c r="DL1339">
        <f>SUM('monthly data'!MF322:MH322)</f>
        <v>0</v>
      </c>
      <c r="DM1339">
        <f>SUM('monthly data'!MI322:MK322)</f>
        <v>0</v>
      </c>
      <c r="DN1339">
        <f>SUM('monthly data'!ML322:MN322)</f>
        <v>0</v>
      </c>
      <c r="DO1339">
        <f>SUM('monthly data'!MO322:MQ322)</f>
        <v>0</v>
      </c>
      <c r="DP1339">
        <f>SUM('monthly data'!MR322:MT322)</f>
        <v>0</v>
      </c>
      <c r="DQ1339">
        <f>SUM('monthly data'!MU322:MW322)</f>
        <v>0</v>
      </c>
    </row>
    <row r="1340" spans="1:121">
      <c r="A1340" s="224" t="s">
        <v>611</v>
      </c>
      <c r="B1340">
        <f>SUM('monthly data'!B323:D323)</f>
        <v>0</v>
      </c>
      <c r="C1340">
        <f>SUM('monthly data'!E323:G323)</f>
        <v>0</v>
      </c>
      <c r="D1340">
        <f>SUM('monthly data'!H323:J323)</f>
        <v>0</v>
      </c>
      <c r="E1340">
        <f>SUM('monthly data'!K323:M323)</f>
        <v>0</v>
      </c>
      <c r="F1340">
        <f>SUM('monthly data'!N323:P323)</f>
        <v>0</v>
      </c>
      <c r="G1340">
        <f>SUM('monthly data'!Q323:S323)</f>
        <v>0</v>
      </c>
      <c r="H1340">
        <f>SUM('monthly data'!T323:V323)</f>
        <v>0</v>
      </c>
      <c r="I1340">
        <f>SUM('monthly data'!W323:Y323)</f>
        <v>0</v>
      </c>
      <c r="J1340">
        <f>SUM('monthly data'!Z323:AB323)</f>
        <v>0</v>
      </c>
      <c r="K1340">
        <f>SUM('monthly data'!AC323:AE323)</f>
        <v>0</v>
      </c>
      <c r="L1340">
        <f>SUM('monthly data'!AF323:AH323)</f>
        <v>0</v>
      </c>
      <c r="M1340">
        <f>SUM('monthly data'!AI323:AK323)</f>
        <v>0</v>
      </c>
      <c r="N1340">
        <f>SUM('monthly data'!AL323:AN323)</f>
        <v>0</v>
      </c>
      <c r="O1340">
        <f>SUM('monthly data'!AO323:AQ323)</f>
        <v>0</v>
      </c>
      <c r="P1340">
        <f>SUM('monthly data'!AR323:AT323)</f>
        <v>0</v>
      </c>
      <c r="Q1340">
        <f>SUM('monthly data'!AU323:AW323)</f>
        <v>0</v>
      </c>
      <c r="R1340">
        <f>SUM('monthly data'!AX323:AZ323)</f>
        <v>0</v>
      </c>
      <c r="S1340">
        <f>SUM('monthly data'!BA323:BC323)</f>
        <v>0</v>
      </c>
      <c r="T1340">
        <f>SUM('monthly data'!BD323:BF323)</f>
        <v>0</v>
      </c>
      <c r="U1340">
        <f>SUM('monthly data'!BG323:BI323)</f>
        <v>0</v>
      </c>
      <c r="V1340">
        <f>SUM('monthly data'!BJ323:BL323)</f>
        <v>0</v>
      </c>
      <c r="W1340">
        <f>SUM('monthly data'!BM323:BO323)</f>
        <v>0</v>
      </c>
      <c r="X1340">
        <f>SUM('monthly data'!BP323:BR323)</f>
        <v>0</v>
      </c>
      <c r="Y1340">
        <f>SUM('monthly data'!BS323:BU323)</f>
        <v>0</v>
      </c>
      <c r="Z1340">
        <f>SUM('monthly data'!BV323:BX323)</f>
        <v>0</v>
      </c>
      <c r="AA1340">
        <f>SUM('monthly data'!BY323:CA323)</f>
        <v>0</v>
      </c>
      <c r="AB1340">
        <f>SUM('monthly data'!CB323:CD323)</f>
        <v>0</v>
      </c>
      <c r="AC1340">
        <f>SUM('monthly data'!CE323:CG323)</f>
        <v>0</v>
      </c>
      <c r="AD1340">
        <f>SUM('monthly data'!CH323:CJ323)</f>
        <v>0</v>
      </c>
      <c r="AE1340">
        <f>SUM('monthly data'!CK323:CM323)</f>
        <v>0</v>
      </c>
      <c r="AF1340">
        <f>SUM('monthly data'!CN323:CP323)</f>
        <v>0</v>
      </c>
      <c r="AG1340">
        <f>SUM('monthly data'!CQ323:CS323)</f>
        <v>0</v>
      </c>
      <c r="AH1340">
        <f>SUM('monthly data'!CT323:CV323)</f>
        <v>0</v>
      </c>
      <c r="AI1340">
        <f>SUM('monthly data'!CW323:CY323)</f>
        <v>0</v>
      </c>
      <c r="AJ1340">
        <f>SUM('monthly data'!CZ323:DB323)</f>
        <v>0</v>
      </c>
      <c r="AK1340">
        <f>SUM('monthly data'!DC323:DE323)</f>
        <v>0</v>
      </c>
      <c r="AL1340">
        <f>SUM('monthly data'!DF323:DH323)</f>
        <v>0</v>
      </c>
      <c r="AM1340">
        <f>SUM('monthly data'!DI323:DK323)</f>
        <v>0</v>
      </c>
      <c r="AN1340">
        <f>SUM('monthly data'!DL323:DN323)</f>
        <v>0</v>
      </c>
      <c r="AO1340">
        <f>SUM('monthly data'!DO323:DQ323)</f>
        <v>0</v>
      </c>
      <c r="AP1340">
        <f>SUM('monthly data'!DR323:DT323)</f>
        <v>0</v>
      </c>
      <c r="AQ1340">
        <f>SUM('monthly data'!DU323:DW323)</f>
        <v>0</v>
      </c>
      <c r="AR1340">
        <f>SUM('monthly data'!DX323:DZ323)</f>
        <v>0</v>
      </c>
      <c r="AS1340">
        <f>SUM('monthly data'!EA323:EC323)</f>
        <v>0</v>
      </c>
      <c r="AT1340">
        <f>SUM('monthly data'!ED323:EF323)</f>
        <v>0</v>
      </c>
      <c r="AU1340">
        <f>SUM('monthly data'!EG323:EI323)</f>
        <v>0</v>
      </c>
      <c r="AV1340">
        <f>SUM('monthly data'!EJ323:EL323)</f>
        <v>0</v>
      </c>
      <c r="AW1340">
        <f>SUM('monthly data'!EM323:EO323)</f>
        <v>0</v>
      </c>
      <c r="AX1340">
        <f>SUM('monthly data'!EP323:ER323)</f>
        <v>0</v>
      </c>
      <c r="AY1340">
        <f>SUM('monthly data'!ES323:EU323)</f>
        <v>0</v>
      </c>
      <c r="AZ1340">
        <f>SUM('monthly data'!EV323:EX323)</f>
        <v>0</v>
      </c>
      <c r="BA1340">
        <f>SUM('monthly data'!EY323:FA323)</f>
        <v>0</v>
      </c>
      <c r="BB1340">
        <f>SUM('monthly data'!FB323:FD323)</f>
        <v>0</v>
      </c>
      <c r="BC1340">
        <f>SUM('monthly data'!FE323:FG323)</f>
        <v>0</v>
      </c>
      <c r="BD1340">
        <f>SUM('monthly data'!FH323:FJ323)</f>
        <v>0</v>
      </c>
      <c r="BE1340">
        <f>SUM('monthly data'!FK323:FM323)</f>
        <v>0</v>
      </c>
      <c r="BF1340">
        <f>SUM('monthly data'!FN323:FP323)</f>
        <v>0</v>
      </c>
      <c r="BG1340">
        <f>SUM('monthly data'!FQ323:FS323)</f>
        <v>0</v>
      </c>
      <c r="BH1340">
        <f>SUM('monthly data'!FT323:FV323)</f>
        <v>0</v>
      </c>
      <c r="BI1340">
        <f>SUM('monthly data'!FW323:FY323)</f>
        <v>0</v>
      </c>
      <c r="BJ1340">
        <f>SUM('monthly data'!FZ323:GB323)</f>
        <v>0</v>
      </c>
      <c r="BK1340">
        <f>SUM('monthly data'!GC323:GE323)</f>
        <v>0</v>
      </c>
      <c r="BL1340">
        <f>SUM('monthly data'!GF323:GH323)</f>
        <v>0</v>
      </c>
      <c r="BM1340">
        <f>SUM('monthly data'!GI323:GK323)</f>
        <v>0</v>
      </c>
      <c r="BN1340">
        <f>SUM('monthly data'!GL323:GN323)</f>
        <v>0</v>
      </c>
      <c r="BO1340">
        <f>SUM('monthly data'!GO323:GQ323)</f>
        <v>0</v>
      </c>
      <c r="BP1340">
        <f>SUM('monthly data'!GR323:GT323)</f>
        <v>0</v>
      </c>
      <c r="BQ1340">
        <f>SUM('monthly data'!GU323:GW323)</f>
        <v>0</v>
      </c>
      <c r="BR1340">
        <f>SUM('monthly data'!GX323:GZ323)</f>
        <v>0</v>
      </c>
      <c r="BS1340">
        <f>SUM('monthly data'!HA323:HC323)</f>
        <v>0</v>
      </c>
      <c r="BT1340">
        <f>SUM('monthly data'!HD323:HF323)</f>
        <v>0</v>
      </c>
      <c r="BU1340">
        <f>SUM('monthly data'!HG323:HI323)</f>
        <v>0</v>
      </c>
      <c r="BV1340">
        <f>SUM('monthly data'!HJ323:HL323)</f>
        <v>0</v>
      </c>
      <c r="BW1340">
        <f>SUM('monthly data'!HM323:HO323)</f>
        <v>0</v>
      </c>
      <c r="BX1340">
        <f>SUM('monthly data'!HP323:HR323)</f>
        <v>0</v>
      </c>
      <c r="BY1340">
        <f>SUM('monthly data'!HS323:HU323)</f>
        <v>0</v>
      </c>
      <c r="BZ1340">
        <f>SUM('monthly data'!HV323:HX323)</f>
        <v>0</v>
      </c>
      <c r="CA1340">
        <f>SUM('monthly data'!HY323:IA323)</f>
        <v>0</v>
      </c>
      <c r="CB1340">
        <f>SUM('monthly data'!IB323:ID323)</f>
        <v>0</v>
      </c>
      <c r="CC1340">
        <f>SUM('monthly data'!IE323:IG323)</f>
        <v>12.5</v>
      </c>
      <c r="CD1340">
        <f>SUM('monthly data'!IH323:IJ323)</f>
        <v>0</v>
      </c>
      <c r="CE1340">
        <f>SUM('monthly data'!IK323:IM323)</f>
        <v>0</v>
      </c>
      <c r="CF1340">
        <f>SUM('monthly data'!IN323:IP323)</f>
        <v>0</v>
      </c>
      <c r="CG1340">
        <f>SUM('monthly data'!IQ323:IS323)</f>
        <v>0</v>
      </c>
      <c r="CH1340">
        <f>SUM('monthly data'!IT323:IV323)</f>
        <v>0</v>
      </c>
      <c r="CI1340">
        <f>SUM('monthly data'!IW323:IY323)</f>
        <v>0</v>
      </c>
      <c r="CJ1340">
        <f>SUM('monthly data'!IZ323:JB323)</f>
        <v>0</v>
      </c>
      <c r="CK1340">
        <f>SUM('monthly data'!JC323:JE323)</f>
        <v>0</v>
      </c>
      <c r="CL1340">
        <f>SUM('monthly data'!JF323:JH323)</f>
        <v>0</v>
      </c>
      <c r="CM1340">
        <f>SUM('monthly data'!JI323:JK323)</f>
        <v>12.675000000000001</v>
      </c>
      <c r="CN1340">
        <f>SUM('monthly data'!JL323:JN323)</f>
        <v>0</v>
      </c>
      <c r="CO1340">
        <f>SUM('monthly data'!JO323:JQ323)</f>
        <v>12.4</v>
      </c>
      <c r="CP1340">
        <f>SUM('monthly data'!JR323:JT323)</f>
        <v>0</v>
      </c>
      <c r="CQ1340">
        <f>SUM('monthly data'!JU323:JW323)</f>
        <v>12.175000000000001</v>
      </c>
      <c r="CR1340">
        <f>SUM('monthly data'!JX323:JZ323)</f>
        <v>0</v>
      </c>
      <c r="CS1340">
        <f>SUM('monthly data'!KA323:KC323)</f>
        <v>0</v>
      </c>
      <c r="CT1340">
        <f>SUM('monthly data'!KD323:KF323)</f>
        <v>11.85</v>
      </c>
      <c r="CU1340">
        <f>SUM('monthly data'!KG323:KI323)</f>
        <v>11.65</v>
      </c>
      <c r="CV1340">
        <f>SUM('monthly data'!KJ323:KL323)</f>
        <v>0</v>
      </c>
      <c r="CW1340">
        <f>SUM('monthly data'!KM323:KO323)</f>
        <v>11.55</v>
      </c>
      <c r="CX1340">
        <f>SUM('monthly data'!KP323:KR323)</f>
        <v>11.5</v>
      </c>
      <c r="CY1340">
        <f>SUM('monthly data'!KS323:KU323)</f>
        <v>0</v>
      </c>
      <c r="CZ1340">
        <f>SUM('monthly data'!KV323:KX323)</f>
        <v>0</v>
      </c>
      <c r="DA1340">
        <f>SUM('monthly data'!KY323:LA323)</f>
        <v>11.435</v>
      </c>
      <c r="DB1340">
        <f>SUM('monthly data'!LB323:LD323)</f>
        <v>0</v>
      </c>
      <c r="DC1340">
        <f>SUM('monthly data'!LE323:LG323)</f>
        <v>11.43</v>
      </c>
      <c r="DD1340">
        <f>SUM('monthly data'!LH323:LJ323)</f>
        <v>0</v>
      </c>
      <c r="DE1340">
        <f>SUM('monthly data'!LK323:LM323)</f>
        <v>0</v>
      </c>
      <c r="DF1340">
        <f>SUM('monthly data'!LN323:LP323)</f>
        <v>0</v>
      </c>
      <c r="DG1340">
        <f>SUM('monthly data'!LQ323:LS323)</f>
        <v>0</v>
      </c>
      <c r="DH1340">
        <f>SUM('monthly data'!LT323:LV323)</f>
        <v>0</v>
      </c>
      <c r="DI1340">
        <f>SUM('monthly data'!LW323:LY323)</f>
        <v>0</v>
      </c>
      <c r="DJ1340">
        <f>SUM('monthly data'!LZ323:MB323)</f>
        <v>0</v>
      </c>
      <c r="DK1340">
        <f>SUM('monthly data'!MC323:ME323)</f>
        <v>0</v>
      </c>
      <c r="DL1340">
        <f>SUM('monthly data'!MF323:MH323)</f>
        <v>0</v>
      </c>
      <c r="DM1340">
        <f>SUM('monthly data'!MI323:MK323)</f>
        <v>0</v>
      </c>
      <c r="DN1340">
        <f>SUM('monthly data'!ML323:MN323)</f>
        <v>0</v>
      </c>
      <c r="DO1340">
        <f>SUM('monthly data'!MO323:MQ323)</f>
        <v>0</v>
      </c>
      <c r="DP1340">
        <f>SUM('monthly data'!MR323:MT323)</f>
        <v>0</v>
      </c>
      <c r="DQ1340">
        <f>SUM('monthly data'!MU323:MW323)</f>
        <v>0</v>
      </c>
    </row>
    <row r="1341" spans="1:121">
      <c r="A1341" s="224" t="s">
        <v>640</v>
      </c>
      <c r="B1341">
        <f>SUM('monthly data'!B324:D324)</f>
        <v>0</v>
      </c>
      <c r="C1341">
        <f>SUM('monthly data'!E324:G324)</f>
        <v>0</v>
      </c>
      <c r="D1341">
        <f>SUM('monthly data'!H324:J324)</f>
        <v>0</v>
      </c>
      <c r="E1341">
        <f>SUM('monthly data'!K324:M324)</f>
        <v>0</v>
      </c>
      <c r="F1341">
        <f>SUM('monthly data'!N324:P324)</f>
        <v>0</v>
      </c>
      <c r="G1341">
        <f>SUM('monthly data'!Q324:S324)</f>
        <v>0</v>
      </c>
      <c r="H1341">
        <f>SUM('monthly data'!T324:V324)</f>
        <v>0</v>
      </c>
      <c r="I1341">
        <f>SUM('monthly data'!W324:Y324)</f>
        <v>0</v>
      </c>
      <c r="J1341">
        <f>SUM('monthly data'!Z324:AB324)</f>
        <v>0</v>
      </c>
      <c r="K1341">
        <f>SUM('monthly data'!AC324:AE324)</f>
        <v>0</v>
      </c>
      <c r="L1341">
        <f>SUM('monthly data'!AF324:AH324)</f>
        <v>0</v>
      </c>
      <c r="M1341">
        <f>SUM('monthly data'!AI324:AK324)</f>
        <v>0</v>
      </c>
      <c r="N1341">
        <f>SUM('monthly data'!AL324:AN324)</f>
        <v>0</v>
      </c>
      <c r="O1341">
        <f>SUM('monthly data'!AO324:AQ324)</f>
        <v>0</v>
      </c>
      <c r="P1341">
        <f>SUM('monthly data'!AR324:AT324)</f>
        <v>0</v>
      </c>
      <c r="Q1341">
        <f>SUM('monthly data'!AU324:AW324)</f>
        <v>0</v>
      </c>
      <c r="R1341">
        <f>SUM('monthly data'!AX324:AZ324)</f>
        <v>0</v>
      </c>
      <c r="S1341">
        <f>SUM('monthly data'!BA324:BC324)</f>
        <v>0</v>
      </c>
      <c r="T1341">
        <f>SUM('monthly data'!BD324:BF324)</f>
        <v>0</v>
      </c>
      <c r="U1341">
        <f>SUM('monthly data'!BG324:BI324)</f>
        <v>0</v>
      </c>
      <c r="V1341">
        <f>SUM('monthly data'!BJ324:BL324)</f>
        <v>0</v>
      </c>
      <c r="W1341">
        <f>SUM('monthly data'!BM324:BO324)</f>
        <v>0</v>
      </c>
      <c r="X1341">
        <f>SUM('monthly data'!BP324:BR324)</f>
        <v>0</v>
      </c>
      <c r="Y1341">
        <f>SUM('monthly data'!BS324:BU324)</f>
        <v>0</v>
      </c>
      <c r="Z1341">
        <f>SUM('monthly data'!BV324:BX324)</f>
        <v>0</v>
      </c>
      <c r="AA1341">
        <f>SUM('monthly data'!BY324:CA324)</f>
        <v>0</v>
      </c>
      <c r="AB1341">
        <f>SUM('monthly data'!CB324:CD324)</f>
        <v>0</v>
      </c>
      <c r="AC1341">
        <f>SUM('monthly data'!CE324:CG324)</f>
        <v>0</v>
      </c>
      <c r="AD1341">
        <f>SUM('monthly data'!CH324:CJ324)</f>
        <v>0</v>
      </c>
      <c r="AE1341">
        <f>SUM('monthly data'!CK324:CM324)</f>
        <v>0</v>
      </c>
      <c r="AF1341">
        <f>SUM('monthly data'!CN324:CP324)</f>
        <v>0</v>
      </c>
      <c r="AG1341">
        <f>SUM('monthly data'!CQ324:CS324)</f>
        <v>0</v>
      </c>
      <c r="AH1341">
        <f>SUM('monthly data'!CT324:CV324)</f>
        <v>0</v>
      </c>
      <c r="AI1341">
        <f>SUM('monthly data'!CW324:CY324)</f>
        <v>0</v>
      </c>
      <c r="AJ1341">
        <f>SUM('monthly data'!CZ324:DB324)</f>
        <v>0</v>
      </c>
      <c r="AK1341">
        <f>SUM('monthly data'!DC324:DE324)</f>
        <v>0</v>
      </c>
      <c r="AL1341">
        <f>SUM('monthly data'!DF324:DH324)</f>
        <v>0</v>
      </c>
      <c r="AM1341">
        <f>SUM('monthly data'!DI324:DK324)</f>
        <v>0</v>
      </c>
      <c r="AN1341">
        <f>SUM('monthly data'!DL324:DN324)</f>
        <v>0</v>
      </c>
      <c r="AO1341">
        <f>SUM('monthly data'!DO324:DQ324)</f>
        <v>0</v>
      </c>
      <c r="AP1341">
        <f>SUM('monthly data'!DR324:DT324)</f>
        <v>0</v>
      </c>
      <c r="AQ1341">
        <f>SUM('monthly data'!DU324:DW324)</f>
        <v>0</v>
      </c>
      <c r="AR1341">
        <f>SUM('monthly data'!DX324:DZ324)</f>
        <v>0</v>
      </c>
      <c r="AS1341">
        <f>SUM('monthly data'!EA324:EC324)</f>
        <v>0</v>
      </c>
      <c r="AT1341">
        <f>SUM('monthly data'!ED324:EF324)</f>
        <v>0</v>
      </c>
      <c r="AU1341">
        <f>SUM('monthly data'!EG324:EI324)</f>
        <v>0</v>
      </c>
      <c r="AV1341">
        <f>SUM('monthly data'!EJ324:EL324)</f>
        <v>0</v>
      </c>
      <c r="AW1341">
        <f>SUM('monthly data'!EM324:EO324)</f>
        <v>0</v>
      </c>
      <c r="AX1341">
        <f>SUM('monthly data'!EP324:ER324)</f>
        <v>0</v>
      </c>
      <c r="AY1341">
        <f>SUM('monthly data'!ES324:EU324)</f>
        <v>0</v>
      </c>
      <c r="AZ1341">
        <f>SUM('monthly data'!EV324:EX324)</f>
        <v>0</v>
      </c>
      <c r="BA1341">
        <f>SUM('monthly data'!EY324:FA324)</f>
        <v>0</v>
      </c>
      <c r="BB1341">
        <f>SUM('monthly data'!FB324:FD324)</f>
        <v>0</v>
      </c>
      <c r="BC1341">
        <f>SUM('monthly data'!FE324:FG324)</f>
        <v>0</v>
      </c>
      <c r="BD1341">
        <f>SUM('monthly data'!FH324:FJ324)</f>
        <v>0</v>
      </c>
      <c r="BE1341">
        <f>SUM('monthly data'!FK324:FM324)</f>
        <v>0</v>
      </c>
      <c r="BF1341">
        <f>SUM('monthly data'!FN324:FP324)</f>
        <v>0</v>
      </c>
      <c r="BG1341">
        <f>SUM('monthly data'!FQ324:FS324)</f>
        <v>0</v>
      </c>
      <c r="BH1341">
        <f>SUM('monthly data'!FT324:FV324)</f>
        <v>0</v>
      </c>
      <c r="BI1341">
        <f>SUM('monthly data'!FW324:FY324)</f>
        <v>0</v>
      </c>
      <c r="BJ1341">
        <f>SUM('monthly data'!FZ324:GB324)</f>
        <v>0</v>
      </c>
      <c r="BK1341">
        <f>SUM('monthly data'!GC324:GE324)</f>
        <v>0</v>
      </c>
      <c r="BL1341">
        <f>SUM('monthly data'!GF324:GH324)</f>
        <v>0</v>
      </c>
      <c r="BM1341">
        <f>SUM('monthly data'!GI324:GK324)</f>
        <v>0</v>
      </c>
      <c r="BN1341">
        <f>SUM('monthly data'!GL324:GN324)</f>
        <v>0</v>
      </c>
      <c r="BO1341">
        <f>SUM('monthly data'!GO324:GQ324)</f>
        <v>0</v>
      </c>
      <c r="BP1341">
        <f>SUM('monthly data'!GR324:GT324)</f>
        <v>0</v>
      </c>
      <c r="BQ1341">
        <f>SUM('monthly data'!GU324:GW324)</f>
        <v>0</v>
      </c>
      <c r="BR1341">
        <f>SUM('monthly data'!GX324:GZ324)</f>
        <v>0</v>
      </c>
      <c r="BS1341">
        <f>SUM('monthly data'!HA324:HC324)</f>
        <v>0</v>
      </c>
      <c r="BT1341">
        <f>SUM('monthly data'!HD324:HF324)</f>
        <v>0</v>
      </c>
      <c r="BU1341">
        <f>SUM('monthly data'!HG324:HI324)</f>
        <v>0</v>
      </c>
      <c r="BV1341">
        <f>SUM('monthly data'!HJ324:HL324)</f>
        <v>0</v>
      </c>
      <c r="BW1341">
        <f>SUM('monthly data'!HM324:HO324)</f>
        <v>0</v>
      </c>
      <c r="BX1341">
        <f>SUM('monthly data'!HP324:HR324)</f>
        <v>0</v>
      </c>
      <c r="BY1341">
        <f>SUM('monthly data'!HS324:HU324)</f>
        <v>0</v>
      </c>
      <c r="BZ1341">
        <f>SUM('monthly data'!HV324:HX324)</f>
        <v>0</v>
      </c>
      <c r="CA1341">
        <f>SUM('monthly data'!HY324:IA324)</f>
        <v>0</v>
      </c>
      <c r="CB1341">
        <f>SUM('monthly data'!IB324:ID324)</f>
        <v>0</v>
      </c>
      <c r="CC1341">
        <f>SUM('monthly data'!IE324:IG324)</f>
        <v>0</v>
      </c>
      <c r="CD1341">
        <f>SUM('monthly data'!IH324:IJ324)</f>
        <v>0</v>
      </c>
      <c r="CE1341">
        <f>SUM('monthly data'!IK324:IM324)</f>
        <v>13</v>
      </c>
      <c r="CF1341">
        <f>SUM('monthly data'!IN324:IP324)</f>
        <v>0</v>
      </c>
      <c r="CG1341">
        <f>SUM('monthly data'!IQ324:IS324)</f>
        <v>0</v>
      </c>
      <c r="CH1341">
        <f>SUM('monthly data'!IT324:IV324)</f>
        <v>0</v>
      </c>
      <c r="CI1341">
        <f>SUM('monthly data'!IW324:IY324)</f>
        <v>0</v>
      </c>
      <c r="CJ1341">
        <f>SUM('monthly data'!IZ324:JB324)</f>
        <v>0</v>
      </c>
      <c r="CK1341">
        <f>SUM('monthly data'!JC324:JE324)</f>
        <v>0</v>
      </c>
      <c r="CL1341">
        <f>SUM('monthly data'!JF324:JH324)</f>
        <v>0</v>
      </c>
      <c r="CM1341">
        <f>SUM('monthly data'!JI324:JK324)</f>
        <v>0</v>
      </c>
      <c r="CN1341">
        <f>SUM('monthly data'!JL324:JN324)</f>
        <v>0</v>
      </c>
      <c r="CO1341">
        <f>SUM('monthly data'!JO324:JQ324)</f>
        <v>0</v>
      </c>
      <c r="CP1341">
        <f>SUM('monthly data'!JR324:JT324)</f>
        <v>0</v>
      </c>
      <c r="CQ1341">
        <f>SUM('monthly data'!JU324:JW324)</f>
        <v>12.5</v>
      </c>
      <c r="CR1341">
        <f>SUM('monthly data'!JX324:JZ324)</f>
        <v>12.2</v>
      </c>
      <c r="CS1341">
        <f>SUM('monthly data'!KA324:KC324)</f>
        <v>0</v>
      </c>
      <c r="CT1341">
        <f>SUM('monthly data'!KD324:KF324)</f>
        <v>12.25</v>
      </c>
      <c r="CU1341">
        <f>SUM('monthly data'!KG324:KI324)</f>
        <v>0</v>
      </c>
      <c r="CV1341">
        <f>SUM('monthly data'!KJ324:KL324)</f>
        <v>0</v>
      </c>
      <c r="CW1341">
        <f>SUM('monthly data'!KM324:KO324)</f>
        <v>0</v>
      </c>
      <c r="CX1341">
        <f>SUM('monthly data'!KP324:KR324)</f>
        <v>0</v>
      </c>
      <c r="CY1341">
        <f>SUM('monthly data'!KS324:KU324)</f>
        <v>12.15</v>
      </c>
      <c r="CZ1341">
        <f>SUM('monthly data'!KV324:KX324)</f>
        <v>12.1</v>
      </c>
      <c r="DA1341">
        <f>SUM('monthly data'!KY324:LA324)</f>
        <v>0</v>
      </c>
      <c r="DB1341">
        <f>SUM('monthly data'!LB324:LD324)</f>
        <v>12</v>
      </c>
      <c r="DC1341">
        <f>SUM('monthly data'!LE324:LG324)</f>
        <v>0</v>
      </c>
      <c r="DD1341">
        <f>SUM('monthly data'!LH324:LJ324)</f>
        <v>0</v>
      </c>
      <c r="DE1341">
        <f>SUM('monthly data'!LK324:LM324)</f>
        <v>0</v>
      </c>
      <c r="DF1341">
        <f>SUM('monthly data'!LN324:LP324)</f>
        <v>0</v>
      </c>
      <c r="DG1341">
        <f>SUM('monthly data'!LQ324:LS324)</f>
        <v>0</v>
      </c>
      <c r="DH1341">
        <f>SUM('monthly data'!LT324:LV324)</f>
        <v>0</v>
      </c>
      <c r="DI1341">
        <f>SUM('monthly data'!LW324:LY324)</f>
        <v>0</v>
      </c>
      <c r="DJ1341">
        <f>SUM('monthly data'!LZ324:MB324)</f>
        <v>0</v>
      </c>
      <c r="DK1341">
        <f>SUM('monthly data'!MC324:ME324)</f>
        <v>0</v>
      </c>
      <c r="DL1341">
        <f>SUM('monthly data'!MF324:MH324)</f>
        <v>0</v>
      </c>
      <c r="DM1341">
        <f>SUM('monthly data'!MI324:MK324)</f>
        <v>0</v>
      </c>
      <c r="DN1341">
        <f>SUM('monthly data'!ML324:MN324)</f>
        <v>0</v>
      </c>
      <c r="DO1341">
        <f>SUM('monthly data'!MO324:MQ324)</f>
        <v>0</v>
      </c>
      <c r="DP1341">
        <f>SUM('monthly data'!MR324:MT324)</f>
        <v>0</v>
      </c>
      <c r="DQ1341">
        <f>SUM('monthly data'!MU324:MW324)</f>
        <v>0</v>
      </c>
    </row>
    <row r="1342" spans="1:121">
      <c r="A1342" s="227" t="s">
        <v>612</v>
      </c>
      <c r="B1342">
        <f>SUM('monthly data'!B325:D325)</f>
        <v>0</v>
      </c>
      <c r="C1342">
        <f>SUM('monthly data'!E325:G325)</f>
        <v>0</v>
      </c>
      <c r="D1342">
        <f>SUM('monthly data'!H325:J325)</f>
        <v>0</v>
      </c>
      <c r="E1342">
        <f>SUM('monthly data'!K325:M325)</f>
        <v>0</v>
      </c>
      <c r="F1342">
        <f>SUM('monthly data'!N325:P325)</f>
        <v>0</v>
      </c>
      <c r="G1342">
        <f>SUM('monthly data'!Q325:S325)</f>
        <v>0</v>
      </c>
      <c r="H1342">
        <f>SUM('monthly data'!T325:V325)</f>
        <v>0</v>
      </c>
      <c r="I1342">
        <f>SUM('monthly data'!W325:Y325)</f>
        <v>0</v>
      </c>
      <c r="J1342">
        <f>SUM('monthly data'!Z325:AB325)</f>
        <v>0</v>
      </c>
      <c r="K1342">
        <f>SUM('monthly data'!AC325:AE325)</f>
        <v>0</v>
      </c>
      <c r="L1342">
        <f>SUM('monthly data'!AF325:AH325)</f>
        <v>0</v>
      </c>
      <c r="M1342">
        <f>SUM('monthly data'!AI325:AK325)</f>
        <v>0</v>
      </c>
      <c r="N1342">
        <f>SUM('monthly data'!AL325:AN325)</f>
        <v>0</v>
      </c>
      <c r="O1342">
        <f>SUM('monthly data'!AO325:AQ325)</f>
        <v>0</v>
      </c>
      <c r="P1342">
        <f>SUM('monthly data'!AR325:AT325)</f>
        <v>0</v>
      </c>
      <c r="Q1342">
        <f>SUM('monthly data'!AU325:AW325)</f>
        <v>0</v>
      </c>
      <c r="R1342">
        <f>SUM('monthly data'!AX325:AZ325)</f>
        <v>0</v>
      </c>
      <c r="S1342">
        <f>SUM('monthly data'!BA325:BC325)</f>
        <v>0</v>
      </c>
      <c r="T1342">
        <f>SUM('monthly data'!BD325:BF325)</f>
        <v>0</v>
      </c>
      <c r="U1342">
        <f>SUM('monthly data'!BG325:BI325)</f>
        <v>0</v>
      </c>
      <c r="V1342">
        <f>SUM('monthly data'!BJ325:BL325)</f>
        <v>0</v>
      </c>
      <c r="W1342">
        <f>SUM('monthly data'!BM325:BO325)</f>
        <v>0</v>
      </c>
      <c r="X1342">
        <f>SUM('monthly data'!BP325:BR325)</f>
        <v>0</v>
      </c>
      <c r="Y1342">
        <f>SUM('monthly data'!BS325:BU325)</f>
        <v>0</v>
      </c>
      <c r="Z1342">
        <f>SUM('monthly data'!BV325:BX325)</f>
        <v>0</v>
      </c>
      <c r="AA1342">
        <f>SUM('monthly data'!BY325:CA325)</f>
        <v>0</v>
      </c>
      <c r="AB1342">
        <f>SUM('monthly data'!CB325:CD325)</f>
        <v>0</v>
      </c>
      <c r="AC1342">
        <f>SUM('monthly data'!CE325:CG325)</f>
        <v>0</v>
      </c>
      <c r="AD1342">
        <f>SUM('monthly data'!CH325:CJ325)</f>
        <v>0</v>
      </c>
      <c r="AE1342">
        <f>SUM('monthly data'!CK325:CM325)</f>
        <v>0</v>
      </c>
      <c r="AF1342">
        <f>SUM('monthly data'!CN325:CP325)</f>
        <v>0</v>
      </c>
      <c r="AG1342">
        <f>SUM('monthly data'!CQ325:CS325)</f>
        <v>0</v>
      </c>
      <c r="AH1342">
        <f>SUM('monthly data'!CT325:CV325)</f>
        <v>0</v>
      </c>
      <c r="AI1342">
        <f>SUM('monthly data'!CW325:CY325)</f>
        <v>0</v>
      </c>
      <c r="AJ1342">
        <f>SUM('monthly data'!CZ325:DB325)</f>
        <v>0</v>
      </c>
      <c r="AK1342">
        <f>SUM('monthly data'!DC325:DE325)</f>
        <v>0</v>
      </c>
      <c r="AL1342">
        <f>SUM('monthly data'!DF325:DH325)</f>
        <v>0</v>
      </c>
      <c r="AM1342">
        <f>SUM('monthly data'!DI325:DK325)</f>
        <v>0</v>
      </c>
      <c r="AN1342">
        <f>SUM('monthly data'!DL325:DN325)</f>
        <v>0</v>
      </c>
      <c r="AO1342">
        <f>SUM('monthly data'!DO325:DQ325)</f>
        <v>0</v>
      </c>
      <c r="AP1342">
        <f>SUM('monthly data'!DR325:DT325)</f>
        <v>0</v>
      </c>
      <c r="AQ1342">
        <f>SUM('monthly data'!DU325:DW325)</f>
        <v>0</v>
      </c>
      <c r="AR1342">
        <f>SUM('monthly data'!DX325:DZ325)</f>
        <v>0</v>
      </c>
      <c r="AS1342">
        <f>SUM('monthly data'!EA325:EC325)</f>
        <v>0</v>
      </c>
      <c r="AT1342">
        <f>SUM('monthly data'!ED325:EF325)</f>
        <v>0</v>
      </c>
      <c r="AU1342">
        <f>SUM('monthly data'!EG325:EI325)</f>
        <v>0</v>
      </c>
      <c r="AV1342">
        <f>SUM('monthly data'!EJ325:EL325)</f>
        <v>0</v>
      </c>
      <c r="AW1342">
        <f>SUM('monthly data'!EM325:EO325)</f>
        <v>0</v>
      </c>
      <c r="AX1342">
        <f>SUM('monthly data'!EP325:ER325)</f>
        <v>0</v>
      </c>
      <c r="AY1342">
        <f>SUM('monthly data'!ES325:EU325)</f>
        <v>0</v>
      </c>
      <c r="AZ1342">
        <f>SUM('monthly data'!EV325:EX325)</f>
        <v>0</v>
      </c>
      <c r="BA1342">
        <f>SUM('monthly data'!EY325:FA325)</f>
        <v>0</v>
      </c>
      <c r="BB1342">
        <f>SUM('monthly data'!FB325:FD325)</f>
        <v>0</v>
      </c>
      <c r="BC1342">
        <f>SUM('monthly data'!FE325:FG325)</f>
        <v>0</v>
      </c>
      <c r="BD1342">
        <f>SUM('monthly data'!FH325:FJ325)</f>
        <v>0</v>
      </c>
      <c r="BE1342">
        <f>SUM('monthly data'!FK325:FM325)</f>
        <v>0</v>
      </c>
      <c r="BF1342">
        <f>SUM('monthly data'!FN325:FP325)</f>
        <v>0</v>
      </c>
      <c r="BG1342">
        <f>SUM('monthly data'!FQ325:FS325)</f>
        <v>0</v>
      </c>
      <c r="BH1342">
        <f>SUM('monthly data'!FT325:FV325)</f>
        <v>0</v>
      </c>
      <c r="BI1342">
        <f>SUM('monthly data'!FW325:FY325)</f>
        <v>0</v>
      </c>
      <c r="BJ1342">
        <f>SUM('monthly data'!FZ325:GB325)</f>
        <v>0</v>
      </c>
      <c r="BK1342">
        <f>SUM('monthly data'!GC325:GE325)</f>
        <v>0</v>
      </c>
      <c r="BL1342">
        <f>SUM('monthly data'!GF325:GH325)</f>
        <v>0</v>
      </c>
      <c r="BM1342">
        <f>SUM('monthly data'!GI325:GK325)</f>
        <v>0</v>
      </c>
      <c r="BN1342">
        <f>SUM('monthly data'!GL325:GN325)</f>
        <v>0</v>
      </c>
      <c r="BO1342">
        <f>SUM('monthly data'!GO325:GQ325)</f>
        <v>0</v>
      </c>
      <c r="BP1342">
        <f>SUM('monthly data'!GR325:GT325)</f>
        <v>0</v>
      </c>
      <c r="BQ1342">
        <f>SUM('monthly data'!GU325:GW325)</f>
        <v>0</v>
      </c>
      <c r="BR1342">
        <f>SUM('monthly data'!GX325:GZ325)</f>
        <v>0</v>
      </c>
      <c r="BS1342">
        <f>SUM('monthly data'!HA325:HC325)</f>
        <v>0</v>
      </c>
      <c r="BT1342">
        <f>SUM('monthly data'!HD325:HF325)</f>
        <v>0</v>
      </c>
      <c r="BU1342">
        <f>SUM('monthly data'!HG325:HI325)</f>
        <v>0</v>
      </c>
      <c r="BV1342">
        <f>SUM('monthly data'!HJ325:HL325)</f>
        <v>0</v>
      </c>
      <c r="BW1342">
        <f>SUM('monthly data'!HM325:HO325)</f>
        <v>0</v>
      </c>
      <c r="BX1342">
        <f>SUM('monthly data'!HP325:HR325)</f>
        <v>0</v>
      </c>
      <c r="BY1342">
        <f>SUM('monthly data'!HS325:HU325)</f>
        <v>0</v>
      </c>
      <c r="BZ1342">
        <f>SUM('monthly data'!HV325:HX325)</f>
        <v>0</v>
      </c>
      <c r="CA1342">
        <f>SUM('monthly data'!HY325:IA325)</f>
        <v>0</v>
      </c>
      <c r="CB1342">
        <f>SUM('monthly data'!IB325:ID325)</f>
        <v>0</v>
      </c>
      <c r="CC1342">
        <f>SUM('monthly data'!IE325:IG325)</f>
        <v>0</v>
      </c>
      <c r="CD1342">
        <f>SUM('monthly data'!IH325:IJ325)</f>
        <v>0</v>
      </c>
      <c r="CE1342">
        <f>SUM('monthly data'!IK325:IM325)</f>
        <v>0</v>
      </c>
      <c r="CF1342">
        <f>SUM('monthly data'!IN325:IP325)</f>
        <v>0</v>
      </c>
      <c r="CG1342">
        <f>SUM('monthly data'!IQ325:IS325)</f>
        <v>0</v>
      </c>
      <c r="CH1342">
        <f>SUM('monthly data'!IT325:IV325)</f>
        <v>0</v>
      </c>
      <c r="CI1342">
        <f>SUM('monthly data'!IW325:IY325)</f>
        <v>13.5</v>
      </c>
      <c r="CJ1342">
        <f>SUM('monthly data'!IZ325:JB325)</f>
        <v>0</v>
      </c>
      <c r="CK1342">
        <f>SUM('monthly data'!JC325:JE325)</f>
        <v>0</v>
      </c>
      <c r="CL1342">
        <f>SUM('monthly data'!JF325:JH325)</f>
        <v>0</v>
      </c>
      <c r="CM1342">
        <f>SUM('monthly data'!JI325:JK325)</f>
        <v>0</v>
      </c>
      <c r="CN1342">
        <f>SUM('monthly data'!JL325:JN325)</f>
        <v>0</v>
      </c>
      <c r="CO1342">
        <f>SUM('monthly data'!JO325:JQ325)</f>
        <v>0</v>
      </c>
      <c r="CP1342">
        <f>SUM('monthly data'!JR325:JT325)</f>
        <v>0</v>
      </c>
      <c r="CQ1342">
        <f>SUM('monthly data'!JU325:JW325)</f>
        <v>0</v>
      </c>
      <c r="CR1342">
        <f>SUM('monthly data'!JX325:JZ325)</f>
        <v>12.9</v>
      </c>
      <c r="CS1342">
        <f>SUM('monthly data'!KA325:KC325)</f>
        <v>0</v>
      </c>
      <c r="CT1342">
        <f>SUM('monthly data'!KD325:KF325)</f>
        <v>12.7</v>
      </c>
      <c r="CU1342">
        <f>SUM('monthly data'!KG325:KI325)</f>
        <v>0</v>
      </c>
      <c r="CV1342">
        <f>SUM('monthly data'!KJ325:KL325)</f>
        <v>0</v>
      </c>
      <c r="CW1342">
        <f>SUM('monthly data'!KM325:KO325)</f>
        <v>12.68</v>
      </c>
      <c r="CX1342">
        <f>SUM('monthly data'!KP325:KR325)</f>
        <v>25.1</v>
      </c>
      <c r="CY1342">
        <f>SUM('monthly data'!KS325:KU325)</f>
        <v>12.5</v>
      </c>
      <c r="CZ1342">
        <f>SUM('monthly data'!KV325:KX325)</f>
        <v>12.385</v>
      </c>
      <c r="DA1342">
        <f>SUM('monthly data'!KY325:LA325)</f>
        <v>0</v>
      </c>
      <c r="DB1342">
        <f>SUM('monthly data'!LB325:LD325)</f>
        <v>12.35</v>
      </c>
      <c r="DC1342">
        <f>SUM('monthly data'!LE325:LG325)</f>
        <v>12.5</v>
      </c>
      <c r="DD1342">
        <f>SUM('monthly data'!LH325:LJ325)</f>
        <v>0</v>
      </c>
      <c r="DE1342">
        <f>SUM('monthly data'!LK325:LM325)</f>
        <v>0</v>
      </c>
      <c r="DF1342">
        <f>SUM('monthly data'!LN325:LP325)</f>
        <v>0</v>
      </c>
      <c r="DG1342">
        <f>SUM('monthly data'!LQ325:LS325)</f>
        <v>0</v>
      </c>
      <c r="DH1342">
        <f>SUM('monthly data'!LT325:LV325)</f>
        <v>0</v>
      </c>
      <c r="DI1342">
        <f>SUM('monthly data'!LW325:LY325)</f>
        <v>0</v>
      </c>
      <c r="DJ1342">
        <f>SUM('monthly data'!LZ325:MB325)</f>
        <v>0</v>
      </c>
      <c r="DK1342">
        <f>SUM('monthly data'!MC325:ME325)</f>
        <v>0</v>
      </c>
      <c r="DL1342">
        <f>SUM('monthly data'!MF325:MH325)</f>
        <v>0</v>
      </c>
      <c r="DM1342">
        <f>SUM('monthly data'!MI325:MK325)</f>
        <v>0</v>
      </c>
      <c r="DN1342">
        <f>SUM('monthly data'!ML325:MN325)</f>
        <v>0</v>
      </c>
      <c r="DO1342">
        <f>SUM('monthly data'!MO325:MQ325)</f>
        <v>0</v>
      </c>
      <c r="DP1342">
        <f>SUM('monthly data'!MR325:MT325)</f>
        <v>0</v>
      </c>
      <c r="DQ1342">
        <f>SUM('monthly data'!MU325:MW325)</f>
        <v>0</v>
      </c>
    </row>
    <row r="1343" spans="1:121" ht="15" thickBot="1">
      <c r="A1343" s="228" t="s">
        <v>613</v>
      </c>
      <c r="B1343" s="229">
        <f>SUM('monthly data'!B326:D326)</f>
        <v>0</v>
      </c>
      <c r="C1343" s="229">
        <f>SUM('monthly data'!E326:G326)</f>
        <v>0</v>
      </c>
      <c r="D1343" s="229">
        <f>SUM('monthly data'!H326:J326)</f>
        <v>0</v>
      </c>
      <c r="E1343" s="229">
        <f>SUM('monthly data'!K326:M326)</f>
        <v>0</v>
      </c>
      <c r="F1343" s="229">
        <f>SUM('monthly data'!N326:P326)</f>
        <v>0</v>
      </c>
      <c r="G1343" s="229">
        <f>SUM('monthly data'!Q326:S326)</f>
        <v>0</v>
      </c>
      <c r="H1343" s="229">
        <f>SUM('monthly data'!T326:V326)</f>
        <v>0</v>
      </c>
      <c r="I1343" s="229">
        <f>SUM('monthly data'!W326:Y326)</f>
        <v>0</v>
      </c>
      <c r="J1343" s="229">
        <f>SUM('monthly data'!Z326:AB326)</f>
        <v>0</v>
      </c>
      <c r="K1343" s="229">
        <f>SUM('monthly data'!AC326:AE326)</f>
        <v>0</v>
      </c>
      <c r="L1343" s="229">
        <f>SUM('monthly data'!AF326:AH326)</f>
        <v>0</v>
      </c>
      <c r="M1343" s="229">
        <f>SUM('monthly data'!AI326:AK326)</f>
        <v>0</v>
      </c>
      <c r="N1343" s="229">
        <f>SUM('monthly data'!AL326:AN326)</f>
        <v>0</v>
      </c>
      <c r="O1343" s="229">
        <f>SUM('monthly data'!AO326:AQ326)</f>
        <v>0</v>
      </c>
      <c r="P1343" s="229">
        <f>SUM('monthly data'!AR326:AT326)</f>
        <v>0</v>
      </c>
      <c r="Q1343" s="229">
        <f>SUM('monthly data'!AU326:AW326)</f>
        <v>0</v>
      </c>
      <c r="R1343" s="229">
        <f>SUM('monthly data'!AX326:AZ326)</f>
        <v>0</v>
      </c>
      <c r="S1343" s="229">
        <f>SUM('monthly data'!BA326:BC326)</f>
        <v>0</v>
      </c>
      <c r="T1343" s="229">
        <f>SUM('monthly data'!BD326:BF326)</f>
        <v>0</v>
      </c>
      <c r="U1343" s="229">
        <f>SUM('monthly data'!BG326:BI326)</f>
        <v>0</v>
      </c>
      <c r="V1343" s="229">
        <f>SUM('monthly data'!BJ326:BL326)</f>
        <v>0</v>
      </c>
      <c r="W1343" s="229">
        <f>SUM('monthly data'!BM326:BO326)</f>
        <v>0</v>
      </c>
      <c r="X1343" s="229">
        <f>SUM('monthly data'!BP326:BR326)</f>
        <v>0</v>
      </c>
      <c r="Y1343" s="229">
        <f>SUM('monthly data'!BS326:BU326)</f>
        <v>0</v>
      </c>
      <c r="Z1343" s="229">
        <f>SUM('monthly data'!BV326:BX326)</f>
        <v>0</v>
      </c>
      <c r="AA1343" s="229">
        <f>SUM('monthly data'!BY326:CA326)</f>
        <v>0</v>
      </c>
      <c r="AB1343" s="229">
        <f>SUM('monthly data'!CB326:CD326)</f>
        <v>0</v>
      </c>
      <c r="AC1343" s="229">
        <f>SUM('monthly data'!CE326:CG326)</f>
        <v>0</v>
      </c>
      <c r="AD1343" s="229">
        <f>SUM('monthly data'!CH326:CJ326)</f>
        <v>0</v>
      </c>
      <c r="AE1343" s="229">
        <f>SUM('monthly data'!CK326:CM326)</f>
        <v>0</v>
      </c>
      <c r="AF1343" s="229">
        <f>SUM('monthly data'!CN326:CP326)</f>
        <v>0</v>
      </c>
      <c r="AG1343" s="229">
        <f>SUM('monthly data'!CQ326:CS326)</f>
        <v>0</v>
      </c>
      <c r="AH1343" s="229">
        <f>SUM('monthly data'!CT326:CV326)</f>
        <v>0</v>
      </c>
      <c r="AI1343" s="229">
        <f>SUM('monthly data'!CW326:CY326)</f>
        <v>0</v>
      </c>
      <c r="AJ1343" s="229">
        <f>SUM('monthly data'!CZ326:DB326)</f>
        <v>0</v>
      </c>
      <c r="AK1343" s="229">
        <f>SUM('monthly data'!DC326:DE326)</f>
        <v>0</v>
      </c>
      <c r="AL1343" s="229">
        <f>SUM('monthly data'!DF326:DH326)</f>
        <v>0</v>
      </c>
      <c r="AM1343" s="229">
        <f>SUM('monthly data'!DI326:DK326)</f>
        <v>0</v>
      </c>
      <c r="AN1343" s="229">
        <f>SUM('monthly data'!DL326:DN326)</f>
        <v>0</v>
      </c>
      <c r="AO1343" s="229">
        <f>SUM('monthly data'!DO326:DQ326)</f>
        <v>0</v>
      </c>
      <c r="AP1343" s="229">
        <f>SUM('monthly data'!DR326:DT326)</f>
        <v>0</v>
      </c>
      <c r="AQ1343" s="229">
        <f>SUM('monthly data'!DU326:DW326)</f>
        <v>0</v>
      </c>
      <c r="AR1343" s="229">
        <f>SUM('monthly data'!DX326:DZ326)</f>
        <v>0</v>
      </c>
      <c r="AS1343" s="229">
        <f>SUM('monthly data'!EA326:EC326)</f>
        <v>0</v>
      </c>
      <c r="AT1343" s="229">
        <f>SUM('monthly data'!ED326:EF326)</f>
        <v>0</v>
      </c>
      <c r="AU1343" s="229">
        <f>SUM('monthly data'!EG326:EI326)</f>
        <v>0</v>
      </c>
      <c r="AV1343" s="229">
        <f>SUM('monthly data'!EJ326:EL326)</f>
        <v>0</v>
      </c>
      <c r="AW1343" s="229">
        <f>SUM('monthly data'!EM326:EO326)</f>
        <v>0</v>
      </c>
      <c r="AX1343" s="229">
        <f>SUM('monthly data'!EP326:ER326)</f>
        <v>0</v>
      </c>
      <c r="AY1343" s="229">
        <f>SUM('monthly data'!ES326:EU326)</f>
        <v>0</v>
      </c>
      <c r="AZ1343" s="229">
        <f>SUM('monthly data'!EV326:EX326)</f>
        <v>0</v>
      </c>
      <c r="BA1343" s="229">
        <f>SUM('monthly data'!EY326:FA326)</f>
        <v>0</v>
      </c>
      <c r="BB1343" s="229">
        <f>SUM('monthly data'!FB326:FD326)</f>
        <v>0</v>
      </c>
      <c r="BC1343" s="229">
        <f>SUM('monthly data'!FE326:FG326)</f>
        <v>0</v>
      </c>
      <c r="BD1343" s="229">
        <f>SUM('monthly data'!FH326:FJ326)</f>
        <v>0</v>
      </c>
      <c r="BE1343" s="229">
        <f>SUM('monthly data'!FK326:FM326)</f>
        <v>0</v>
      </c>
      <c r="BF1343" s="229">
        <f>SUM('monthly data'!FN326:FP326)</f>
        <v>0</v>
      </c>
      <c r="BG1343" s="229">
        <f>SUM('monthly data'!FQ326:FS326)</f>
        <v>0</v>
      </c>
      <c r="BH1343" s="229">
        <f>SUM('monthly data'!FT326:FV326)</f>
        <v>0</v>
      </c>
      <c r="BI1343" s="229">
        <f>SUM('monthly data'!FW326:FY326)</f>
        <v>0</v>
      </c>
      <c r="BJ1343" s="229">
        <f>SUM('monthly data'!FZ326:GB326)</f>
        <v>0</v>
      </c>
      <c r="BK1343" s="229">
        <f>SUM('monthly data'!GC326:GE326)</f>
        <v>0</v>
      </c>
      <c r="BL1343" s="229">
        <f>SUM('monthly data'!GF326:GH326)</f>
        <v>0</v>
      </c>
      <c r="BM1343" s="229">
        <f>SUM('monthly data'!GI326:GK326)</f>
        <v>0</v>
      </c>
      <c r="BN1343" s="229">
        <f>SUM('monthly data'!GL326:GN326)</f>
        <v>0</v>
      </c>
      <c r="BO1343" s="229">
        <f>SUM('monthly data'!GO326:GQ326)</f>
        <v>0</v>
      </c>
      <c r="BP1343" s="229">
        <f>SUM('monthly data'!GR326:GT326)</f>
        <v>0</v>
      </c>
      <c r="BQ1343" s="229">
        <f>SUM('monthly data'!GU326:GW326)</f>
        <v>0</v>
      </c>
      <c r="BR1343" s="229">
        <f>SUM('monthly data'!GX326:GZ326)</f>
        <v>0</v>
      </c>
      <c r="BS1343" s="229">
        <f>SUM('monthly data'!HA326:HC326)</f>
        <v>0</v>
      </c>
      <c r="BT1343" s="229">
        <f>SUM('monthly data'!HD326:HF326)</f>
        <v>0</v>
      </c>
      <c r="BU1343" s="229">
        <f>SUM('monthly data'!HG326:HI326)</f>
        <v>0</v>
      </c>
      <c r="BV1343" s="229">
        <f>SUM('monthly data'!HJ326:HL326)</f>
        <v>0</v>
      </c>
      <c r="BW1343" s="229">
        <f>SUM('monthly data'!HM326:HO326)</f>
        <v>0</v>
      </c>
      <c r="BX1343" s="229">
        <f>SUM('monthly data'!HP326:HR326)</f>
        <v>0</v>
      </c>
      <c r="BY1343" s="229">
        <f>SUM('monthly data'!HS326:HU326)</f>
        <v>0</v>
      </c>
      <c r="BZ1343" s="229">
        <f>SUM('monthly data'!HV326:HX326)</f>
        <v>0</v>
      </c>
      <c r="CA1343" s="229">
        <f>SUM('monthly data'!HY326:IA326)</f>
        <v>0</v>
      </c>
      <c r="CB1343" s="229">
        <f>SUM('monthly data'!IB326:ID326)</f>
        <v>0</v>
      </c>
      <c r="CC1343" s="229">
        <f>SUM('monthly data'!IE326:IG326)</f>
        <v>0</v>
      </c>
      <c r="CD1343" s="229">
        <f>SUM('monthly data'!IH326:IJ326)</f>
        <v>0</v>
      </c>
      <c r="CE1343" s="229">
        <f>SUM('monthly data'!IK326:IM326)</f>
        <v>0</v>
      </c>
      <c r="CF1343" s="229">
        <f>SUM('monthly data'!IN326:IP326)</f>
        <v>0</v>
      </c>
      <c r="CG1343" s="229">
        <f>SUM('monthly data'!IQ326:IS326)</f>
        <v>0</v>
      </c>
      <c r="CH1343" s="229">
        <f>SUM('monthly data'!IT326:IV326)</f>
        <v>0</v>
      </c>
      <c r="CI1343" s="229">
        <f>SUM('monthly data'!IW326:IY326)</f>
        <v>0</v>
      </c>
      <c r="CJ1343" s="229">
        <f>SUM('monthly data'!IZ326:JB326)</f>
        <v>0</v>
      </c>
      <c r="CK1343" s="229">
        <f>SUM('monthly data'!JC326:JE326)</f>
        <v>0</v>
      </c>
      <c r="CL1343" s="229">
        <f>SUM('monthly data'!JF326:JH326)</f>
        <v>0</v>
      </c>
      <c r="CM1343" s="229">
        <f>SUM('monthly data'!JI326:JK326)</f>
        <v>0</v>
      </c>
      <c r="CN1343" s="229">
        <f>SUM('monthly data'!JL326:JN326)</f>
        <v>0</v>
      </c>
      <c r="CO1343" s="229">
        <f>SUM('monthly data'!JO326:JQ326)</f>
        <v>0</v>
      </c>
      <c r="CP1343" s="229">
        <f>SUM('monthly data'!JR326:JT326)</f>
        <v>0</v>
      </c>
      <c r="CQ1343" s="229">
        <f>SUM('monthly data'!JU326:JW326)</f>
        <v>0</v>
      </c>
      <c r="CR1343" s="229">
        <f>SUM('monthly data'!JX326:JZ326)</f>
        <v>0</v>
      </c>
      <c r="CS1343" s="229">
        <f>SUM('monthly data'!KA326:KC326)</f>
        <v>0</v>
      </c>
      <c r="CT1343" s="229">
        <f>SUM('monthly data'!KD326:KF326)</f>
        <v>0</v>
      </c>
      <c r="CU1343" s="229">
        <f>SUM('monthly data'!KG326:KI326)</f>
        <v>0</v>
      </c>
      <c r="CV1343" s="229">
        <f>SUM('monthly data'!KJ326:KL326)</f>
        <v>13.25</v>
      </c>
      <c r="CW1343" s="229">
        <f>SUM('monthly data'!KM326:KO326)</f>
        <v>13.2</v>
      </c>
      <c r="CX1343" s="229">
        <f>SUM('monthly data'!KP326:KR326)</f>
        <v>0</v>
      </c>
      <c r="CY1343" s="229">
        <f>SUM('monthly data'!KS326:KU326)</f>
        <v>0</v>
      </c>
      <c r="CZ1343" s="229">
        <f>SUM('monthly data'!KV326:KX326)</f>
        <v>13.15</v>
      </c>
      <c r="DA1343" s="229">
        <f>SUM('monthly data'!KY326:LA326)</f>
        <v>13.1</v>
      </c>
      <c r="DB1343" s="229">
        <f>SUM('monthly data'!LB326:LD326)</f>
        <v>13.05</v>
      </c>
      <c r="DC1343" s="229">
        <f>SUM('monthly data'!LE326:LG326)</f>
        <v>0</v>
      </c>
      <c r="DD1343" s="229">
        <f>SUM('monthly data'!LH326:LJ326)</f>
        <v>0</v>
      </c>
      <c r="DE1343" s="229">
        <f>SUM('monthly data'!LK326:LM326)</f>
        <v>0</v>
      </c>
      <c r="DF1343" s="229">
        <f>SUM('monthly data'!LN326:LP326)</f>
        <v>0</v>
      </c>
      <c r="DG1343" s="229">
        <f>SUM('monthly data'!LQ326:LS326)</f>
        <v>0</v>
      </c>
      <c r="DH1343" s="229">
        <f>SUM('monthly data'!LT326:LV326)</f>
        <v>0</v>
      </c>
      <c r="DI1343" s="229">
        <f>SUM('monthly data'!LW326:LY326)</f>
        <v>0</v>
      </c>
      <c r="DJ1343" s="229">
        <f>SUM('monthly data'!LZ326:MB326)</f>
        <v>0</v>
      </c>
      <c r="DK1343" s="229">
        <f>SUM('monthly data'!MC326:ME326)</f>
        <v>0</v>
      </c>
      <c r="DL1343" s="229">
        <f>SUM('monthly data'!MF326:MH326)</f>
        <v>0</v>
      </c>
      <c r="DM1343" s="229">
        <f>SUM('monthly data'!MI326:MK326)</f>
        <v>0</v>
      </c>
      <c r="DN1343" s="229">
        <f>SUM('monthly data'!ML326:MN326)</f>
        <v>0</v>
      </c>
      <c r="DO1343" s="229">
        <f>SUM('monthly data'!MO326:MQ326)</f>
        <v>0</v>
      </c>
      <c r="DP1343" s="229">
        <f>SUM('monthly data'!MR326:MT326)</f>
        <v>0</v>
      </c>
      <c r="DQ1343" s="229">
        <f>SUM('monthly data'!MU326:MW326)</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335280</xdr:colOff>
                <xdr:row>5</xdr:row>
                <xdr:rowOff>91440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30"/>
  <sheetViews>
    <sheetView workbookViewId="0">
      <selection activeCell="A14" sqref="A14"/>
    </sheetView>
  </sheetViews>
  <sheetFormatPr defaultRowHeight="14.4"/>
  <cols>
    <col min="1" max="1" width="24.44140625" customWidth="1"/>
    <col min="2" max="2" width="56.5546875" customWidth="1"/>
    <col min="3" max="3" width="39.5546875" customWidth="1"/>
  </cols>
  <sheetData>
    <row r="1" spans="1:3" ht="15.6">
      <c r="B1" s="593" t="s">
        <v>972</v>
      </c>
    </row>
    <row r="3" spans="1:3">
      <c r="B3" s="216" t="s">
        <v>979</v>
      </c>
      <c r="C3" s="216" t="s">
        <v>980</v>
      </c>
    </row>
    <row r="4" spans="1:3">
      <c r="A4" t="s">
        <v>1000</v>
      </c>
      <c r="B4" t="str">
        <f>+'monthly data'!A6</f>
        <v>WEO-GAS EXTRACT pour memoire</v>
      </c>
      <c r="C4" s="594" t="s">
        <v>982</v>
      </c>
    </row>
    <row r="5" spans="1:3">
      <c r="A5" t="s">
        <v>924</v>
      </c>
      <c r="B5" t="str">
        <f>+'monthly data'!A40</f>
        <v>GEE_ALL Rwanda pour memoire</v>
      </c>
      <c r="C5" s="594" t="s">
        <v>995</v>
      </c>
    </row>
    <row r="6" spans="1:3">
      <c r="A6" t="s">
        <v>1001</v>
      </c>
      <c r="B6" s="535"/>
      <c r="C6" s="594" t="s">
        <v>983</v>
      </c>
    </row>
    <row r="7" spans="1:3">
      <c r="A7" t="s">
        <v>1002</v>
      </c>
      <c r="C7" s="595" t="s">
        <v>990</v>
      </c>
    </row>
    <row r="8" spans="1:3">
      <c r="B8" s="535"/>
      <c r="C8" s="594" t="s">
        <v>989</v>
      </c>
    </row>
    <row r="9" spans="1:3">
      <c r="A9" t="s">
        <v>1412</v>
      </c>
      <c r="B9" s="594" t="s">
        <v>988</v>
      </c>
      <c r="C9" s="550" t="s">
        <v>1006</v>
      </c>
    </row>
    <row r="10" spans="1:3">
      <c r="B10" s="535"/>
      <c r="C10" s="594" t="s">
        <v>992</v>
      </c>
    </row>
    <row r="11" spans="1:3">
      <c r="A11" t="s">
        <v>1003</v>
      </c>
      <c r="B11" s="594" t="s">
        <v>993</v>
      </c>
      <c r="C11" s="550" t="s">
        <v>1004</v>
      </c>
    </row>
    <row r="12" spans="1:3">
      <c r="A12" t="s">
        <v>1411</v>
      </c>
      <c r="B12" s="594" t="s">
        <v>994</v>
      </c>
      <c r="C12" s="550" t="s">
        <v>1005</v>
      </c>
    </row>
    <row r="13" spans="1:3">
      <c r="A13" t="s">
        <v>1007</v>
      </c>
      <c r="B13" s="594" t="s">
        <v>996</v>
      </c>
      <c r="C13" s="550" t="s">
        <v>1006</v>
      </c>
    </row>
    <row r="14" spans="1:3">
      <c r="A14" s="550" t="s">
        <v>1400</v>
      </c>
      <c r="B14" s="550" t="s">
        <v>1401</v>
      </c>
      <c r="C14" s="594" t="s">
        <v>997</v>
      </c>
    </row>
    <row r="15" spans="1:3">
      <c r="A15" s="550" t="s">
        <v>1402</v>
      </c>
      <c r="B15" s="550" t="s">
        <v>1403</v>
      </c>
      <c r="C15" s="594" t="s">
        <v>1073</v>
      </c>
    </row>
    <row r="16" spans="1:3">
      <c r="A16" t="s">
        <v>1008</v>
      </c>
      <c r="B16" s="535"/>
      <c r="C16" s="595" t="s">
        <v>998</v>
      </c>
    </row>
    <row r="17" spans="1:26">
      <c r="A17" t="s">
        <v>1009</v>
      </c>
      <c r="B17" s="550" t="s">
        <v>1407</v>
      </c>
      <c r="C17" s="594" t="s">
        <v>999</v>
      </c>
      <c r="D17" t="s">
        <v>1408</v>
      </c>
    </row>
    <row r="18" spans="1:26">
      <c r="B18" s="535"/>
      <c r="C18" s="535"/>
    </row>
    <row r="19" spans="1:26" ht="15.6">
      <c r="A19" s="730" t="s">
        <v>1010</v>
      </c>
      <c r="B19" s="535"/>
      <c r="C19" s="535"/>
    </row>
    <row r="20" spans="1:26">
      <c r="A20" s="216" t="s">
        <v>970</v>
      </c>
      <c r="B20" s="535"/>
      <c r="C20" s="535"/>
    </row>
    <row r="21" spans="1:26" ht="132.6">
      <c r="A21" s="584" t="s">
        <v>1011</v>
      </c>
      <c r="B21" s="583" t="s">
        <v>971</v>
      </c>
    </row>
    <row r="22" spans="1:26" ht="48">
      <c r="A22" s="584" t="s">
        <v>973</v>
      </c>
      <c r="B22" s="588" t="s">
        <v>974</v>
      </c>
    </row>
    <row r="23" spans="1:26">
      <c r="B23" s="585"/>
      <c r="C23" s="586"/>
      <c r="D23" s="586"/>
      <c r="E23" s="587"/>
    </row>
    <row r="24" spans="1:26">
      <c r="A24" t="s">
        <v>1014</v>
      </c>
    </row>
    <row r="25" spans="1:26">
      <c r="A25" t="s">
        <v>1409</v>
      </c>
      <c r="B25" t="s">
        <v>1015</v>
      </c>
    </row>
    <row r="26" spans="1:26" ht="24">
      <c r="A26" s="584" t="s">
        <v>1016</v>
      </c>
    </row>
    <row r="27" spans="1:26" ht="24.6">
      <c r="A27" s="596" t="s">
        <v>1017</v>
      </c>
    </row>
    <row r="28" spans="1:26">
      <c r="A28" s="596"/>
      <c r="D28" s="634">
        <v>1995</v>
      </c>
      <c r="E28" s="634">
        <f>+D28+1</f>
        <v>1996</v>
      </c>
      <c r="F28" s="634">
        <f t="shared" ref="F28:Z28" si="0">+E28+1</f>
        <v>1997</v>
      </c>
      <c r="G28" s="634">
        <f t="shared" si="0"/>
        <v>1998</v>
      </c>
      <c r="H28" s="634">
        <f t="shared" si="0"/>
        <v>1999</v>
      </c>
      <c r="I28" s="634">
        <f t="shared" si="0"/>
        <v>2000</v>
      </c>
      <c r="J28" s="634">
        <f t="shared" si="0"/>
        <v>2001</v>
      </c>
      <c r="K28" s="634">
        <f t="shared" si="0"/>
        <v>2002</v>
      </c>
      <c r="L28" s="634">
        <f t="shared" si="0"/>
        <v>2003</v>
      </c>
      <c r="M28" s="634">
        <f t="shared" si="0"/>
        <v>2004</v>
      </c>
      <c r="N28" s="634">
        <f t="shared" si="0"/>
        <v>2005</v>
      </c>
      <c r="O28" s="634">
        <f t="shared" si="0"/>
        <v>2006</v>
      </c>
      <c r="P28" s="634">
        <f t="shared" si="0"/>
        <v>2007</v>
      </c>
      <c r="Q28" s="634">
        <f t="shared" si="0"/>
        <v>2008</v>
      </c>
      <c r="R28" s="634">
        <f t="shared" si="0"/>
        <v>2009</v>
      </c>
      <c r="S28" s="634">
        <f t="shared" si="0"/>
        <v>2010</v>
      </c>
      <c r="T28" s="634">
        <f t="shared" si="0"/>
        <v>2011</v>
      </c>
      <c r="U28" s="634">
        <f t="shared" si="0"/>
        <v>2012</v>
      </c>
      <c r="V28" s="634">
        <f t="shared" si="0"/>
        <v>2013</v>
      </c>
      <c r="W28" s="634">
        <f t="shared" si="0"/>
        <v>2014</v>
      </c>
      <c r="X28" s="634">
        <f t="shared" si="0"/>
        <v>2015</v>
      </c>
      <c r="Y28" s="634">
        <f t="shared" si="0"/>
        <v>2016</v>
      </c>
      <c r="Z28" s="634">
        <f t="shared" si="0"/>
        <v>2017</v>
      </c>
    </row>
    <row r="29" spans="1:26">
      <c r="A29" t="s">
        <v>1396</v>
      </c>
      <c r="D29" s="686">
        <v>5.9280781745910645</v>
      </c>
      <c r="E29" s="686">
        <v>6.1151680946350098</v>
      </c>
      <c r="F29" s="686">
        <v>6.5223817825317383</v>
      </c>
      <c r="G29" s="686">
        <v>7.0598130226135254</v>
      </c>
      <c r="H29" s="686">
        <v>7.5932388305664062</v>
      </c>
      <c r="I29" s="686">
        <v>8.0257034301757813</v>
      </c>
      <c r="J29" s="686">
        <v>8.3294057846069336</v>
      </c>
      <c r="K29" s="686">
        <v>8.5362052917480469</v>
      </c>
      <c r="L29" s="686">
        <v>8.6803455352783203</v>
      </c>
      <c r="M29" s="686">
        <v>8.8184375762939453</v>
      </c>
      <c r="N29" s="686">
        <v>8.9917354583740234</v>
      </c>
      <c r="O29" s="686">
        <v>9.2065801620483398</v>
      </c>
      <c r="P29" s="686">
        <v>9.4474020004272461</v>
      </c>
      <c r="Q29" s="686">
        <v>9.7081689834594727</v>
      </c>
      <c r="R29" s="686">
        <v>9.9774456024169922</v>
      </c>
      <c r="S29" s="686">
        <v>10.246842384338379</v>
      </c>
      <c r="T29" s="686">
        <v>10.516071319580078</v>
      </c>
      <c r="U29" s="686">
        <v>10.788852691650391</v>
      </c>
      <c r="V29" s="686">
        <v>11.065151214599609</v>
      </c>
      <c r="W29" s="686">
        <v>11.345356941223145</v>
      </c>
      <c r="X29" s="686">
        <v>11.629552841186523</v>
      </c>
      <c r="Y29" s="686">
        <v>11.917508125305176</v>
      </c>
      <c r="Z29" s="686">
        <v>12.208407402038574</v>
      </c>
    </row>
    <row r="30" spans="1:26">
      <c r="A30" t="s">
        <v>1395</v>
      </c>
      <c r="D30" s="686">
        <v>2.9330000877380371</v>
      </c>
      <c r="E30" s="686">
        <v>2.9939498901367187</v>
      </c>
      <c r="F30" s="686">
        <v>3.2190001010894775</v>
      </c>
      <c r="G30" s="686">
        <v>3.4519999027252197</v>
      </c>
      <c r="H30" s="686">
        <v>3.6789999008178711</v>
      </c>
      <c r="I30" s="686">
        <v>3.8689999580383301</v>
      </c>
      <c r="J30" s="686">
        <v>4.0260000228881836</v>
      </c>
      <c r="K30" s="686">
        <v>4.1490001678466797</v>
      </c>
      <c r="L30" s="686">
        <v>4.244999885559082</v>
      </c>
      <c r="M30" s="686">
        <v>4.3330001831054687</v>
      </c>
      <c r="N30" s="686">
        <v>4.4289999008178711</v>
      </c>
      <c r="O30" s="686">
        <v>4.5409998893737793</v>
      </c>
      <c r="P30" s="686">
        <v>4.6570000648498535</v>
      </c>
      <c r="Q30" s="686">
        <v>4.7760000228881836</v>
      </c>
      <c r="R30" s="686">
        <v>4.9000000953674316</v>
      </c>
      <c r="S30" s="686">
        <v>5.0260000228881836</v>
      </c>
      <c r="T30" s="686">
        <v>5.1510000228881836</v>
      </c>
      <c r="U30" s="686">
        <v>5.2849998474121094</v>
      </c>
      <c r="V30" s="686">
        <v>5.5019998550415039</v>
      </c>
      <c r="W30" s="686">
        <v>5.7210006713867187</v>
      </c>
      <c r="X30" s="686">
        <v>5.880000114440918</v>
      </c>
      <c r="Y30" s="686">
        <v>6.0409998893737793</v>
      </c>
      <c r="Z30" s="686">
        <v>6.2149996757507324</v>
      </c>
    </row>
  </sheetData>
  <hyperlinks>
    <hyperlink ref="A22" r:id="rId1"/>
    <hyperlink ref="C4" location="GAS_Rwametric_Qdata" display="GAS_Rwametric_Qdata"/>
    <hyperlink ref="C6" location="NADEMAND_all_Rwametric_Qdata" display="NADEMAND_all_Rwametric_Qdata"/>
    <hyperlink ref="B9" location="CPI_Rwametric_Mdata" display="CPI_Rwametric_Mdata"/>
    <hyperlink ref="C7" location="NASUP_cup_Rwametric_Qdata" display="NASUP_cup_Rwametric_Qdata"/>
    <hyperlink ref="C8" location="NASUP_con_Rwametric_Qdata" display="NASUP_con_Rwametric_Qdata"/>
    <hyperlink ref="C10" location="BOP_Rwametric_Qdata" display="BOP_Rwametric_Qdata"/>
    <hyperlink ref="B11" location="MON_Rwametric_Mdata" display="MON_Rwametric_Mdata"/>
    <hyperlink ref="B12" location="FISCAL_Rwametric_Mdata" display="FISCAL_Rwametric_Mdata"/>
    <hyperlink ref="C5" location="GEE_Rwametric_Qdata" display="GEE_Rwametric_Qdata"/>
    <hyperlink ref="B13" location="Interest_rwametric_Mdata" display="Interest_rwametric_Mdata"/>
    <hyperlink ref="C14" location="REAL_Rwametric_Qdata" display="REAL_Rwametric_Qdata"/>
    <hyperlink ref="C16" location="Qdata_PopFactors" display="Qdata_PopFactors"/>
    <hyperlink ref="C17" location="REAL_POPLAB_Rwametric_Qdata" display="REAL_POPLAB_Rwametric_Qdata"/>
    <hyperlink ref="A21" r:id="rId2"/>
    <hyperlink ref="A26" r:id="rId3"/>
    <hyperlink ref="A27" r:id="rId4"/>
    <hyperlink ref="C15" location="Qdata_INCOMEdisp" display="Qdata_INCOMEdisp"/>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5:MW327"/>
  <sheetViews>
    <sheetView zoomScale="70" zoomScaleNormal="70" workbookViewId="0">
      <pane xSplit="1" ySplit="5" topLeftCell="KN307" activePane="bottomRight" state="frozen"/>
      <selection pane="topRight" activeCell="B1" sqref="B1"/>
      <selection pane="bottomLeft" activeCell="A2" sqref="A2"/>
      <selection pane="bottomRight" activeCell="LH313" sqref="LH313"/>
    </sheetView>
  </sheetViews>
  <sheetFormatPr defaultRowHeight="14.4" outlineLevelCol="1"/>
  <cols>
    <col min="1" max="1" width="57.77734375" style="1" customWidth="1"/>
    <col min="2" max="361" width="8.44140625" customWidth="1" outlineLevel="1"/>
  </cols>
  <sheetData>
    <row r="5" spans="1:361" ht="15.6">
      <c r="A5" s="504"/>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6">
      <c r="A6" s="506" t="s">
        <v>1013</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507" t="s">
        <v>474</v>
      </c>
      <c r="B7" s="508"/>
      <c r="C7" s="508"/>
      <c r="D7" s="508"/>
      <c r="E7" s="508"/>
      <c r="F7" s="508"/>
      <c r="G7" s="508"/>
      <c r="H7" s="508"/>
      <c r="I7" s="508"/>
      <c r="J7" s="508"/>
      <c r="K7" s="508"/>
      <c r="L7" s="508"/>
      <c r="M7" s="508"/>
      <c r="N7" s="508"/>
      <c r="O7" s="508"/>
      <c r="P7" s="508"/>
      <c r="Q7" s="508"/>
      <c r="R7" s="508"/>
      <c r="S7" s="508"/>
      <c r="T7" s="508"/>
      <c r="U7" s="508"/>
      <c r="V7" s="508"/>
      <c r="W7" s="508"/>
      <c r="X7" s="508"/>
      <c r="Y7" s="508"/>
      <c r="Z7" s="508"/>
      <c r="AA7" s="508"/>
      <c r="AB7" s="508"/>
      <c r="AC7" s="508"/>
      <c r="AD7" s="508"/>
      <c r="AE7" s="508"/>
      <c r="AF7" s="508"/>
      <c r="AG7" s="508"/>
      <c r="AH7" s="508"/>
      <c r="AI7" s="508"/>
      <c r="AJ7" s="508"/>
      <c r="AK7" s="508"/>
      <c r="AL7" s="508"/>
      <c r="AM7" s="508"/>
      <c r="AN7" s="508"/>
      <c r="AO7" s="508"/>
      <c r="AP7" s="508"/>
      <c r="AQ7" s="508"/>
      <c r="AR7" s="508"/>
      <c r="AS7" s="508"/>
      <c r="AT7" s="508"/>
      <c r="AU7" s="508"/>
      <c r="AV7" s="508"/>
      <c r="AW7" s="508"/>
      <c r="AX7" s="508"/>
      <c r="AY7" s="508"/>
      <c r="AZ7" s="508"/>
      <c r="BA7" s="508"/>
      <c r="BB7" s="508"/>
      <c r="BC7" s="508"/>
      <c r="BD7" s="508"/>
      <c r="BE7" s="508"/>
      <c r="BF7" s="508"/>
      <c r="BG7" s="508"/>
      <c r="BH7" s="508"/>
      <c r="BI7" s="508"/>
      <c r="BJ7" s="508"/>
      <c r="BK7" s="508"/>
      <c r="BL7" s="508"/>
      <c r="BM7" s="508"/>
      <c r="BN7" s="508"/>
      <c r="BO7" s="508"/>
      <c r="BP7" s="508"/>
      <c r="BQ7" s="508"/>
      <c r="BR7" s="508"/>
      <c r="BS7" s="508"/>
      <c r="BT7" s="508"/>
      <c r="BU7" s="508"/>
      <c r="BV7" s="508"/>
      <c r="BW7" s="508"/>
      <c r="BX7" s="508"/>
      <c r="BY7" s="508"/>
      <c r="BZ7" s="508"/>
      <c r="CA7" s="508"/>
      <c r="CB7" s="508"/>
      <c r="CC7" s="508"/>
      <c r="CD7" s="508"/>
      <c r="CE7" s="508"/>
      <c r="CF7" s="508"/>
      <c r="CG7" s="508"/>
      <c r="CH7" s="508"/>
      <c r="CI7" s="508"/>
      <c r="CJ7" s="508"/>
      <c r="CK7" s="508"/>
      <c r="CL7" s="508"/>
      <c r="CM7" s="508"/>
      <c r="CN7" s="508"/>
      <c r="CO7" s="508"/>
      <c r="CP7" s="508"/>
      <c r="CQ7" s="508"/>
      <c r="CR7" s="508"/>
      <c r="CS7" s="508"/>
      <c r="CT7" s="508"/>
      <c r="CU7" s="508"/>
      <c r="CV7" s="508"/>
      <c r="CW7" s="508"/>
      <c r="CX7" s="508"/>
      <c r="CY7" s="508"/>
      <c r="CZ7" s="508"/>
      <c r="DA7" s="508"/>
      <c r="DB7" s="508"/>
      <c r="DC7" s="508"/>
      <c r="DD7" s="508"/>
      <c r="DE7" s="508"/>
      <c r="DF7" s="508"/>
      <c r="DG7" s="508"/>
      <c r="DH7" s="508"/>
      <c r="DI7" s="508"/>
      <c r="DJ7" s="508"/>
      <c r="DK7" s="508"/>
      <c r="DL7" s="508"/>
      <c r="DM7" s="508"/>
      <c r="DN7" s="508"/>
      <c r="DO7" s="508"/>
      <c r="DP7" s="508"/>
      <c r="DQ7" s="508"/>
      <c r="DR7" s="508"/>
      <c r="DS7" s="508"/>
      <c r="DT7" s="508"/>
      <c r="DU7" s="508"/>
      <c r="DV7" s="508"/>
      <c r="DW7" s="508"/>
      <c r="DX7" s="508"/>
      <c r="DY7" s="508"/>
      <c r="DZ7" s="508"/>
      <c r="EA7" s="508"/>
      <c r="EB7" s="508"/>
      <c r="EC7" s="508"/>
      <c r="ED7" s="508"/>
      <c r="EE7" s="508"/>
      <c r="EF7" s="508"/>
      <c r="EG7" s="508"/>
      <c r="EH7" s="508"/>
      <c r="EI7" s="508"/>
      <c r="EJ7" s="508"/>
      <c r="EK7" s="508"/>
      <c r="EL7" s="508"/>
      <c r="EM7" s="508"/>
      <c r="EN7" s="508"/>
      <c r="EO7" s="508"/>
      <c r="EP7" s="508"/>
      <c r="EQ7" s="508"/>
      <c r="ER7" s="508"/>
      <c r="ES7" s="508"/>
      <c r="ET7" s="508"/>
      <c r="EU7" s="508"/>
      <c r="EV7" s="508"/>
      <c r="EW7" s="508"/>
      <c r="EX7" s="508"/>
      <c r="EY7" s="508"/>
      <c r="EZ7" s="508"/>
      <c r="FA7" s="508"/>
      <c r="FB7" s="508"/>
      <c r="FC7" s="508"/>
      <c r="FD7" s="508"/>
      <c r="FE7" s="508"/>
      <c r="FF7" s="508"/>
      <c r="FG7" s="508"/>
      <c r="FH7" s="508"/>
      <c r="FI7" s="508"/>
      <c r="FJ7" s="508"/>
      <c r="FK7" s="508"/>
      <c r="FL7" s="508"/>
      <c r="FM7" s="508"/>
      <c r="FN7" s="508"/>
      <c r="FO7" s="508"/>
      <c r="FP7" s="508"/>
      <c r="FQ7" s="508"/>
      <c r="FR7" s="508"/>
      <c r="FS7" s="508"/>
      <c r="FT7" s="508"/>
      <c r="FU7" s="508"/>
      <c r="FV7" s="508"/>
      <c r="FW7" s="508"/>
      <c r="FX7" s="508"/>
      <c r="FY7" s="508"/>
      <c r="FZ7" s="508"/>
      <c r="GA7" s="508"/>
      <c r="GB7" s="508"/>
      <c r="GC7" s="508"/>
      <c r="GD7" s="508"/>
      <c r="GE7" s="508"/>
      <c r="GF7" s="508"/>
      <c r="GG7" s="508"/>
      <c r="GH7" s="508"/>
      <c r="GI7" s="508"/>
      <c r="GJ7" s="508"/>
      <c r="GK7" s="508"/>
      <c r="GL7" s="508"/>
      <c r="GM7" s="508"/>
      <c r="GN7" s="508"/>
      <c r="GO7" s="508"/>
      <c r="GP7" s="508"/>
      <c r="GQ7" s="508"/>
      <c r="GR7" s="508"/>
      <c r="GS7" s="508"/>
      <c r="GT7" s="508"/>
      <c r="GU7" s="508"/>
      <c r="GV7" s="508"/>
      <c r="GW7" s="508"/>
      <c r="GX7" s="508"/>
      <c r="GY7" s="508"/>
      <c r="GZ7" s="508"/>
      <c r="HA7" s="508"/>
      <c r="HB7" s="508"/>
      <c r="HC7" s="508"/>
      <c r="HD7" s="508"/>
      <c r="HE7" s="508"/>
      <c r="HF7" s="508"/>
      <c r="HG7" s="508"/>
      <c r="HH7" s="508"/>
      <c r="HI7" s="508"/>
      <c r="HJ7" s="508"/>
      <c r="HK7" s="508"/>
      <c r="HL7" s="508"/>
      <c r="HM7" s="508"/>
      <c r="HN7" s="508"/>
      <c r="HO7" s="508"/>
      <c r="HP7" s="508"/>
      <c r="HQ7" s="508"/>
      <c r="HR7" s="508"/>
      <c r="HS7" s="508"/>
      <c r="HT7" s="508"/>
      <c r="HU7" s="508"/>
      <c r="HV7" s="508"/>
      <c r="HW7" s="508"/>
      <c r="HX7" s="508"/>
      <c r="HY7" s="508"/>
      <c r="HZ7" s="508"/>
      <c r="IA7" s="508"/>
      <c r="IB7" s="508"/>
      <c r="IC7" s="508"/>
      <c r="ID7" s="508"/>
      <c r="IE7" s="508"/>
      <c r="IF7" s="508"/>
      <c r="IG7" s="508"/>
      <c r="IH7" s="508"/>
      <c r="II7" s="508"/>
      <c r="IJ7" s="508"/>
      <c r="IK7" s="508"/>
      <c r="IL7" s="508"/>
      <c r="IM7" s="508"/>
      <c r="IN7" s="508"/>
      <c r="IO7" s="508"/>
      <c r="IP7" s="508"/>
      <c r="IQ7" s="508"/>
      <c r="IR7" s="508"/>
      <c r="IS7" s="508"/>
      <c r="IT7" s="508"/>
      <c r="IU7" s="508"/>
      <c r="IV7" s="508"/>
      <c r="IW7" s="508"/>
      <c r="IX7" s="508"/>
      <c r="IY7" s="508"/>
      <c r="IZ7" s="508"/>
      <c r="JA7" s="508"/>
      <c r="JB7" s="508"/>
      <c r="JC7" s="508"/>
      <c r="JD7" s="508"/>
      <c r="JE7" s="508"/>
      <c r="JF7" s="508"/>
      <c r="JG7" s="508"/>
      <c r="JH7" s="508"/>
      <c r="JI7" s="508"/>
      <c r="JJ7" s="508"/>
      <c r="JK7" s="508"/>
      <c r="JL7" s="508"/>
      <c r="JM7" s="508"/>
      <c r="JN7" s="508"/>
      <c r="JO7" s="508"/>
      <c r="JP7" s="508"/>
      <c r="JQ7" s="508"/>
      <c r="JR7" s="508"/>
      <c r="JS7" s="508"/>
      <c r="JT7" s="508"/>
      <c r="JU7" s="508"/>
      <c r="JV7" s="508"/>
      <c r="JW7" s="508"/>
      <c r="JX7" s="508"/>
      <c r="JY7" s="508"/>
      <c r="JZ7" s="508"/>
      <c r="KA7" s="508"/>
      <c r="KB7" s="508"/>
      <c r="KC7" s="508"/>
      <c r="KD7" s="508"/>
      <c r="KE7" s="508"/>
      <c r="KF7" s="508"/>
      <c r="KG7" s="508"/>
      <c r="KH7" s="508"/>
      <c r="KI7" s="508"/>
      <c r="KJ7" s="508"/>
      <c r="KK7" s="508"/>
      <c r="KL7" s="508"/>
      <c r="KM7" s="508"/>
      <c r="KN7" s="508"/>
      <c r="KO7" s="508"/>
      <c r="KP7" s="508"/>
      <c r="KQ7" s="508"/>
      <c r="KR7" s="508"/>
      <c r="KS7" s="508"/>
      <c r="KT7" s="508"/>
      <c r="KU7" s="508"/>
      <c r="KV7" s="508"/>
      <c r="KW7" s="508"/>
      <c r="KX7" s="508"/>
      <c r="KY7" s="508"/>
      <c r="KZ7" s="508"/>
      <c r="LA7" s="508"/>
      <c r="LB7" s="508"/>
      <c r="LC7" s="508"/>
      <c r="LD7" s="508"/>
      <c r="LE7" s="508"/>
      <c r="LF7" s="508"/>
      <c r="LG7" s="508"/>
      <c r="LH7" s="508"/>
      <c r="LI7" s="508"/>
      <c r="LJ7" s="508"/>
      <c r="LK7" s="508"/>
      <c r="LL7" s="508"/>
      <c r="LM7" s="508"/>
      <c r="LN7" s="508"/>
      <c r="LO7" s="508"/>
      <c r="LP7" s="508"/>
      <c r="LQ7" s="508"/>
      <c r="LR7" s="508"/>
      <c r="LS7" s="508"/>
      <c r="LT7" s="508"/>
      <c r="LU7" s="508"/>
      <c r="LV7" s="508"/>
      <c r="LW7" s="508"/>
      <c r="LX7" s="508"/>
      <c r="LY7" s="508"/>
      <c r="LZ7" s="508"/>
      <c r="MA7" s="508"/>
      <c r="MB7" s="508"/>
      <c r="MC7" s="508"/>
      <c r="MD7" s="508"/>
      <c r="ME7" s="508"/>
      <c r="MF7" s="508"/>
      <c r="MG7" s="508"/>
      <c r="MH7" s="508"/>
      <c r="MI7" s="508"/>
      <c r="MJ7" s="508"/>
      <c r="MK7" s="508"/>
      <c r="ML7" s="508"/>
      <c r="MM7" s="508"/>
      <c r="MN7" s="508"/>
      <c r="MO7" s="508"/>
      <c r="MP7" s="508"/>
      <c r="MQ7" s="508"/>
      <c r="MR7" s="508"/>
      <c r="MS7" s="508"/>
      <c r="MT7" s="508"/>
      <c r="MU7" s="508"/>
      <c r="MV7" s="508"/>
      <c r="MW7" s="508"/>
    </row>
    <row r="8" spans="1:361">
      <c r="A8" s="507" t="s">
        <v>475</v>
      </c>
      <c r="B8" s="508"/>
      <c r="C8" s="508"/>
      <c r="D8" s="508"/>
      <c r="E8" s="508"/>
      <c r="F8" s="508"/>
      <c r="G8" s="508"/>
      <c r="H8" s="508"/>
      <c r="I8" s="508"/>
      <c r="J8" s="508"/>
      <c r="K8" s="508"/>
      <c r="L8" s="508"/>
      <c r="M8" s="508"/>
      <c r="N8" s="508"/>
      <c r="O8" s="508"/>
      <c r="P8" s="508"/>
      <c r="Q8" s="508"/>
      <c r="R8" s="508"/>
      <c r="S8" s="508"/>
      <c r="T8" s="508"/>
      <c r="U8" s="508"/>
      <c r="V8" s="508"/>
      <c r="W8" s="508"/>
      <c r="X8" s="508"/>
      <c r="Y8" s="508"/>
      <c r="Z8" s="508"/>
      <c r="AA8" s="508"/>
      <c r="AB8" s="508"/>
      <c r="AC8" s="508"/>
      <c r="AD8" s="508"/>
      <c r="AE8" s="508"/>
      <c r="AF8" s="508"/>
      <c r="AG8" s="508"/>
      <c r="AH8" s="508"/>
      <c r="AI8" s="508"/>
      <c r="AJ8" s="508"/>
      <c r="AK8" s="508"/>
      <c r="AL8" s="508"/>
      <c r="AM8" s="508"/>
      <c r="AN8" s="508"/>
      <c r="AO8" s="508"/>
      <c r="AP8" s="508"/>
      <c r="AQ8" s="508"/>
      <c r="AR8" s="508"/>
      <c r="AS8" s="508"/>
      <c r="AT8" s="508"/>
      <c r="AU8" s="508"/>
      <c r="AV8" s="508"/>
      <c r="AW8" s="508"/>
      <c r="AX8" s="508"/>
      <c r="AY8" s="508"/>
      <c r="AZ8" s="508"/>
      <c r="BA8" s="508"/>
      <c r="BB8" s="508"/>
      <c r="BC8" s="508"/>
      <c r="BD8" s="508"/>
      <c r="BE8" s="508"/>
      <c r="BF8" s="508"/>
      <c r="BG8" s="508"/>
      <c r="BH8" s="508"/>
      <c r="BI8" s="508"/>
      <c r="BJ8" s="508"/>
      <c r="BK8" s="508"/>
      <c r="BL8" s="508"/>
      <c r="BM8" s="508"/>
      <c r="BN8" s="508"/>
      <c r="BO8" s="508"/>
      <c r="BP8" s="508"/>
      <c r="BQ8" s="508"/>
      <c r="BR8" s="508"/>
      <c r="BS8" s="508"/>
      <c r="BT8" s="508"/>
      <c r="BU8" s="508"/>
      <c r="BV8" s="508"/>
      <c r="BW8" s="508"/>
      <c r="BX8" s="508"/>
      <c r="BY8" s="508"/>
      <c r="BZ8" s="508"/>
      <c r="CA8" s="508"/>
      <c r="CB8" s="508"/>
      <c r="CC8" s="508"/>
      <c r="CD8" s="508"/>
      <c r="CE8" s="508"/>
      <c r="CF8" s="508"/>
      <c r="CG8" s="508"/>
      <c r="CH8" s="508"/>
      <c r="CI8" s="508"/>
      <c r="CJ8" s="508"/>
      <c r="CK8" s="508"/>
      <c r="CL8" s="508"/>
      <c r="CM8" s="508"/>
      <c r="CN8" s="508"/>
      <c r="CO8" s="508"/>
      <c r="CP8" s="508"/>
      <c r="CQ8" s="508"/>
      <c r="CR8" s="508"/>
      <c r="CS8" s="508"/>
      <c r="CT8" s="508"/>
      <c r="CU8" s="508"/>
      <c r="CV8" s="508"/>
      <c r="CW8" s="508"/>
      <c r="CX8" s="508"/>
      <c r="CY8" s="508"/>
      <c r="CZ8" s="508"/>
      <c r="DA8" s="508"/>
      <c r="DB8" s="508"/>
      <c r="DC8" s="508"/>
      <c r="DD8" s="508"/>
      <c r="DE8" s="508"/>
      <c r="DF8" s="508"/>
      <c r="DG8" s="508"/>
      <c r="DH8" s="508"/>
      <c r="DI8" s="508"/>
      <c r="DJ8" s="508"/>
      <c r="DK8" s="508"/>
      <c r="DL8" s="508"/>
      <c r="DM8" s="508"/>
      <c r="DN8" s="508"/>
      <c r="DO8" s="508"/>
      <c r="DP8" s="508"/>
      <c r="DQ8" s="508"/>
      <c r="DR8" s="508"/>
      <c r="DS8" s="508"/>
      <c r="DT8" s="508"/>
      <c r="DU8" s="508"/>
      <c r="DV8" s="508"/>
      <c r="DW8" s="508"/>
      <c r="DX8" s="508"/>
      <c r="DY8" s="508"/>
      <c r="DZ8" s="508"/>
      <c r="EA8" s="508"/>
      <c r="EB8" s="508"/>
      <c r="EC8" s="508"/>
      <c r="ED8" s="508"/>
      <c r="EE8" s="508"/>
      <c r="EF8" s="508"/>
      <c r="EG8" s="508"/>
      <c r="EH8" s="508"/>
      <c r="EI8" s="508"/>
      <c r="EJ8" s="508"/>
      <c r="EK8" s="508"/>
      <c r="EL8" s="508"/>
      <c r="EM8" s="508"/>
      <c r="EN8" s="508"/>
      <c r="EO8" s="508"/>
      <c r="EP8" s="508"/>
      <c r="EQ8" s="508"/>
      <c r="ER8" s="508"/>
      <c r="ES8" s="508"/>
      <c r="ET8" s="508"/>
      <c r="EU8" s="508"/>
      <c r="EV8" s="508"/>
      <c r="EW8" s="508"/>
      <c r="EX8" s="508"/>
      <c r="EY8" s="508"/>
      <c r="EZ8" s="508"/>
      <c r="FA8" s="508"/>
      <c r="FB8" s="508"/>
      <c r="FC8" s="508"/>
      <c r="FD8" s="508"/>
      <c r="FE8" s="508"/>
      <c r="FF8" s="508"/>
      <c r="FG8" s="508"/>
      <c r="FH8" s="508"/>
      <c r="FI8" s="508"/>
      <c r="FJ8" s="508"/>
      <c r="FK8" s="508"/>
      <c r="FL8" s="508"/>
      <c r="FM8" s="508"/>
      <c r="FN8" s="508"/>
      <c r="FO8" s="508"/>
      <c r="FP8" s="508"/>
      <c r="FQ8" s="508"/>
      <c r="FR8" s="508"/>
      <c r="FS8" s="508"/>
      <c r="FT8" s="508"/>
      <c r="FU8" s="508"/>
      <c r="FV8" s="508"/>
      <c r="FW8" s="508"/>
      <c r="FX8" s="508"/>
      <c r="FY8" s="508"/>
      <c r="FZ8" s="508"/>
      <c r="GA8" s="508"/>
      <c r="GB8" s="508"/>
      <c r="GC8" s="508"/>
      <c r="GD8" s="508"/>
      <c r="GE8" s="508"/>
      <c r="GF8" s="508"/>
      <c r="GG8" s="508"/>
      <c r="GH8" s="508"/>
      <c r="GI8" s="508"/>
      <c r="GJ8" s="508"/>
      <c r="GK8" s="508"/>
      <c r="GL8" s="508"/>
      <c r="GM8" s="508"/>
      <c r="GN8" s="508"/>
      <c r="GO8" s="508"/>
      <c r="GP8" s="508"/>
      <c r="GQ8" s="508"/>
      <c r="GR8" s="508"/>
      <c r="GS8" s="508"/>
      <c r="GT8" s="508"/>
      <c r="GU8" s="508"/>
      <c r="GV8" s="508"/>
      <c r="GW8" s="508"/>
      <c r="GX8" s="508"/>
      <c r="GY8" s="508"/>
      <c r="GZ8" s="508"/>
      <c r="HA8" s="508"/>
      <c r="HB8" s="508"/>
      <c r="HC8" s="508"/>
      <c r="HD8" s="508"/>
      <c r="HE8" s="508"/>
      <c r="HF8" s="508"/>
      <c r="HG8" s="508"/>
      <c r="HH8" s="508"/>
      <c r="HI8" s="508"/>
      <c r="HJ8" s="508"/>
      <c r="HK8" s="508"/>
      <c r="HL8" s="508"/>
      <c r="HM8" s="508"/>
      <c r="HN8" s="508"/>
      <c r="HO8" s="508"/>
      <c r="HP8" s="508"/>
      <c r="HQ8" s="508"/>
      <c r="HR8" s="508"/>
      <c r="HS8" s="508"/>
      <c r="HT8" s="508"/>
      <c r="HU8" s="508"/>
      <c r="HV8" s="508"/>
      <c r="HW8" s="508"/>
      <c r="HX8" s="508"/>
      <c r="HY8" s="508"/>
      <c r="HZ8" s="508"/>
      <c r="IA8" s="508"/>
      <c r="IB8" s="508"/>
      <c r="IC8" s="508"/>
      <c r="ID8" s="508"/>
      <c r="IE8" s="508"/>
      <c r="IF8" s="508"/>
      <c r="IG8" s="508"/>
      <c r="IH8" s="508"/>
      <c r="II8" s="508"/>
      <c r="IJ8" s="508"/>
      <c r="IK8" s="508"/>
      <c r="IL8" s="508"/>
      <c r="IM8" s="508"/>
      <c r="IN8" s="508"/>
      <c r="IO8" s="508"/>
      <c r="IP8" s="508"/>
      <c r="IQ8" s="508"/>
      <c r="IR8" s="508"/>
      <c r="IS8" s="508"/>
      <c r="IT8" s="508"/>
      <c r="IU8" s="508"/>
      <c r="IV8" s="508"/>
      <c r="IW8" s="508"/>
      <c r="IX8" s="508"/>
      <c r="IY8" s="508"/>
      <c r="IZ8" s="508"/>
      <c r="JA8" s="508"/>
      <c r="JB8" s="508"/>
      <c r="JC8" s="508"/>
      <c r="JD8" s="508"/>
      <c r="JE8" s="508"/>
      <c r="JF8" s="508"/>
      <c r="JG8" s="508"/>
      <c r="JH8" s="508"/>
      <c r="JI8" s="508"/>
      <c r="JJ8" s="508"/>
      <c r="JK8" s="508"/>
      <c r="JL8" s="508"/>
      <c r="JM8" s="508"/>
      <c r="JN8" s="508"/>
      <c r="JO8" s="508"/>
      <c r="JP8" s="508"/>
      <c r="JQ8" s="508"/>
      <c r="JR8" s="508"/>
      <c r="JS8" s="508"/>
      <c r="JT8" s="508"/>
      <c r="JU8" s="508"/>
      <c r="JV8" s="508"/>
      <c r="JW8" s="508"/>
      <c r="JX8" s="508"/>
      <c r="JY8" s="508"/>
      <c r="JZ8" s="508"/>
      <c r="KA8" s="508"/>
      <c r="KB8" s="508"/>
      <c r="KC8" s="508"/>
      <c r="KD8" s="508"/>
      <c r="KE8" s="508"/>
      <c r="KF8" s="508"/>
      <c r="KG8" s="508"/>
      <c r="KH8" s="508"/>
      <c r="KI8" s="508"/>
      <c r="KJ8" s="508"/>
      <c r="KK8" s="508"/>
      <c r="KL8" s="508"/>
      <c r="KM8" s="508"/>
      <c r="KN8" s="508"/>
      <c r="KO8" s="508"/>
      <c r="KP8" s="508"/>
      <c r="KQ8" s="508"/>
      <c r="KR8" s="508"/>
      <c r="KS8" s="508"/>
      <c r="KT8" s="508"/>
      <c r="KU8" s="508"/>
      <c r="KV8" s="508"/>
      <c r="KW8" s="508"/>
      <c r="KX8" s="508"/>
      <c r="KY8" s="508"/>
      <c r="KZ8" s="508"/>
      <c r="LA8" s="508"/>
      <c r="LB8" s="508"/>
      <c r="LC8" s="508"/>
      <c r="LD8" s="508"/>
      <c r="LE8" s="508"/>
      <c r="LF8" s="508"/>
      <c r="LG8" s="508"/>
      <c r="LH8" s="508"/>
      <c r="LI8" s="508"/>
      <c r="LJ8" s="508"/>
      <c r="LK8" s="508"/>
      <c r="LL8" s="508"/>
      <c r="LM8" s="508"/>
      <c r="LN8" s="508"/>
      <c r="LO8" s="508"/>
      <c r="LP8" s="508"/>
      <c r="LQ8" s="508"/>
      <c r="LR8" s="508"/>
      <c r="LS8" s="508"/>
      <c r="LT8" s="508"/>
      <c r="LU8" s="508"/>
      <c r="LV8" s="508"/>
      <c r="LW8" s="508"/>
      <c r="LX8" s="508"/>
      <c r="LY8" s="508"/>
      <c r="LZ8" s="508"/>
      <c r="MA8" s="508"/>
      <c r="MB8" s="508"/>
      <c r="MC8" s="508"/>
      <c r="MD8" s="508"/>
      <c r="ME8" s="508"/>
      <c r="MF8" s="508"/>
      <c r="MG8" s="508"/>
      <c r="MH8" s="508"/>
      <c r="MI8" s="508"/>
      <c r="MJ8" s="508"/>
      <c r="MK8" s="508"/>
      <c r="ML8" s="508"/>
      <c r="MM8" s="508"/>
      <c r="MN8" s="508"/>
      <c r="MO8" s="508"/>
      <c r="MP8" s="508"/>
      <c r="MQ8" s="508"/>
      <c r="MR8" s="508"/>
      <c r="MS8" s="508"/>
      <c r="MT8" s="508"/>
      <c r="MU8" s="508"/>
      <c r="MV8" s="508"/>
      <c r="MW8" s="508"/>
    </row>
    <row r="9" spans="1:361">
      <c r="A9" s="509" t="s">
        <v>476</v>
      </c>
      <c r="B9" s="508"/>
      <c r="C9" s="508"/>
      <c r="D9" s="508"/>
      <c r="E9" s="508"/>
      <c r="F9" s="508"/>
      <c r="G9" s="508"/>
      <c r="H9" s="508"/>
      <c r="I9" s="508"/>
      <c r="J9" s="508"/>
      <c r="K9" s="508"/>
      <c r="L9" s="508"/>
      <c r="M9" s="508"/>
      <c r="N9" s="508"/>
      <c r="O9" s="508"/>
      <c r="P9" s="508"/>
      <c r="Q9" s="508"/>
      <c r="R9" s="508"/>
      <c r="S9" s="508"/>
      <c r="T9" s="508"/>
      <c r="U9" s="508"/>
      <c r="V9" s="508"/>
      <c r="W9" s="508"/>
      <c r="X9" s="508"/>
      <c r="Y9" s="508"/>
      <c r="Z9" s="508"/>
      <c r="AA9" s="508"/>
      <c r="AB9" s="508"/>
      <c r="AC9" s="508"/>
      <c r="AD9" s="508"/>
      <c r="AE9" s="508"/>
      <c r="AF9" s="508"/>
      <c r="AG9" s="508"/>
      <c r="AH9" s="508"/>
      <c r="AI9" s="508"/>
      <c r="AJ9" s="508"/>
      <c r="AK9" s="508"/>
      <c r="AL9" s="508"/>
      <c r="AM9" s="508"/>
      <c r="AN9" s="508"/>
      <c r="AO9" s="508"/>
      <c r="AP9" s="508"/>
      <c r="AQ9" s="508"/>
      <c r="AR9" s="508"/>
      <c r="AS9" s="508"/>
      <c r="AT9" s="508"/>
      <c r="AU9" s="508"/>
      <c r="AV9" s="508"/>
      <c r="AW9" s="508"/>
      <c r="AX9" s="508"/>
      <c r="AY9" s="508"/>
      <c r="AZ9" s="508"/>
      <c r="BA9" s="508"/>
      <c r="BB9" s="508"/>
      <c r="BC9" s="508"/>
      <c r="BD9" s="508"/>
      <c r="BE9" s="508"/>
      <c r="BF9" s="508"/>
      <c r="BG9" s="508"/>
      <c r="BH9" s="508"/>
      <c r="BI9" s="508"/>
      <c r="BJ9" s="508"/>
      <c r="BK9" s="508"/>
      <c r="BL9" s="508"/>
      <c r="BM9" s="508"/>
      <c r="BN9" s="508"/>
      <c r="BO9" s="508"/>
      <c r="BP9" s="508"/>
      <c r="BQ9" s="508"/>
      <c r="BR9" s="508"/>
      <c r="BS9" s="508"/>
      <c r="BT9" s="508"/>
      <c r="BU9" s="508"/>
      <c r="BV9" s="508"/>
      <c r="BW9" s="508"/>
      <c r="BX9" s="508"/>
      <c r="BY9" s="508"/>
      <c r="BZ9" s="508"/>
      <c r="CA9" s="508"/>
      <c r="CB9" s="508"/>
      <c r="CC9" s="508"/>
      <c r="CD9" s="508"/>
      <c r="CE9" s="508"/>
      <c r="CF9" s="508"/>
      <c r="CG9" s="508"/>
      <c r="CH9" s="508"/>
      <c r="CI9" s="508"/>
      <c r="CJ9" s="508"/>
      <c r="CK9" s="508"/>
      <c r="CL9" s="508"/>
      <c r="CM9" s="508"/>
      <c r="CN9" s="508"/>
      <c r="CO9" s="508"/>
      <c r="CP9" s="508"/>
      <c r="CQ9" s="508"/>
      <c r="CR9" s="508"/>
      <c r="CS9" s="508"/>
      <c r="CT9" s="508"/>
      <c r="CU9" s="508"/>
      <c r="CV9" s="508"/>
      <c r="CW9" s="508"/>
      <c r="CX9" s="508"/>
      <c r="CY9" s="508"/>
      <c r="CZ9" s="508"/>
      <c r="DA9" s="508"/>
      <c r="DB9" s="508"/>
      <c r="DC9" s="508"/>
      <c r="DD9" s="508"/>
      <c r="DE9" s="508"/>
      <c r="DF9" s="508"/>
      <c r="DG9" s="508"/>
      <c r="DH9" s="508"/>
      <c r="DI9" s="508"/>
      <c r="DJ9" s="508"/>
      <c r="DK9" s="508"/>
      <c r="DL9" s="508"/>
      <c r="DM9" s="508"/>
      <c r="DN9" s="508"/>
      <c r="DO9" s="508"/>
      <c r="DP9" s="508"/>
      <c r="DQ9" s="508"/>
      <c r="DR9" s="508"/>
      <c r="DS9" s="508"/>
      <c r="DT9" s="508"/>
      <c r="DU9" s="508"/>
      <c r="DV9" s="508"/>
      <c r="DW9" s="508"/>
      <c r="DX9" s="508"/>
      <c r="DY9" s="508"/>
      <c r="DZ9" s="508"/>
      <c r="EA9" s="508"/>
      <c r="EB9" s="508"/>
      <c r="EC9" s="508"/>
      <c r="ED9" s="508"/>
      <c r="EE9" s="508"/>
      <c r="EF9" s="508"/>
      <c r="EG9" s="508"/>
      <c r="EH9" s="508"/>
      <c r="EI9" s="508"/>
      <c r="EJ9" s="508"/>
      <c r="EK9" s="508"/>
      <c r="EL9" s="508"/>
      <c r="EM9" s="508"/>
      <c r="EN9" s="508"/>
      <c r="EO9" s="508"/>
      <c r="EP9" s="508"/>
      <c r="EQ9" s="508"/>
      <c r="ER9" s="508"/>
      <c r="ES9" s="508"/>
      <c r="ET9" s="508"/>
      <c r="EU9" s="508"/>
      <c r="EV9" s="508"/>
      <c r="EW9" s="508"/>
      <c r="EX9" s="508"/>
      <c r="EY9" s="508"/>
      <c r="EZ9" s="508"/>
      <c r="FA9" s="508"/>
      <c r="FB9" s="508"/>
      <c r="FC9" s="508"/>
      <c r="FD9" s="508"/>
      <c r="FE9" s="508"/>
      <c r="FF9" s="508"/>
      <c r="FG9" s="508"/>
      <c r="FH9" s="508"/>
      <c r="FI9" s="508"/>
      <c r="FJ9" s="508"/>
      <c r="FK9" s="508"/>
      <c r="FL9" s="508"/>
      <c r="FM9" s="508"/>
      <c r="FN9" s="508"/>
      <c r="FO9" s="508"/>
      <c r="FP9" s="508"/>
      <c r="FQ9" s="508"/>
      <c r="FR9" s="508"/>
      <c r="FS9" s="508"/>
      <c r="FT9" s="508"/>
      <c r="FU9" s="508"/>
      <c r="FV9" s="508"/>
      <c r="FW9" s="508"/>
      <c r="FX9" s="508"/>
      <c r="FY9" s="508"/>
      <c r="FZ9" s="508"/>
      <c r="GA9" s="508"/>
      <c r="GB9" s="508"/>
      <c r="GC9" s="508"/>
      <c r="GD9" s="508"/>
      <c r="GE9" s="508"/>
      <c r="GF9" s="508"/>
      <c r="GG9" s="508"/>
      <c r="GH9" s="508"/>
      <c r="GI9" s="508"/>
      <c r="GJ9" s="508"/>
      <c r="GK9" s="508"/>
      <c r="GL9" s="508"/>
      <c r="GM9" s="508"/>
      <c r="GN9" s="508"/>
      <c r="GO9" s="508"/>
      <c r="GP9" s="508"/>
      <c r="GQ9" s="508"/>
      <c r="GR9" s="508"/>
      <c r="GS9" s="508"/>
      <c r="GT9" s="508"/>
      <c r="GU9" s="508"/>
      <c r="GV9" s="508"/>
      <c r="GW9" s="508"/>
      <c r="GX9" s="508"/>
      <c r="GY9" s="508"/>
      <c r="GZ9" s="508"/>
      <c r="HA9" s="508"/>
      <c r="HB9" s="508"/>
      <c r="HC9" s="508"/>
      <c r="HD9" s="508"/>
      <c r="HE9" s="508"/>
      <c r="HF9" s="508"/>
      <c r="HG9" s="508"/>
      <c r="HH9" s="508"/>
      <c r="HI9" s="508"/>
      <c r="HJ9" s="508"/>
      <c r="HK9" s="508"/>
      <c r="HL9" s="508"/>
      <c r="HM9" s="508"/>
      <c r="HN9" s="508"/>
      <c r="HO9" s="508"/>
      <c r="HP9" s="508"/>
      <c r="HQ9" s="508"/>
      <c r="HR9" s="508"/>
      <c r="HS9" s="508"/>
      <c r="HT9" s="508"/>
      <c r="HU9" s="508"/>
      <c r="HV9" s="508"/>
      <c r="HW9" s="508"/>
      <c r="HX9" s="508"/>
      <c r="HY9" s="508"/>
      <c r="HZ9" s="508"/>
      <c r="IA9" s="508"/>
      <c r="IB9" s="508"/>
      <c r="IC9" s="508"/>
      <c r="ID9" s="508"/>
      <c r="IE9" s="508"/>
      <c r="IF9" s="508"/>
      <c r="IG9" s="508"/>
      <c r="IH9" s="508"/>
      <c r="II9" s="508"/>
      <c r="IJ9" s="508"/>
      <c r="IK9" s="508"/>
      <c r="IL9" s="508"/>
      <c r="IM9" s="508"/>
      <c r="IN9" s="508"/>
      <c r="IO9" s="508"/>
      <c r="IP9" s="508"/>
      <c r="IQ9" s="508"/>
      <c r="IR9" s="508"/>
      <c r="IS9" s="508"/>
      <c r="IT9" s="508"/>
      <c r="IU9" s="508"/>
      <c r="IV9" s="508"/>
      <c r="IW9" s="508"/>
      <c r="IX9" s="508"/>
      <c r="IY9" s="508"/>
      <c r="IZ9" s="508"/>
      <c r="JA9" s="508"/>
      <c r="JB9" s="508"/>
      <c r="JC9" s="508"/>
      <c r="JD9" s="508"/>
      <c r="JE9" s="508"/>
      <c r="JF9" s="508"/>
      <c r="JG9" s="508"/>
      <c r="JH9" s="508"/>
      <c r="JI9" s="508"/>
      <c r="JJ9" s="508"/>
      <c r="JK9" s="508"/>
      <c r="JL9" s="508"/>
      <c r="JM9" s="508"/>
      <c r="JN9" s="508"/>
      <c r="JO9" s="508"/>
      <c r="JP9" s="508"/>
      <c r="JQ9" s="508"/>
      <c r="JR9" s="508"/>
      <c r="JS9" s="508"/>
      <c r="JT9" s="508"/>
      <c r="JU9" s="508"/>
      <c r="JV9" s="508"/>
      <c r="JW9" s="508"/>
      <c r="JX9" s="508"/>
      <c r="JY9" s="508"/>
      <c r="JZ9" s="508"/>
      <c r="KA9" s="508"/>
      <c r="KB9" s="508"/>
      <c r="KC9" s="508"/>
      <c r="KD9" s="508"/>
      <c r="KE9" s="508"/>
      <c r="KF9" s="508"/>
      <c r="KG9" s="508"/>
      <c r="KH9" s="508"/>
      <c r="KI9" s="508"/>
      <c r="KJ9" s="508"/>
      <c r="KK9" s="508"/>
      <c r="KL9" s="508"/>
      <c r="KM9" s="508"/>
      <c r="KN9" s="508"/>
      <c r="KO9" s="508"/>
      <c r="KP9" s="508"/>
      <c r="KQ9" s="508"/>
      <c r="KR9" s="508"/>
      <c r="KS9" s="508"/>
      <c r="KT9" s="508"/>
      <c r="KU9" s="508"/>
      <c r="KV9" s="508"/>
      <c r="KW9" s="508"/>
      <c r="KX9" s="508"/>
      <c r="KY9" s="508"/>
      <c r="KZ9" s="508"/>
      <c r="LA9" s="508"/>
      <c r="LB9" s="508"/>
      <c r="LC9" s="508"/>
      <c r="LD9" s="508"/>
      <c r="LE9" s="508"/>
      <c r="LF9" s="508"/>
      <c r="LG9" s="508"/>
      <c r="LH9" s="508"/>
      <c r="LI9" s="508"/>
      <c r="LJ9" s="508"/>
      <c r="LK9" s="508"/>
      <c r="LL9" s="508"/>
      <c r="LM9" s="508"/>
      <c r="LN9" s="508"/>
      <c r="LO9" s="508"/>
      <c r="LP9" s="508"/>
      <c r="LQ9" s="508"/>
      <c r="LR9" s="508"/>
      <c r="LS9" s="508"/>
      <c r="LT9" s="508"/>
      <c r="LU9" s="508"/>
      <c r="LV9" s="508"/>
      <c r="LW9" s="508"/>
      <c r="LX9" s="508"/>
      <c r="LY9" s="508"/>
      <c r="LZ9" s="508"/>
      <c r="MA9" s="508"/>
      <c r="MB9" s="508"/>
      <c r="MC9" s="508"/>
      <c r="MD9" s="508"/>
      <c r="ME9" s="508"/>
      <c r="MF9" s="508"/>
      <c r="MG9" s="508"/>
      <c r="MH9" s="508"/>
      <c r="MI9" s="508"/>
      <c r="MJ9" s="508"/>
      <c r="MK9" s="508"/>
      <c r="ML9" s="508"/>
      <c r="MM9" s="508"/>
      <c r="MN9" s="508"/>
      <c r="MO9" s="508"/>
      <c r="MP9" s="508"/>
      <c r="MQ9" s="508"/>
      <c r="MR9" s="508"/>
      <c r="MS9" s="508"/>
      <c r="MT9" s="508"/>
      <c r="MU9" s="508"/>
      <c r="MV9" s="508"/>
      <c r="MW9" s="508"/>
    </row>
    <row r="10" spans="1:361">
      <c r="A10" s="509" t="s">
        <v>477</v>
      </c>
      <c r="B10" s="508"/>
      <c r="C10" s="508"/>
      <c r="D10" s="508"/>
      <c r="E10" s="508"/>
      <c r="F10" s="508"/>
      <c r="G10" s="508"/>
      <c r="H10" s="508"/>
      <c r="I10" s="508"/>
      <c r="J10" s="508"/>
      <c r="K10" s="508"/>
      <c r="L10" s="508"/>
      <c r="M10" s="508"/>
      <c r="N10" s="508"/>
      <c r="O10" s="508"/>
      <c r="P10" s="508"/>
      <c r="Q10" s="508"/>
      <c r="R10" s="508"/>
      <c r="S10" s="508"/>
      <c r="T10" s="508"/>
      <c r="U10" s="508"/>
      <c r="V10" s="508"/>
      <c r="W10" s="508"/>
      <c r="X10" s="508"/>
      <c r="Y10" s="508"/>
      <c r="Z10" s="508"/>
      <c r="AA10" s="508"/>
      <c r="AB10" s="508"/>
      <c r="AC10" s="508"/>
      <c r="AD10" s="508"/>
      <c r="AE10" s="508"/>
      <c r="AF10" s="508"/>
      <c r="AG10" s="508"/>
      <c r="AH10" s="508"/>
      <c r="AI10" s="508"/>
      <c r="AJ10" s="508"/>
      <c r="AK10" s="508"/>
      <c r="AL10" s="508"/>
      <c r="AM10" s="508"/>
      <c r="AN10" s="508"/>
      <c r="AO10" s="508"/>
      <c r="AP10" s="508"/>
      <c r="AQ10" s="508"/>
      <c r="AR10" s="508"/>
      <c r="AS10" s="508"/>
      <c r="AT10" s="508"/>
      <c r="AU10" s="508"/>
      <c r="AV10" s="508"/>
      <c r="AW10" s="508"/>
      <c r="AX10" s="508"/>
      <c r="AY10" s="508"/>
      <c r="AZ10" s="508"/>
      <c r="BA10" s="508"/>
      <c r="BB10" s="508"/>
      <c r="BC10" s="508"/>
      <c r="BD10" s="508"/>
      <c r="BE10" s="508"/>
      <c r="BF10" s="508"/>
      <c r="BG10" s="508"/>
      <c r="BH10" s="508"/>
      <c r="BI10" s="508"/>
      <c r="BJ10" s="508"/>
      <c r="BK10" s="508"/>
      <c r="BL10" s="508"/>
      <c r="BM10" s="508"/>
      <c r="BN10" s="508"/>
      <c r="BO10" s="508"/>
      <c r="BP10" s="508"/>
      <c r="BQ10" s="508"/>
      <c r="BR10" s="508"/>
      <c r="BS10" s="508"/>
      <c r="BT10" s="508"/>
      <c r="BU10" s="508"/>
      <c r="BV10" s="508"/>
      <c r="BW10" s="508"/>
      <c r="BX10" s="508"/>
      <c r="BY10" s="508"/>
      <c r="BZ10" s="508"/>
      <c r="CA10" s="508"/>
      <c r="CB10" s="508"/>
      <c r="CC10" s="508"/>
      <c r="CD10" s="508"/>
      <c r="CE10" s="508"/>
      <c r="CF10" s="508"/>
      <c r="CG10" s="508"/>
      <c r="CH10" s="508"/>
      <c r="CI10" s="508"/>
      <c r="CJ10" s="508"/>
      <c r="CK10" s="508"/>
      <c r="CL10" s="508"/>
      <c r="CM10" s="508"/>
      <c r="CN10" s="508"/>
      <c r="CO10" s="508"/>
      <c r="CP10" s="508"/>
      <c r="CQ10" s="508"/>
      <c r="CR10" s="508"/>
      <c r="CS10" s="508"/>
      <c r="CT10" s="508"/>
      <c r="CU10" s="508"/>
      <c r="CV10" s="508"/>
      <c r="CW10" s="508"/>
      <c r="CX10" s="508"/>
      <c r="CY10" s="508"/>
      <c r="CZ10" s="508"/>
      <c r="DA10" s="508"/>
      <c r="DB10" s="508"/>
      <c r="DC10" s="508"/>
      <c r="DD10" s="508"/>
      <c r="DE10" s="508"/>
      <c r="DF10" s="508"/>
      <c r="DG10" s="508"/>
      <c r="DH10" s="508"/>
      <c r="DI10" s="508"/>
      <c r="DJ10" s="508"/>
      <c r="DK10" s="508"/>
      <c r="DL10" s="508"/>
      <c r="DM10" s="508"/>
      <c r="DN10" s="508"/>
      <c r="DO10" s="508"/>
      <c r="DP10" s="508"/>
      <c r="DQ10" s="508"/>
      <c r="DR10" s="508"/>
      <c r="DS10" s="508"/>
      <c r="DT10" s="508"/>
      <c r="DU10" s="508"/>
      <c r="DV10" s="508"/>
      <c r="DW10" s="508"/>
      <c r="DX10" s="508"/>
      <c r="DY10" s="508"/>
      <c r="DZ10" s="508"/>
      <c r="EA10" s="508"/>
      <c r="EB10" s="508"/>
      <c r="EC10" s="508"/>
      <c r="ED10" s="508"/>
      <c r="EE10" s="508"/>
      <c r="EF10" s="508"/>
      <c r="EG10" s="508"/>
      <c r="EH10" s="508"/>
      <c r="EI10" s="508"/>
      <c r="EJ10" s="508"/>
      <c r="EK10" s="508"/>
      <c r="EL10" s="508"/>
      <c r="EM10" s="508"/>
      <c r="EN10" s="508"/>
      <c r="EO10" s="508"/>
      <c r="EP10" s="508"/>
      <c r="EQ10" s="508"/>
      <c r="ER10" s="508"/>
      <c r="ES10" s="508"/>
      <c r="ET10" s="508"/>
      <c r="EU10" s="508"/>
      <c r="EV10" s="508"/>
      <c r="EW10" s="508"/>
      <c r="EX10" s="508"/>
      <c r="EY10" s="508"/>
      <c r="EZ10" s="508"/>
      <c r="FA10" s="508"/>
      <c r="FB10" s="508"/>
      <c r="FC10" s="508"/>
      <c r="FD10" s="508"/>
      <c r="FE10" s="508"/>
      <c r="FF10" s="508"/>
      <c r="FG10" s="508"/>
      <c r="FH10" s="508"/>
      <c r="FI10" s="508"/>
      <c r="FJ10" s="508"/>
      <c r="FK10" s="508"/>
      <c r="FL10" s="508"/>
      <c r="FM10" s="508"/>
      <c r="FN10" s="508"/>
      <c r="FO10" s="508"/>
      <c r="FP10" s="508"/>
      <c r="FQ10" s="508"/>
      <c r="FR10" s="508"/>
      <c r="FS10" s="508"/>
      <c r="FT10" s="508"/>
      <c r="FU10" s="508"/>
      <c r="FV10" s="508"/>
      <c r="FW10" s="508"/>
      <c r="FX10" s="508"/>
      <c r="FY10" s="508"/>
      <c r="FZ10" s="508"/>
      <c r="GA10" s="508"/>
      <c r="GB10" s="508"/>
      <c r="GC10" s="508"/>
      <c r="GD10" s="508"/>
      <c r="GE10" s="508"/>
      <c r="GF10" s="508"/>
      <c r="GG10" s="508"/>
      <c r="GH10" s="508"/>
      <c r="GI10" s="508"/>
      <c r="GJ10" s="508"/>
      <c r="GK10" s="508"/>
      <c r="GL10" s="508"/>
      <c r="GM10" s="508"/>
      <c r="GN10" s="508"/>
      <c r="GO10" s="508"/>
      <c r="GP10" s="508"/>
      <c r="GQ10" s="508"/>
      <c r="GR10" s="508"/>
      <c r="GS10" s="508"/>
      <c r="GT10" s="508"/>
      <c r="GU10" s="508"/>
      <c r="GV10" s="508"/>
      <c r="GW10" s="508"/>
      <c r="GX10" s="508"/>
      <c r="GY10" s="508"/>
      <c r="GZ10" s="508"/>
      <c r="HA10" s="508"/>
      <c r="HB10" s="508"/>
      <c r="HC10" s="508"/>
      <c r="HD10" s="508"/>
      <c r="HE10" s="508"/>
      <c r="HF10" s="508"/>
      <c r="HG10" s="508"/>
      <c r="HH10" s="508"/>
      <c r="HI10" s="508"/>
      <c r="HJ10" s="508"/>
      <c r="HK10" s="508"/>
      <c r="HL10" s="508"/>
      <c r="HM10" s="508"/>
      <c r="HN10" s="508"/>
      <c r="HO10" s="508"/>
      <c r="HP10" s="508"/>
      <c r="HQ10" s="508"/>
      <c r="HR10" s="508"/>
      <c r="HS10" s="508"/>
      <c r="HT10" s="508"/>
      <c r="HU10" s="508"/>
      <c r="HV10" s="508"/>
      <c r="HW10" s="508"/>
      <c r="HX10" s="508"/>
      <c r="HY10" s="508"/>
      <c r="HZ10" s="508"/>
      <c r="IA10" s="508"/>
      <c r="IB10" s="508"/>
      <c r="IC10" s="508"/>
      <c r="ID10" s="508"/>
      <c r="IE10" s="508"/>
      <c r="IF10" s="508"/>
      <c r="IG10" s="508"/>
      <c r="IH10" s="508"/>
      <c r="II10" s="508"/>
      <c r="IJ10" s="508"/>
      <c r="IK10" s="508"/>
      <c r="IL10" s="508"/>
      <c r="IM10" s="508"/>
      <c r="IN10" s="508"/>
      <c r="IO10" s="508"/>
      <c r="IP10" s="508"/>
      <c r="IQ10" s="508"/>
      <c r="IR10" s="508"/>
      <c r="IS10" s="508"/>
      <c r="IT10" s="508"/>
      <c r="IU10" s="508"/>
      <c r="IV10" s="508"/>
      <c r="IW10" s="508"/>
      <c r="IX10" s="508"/>
      <c r="IY10" s="508"/>
      <c r="IZ10" s="508"/>
      <c r="JA10" s="508"/>
      <c r="JB10" s="508"/>
      <c r="JC10" s="508"/>
      <c r="JD10" s="508"/>
      <c r="JE10" s="508"/>
      <c r="JF10" s="508"/>
      <c r="JG10" s="508"/>
      <c r="JH10" s="508"/>
      <c r="JI10" s="508"/>
      <c r="JJ10" s="508"/>
      <c r="JK10" s="508"/>
      <c r="JL10" s="508"/>
      <c r="JM10" s="508"/>
      <c r="JN10" s="508"/>
      <c r="JO10" s="508"/>
      <c r="JP10" s="508"/>
      <c r="JQ10" s="508"/>
      <c r="JR10" s="508"/>
      <c r="JS10" s="508"/>
      <c r="JT10" s="508"/>
      <c r="JU10" s="508"/>
      <c r="JV10" s="508"/>
      <c r="JW10" s="508"/>
      <c r="JX10" s="508"/>
      <c r="JY10" s="508"/>
      <c r="JZ10" s="508"/>
      <c r="KA10" s="508"/>
      <c r="KB10" s="508"/>
      <c r="KC10" s="508"/>
      <c r="KD10" s="508"/>
      <c r="KE10" s="508"/>
      <c r="KF10" s="508"/>
      <c r="KG10" s="508"/>
      <c r="KH10" s="508"/>
      <c r="KI10" s="508"/>
      <c r="KJ10" s="508"/>
      <c r="KK10" s="508"/>
      <c r="KL10" s="508"/>
      <c r="KM10" s="508"/>
      <c r="KN10" s="508"/>
      <c r="KO10" s="508"/>
      <c r="KP10" s="508"/>
      <c r="KQ10" s="508"/>
      <c r="KR10" s="508"/>
      <c r="KS10" s="508"/>
      <c r="KT10" s="508"/>
      <c r="KU10" s="508"/>
      <c r="KV10" s="508"/>
      <c r="KW10" s="508"/>
      <c r="KX10" s="508"/>
      <c r="KY10" s="508"/>
      <c r="KZ10" s="508"/>
      <c r="LA10" s="508"/>
      <c r="LB10" s="508"/>
      <c r="LC10" s="508"/>
      <c r="LD10" s="508"/>
      <c r="LE10" s="508"/>
      <c r="LF10" s="508"/>
      <c r="LG10" s="508"/>
      <c r="LH10" s="508"/>
      <c r="LI10" s="508"/>
      <c r="LJ10" s="508"/>
      <c r="LK10" s="508"/>
      <c r="LL10" s="508"/>
      <c r="LM10" s="508"/>
      <c r="LN10" s="508"/>
      <c r="LO10" s="508"/>
      <c r="LP10" s="508"/>
      <c r="LQ10" s="508"/>
      <c r="LR10" s="508"/>
      <c r="LS10" s="508"/>
      <c r="LT10" s="508"/>
      <c r="LU10" s="508"/>
      <c r="LV10" s="508"/>
      <c r="LW10" s="508"/>
      <c r="LX10" s="508"/>
      <c r="LY10" s="508"/>
      <c r="LZ10" s="508"/>
      <c r="MA10" s="508"/>
      <c r="MB10" s="508"/>
      <c r="MC10" s="508"/>
      <c r="MD10" s="508"/>
      <c r="ME10" s="508"/>
      <c r="MF10" s="508"/>
      <c r="MG10" s="508"/>
      <c r="MH10" s="508"/>
      <c r="MI10" s="508"/>
      <c r="MJ10" s="508"/>
      <c r="MK10" s="508"/>
      <c r="ML10" s="508"/>
      <c r="MM10" s="508"/>
      <c r="MN10" s="508"/>
      <c r="MO10" s="508"/>
      <c r="MP10" s="508"/>
      <c r="MQ10" s="508"/>
      <c r="MR10" s="508"/>
      <c r="MS10" s="508"/>
      <c r="MT10" s="508"/>
      <c r="MU10" s="508"/>
      <c r="MV10" s="508"/>
      <c r="MW10" s="508"/>
    </row>
    <row r="11" spans="1:361">
      <c r="A11" s="507" t="s">
        <v>478</v>
      </c>
      <c r="B11" s="508"/>
      <c r="C11" s="508"/>
      <c r="D11" s="508"/>
      <c r="E11" s="508"/>
      <c r="F11" s="508"/>
      <c r="G11" s="508"/>
      <c r="H11" s="508"/>
      <c r="I11" s="508"/>
      <c r="J11" s="508"/>
      <c r="K11" s="508"/>
      <c r="L11" s="508"/>
      <c r="M11" s="508"/>
      <c r="N11" s="508"/>
      <c r="O11" s="508"/>
      <c r="P11" s="508"/>
      <c r="Q11" s="508"/>
      <c r="R11" s="508"/>
      <c r="S11" s="508"/>
      <c r="T11" s="508"/>
      <c r="U11" s="508"/>
      <c r="V11" s="508"/>
      <c r="W11" s="508"/>
      <c r="X11" s="508"/>
      <c r="Y11" s="508"/>
      <c r="Z11" s="508"/>
      <c r="AA11" s="508"/>
      <c r="AB11" s="508"/>
      <c r="AC11" s="508"/>
      <c r="AD11" s="508"/>
      <c r="AE11" s="508"/>
      <c r="AF11" s="508"/>
      <c r="AG11" s="508"/>
      <c r="AH11" s="508"/>
      <c r="AI11" s="508"/>
      <c r="AJ11" s="508"/>
      <c r="AK11" s="508"/>
      <c r="AL11" s="508"/>
      <c r="AM11" s="508"/>
      <c r="AN11" s="508"/>
      <c r="AO11" s="508"/>
      <c r="AP11" s="508"/>
      <c r="AQ11" s="508"/>
      <c r="AR11" s="508"/>
      <c r="AS11" s="508"/>
      <c r="AT11" s="508"/>
      <c r="AU11" s="508"/>
      <c r="AV11" s="508"/>
      <c r="AW11" s="508"/>
      <c r="AX11" s="508"/>
      <c r="AY11" s="508"/>
      <c r="AZ11" s="508"/>
      <c r="BA11" s="508"/>
      <c r="BB11" s="508"/>
      <c r="BC11" s="508"/>
      <c r="BD11" s="508"/>
      <c r="BE11" s="508"/>
      <c r="BF11" s="508"/>
      <c r="BG11" s="508"/>
      <c r="BH11" s="508"/>
      <c r="BI11" s="508"/>
      <c r="BJ11" s="508"/>
      <c r="BK11" s="508"/>
      <c r="BL11" s="508"/>
      <c r="BM11" s="508"/>
      <c r="BN11" s="508"/>
      <c r="BO11" s="508"/>
      <c r="BP11" s="508"/>
      <c r="BQ11" s="508"/>
      <c r="BR11" s="508"/>
      <c r="BS11" s="508"/>
      <c r="BT11" s="508"/>
      <c r="BU11" s="508"/>
      <c r="BV11" s="508"/>
      <c r="BW11" s="508"/>
      <c r="BX11" s="508"/>
      <c r="BY11" s="508"/>
      <c r="BZ11" s="508"/>
      <c r="CA11" s="508"/>
      <c r="CB11" s="508"/>
      <c r="CC11" s="508"/>
      <c r="CD11" s="508"/>
      <c r="CE11" s="508"/>
      <c r="CF11" s="508"/>
      <c r="CG11" s="508"/>
      <c r="CH11" s="508"/>
      <c r="CI11" s="508"/>
      <c r="CJ11" s="508"/>
      <c r="CK11" s="508"/>
      <c r="CL11" s="508"/>
      <c r="CM11" s="508"/>
      <c r="CN11" s="508"/>
      <c r="CO11" s="508"/>
      <c r="CP11" s="508"/>
      <c r="CQ11" s="508"/>
      <c r="CR11" s="508"/>
      <c r="CS11" s="508"/>
      <c r="CT11" s="508"/>
      <c r="CU11" s="508"/>
      <c r="CV11" s="508"/>
      <c r="CW11" s="508"/>
      <c r="CX11" s="508"/>
      <c r="CY11" s="508"/>
      <c r="CZ11" s="508"/>
      <c r="DA11" s="508"/>
      <c r="DB11" s="508"/>
      <c r="DC11" s="508"/>
      <c r="DD11" s="508"/>
      <c r="DE11" s="508"/>
      <c r="DF11" s="508"/>
      <c r="DG11" s="508"/>
      <c r="DH11" s="508"/>
      <c r="DI11" s="508"/>
      <c r="DJ11" s="508"/>
      <c r="DK11" s="508"/>
      <c r="DL11" s="508"/>
      <c r="DM11" s="508"/>
      <c r="DN11" s="508"/>
      <c r="DO11" s="508"/>
      <c r="DP11" s="508"/>
      <c r="DQ11" s="508"/>
      <c r="DR11" s="508"/>
      <c r="DS11" s="508"/>
      <c r="DT11" s="508"/>
      <c r="DU11" s="508"/>
      <c r="DV11" s="508"/>
      <c r="DW11" s="508"/>
      <c r="DX11" s="508"/>
      <c r="DY11" s="508"/>
      <c r="DZ11" s="508"/>
      <c r="EA11" s="508"/>
      <c r="EB11" s="508"/>
      <c r="EC11" s="508"/>
      <c r="ED11" s="508"/>
      <c r="EE11" s="508"/>
      <c r="EF11" s="508"/>
      <c r="EG11" s="508"/>
      <c r="EH11" s="508"/>
      <c r="EI11" s="508"/>
      <c r="EJ11" s="508"/>
      <c r="EK11" s="508"/>
      <c r="EL11" s="508"/>
      <c r="EM11" s="508"/>
      <c r="EN11" s="508"/>
      <c r="EO11" s="508"/>
      <c r="EP11" s="508"/>
      <c r="EQ11" s="508"/>
      <c r="ER11" s="508"/>
      <c r="ES11" s="508"/>
      <c r="ET11" s="508"/>
      <c r="EU11" s="508"/>
      <c r="EV11" s="508"/>
      <c r="EW11" s="508"/>
      <c r="EX11" s="508"/>
      <c r="EY11" s="508"/>
      <c r="EZ11" s="508"/>
      <c r="FA11" s="508"/>
      <c r="FB11" s="508"/>
      <c r="FC11" s="508"/>
      <c r="FD11" s="508"/>
      <c r="FE11" s="508"/>
      <c r="FF11" s="508"/>
      <c r="FG11" s="508"/>
      <c r="FH11" s="508"/>
      <c r="FI11" s="508"/>
      <c r="FJ11" s="508"/>
      <c r="FK11" s="508"/>
      <c r="FL11" s="508"/>
      <c r="FM11" s="508"/>
      <c r="FN11" s="508"/>
      <c r="FO11" s="508"/>
      <c r="FP11" s="508"/>
      <c r="FQ11" s="508"/>
      <c r="FR11" s="508"/>
      <c r="FS11" s="508"/>
      <c r="FT11" s="508"/>
      <c r="FU11" s="508"/>
      <c r="FV11" s="508"/>
      <c r="FW11" s="508"/>
      <c r="FX11" s="508"/>
      <c r="FY11" s="508"/>
      <c r="FZ11" s="508"/>
      <c r="GA11" s="508"/>
      <c r="GB11" s="508"/>
      <c r="GC11" s="508"/>
      <c r="GD11" s="508"/>
      <c r="GE11" s="508"/>
      <c r="GF11" s="508"/>
      <c r="GG11" s="508"/>
      <c r="GH11" s="508"/>
      <c r="GI11" s="508"/>
      <c r="GJ11" s="508"/>
      <c r="GK11" s="508"/>
      <c r="GL11" s="508"/>
      <c r="GM11" s="508"/>
      <c r="GN11" s="508"/>
      <c r="GO11" s="508"/>
      <c r="GP11" s="508"/>
      <c r="GQ11" s="508"/>
      <c r="GR11" s="508"/>
      <c r="GS11" s="508"/>
      <c r="GT11" s="508"/>
      <c r="GU11" s="508"/>
      <c r="GV11" s="508"/>
      <c r="GW11" s="508"/>
      <c r="GX11" s="508"/>
      <c r="GY11" s="508"/>
      <c r="GZ11" s="508"/>
      <c r="HA11" s="508"/>
      <c r="HB11" s="508"/>
      <c r="HC11" s="508"/>
      <c r="HD11" s="508"/>
      <c r="HE11" s="508"/>
      <c r="HF11" s="508"/>
      <c r="HG11" s="508"/>
      <c r="HH11" s="508"/>
      <c r="HI11" s="508"/>
      <c r="HJ11" s="508"/>
      <c r="HK11" s="508"/>
      <c r="HL11" s="508"/>
      <c r="HM11" s="508"/>
      <c r="HN11" s="508"/>
      <c r="HO11" s="508"/>
      <c r="HP11" s="508"/>
      <c r="HQ11" s="508"/>
      <c r="HR11" s="508"/>
      <c r="HS11" s="508"/>
      <c r="HT11" s="508"/>
      <c r="HU11" s="508"/>
      <c r="HV11" s="508"/>
      <c r="HW11" s="508"/>
      <c r="HX11" s="508"/>
      <c r="HY11" s="508"/>
      <c r="HZ11" s="508"/>
      <c r="IA11" s="508"/>
      <c r="IB11" s="508"/>
      <c r="IC11" s="508"/>
      <c r="ID11" s="508"/>
      <c r="IE11" s="508"/>
      <c r="IF11" s="508"/>
      <c r="IG11" s="508"/>
      <c r="IH11" s="508"/>
      <c r="II11" s="508"/>
      <c r="IJ11" s="508"/>
      <c r="IK11" s="508"/>
      <c r="IL11" s="508"/>
      <c r="IM11" s="508"/>
      <c r="IN11" s="508"/>
      <c r="IO11" s="508"/>
      <c r="IP11" s="508"/>
      <c r="IQ11" s="508"/>
      <c r="IR11" s="508"/>
      <c r="IS11" s="508"/>
      <c r="IT11" s="508"/>
      <c r="IU11" s="508"/>
      <c r="IV11" s="508"/>
      <c r="IW11" s="508"/>
      <c r="IX11" s="508"/>
      <c r="IY11" s="508"/>
      <c r="IZ11" s="508"/>
      <c r="JA11" s="508"/>
      <c r="JB11" s="508"/>
      <c r="JC11" s="508"/>
      <c r="JD11" s="508"/>
      <c r="JE11" s="508"/>
      <c r="JF11" s="508"/>
      <c r="JG11" s="508"/>
      <c r="JH11" s="508"/>
      <c r="JI11" s="508"/>
      <c r="JJ11" s="508"/>
      <c r="JK11" s="508"/>
      <c r="JL11" s="508"/>
      <c r="JM11" s="508"/>
      <c r="JN11" s="508"/>
      <c r="JO11" s="508"/>
      <c r="JP11" s="508"/>
      <c r="JQ11" s="508"/>
      <c r="JR11" s="508"/>
      <c r="JS11" s="508"/>
      <c r="JT11" s="508"/>
      <c r="JU11" s="508"/>
      <c r="JV11" s="508"/>
      <c r="JW11" s="508"/>
      <c r="JX11" s="508"/>
      <c r="JY11" s="508"/>
      <c r="JZ11" s="508"/>
      <c r="KA11" s="508"/>
      <c r="KB11" s="508"/>
      <c r="KC11" s="508"/>
      <c r="KD11" s="508"/>
      <c r="KE11" s="508"/>
      <c r="KF11" s="508"/>
      <c r="KG11" s="508"/>
      <c r="KH11" s="508"/>
      <c r="KI11" s="508"/>
      <c r="KJ11" s="508"/>
      <c r="KK11" s="508"/>
      <c r="KL11" s="508"/>
      <c r="KM11" s="508"/>
      <c r="KN11" s="508"/>
      <c r="KO11" s="508"/>
      <c r="KP11" s="508"/>
      <c r="KQ11" s="508"/>
      <c r="KR11" s="508"/>
      <c r="KS11" s="508"/>
      <c r="KT11" s="508"/>
      <c r="KU11" s="508"/>
      <c r="KV11" s="508"/>
      <c r="KW11" s="508"/>
      <c r="KX11" s="508"/>
      <c r="KY11" s="508"/>
      <c r="KZ11" s="508"/>
      <c r="LA11" s="508"/>
      <c r="LB11" s="508"/>
      <c r="LC11" s="508"/>
      <c r="LD11" s="508"/>
      <c r="LE11" s="508"/>
      <c r="LF11" s="508"/>
      <c r="LG11" s="508"/>
      <c r="LH11" s="508"/>
      <c r="LI11" s="508"/>
      <c r="LJ11" s="508"/>
      <c r="LK11" s="508"/>
      <c r="LL11" s="508"/>
      <c r="LM11" s="508"/>
      <c r="LN11" s="508"/>
      <c r="LO11" s="508"/>
      <c r="LP11" s="508"/>
      <c r="LQ11" s="508"/>
      <c r="LR11" s="508"/>
      <c r="LS11" s="508"/>
      <c r="LT11" s="508"/>
      <c r="LU11" s="508"/>
      <c r="LV11" s="508"/>
      <c r="LW11" s="508"/>
      <c r="LX11" s="508"/>
      <c r="LY11" s="508"/>
      <c r="LZ11" s="508"/>
      <c r="MA11" s="508"/>
      <c r="MB11" s="508"/>
      <c r="MC11" s="508"/>
      <c r="MD11" s="508"/>
      <c r="ME11" s="508"/>
      <c r="MF11" s="508"/>
      <c r="MG11" s="508"/>
      <c r="MH11" s="508"/>
      <c r="MI11" s="508"/>
      <c r="MJ11" s="508"/>
      <c r="MK11" s="508"/>
      <c r="ML11" s="508"/>
      <c r="MM11" s="508"/>
      <c r="MN11" s="508"/>
      <c r="MO11" s="508"/>
      <c r="MP11" s="508"/>
      <c r="MQ11" s="508"/>
      <c r="MR11" s="508"/>
      <c r="MS11" s="508"/>
      <c r="MT11" s="508"/>
      <c r="MU11" s="508"/>
      <c r="MV11" s="508"/>
      <c r="MW11" s="508"/>
    </row>
    <row r="12" spans="1:361">
      <c r="A12" s="509" t="s">
        <v>476</v>
      </c>
      <c r="B12" s="510"/>
      <c r="C12" s="510"/>
      <c r="D12" s="510"/>
      <c r="E12" s="510"/>
      <c r="F12" s="510"/>
      <c r="G12" s="510"/>
      <c r="H12" s="510"/>
      <c r="I12" s="510"/>
      <c r="J12" s="510"/>
      <c r="K12" s="510"/>
      <c r="L12" s="510"/>
      <c r="M12" s="510"/>
      <c r="N12" s="510"/>
      <c r="O12" s="510"/>
      <c r="P12" s="510"/>
      <c r="Q12" s="510"/>
      <c r="R12" s="510"/>
      <c r="S12" s="510"/>
      <c r="T12" s="510"/>
      <c r="U12" s="510"/>
      <c r="V12" s="510"/>
      <c r="W12" s="510"/>
      <c r="X12" s="510"/>
      <c r="Y12" s="510"/>
      <c r="Z12" s="510"/>
      <c r="AA12" s="510"/>
      <c r="AB12" s="510"/>
      <c r="AC12" s="510"/>
      <c r="AD12" s="510"/>
      <c r="AE12" s="510"/>
      <c r="AF12" s="510"/>
      <c r="AG12" s="510"/>
      <c r="AH12" s="510"/>
      <c r="AI12" s="510"/>
      <c r="AJ12" s="510"/>
      <c r="AK12" s="510"/>
      <c r="AL12" s="510"/>
      <c r="AM12" s="510"/>
      <c r="AN12" s="510"/>
      <c r="AO12" s="510"/>
      <c r="AP12" s="510"/>
      <c r="AQ12" s="510"/>
      <c r="AR12" s="510"/>
      <c r="AS12" s="510"/>
      <c r="AT12" s="510"/>
      <c r="AU12" s="510"/>
      <c r="AV12" s="510"/>
      <c r="AW12" s="510"/>
      <c r="AX12" s="510"/>
      <c r="AY12" s="510"/>
      <c r="AZ12" s="510"/>
      <c r="BA12" s="510"/>
      <c r="BB12" s="510"/>
      <c r="BC12" s="510"/>
      <c r="BD12" s="510"/>
      <c r="BE12" s="510"/>
      <c r="BF12" s="510"/>
      <c r="BG12" s="510"/>
      <c r="BH12" s="510"/>
      <c r="BI12" s="510"/>
      <c r="BJ12" s="510"/>
      <c r="BK12" s="510"/>
      <c r="BL12" s="510"/>
      <c r="BM12" s="510"/>
      <c r="BN12" s="510"/>
      <c r="BO12" s="510"/>
      <c r="BP12" s="510"/>
      <c r="BQ12" s="510"/>
      <c r="BR12" s="510"/>
      <c r="BS12" s="510"/>
      <c r="BT12" s="510"/>
      <c r="BU12" s="510"/>
      <c r="BV12" s="510"/>
      <c r="BW12" s="510"/>
      <c r="BX12" s="510"/>
      <c r="BY12" s="510"/>
      <c r="BZ12" s="510"/>
      <c r="CA12" s="510"/>
      <c r="CB12" s="510"/>
      <c r="CC12" s="510"/>
      <c r="CD12" s="510"/>
      <c r="CE12" s="510"/>
      <c r="CF12" s="510"/>
      <c r="CG12" s="510"/>
      <c r="CH12" s="510"/>
      <c r="CI12" s="510"/>
      <c r="CJ12" s="510"/>
      <c r="CK12" s="510"/>
      <c r="CL12" s="510"/>
      <c r="CM12" s="510"/>
      <c r="CN12" s="510"/>
      <c r="CO12" s="510"/>
      <c r="CP12" s="510"/>
      <c r="CQ12" s="510"/>
      <c r="CR12" s="510"/>
      <c r="CS12" s="510"/>
      <c r="CT12" s="510"/>
      <c r="CU12" s="510"/>
      <c r="CV12" s="510"/>
      <c r="CW12" s="510"/>
      <c r="CX12" s="510"/>
      <c r="CY12" s="510"/>
      <c r="CZ12" s="510"/>
      <c r="DA12" s="510"/>
      <c r="DB12" s="510"/>
      <c r="DC12" s="510"/>
      <c r="DD12" s="510"/>
      <c r="DE12" s="510"/>
      <c r="DF12" s="510"/>
      <c r="DG12" s="510"/>
      <c r="DH12" s="510"/>
      <c r="DI12" s="510"/>
      <c r="DJ12" s="510"/>
      <c r="DK12" s="510"/>
      <c r="DL12" s="510"/>
      <c r="DM12" s="510"/>
      <c r="DN12" s="510"/>
      <c r="DO12" s="510"/>
      <c r="DP12" s="510"/>
      <c r="DQ12" s="510"/>
      <c r="DR12" s="510"/>
      <c r="DS12" s="510"/>
      <c r="DT12" s="510"/>
      <c r="DU12" s="510"/>
      <c r="DV12" s="510"/>
      <c r="DW12" s="510"/>
      <c r="DX12" s="510"/>
      <c r="DY12" s="510"/>
      <c r="DZ12" s="510"/>
      <c r="EA12" s="510"/>
      <c r="EB12" s="510"/>
      <c r="EC12" s="510"/>
      <c r="ED12" s="510"/>
      <c r="EE12" s="510"/>
      <c r="EF12" s="510"/>
      <c r="EG12" s="510"/>
      <c r="EH12" s="510"/>
      <c r="EI12" s="510"/>
      <c r="EJ12" s="510"/>
      <c r="EK12" s="510"/>
      <c r="EL12" s="510"/>
      <c r="EM12" s="510"/>
      <c r="EN12" s="510"/>
      <c r="EO12" s="510"/>
      <c r="EP12" s="510"/>
      <c r="EQ12" s="510"/>
      <c r="ER12" s="510"/>
      <c r="ES12" s="510"/>
      <c r="ET12" s="510"/>
      <c r="EU12" s="510"/>
      <c r="EV12" s="510"/>
      <c r="EW12" s="510"/>
      <c r="EX12" s="510"/>
      <c r="EY12" s="510"/>
      <c r="EZ12" s="510"/>
      <c r="FA12" s="510"/>
      <c r="FB12" s="510"/>
      <c r="FC12" s="510"/>
      <c r="FD12" s="510"/>
      <c r="FE12" s="510"/>
      <c r="FF12" s="510"/>
      <c r="FG12" s="510"/>
      <c r="FH12" s="510"/>
      <c r="FI12" s="510"/>
      <c r="FJ12" s="510"/>
      <c r="FK12" s="510"/>
      <c r="FL12" s="510"/>
      <c r="FM12" s="510"/>
      <c r="FN12" s="510"/>
      <c r="FO12" s="510"/>
      <c r="FP12" s="510"/>
      <c r="FQ12" s="510"/>
      <c r="FR12" s="510"/>
      <c r="FS12" s="510"/>
      <c r="FT12" s="510"/>
      <c r="FU12" s="510"/>
      <c r="FV12" s="510"/>
      <c r="FW12" s="510"/>
      <c r="FX12" s="510"/>
      <c r="FY12" s="510"/>
      <c r="FZ12" s="510"/>
      <c r="GA12" s="510"/>
      <c r="GB12" s="510"/>
      <c r="GC12" s="510"/>
      <c r="GD12" s="510"/>
      <c r="GE12" s="510"/>
      <c r="GF12" s="510"/>
      <c r="GG12" s="510"/>
      <c r="GH12" s="510"/>
      <c r="GI12" s="510"/>
      <c r="GJ12" s="510"/>
      <c r="GK12" s="510"/>
      <c r="GL12" s="510"/>
      <c r="GM12" s="510"/>
      <c r="GN12" s="510"/>
      <c r="GO12" s="510"/>
      <c r="GP12" s="510"/>
      <c r="GQ12" s="510"/>
      <c r="GR12" s="510"/>
      <c r="GS12" s="510"/>
      <c r="GT12" s="510"/>
      <c r="GU12" s="510"/>
      <c r="GV12" s="510"/>
      <c r="GW12" s="510"/>
      <c r="GX12" s="510"/>
      <c r="GY12" s="510"/>
      <c r="GZ12" s="510"/>
      <c r="HA12" s="510"/>
      <c r="HB12" s="510"/>
      <c r="HC12" s="510"/>
      <c r="HD12" s="510"/>
      <c r="HE12" s="510"/>
      <c r="HF12" s="510"/>
      <c r="HG12" s="510"/>
      <c r="HH12" s="510"/>
      <c r="HI12" s="510"/>
      <c r="HJ12" s="510"/>
      <c r="HK12" s="510"/>
      <c r="HL12" s="510"/>
      <c r="HM12" s="510"/>
      <c r="HN12" s="510"/>
      <c r="HO12" s="510"/>
      <c r="HP12" s="510"/>
      <c r="HQ12" s="510"/>
      <c r="HR12" s="510"/>
      <c r="HS12" s="510"/>
      <c r="HT12" s="510"/>
      <c r="HU12" s="510"/>
      <c r="HV12" s="510"/>
      <c r="HW12" s="510"/>
      <c r="HX12" s="510"/>
      <c r="HY12" s="510"/>
      <c r="HZ12" s="510"/>
      <c r="IA12" s="510"/>
      <c r="IB12" s="510"/>
      <c r="IC12" s="510"/>
      <c r="ID12" s="510"/>
      <c r="IE12" s="510"/>
      <c r="IF12" s="510"/>
      <c r="IG12" s="510"/>
      <c r="IH12" s="510"/>
      <c r="II12" s="510"/>
      <c r="IJ12" s="510"/>
      <c r="IK12" s="510"/>
      <c r="IL12" s="510"/>
      <c r="IM12" s="510"/>
      <c r="IN12" s="510"/>
      <c r="IO12" s="510"/>
      <c r="IP12" s="510"/>
      <c r="IQ12" s="510"/>
      <c r="IR12" s="510"/>
      <c r="IS12" s="510"/>
      <c r="IT12" s="510"/>
      <c r="IU12" s="510"/>
      <c r="IV12" s="510"/>
      <c r="IW12" s="510"/>
      <c r="IX12" s="510"/>
      <c r="IY12" s="510"/>
      <c r="IZ12" s="510"/>
      <c r="JA12" s="510"/>
      <c r="JB12" s="510"/>
      <c r="JC12" s="510"/>
      <c r="JD12" s="510"/>
      <c r="JE12" s="510"/>
      <c r="JF12" s="510"/>
      <c r="JG12" s="510"/>
      <c r="JH12" s="510"/>
      <c r="JI12" s="510"/>
      <c r="JJ12" s="510"/>
      <c r="JK12" s="510"/>
      <c r="JL12" s="510"/>
      <c r="JM12" s="510"/>
      <c r="JN12" s="510"/>
      <c r="JO12" s="510"/>
      <c r="JP12" s="510"/>
      <c r="JQ12" s="510"/>
      <c r="JR12" s="510"/>
      <c r="JS12" s="510"/>
      <c r="JT12" s="510"/>
      <c r="JU12" s="510"/>
      <c r="JV12" s="510"/>
      <c r="JW12" s="510"/>
      <c r="JX12" s="510"/>
      <c r="JY12" s="510"/>
      <c r="JZ12" s="510"/>
      <c r="KA12" s="510"/>
      <c r="KB12" s="510"/>
      <c r="KC12" s="510"/>
      <c r="KD12" s="510"/>
      <c r="KE12" s="510"/>
      <c r="KF12" s="510"/>
      <c r="KG12" s="510"/>
      <c r="KH12" s="510"/>
      <c r="KI12" s="510"/>
      <c r="KJ12" s="510"/>
      <c r="KK12" s="510"/>
      <c r="KL12" s="510"/>
      <c r="KM12" s="510"/>
      <c r="KN12" s="510"/>
      <c r="KO12" s="510"/>
      <c r="KP12" s="510"/>
      <c r="KQ12" s="510"/>
      <c r="KR12" s="510"/>
      <c r="KS12" s="510"/>
      <c r="KT12" s="510"/>
      <c r="KU12" s="510"/>
      <c r="KV12" s="510"/>
      <c r="KW12" s="510"/>
      <c r="KX12" s="510"/>
      <c r="KY12" s="510"/>
      <c r="KZ12" s="510"/>
      <c r="LA12" s="510"/>
      <c r="LB12" s="510"/>
      <c r="LC12" s="510"/>
      <c r="LD12" s="510"/>
      <c r="LE12" s="510"/>
      <c r="LF12" s="510"/>
      <c r="LG12" s="510"/>
      <c r="LH12" s="510"/>
      <c r="LI12" s="510"/>
      <c r="LJ12" s="510"/>
      <c r="LK12" s="510"/>
      <c r="LL12" s="510"/>
      <c r="LM12" s="510"/>
      <c r="LN12" s="510"/>
      <c r="LO12" s="510"/>
      <c r="LP12" s="510"/>
      <c r="LQ12" s="510"/>
      <c r="LR12" s="510"/>
      <c r="LS12" s="510"/>
      <c r="LT12" s="510"/>
      <c r="LU12" s="510"/>
      <c r="LV12" s="510"/>
      <c r="LW12" s="510"/>
      <c r="LX12" s="510"/>
      <c r="LY12" s="510"/>
      <c r="LZ12" s="510"/>
      <c r="MA12" s="510"/>
      <c r="MB12" s="510"/>
      <c r="MC12" s="510"/>
      <c r="MD12" s="510"/>
      <c r="ME12" s="510"/>
      <c r="MF12" s="510"/>
      <c r="MG12" s="510"/>
      <c r="MH12" s="510"/>
      <c r="MI12" s="510"/>
      <c r="MJ12" s="510"/>
      <c r="MK12" s="510"/>
      <c r="ML12" s="510"/>
      <c r="MM12" s="510"/>
      <c r="MN12" s="510"/>
      <c r="MO12" s="510"/>
      <c r="MP12" s="510"/>
      <c r="MQ12" s="510"/>
      <c r="MR12" s="510"/>
      <c r="MS12" s="510"/>
      <c r="MT12" s="510"/>
      <c r="MU12" s="510"/>
      <c r="MV12" s="510"/>
      <c r="MW12" s="510"/>
    </row>
    <row r="13" spans="1:361">
      <c r="A13" s="507" t="s">
        <v>479</v>
      </c>
      <c r="B13" s="510"/>
      <c r="C13" s="510"/>
      <c r="D13" s="510"/>
      <c r="E13" s="510"/>
      <c r="F13" s="510"/>
      <c r="G13" s="510"/>
      <c r="H13" s="510"/>
      <c r="I13" s="510"/>
      <c r="J13" s="510"/>
      <c r="K13" s="510"/>
      <c r="L13" s="510"/>
      <c r="M13" s="510"/>
      <c r="N13" s="510"/>
      <c r="O13" s="510"/>
      <c r="P13" s="510"/>
      <c r="Q13" s="510"/>
      <c r="R13" s="510"/>
      <c r="S13" s="510"/>
      <c r="T13" s="510"/>
      <c r="U13" s="510"/>
      <c r="V13" s="510"/>
      <c r="W13" s="510"/>
      <c r="X13" s="510"/>
      <c r="Y13" s="510"/>
      <c r="Z13" s="510"/>
      <c r="AA13" s="510"/>
      <c r="AB13" s="510"/>
      <c r="AC13" s="510"/>
      <c r="AD13" s="510"/>
      <c r="AE13" s="510"/>
      <c r="AF13" s="510"/>
      <c r="AG13" s="510"/>
      <c r="AH13" s="510"/>
      <c r="AI13" s="510"/>
      <c r="AJ13" s="510"/>
      <c r="AK13" s="510"/>
      <c r="AL13" s="510"/>
      <c r="AM13" s="510"/>
      <c r="AN13" s="510"/>
      <c r="AO13" s="510"/>
      <c r="AP13" s="510"/>
      <c r="AQ13" s="510"/>
      <c r="AR13" s="510"/>
      <c r="AS13" s="510"/>
      <c r="AT13" s="510"/>
      <c r="AU13" s="510"/>
      <c r="AV13" s="510"/>
      <c r="AW13" s="510"/>
      <c r="AX13" s="510"/>
      <c r="AY13" s="510"/>
      <c r="AZ13" s="510"/>
      <c r="BA13" s="510"/>
      <c r="BB13" s="510"/>
      <c r="BC13" s="510"/>
      <c r="BD13" s="510"/>
      <c r="BE13" s="510"/>
      <c r="BF13" s="510"/>
      <c r="BG13" s="510"/>
      <c r="BH13" s="510"/>
      <c r="BI13" s="510"/>
      <c r="BJ13" s="510"/>
      <c r="BK13" s="510"/>
      <c r="BL13" s="510"/>
      <c r="BM13" s="510"/>
      <c r="BN13" s="510"/>
      <c r="BO13" s="510"/>
      <c r="BP13" s="510"/>
      <c r="BQ13" s="510"/>
      <c r="BR13" s="510"/>
      <c r="BS13" s="510"/>
      <c r="BT13" s="510"/>
      <c r="BU13" s="510"/>
      <c r="BV13" s="510"/>
      <c r="BW13" s="510"/>
      <c r="BX13" s="510"/>
      <c r="BY13" s="510"/>
      <c r="BZ13" s="510"/>
      <c r="CA13" s="510"/>
      <c r="CB13" s="510"/>
      <c r="CC13" s="510"/>
      <c r="CD13" s="510"/>
      <c r="CE13" s="510"/>
      <c r="CF13" s="510"/>
      <c r="CG13" s="510"/>
      <c r="CH13" s="510"/>
      <c r="CI13" s="510"/>
      <c r="CJ13" s="510"/>
      <c r="CK13" s="510"/>
      <c r="CL13" s="510"/>
      <c r="CM13" s="510"/>
      <c r="CN13" s="510"/>
      <c r="CO13" s="510"/>
      <c r="CP13" s="510"/>
      <c r="CQ13" s="510"/>
      <c r="CR13" s="510"/>
      <c r="CS13" s="510"/>
      <c r="CT13" s="510"/>
      <c r="CU13" s="510"/>
      <c r="CV13" s="510"/>
      <c r="CW13" s="510"/>
      <c r="CX13" s="510"/>
      <c r="CY13" s="510"/>
      <c r="CZ13" s="510"/>
      <c r="DA13" s="510"/>
      <c r="DB13" s="510"/>
      <c r="DC13" s="510"/>
      <c r="DD13" s="510"/>
      <c r="DE13" s="510"/>
      <c r="DF13" s="510"/>
      <c r="DG13" s="510"/>
      <c r="DH13" s="510"/>
      <c r="DI13" s="510"/>
      <c r="DJ13" s="510"/>
      <c r="DK13" s="510"/>
      <c r="DL13" s="510"/>
      <c r="DM13" s="510"/>
      <c r="DN13" s="510"/>
      <c r="DO13" s="510"/>
      <c r="DP13" s="510"/>
      <c r="DQ13" s="510"/>
      <c r="DR13" s="510"/>
      <c r="DS13" s="510"/>
      <c r="DT13" s="510"/>
      <c r="DU13" s="510"/>
      <c r="DV13" s="510"/>
      <c r="DW13" s="510"/>
      <c r="DX13" s="510"/>
      <c r="DY13" s="510"/>
      <c r="DZ13" s="510"/>
      <c r="EA13" s="510"/>
      <c r="EB13" s="510"/>
      <c r="EC13" s="510"/>
      <c r="ED13" s="510"/>
      <c r="EE13" s="510"/>
      <c r="EF13" s="510"/>
      <c r="EG13" s="510"/>
      <c r="EH13" s="510"/>
      <c r="EI13" s="510"/>
      <c r="EJ13" s="510"/>
      <c r="EK13" s="510"/>
      <c r="EL13" s="510"/>
      <c r="EM13" s="510"/>
      <c r="EN13" s="510"/>
      <c r="EO13" s="510"/>
      <c r="EP13" s="510"/>
      <c r="EQ13" s="510"/>
      <c r="ER13" s="510"/>
      <c r="ES13" s="510"/>
      <c r="ET13" s="510"/>
      <c r="EU13" s="510"/>
      <c r="EV13" s="510"/>
      <c r="EW13" s="510"/>
      <c r="EX13" s="510"/>
      <c r="EY13" s="510"/>
      <c r="EZ13" s="510"/>
      <c r="FA13" s="510"/>
      <c r="FB13" s="510"/>
      <c r="FC13" s="510"/>
      <c r="FD13" s="510"/>
      <c r="FE13" s="510"/>
      <c r="FF13" s="510"/>
      <c r="FG13" s="510"/>
      <c r="FH13" s="510"/>
      <c r="FI13" s="510"/>
      <c r="FJ13" s="510"/>
      <c r="FK13" s="510"/>
      <c r="FL13" s="510"/>
      <c r="FM13" s="510"/>
      <c r="FN13" s="510"/>
      <c r="FO13" s="510"/>
      <c r="FP13" s="510"/>
      <c r="FQ13" s="510"/>
      <c r="FR13" s="510"/>
      <c r="FS13" s="510"/>
      <c r="FT13" s="510"/>
      <c r="FU13" s="510"/>
      <c r="FV13" s="510"/>
      <c r="FW13" s="510"/>
      <c r="FX13" s="510"/>
      <c r="FY13" s="510"/>
      <c r="FZ13" s="510"/>
      <c r="GA13" s="510"/>
      <c r="GB13" s="510"/>
      <c r="GC13" s="510"/>
      <c r="GD13" s="510"/>
      <c r="GE13" s="510"/>
      <c r="GF13" s="510"/>
      <c r="GG13" s="510"/>
      <c r="GH13" s="510"/>
      <c r="GI13" s="510"/>
      <c r="GJ13" s="510"/>
      <c r="GK13" s="510"/>
      <c r="GL13" s="510"/>
      <c r="GM13" s="510"/>
      <c r="GN13" s="510"/>
      <c r="GO13" s="510"/>
      <c r="GP13" s="510"/>
      <c r="GQ13" s="510"/>
      <c r="GR13" s="510"/>
      <c r="GS13" s="510"/>
      <c r="GT13" s="510"/>
      <c r="GU13" s="510"/>
      <c r="GV13" s="510"/>
      <c r="GW13" s="510"/>
      <c r="GX13" s="510"/>
      <c r="GY13" s="510"/>
      <c r="GZ13" s="510"/>
      <c r="HA13" s="510"/>
      <c r="HB13" s="510"/>
      <c r="HC13" s="510"/>
      <c r="HD13" s="510"/>
      <c r="HE13" s="510"/>
      <c r="HF13" s="510"/>
      <c r="HG13" s="510"/>
      <c r="HH13" s="510"/>
      <c r="HI13" s="510"/>
      <c r="HJ13" s="510"/>
      <c r="HK13" s="510"/>
      <c r="HL13" s="510"/>
      <c r="HM13" s="510"/>
      <c r="HN13" s="510"/>
      <c r="HO13" s="510"/>
      <c r="HP13" s="510"/>
      <c r="HQ13" s="510"/>
      <c r="HR13" s="510"/>
      <c r="HS13" s="510"/>
      <c r="HT13" s="510"/>
      <c r="HU13" s="510"/>
      <c r="HV13" s="510"/>
      <c r="HW13" s="510"/>
      <c r="HX13" s="510"/>
      <c r="HY13" s="510"/>
      <c r="HZ13" s="510"/>
      <c r="IA13" s="510"/>
      <c r="IB13" s="510"/>
      <c r="IC13" s="510"/>
      <c r="ID13" s="510"/>
      <c r="IE13" s="510"/>
      <c r="IF13" s="510"/>
      <c r="IG13" s="510"/>
      <c r="IH13" s="510"/>
      <c r="II13" s="510"/>
      <c r="IJ13" s="510"/>
      <c r="IK13" s="510"/>
      <c r="IL13" s="510"/>
      <c r="IM13" s="510"/>
      <c r="IN13" s="510"/>
      <c r="IO13" s="510"/>
      <c r="IP13" s="510"/>
      <c r="IQ13" s="510"/>
      <c r="IR13" s="510"/>
      <c r="IS13" s="510"/>
      <c r="IT13" s="510"/>
      <c r="IU13" s="510"/>
      <c r="IV13" s="510"/>
      <c r="IW13" s="510"/>
      <c r="IX13" s="510"/>
      <c r="IY13" s="510"/>
      <c r="IZ13" s="510"/>
      <c r="JA13" s="510"/>
      <c r="JB13" s="510"/>
      <c r="JC13" s="510"/>
      <c r="JD13" s="510"/>
      <c r="JE13" s="510"/>
      <c r="JF13" s="510"/>
      <c r="JG13" s="510"/>
      <c r="JH13" s="510"/>
      <c r="JI13" s="510"/>
      <c r="JJ13" s="510"/>
      <c r="JK13" s="510"/>
      <c r="JL13" s="510"/>
      <c r="JM13" s="510"/>
      <c r="JN13" s="510"/>
      <c r="JO13" s="510"/>
      <c r="JP13" s="510"/>
      <c r="JQ13" s="510"/>
      <c r="JR13" s="510"/>
      <c r="JS13" s="510"/>
      <c r="JT13" s="510"/>
      <c r="JU13" s="510"/>
      <c r="JV13" s="510"/>
      <c r="JW13" s="510"/>
      <c r="JX13" s="510"/>
      <c r="JY13" s="510"/>
      <c r="JZ13" s="510"/>
      <c r="KA13" s="510"/>
      <c r="KB13" s="510"/>
      <c r="KC13" s="510"/>
      <c r="KD13" s="510"/>
      <c r="KE13" s="510"/>
      <c r="KF13" s="510"/>
      <c r="KG13" s="510"/>
      <c r="KH13" s="510"/>
      <c r="KI13" s="510"/>
      <c r="KJ13" s="510"/>
      <c r="KK13" s="510"/>
      <c r="KL13" s="510"/>
      <c r="KM13" s="510"/>
      <c r="KN13" s="510"/>
      <c r="KO13" s="510"/>
      <c r="KP13" s="510"/>
      <c r="KQ13" s="510"/>
      <c r="KR13" s="510"/>
      <c r="KS13" s="510"/>
      <c r="KT13" s="510"/>
      <c r="KU13" s="510"/>
      <c r="KV13" s="510"/>
      <c r="KW13" s="510"/>
      <c r="KX13" s="510"/>
      <c r="KY13" s="510"/>
      <c r="KZ13" s="510"/>
      <c r="LA13" s="510"/>
      <c r="LB13" s="510"/>
      <c r="LC13" s="510"/>
      <c r="LD13" s="510"/>
      <c r="LE13" s="510"/>
      <c r="LF13" s="510"/>
      <c r="LG13" s="510"/>
      <c r="LH13" s="510"/>
      <c r="LI13" s="510"/>
      <c r="LJ13" s="510"/>
      <c r="LK13" s="510"/>
      <c r="LL13" s="510"/>
      <c r="LM13" s="510"/>
      <c r="LN13" s="510"/>
      <c r="LO13" s="510"/>
      <c r="LP13" s="510"/>
      <c r="LQ13" s="510"/>
      <c r="LR13" s="510"/>
      <c r="LS13" s="510"/>
      <c r="LT13" s="510"/>
      <c r="LU13" s="510"/>
      <c r="LV13" s="510"/>
      <c r="LW13" s="510"/>
      <c r="LX13" s="510"/>
      <c r="LY13" s="510"/>
      <c r="LZ13" s="510"/>
      <c r="MA13" s="510"/>
      <c r="MB13" s="510"/>
      <c r="MC13" s="510"/>
      <c r="MD13" s="510"/>
      <c r="ME13" s="510"/>
      <c r="MF13" s="510"/>
      <c r="MG13" s="510"/>
      <c r="MH13" s="510"/>
      <c r="MI13" s="510"/>
      <c r="MJ13" s="510"/>
      <c r="MK13" s="510"/>
      <c r="ML13" s="510"/>
      <c r="MM13" s="510"/>
      <c r="MN13" s="510"/>
      <c r="MO13" s="510"/>
      <c r="MP13" s="510"/>
      <c r="MQ13" s="510"/>
      <c r="MR13" s="510"/>
      <c r="MS13" s="510"/>
      <c r="MT13" s="510"/>
      <c r="MU13" s="510"/>
      <c r="MV13" s="510"/>
      <c r="MW13" s="510"/>
    </row>
    <row r="14" spans="1:361">
      <c r="A14" s="509" t="s">
        <v>480</v>
      </c>
      <c r="B14" s="510"/>
      <c r="C14" s="510"/>
      <c r="D14" s="510"/>
      <c r="E14" s="510"/>
      <c r="F14" s="510"/>
      <c r="G14" s="510"/>
      <c r="H14" s="510"/>
      <c r="I14" s="510"/>
      <c r="J14" s="510"/>
      <c r="K14" s="510"/>
      <c r="L14" s="510"/>
      <c r="M14" s="510"/>
      <c r="N14" s="510"/>
      <c r="O14" s="510"/>
      <c r="P14" s="510"/>
      <c r="Q14" s="510"/>
      <c r="R14" s="510"/>
      <c r="S14" s="510"/>
      <c r="T14" s="510"/>
      <c r="U14" s="510"/>
      <c r="V14" s="510"/>
      <c r="W14" s="510"/>
      <c r="X14" s="510"/>
      <c r="Y14" s="510"/>
      <c r="Z14" s="510"/>
      <c r="AA14" s="510"/>
      <c r="AB14" s="510"/>
      <c r="AC14" s="510"/>
      <c r="AD14" s="510"/>
      <c r="AE14" s="510"/>
      <c r="AF14" s="510"/>
      <c r="AG14" s="510"/>
      <c r="AH14" s="510"/>
      <c r="AI14" s="510"/>
      <c r="AJ14" s="510"/>
      <c r="AK14" s="510"/>
      <c r="AL14" s="510"/>
      <c r="AM14" s="510"/>
      <c r="AN14" s="510"/>
      <c r="AO14" s="510"/>
      <c r="AP14" s="510"/>
      <c r="AQ14" s="510"/>
      <c r="AR14" s="510"/>
      <c r="AS14" s="510"/>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c r="DQ14" s="510"/>
      <c r="DR14" s="510"/>
      <c r="DS14" s="510"/>
      <c r="DT14" s="510"/>
      <c r="DU14" s="510"/>
      <c r="DV14" s="510"/>
      <c r="DW14" s="510"/>
      <c r="DX14" s="510"/>
      <c r="DY14" s="510"/>
      <c r="DZ14" s="510"/>
      <c r="EA14" s="510"/>
      <c r="EB14" s="510"/>
      <c r="EC14" s="510"/>
      <c r="ED14" s="510"/>
      <c r="EE14" s="510"/>
      <c r="EF14" s="510"/>
      <c r="EG14" s="510"/>
      <c r="EH14" s="510"/>
      <c r="EI14" s="510"/>
      <c r="EJ14" s="510"/>
      <c r="EK14" s="510"/>
      <c r="EL14" s="510"/>
      <c r="EM14" s="510"/>
      <c r="EN14" s="510"/>
      <c r="EO14" s="510"/>
      <c r="EP14" s="510"/>
      <c r="EQ14" s="510"/>
      <c r="ER14" s="510"/>
      <c r="ES14" s="510"/>
      <c r="ET14" s="510"/>
      <c r="EU14" s="510"/>
      <c r="EV14" s="510"/>
      <c r="EW14" s="510"/>
      <c r="EX14" s="510"/>
      <c r="EY14" s="510"/>
      <c r="EZ14" s="510"/>
      <c r="FA14" s="510"/>
      <c r="FB14" s="510"/>
      <c r="FC14" s="510"/>
      <c r="FD14" s="510"/>
      <c r="FE14" s="510"/>
      <c r="FF14" s="510"/>
      <c r="FG14" s="510"/>
      <c r="FH14" s="510"/>
      <c r="FI14" s="510"/>
      <c r="FJ14" s="510"/>
      <c r="FK14" s="510"/>
      <c r="FL14" s="510"/>
      <c r="FM14" s="510"/>
      <c r="FN14" s="510"/>
      <c r="FO14" s="510"/>
      <c r="FP14" s="510"/>
      <c r="FQ14" s="510"/>
      <c r="FR14" s="510"/>
      <c r="FS14" s="510"/>
      <c r="FT14" s="510"/>
      <c r="FU14" s="510"/>
      <c r="FV14" s="510"/>
      <c r="FW14" s="510"/>
      <c r="FX14" s="510"/>
      <c r="FY14" s="510"/>
      <c r="FZ14" s="510"/>
      <c r="GA14" s="510"/>
      <c r="GB14" s="510"/>
      <c r="GC14" s="510"/>
      <c r="GD14" s="510"/>
      <c r="GE14" s="510"/>
      <c r="GF14" s="510"/>
      <c r="GG14" s="510"/>
      <c r="GH14" s="510"/>
      <c r="GI14" s="510"/>
      <c r="GJ14" s="510"/>
      <c r="GK14" s="510"/>
      <c r="GL14" s="510"/>
      <c r="GM14" s="510"/>
      <c r="GN14" s="510"/>
      <c r="GO14" s="510"/>
      <c r="GP14" s="510"/>
      <c r="GQ14" s="510"/>
      <c r="GR14" s="510"/>
      <c r="GS14" s="510"/>
      <c r="GT14" s="510"/>
      <c r="GU14" s="510"/>
      <c r="GV14" s="510"/>
      <c r="GW14" s="510"/>
      <c r="GX14" s="510"/>
      <c r="GY14" s="510"/>
      <c r="GZ14" s="510"/>
      <c r="HA14" s="510"/>
      <c r="HB14" s="510"/>
      <c r="HC14" s="510"/>
      <c r="HD14" s="510"/>
      <c r="HE14" s="510"/>
      <c r="HF14" s="510"/>
      <c r="HG14" s="510"/>
      <c r="HH14" s="510"/>
      <c r="HI14" s="510"/>
      <c r="HJ14" s="510"/>
      <c r="HK14" s="510"/>
      <c r="HL14" s="510"/>
      <c r="HM14" s="510"/>
      <c r="HN14" s="510"/>
      <c r="HO14" s="510"/>
      <c r="HP14" s="510"/>
      <c r="HQ14" s="510"/>
      <c r="HR14" s="510"/>
      <c r="HS14" s="510"/>
      <c r="HT14" s="510"/>
      <c r="HU14" s="510"/>
      <c r="HV14" s="510"/>
      <c r="HW14" s="510"/>
      <c r="HX14" s="510"/>
      <c r="HY14" s="510"/>
      <c r="HZ14" s="510"/>
      <c r="IA14" s="510"/>
      <c r="IB14" s="510"/>
      <c r="IC14" s="510"/>
      <c r="ID14" s="510"/>
      <c r="IE14" s="510"/>
      <c r="IF14" s="510"/>
      <c r="IG14" s="510"/>
      <c r="IH14" s="510"/>
      <c r="II14" s="510"/>
      <c r="IJ14" s="510"/>
      <c r="IK14" s="510"/>
      <c r="IL14" s="510"/>
      <c r="IM14" s="510"/>
      <c r="IN14" s="510"/>
      <c r="IO14" s="510"/>
      <c r="IP14" s="510"/>
      <c r="IQ14" s="510"/>
      <c r="IR14" s="510"/>
      <c r="IS14" s="510"/>
      <c r="IT14" s="510"/>
      <c r="IU14" s="510"/>
      <c r="IV14" s="510"/>
      <c r="IW14" s="510"/>
      <c r="IX14" s="510"/>
      <c r="IY14" s="510"/>
      <c r="IZ14" s="510"/>
      <c r="JA14" s="510"/>
      <c r="JB14" s="510"/>
      <c r="JC14" s="510"/>
      <c r="JD14" s="510"/>
      <c r="JE14" s="510"/>
      <c r="JF14" s="510"/>
      <c r="JG14" s="510"/>
      <c r="JH14" s="510"/>
      <c r="JI14" s="510"/>
      <c r="JJ14" s="510"/>
      <c r="JK14" s="510"/>
      <c r="JL14" s="510"/>
      <c r="JM14" s="510"/>
      <c r="JN14" s="510"/>
      <c r="JO14" s="510"/>
      <c r="JP14" s="510"/>
      <c r="JQ14" s="510"/>
      <c r="JR14" s="510"/>
      <c r="JS14" s="510"/>
      <c r="JT14" s="510"/>
      <c r="JU14" s="510"/>
      <c r="JV14" s="510"/>
      <c r="JW14" s="510"/>
      <c r="JX14" s="510"/>
      <c r="JY14" s="510"/>
      <c r="JZ14" s="510"/>
      <c r="KA14" s="510"/>
      <c r="KB14" s="510"/>
      <c r="KC14" s="510"/>
      <c r="KD14" s="510"/>
      <c r="KE14" s="510"/>
      <c r="KF14" s="510"/>
      <c r="KG14" s="510"/>
      <c r="KH14" s="510"/>
      <c r="KI14" s="510"/>
      <c r="KJ14" s="510"/>
      <c r="KK14" s="510"/>
      <c r="KL14" s="510"/>
      <c r="KM14" s="510"/>
      <c r="KN14" s="510"/>
      <c r="KO14" s="510"/>
      <c r="KP14" s="510"/>
      <c r="KQ14" s="510"/>
      <c r="KR14" s="510"/>
      <c r="KS14" s="510"/>
      <c r="KT14" s="510"/>
      <c r="KU14" s="510"/>
      <c r="KV14" s="510"/>
      <c r="KW14" s="510"/>
      <c r="KX14" s="510"/>
      <c r="KY14" s="510"/>
      <c r="KZ14" s="510"/>
      <c r="LA14" s="510"/>
      <c r="LB14" s="510"/>
      <c r="LC14" s="510"/>
      <c r="LD14" s="510"/>
      <c r="LE14" s="510"/>
      <c r="LF14" s="510"/>
      <c r="LG14" s="510"/>
      <c r="LH14" s="510"/>
      <c r="LI14" s="510"/>
      <c r="LJ14" s="510"/>
      <c r="LK14" s="510"/>
      <c r="LL14" s="510"/>
      <c r="LM14" s="510"/>
      <c r="LN14" s="510"/>
      <c r="LO14" s="510"/>
      <c r="LP14" s="510"/>
      <c r="LQ14" s="510"/>
      <c r="LR14" s="510"/>
      <c r="LS14" s="510"/>
      <c r="LT14" s="510"/>
      <c r="LU14" s="510"/>
      <c r="LV14" s="510"/>
      <c r="LW14" s="510"/>
      <c r="LX14" s="510"/>
      <c r="LY14" s="510"/>
      <c r="LZ14" s="510"/>
      <c r="MA14" s="510"/>
      <c r="MB14" s="510"/>
      <c r="MC14" s="510"/>
      <c r="MD14" s="510"/>
      <c r="ME14" s="510"/>
      <c r="MF14" s="510"/>
      <c r="MG14" s="510"/>
      <c r="MH14" s="510"/>
      <c r="MI14" s="510"/>
      <c r="MJ14" s="510"/>
      <c r="MK14" s="510"/>
      <c r="ML14" s="510"/>
      <c r="MM14" s="510"/>
      <c r="MN14" s="510"/>
      <c r="MO14" s="510"/>
      <c r="MP14" s="510"/>
      <c r="MQ14" s="510"/>
      <c r="MR14" s="510"/>
      <c r="MS14" s="510"/>
      <c r="MT14" s="510"/>
      <c r="MU14" s="510"/>
      <c r="MV14" s="510"/>
      <c r="MW14" s="510"/>
    </row>
    <row r="15" spans="1:361">
      <c r="A15" s="507" t="s">
        <v>481</v>
      </c>
      <c r="B15" s="510"/>
      <c r="C15" s="510"/>
      <c r="D15" s="510"/>
      <c r="E15" s="510"/>
      <c r="F15" s="510"/>
      <c r="G15" s="510"/>
      <c r="H15" s="510"/>
      <c r="I15" s="510"/>
      <c r="J15" s="510"/>
      <c r="K15" s="510"/>
      <c r="L15" s="510"/>
      <c r="M15" s="510"/>
      <c r="N15" s="510"/>
      <c r="O15" s="510"/>
      <c r="P15" s="510"/>
      <c r="Q15" s="510"/>
      <c r="R15" s="510"/>
      <c r="S15" s="510"/>
      <c r="T15" s="510"/>
      <c r="U15" s="510"/>
      <c r="V15" s="510"/>
      <c r="W15" s="510"/>
      <c r="X15" s="510"/>
      <c r="Y15" s="510"/>
      <c r="Z15" s="510"/>
      <c r="AA15" s="510"/>
      <c r="AB15" s="510"/>
      <c r="AC15" s="510"/>
      <c r="AD15" s="510"/>
      <c r="AE15" s="510"/>
      <c r="AF15" s="510"/>
      <c r="AG15" s="510"/>
      <c r="AH15" s="510"/>
      <c r="AI15" s="510"/>
      <c r="AJ15" s="510"/>
      <c r="AK15" s="510"/>
      <c r="AL15" s="510"/>
      <c r="AM15" s="510"/>
      <c r="AN15" s="510"/>
      <c r="AO15" s="510"/>
      <c r="AP15" s="510"/>
      <c r="AQ15" s="510"/>
      <c r="AR15" s="510"/>
      <c r="AS15" s="510"/>
      <c r="AT15" s="510"/>
      <c r="AU15" s="510"/>
      <c r="AV15" s="510"/>
      <c r="AW15" s="510"/>
      <c r="AX15" s="510"/>
      <c r="AY15" s="510"/>
      <c r="AZ15" s="510"/>
      <c r="BA15" s="510"/>
      <c r="BB15" s="510"/>
      <c r="BC15" s="510"/>
      <c r="BD15" s="510"/>
      <c r="BE15" s="510"/>
      <c r="BF15" s="510"/>
      <c r="BG15" s="510"/>
      <c r="BH15" s="510"/>
      <c r="BI15" s="510"/>
      <c r="BJ15" s="510"/>
      <c r="BK15" s="510"/>
      <c r="BL15" s="510"/>
      <c r="BM15" s="510"/>
      <c r="BN15" s="510"/>
      <c r="BO15" s="510"/>
      <c r="BP15" s="510"/>
      <c r="BQ15" s="510"/>
      <c r="BR15" s="510"/>
      <c r="BS15" s="510"/>
      <c r="BT15" s="510"/>
      <c r="BU15" s="510"/>
      <c r="BV15" s="510"/>
      <c r="BW15" s="510"/>
      <c r="BX15" s="510"/>
      <c r="BY15" s="510"/>
      <c r="BZ15" s="510"/>
      <c r="CA15" s="510"/>
      <c r="CB15" s="510"/>
      <c r="CC15" s="510"/>
      <c r="CD15" s="510"/>
      <c r="CE15" s="510"/>
      <c r="CF15" s="510"/>
      <c r="CG15" s="510"/>
      <c r="CH15" s="510"/>
      <c r="CI15" s="510"/>
      <c r="CJ15" s="510"/>
      <c r="CK15" s="510"/>
      <c r="CL15" s="510"/>
      <c r="CM15" s="510"/>
      <c r="CN15" s="510"/>
      <c r="CO15" s="510"/>
      <c r="CP15" s="510"/>
      <c r="CQ15" s="510"/>
      <c r="CR15" s="510"/>
      <c r="CS15" s="510"/>
      <c r="CT15" s="510"/>
      <c r="CU15" s="510"/>
      <c r="CV15" s="510"/>
      <c r="CW15" s="510"/>
      <c r="CX15" s="510"/>
      <c r="CY15" s="510"/>
      <c r="CZ15" s="510"/>
      <c r="DA15" s="510"/>
      <c r="DB15" s="510"/>
      <c r="DC15" s="510"/>
      <c r="DD15" s="510"/>
      <c r="DE15" s="510"/>
      <c r="DF15" s="510"/>
      <c r="DG15" s="510"/>
      <c r="DH15" s="510"/>
      <c r="DI15" s="510"/>
      <c r="DJ15" s="510"/>
      <c r="DK15" s="510"/>
      <c r="DL15" s="510"/>
      <c r="DM15" s="510"/>
      <c r="DN15" s="510"/>
      <c r="DO15" s="510"/>
      <c r="DP15" s="510"/>
      <c r="DQ15" s="510"/>
      <c r="DR15" s="510"/>
      <c r="DS15" s="510"/>
      <c r="DT15" s="510"/>
      <c r="DU15" s="510"/>
      <c r="DV15" s="510"/>
      <c r="DW15" s="510"/>
      <c r="DX15" s="510"/>
      <c r="DY15" s="510"/>
      <c r="DZ15" s="510"/>
      <c r="EA15" s="510"/>
      <c r="EB15" s="510"/>
      <c r="EC15" s="510"/>
      <c r="ED15" s="510"/>
      <c r="EE15" s="510"/>
      <c r="EF15" s="510"/>
      <c r="EG15" s="510"/>
      <c r="EH15" s="510"/>
      <c r="EI15" s="510"/>
      <c r="EJ15" s="510"/>
      <c r="EK15" s="510"/>
      <c r="EL15" s="510"/>
      <c r="EM15" s="510"/>
      <c r="EN15" s="510"/>
      <c r="EO15" s="510"/>
      <c r="EP15" s="510"/>
      <c r="EQ15" s="510"/>
      <c r="ER15" s="510"/>
      <c r="ES15" s="510"/>
      <c r="ET15" s="510"/>
      <c r="EU15" s="510"/>
      <c r="EV15" s="510"/>
      <c r="EW15" s="510"/>
      <c r="EX15" s="510"/>
      <c r="EY15" s="510"/>
      <c r="EZ15" s="510"/>
      <c r="FA15" s="510"/>
      <c r="FB15" s="510"/>
      <c r="FC15" s="510"/>
      <c r="FD15" s="510"/>
      <c r="FE15" s="510"/>
      <c r="FF15" s="510"/>
      <c r="FG15" s="510"/>
      <c r="FH15" s="510"/>
      <c r="FI15" s="510"/>
      <c r="FJ15" s="510"/>
      <c r="FK15" s="510"/>
      <c r="FL15" s="510"/>
      <c r="FM15" s="510"/>
      <c r="FN15" s="510"/>
      <c r="FO15" s="510"/>
      <c r="FP15" s="510"/>
      <c r="FQ15" s="510"/>
      <c r="FR15" s="510"/>
      <c r="FS15" s="510"/>
      <c r="FT15" s="510"/>
      <c r="FU15" s="510"/>
      <c r="FV15" s="510"/>
      <c r="FW15" s="510"/>
      <c r="FX15" s="510"/>
      <c r="FY15" s="510"/>
      <c r="FZ15" s="510"/>
      <c r="GA15" s="510"/>
      <c r="GB15" s="510"/>
      <c r="GC15" s="510"/>
      <c r="GD15" s="510"/>
      <c r="GE15" s="510"/>
      <c r="GF15" s="510"/>
      <c r="GG15" s="510"/>
      <c r="GH15" s="510"/>
      <c r="GI15" s="510"/>
      <c r="GJ15" s="510"/>
      <c r="GK15" s="510"/>
      <c r="GL15" s="510"/>
      <c r="GM15" s="510"/>
      <c r="GN15" s="510"/>
      <c r="GO15" s="510"/>
      <c r="GP15" s="510"/>
      <c r="GQ15" s="510"/>
      <c r="GR15" s="510"/>
      <c r="GS15" s="510"/>
      <c r="GT15" s="510"/>
      <c r="GU15" s="510"/>
      <c r="GV15" s="510"/>
      <c r="GW15" s="510"/>
      <c r="GX15" s="510"/>
      <c r="GY15" s="510"/>
      <c r="GZ15" s="510"/>
      <c r="HA15" s="510"/>
      <c r="HB15" s="510"/>
      <c r="HC15" s="510"/>
      <c r="HD15" s="510"/>
      <c r="HE15" s="510"/>
      <c r="HF15" s="510"/>
      <c r="HG15" s="510"/>
      <c r="HH15" s="510"/>
      <c r="HI15" s="510"/>
      <c r="HJ15" s="510"/>
      <c r="HK15" s="510"/>
      <c r="HL15" s="510"/>
      <c r="HM15" s="510"/>
      <c r="HN15" s="510"/>
      <c r="HO15" s="510"/>
      <c r="HP15" s="510"/>
      <c r="HQ15" s="510"/>
      <c r="HR15" s="510"/>
      <c r="HS15" s="510"/>
      <c r="HT15" s="510"/>
      <c r="HU15" s="510"/>
      <c r="HV15" s="510"/>
      <c r="HW15" s="510"/>
      <c r="HX15" s="510"/>
      <c r="HY15" s="510"/>
      <c r="HZ15" s="510"/>
      <c r="IA15" s="510"/>
      <c r="IB15" s="510"/>
      <c r="IC15" s="510"/>
      <c r="ID15" s="510"/>
      <c r="IE15" s="510"/>
      <c r="IF15" s="510"/>
      <c r="IG15" s="510"/>
      <c r="IH15" s="510"/>
      <c r="II15" s="510"/>
      <c r="IJ15" s="510"/>
      <c r="IK15" s="510"/>
      <c r="IL15" s="510"/>
      <c r="IM15" s="510"/>
      <c r="IN15" s="510"/>
      <c r="IO15" s="510"/>
      <c r="IP15" s="510"/>
      <c r="IQ15" s="510"/>
      <c r="IR15" s="510"/>
      <c r="IS15" s="510"/>
      <c r="IT15" s="510"/>
      <c r="IU15" s="510"/>
      <c r="IV15" s="510"/>
      <c r="IW15" s="510"/>
      <c r="IX15" s="510"/>
      <c r="IY15" s="510"/>
      <c r="IZ15" s="510"/>
      <c r="JA15" s="510"/>
      <c r="JB15" s="510"/>
      <c r="JC15" s="510"/>
      <c r="JD15" s="510"/>
      <c r="JE15" s="510"/>
      <c r="JF15" s="510"/>
      <c r="JG15" s="510"/>
      <c r="JH15" s="510"/>
      <c r="JI15" s="510"/>
      <c r="JJ15" s="510"/>
      <c r="JK15" s="510"/>
      <c r="JL15" s="510"/>
      <c r="JM15" s="510"/>
      <c r="JN15" s="510"/>
      <c r="JO15" s="510"/>
      <c r="JP15" s="510"/>
      <c r="JQ15" s="510"/>
      <c r="JR15" s="510"/>
      <c r="JS15" s="510"/>
      <c r="JT15" s="510"/>
      <c r="JU15" s="510"/>
      <c r="JV15" s="510"/>
      <c r="JW15" s="510"/>
      <c r="JX15" s="510"/>
      <c r="JY15" s="510"/>
      <c r="JZ15" s="510"/>
      <c r="KA15" s="510"/>
      <c r="KB15" s="510"/>
      <c r="KC15" s="510"/>
      <c r="KD15" s="510"/>
      <c r="KE15" s="510"/>
      <c r="KF15" s="510"/>
      <c r="KG15" s="510"/>
      <c r="KH15" s="510"/>
      <c r="KI15" s="510"/>
      <c r="KJ15" s="510"/>
      <c r="KK15" s="510"/>
      <c r="KL15" s="510"/>
      <c r="KM15" s="510"/>
      <c r="KN15" s="510"/>
      <c r="KO15" s="510"/>
      <c r="KP15" s="510"/>
      <c r="KQ15" s="510"/>
      <c r="KR15" s="510"/>
      <c r="KS15" s="510"/>
      <c r="KT15" s="510"/>
      <c r="KU15" s="510"/>
      <c r="KV15" s="510"/>
      <c r="KW15" s="510"/>
      <c r="KX15" s="510"/>
      <c r="KY15" s="510"/>
      <c r="KZ15" s="510"/>
      <c r="LA15" s="510"/>
      <c r="LB15" s="510"/>
      <c r="LC15" s="510"/>
      <c r="LD15" s="510"/>
      <c r="LE15" s="510"/>
      <c r="LF15" s="510"/>
      <c r="LG15" s="510"/>
      <c r="LH15" s="510"/>
      <c r="LI15" s="510"/>
      <c r="LJ15" s="510"/>
      <c r="LK15" s="510"/>
      <c r="LL15" s="510"/>
      <c r="LM15" s="510"/>
      <c r="LN15" s="510"/>
      <c r="LO15" s="510"/>
      <c r="LP15" s="510"/>
      <c r="LQ15" s="510"/>
      <c r="LR15" s="510"/>
      <c r="LS15" s="510"/>
      <c r="LT15" s="510"/>
      <c r="LU15" s="510"/>
      <c r="LV15" s="510"/>
      <c r="LW15" s="510"/>
      <c r="LX15" s="510"/>
      <c r="LY15" s="510"/>
      <c r="LZ15" s="510"/>
      <c r="MA15" s="510"/>
      <c r="MB15" s="510"/>
      <c r="MC15" s="510"/>
      <c r="MD15" s="510"/>
      <c r="ME15" s="510"/>
      <c r="MF15" s="510"/>
      <c r="MG15" s="510"/>
      <c r="MH15" s="510"/>
      <c r="MI15" s="510"/>
      <c r="MJ15" s="510"/>
      <c r="MK15" s="510"/>
      <c r="ML15" s="510"/>
      <c r="MM15" s="510"/>
      <c r="MN15" s="510"/>
      <c r="MO15" s="510"/>
      <c r="MP15" s="510"/>
      <c r="MQ15" s="510"/>
      <c r="MR15" s="510"/>
      <c r="MS15" s="510"/>
      <c r="MT15" s="510"/>
      <c r="MU15" s="510"/>
      <c r="MV15" s="510"/>
      <c r="MW15" s="510"/>
    </row>
    <row r="16" spans="1:361">
      <c r="A16" s="509" t="s">
        <v>482</v>
      </c>
      <c r="B16" s="510"/>
      <c r="C16" s="510"/>
      <c r="D16" s="510"/>
      <c r="E16" s="510"/>
      <c r="F16" s="510"/>
      <c r="G16" s="510"/>
      <c r="H16" s="510"/>
      <c r="I16" s="510"/>
      <c r="J16" s="510"/>
      <c r="K16" s="510"/>
      <c r="L16" s="510"/>
      <c r="M16" s="510"/>
      <c r="N16" s="510"/>
      <c r="O16" s="510"/>
      <c r="P16" s="510"/>
      <c r="Q16" s="510"/>
      <c r="R16" s="510"/>
      <c r="S16" s="510"/>
      <c r="T16" s="510"/>
      <c r="U16" s="510"/>
      <c r="V16" s="510"/>
      <c r="W16" s="510"/>
      <c r="X16" s="510"/>
      <c r="Y16" s="510"/>
      <c r="Z16" s="510"/>
      <c r="AA16" s="510"/>
      <c r="AB16" s="510"/>
      <c r="AC16" s="510"/>
      <c r="AD16" s="510"/>
      <c r="AE16" s="510"/>
      <c r="AF16" s="510"/>
      <c r="AG16" s="510"/>
      <c r="AH16" s="510"/>
      <c r="AI16" s="510"/>
      <c r="AJ16" s="510"/>
      <c r="AK16" s="510"/>
      <c r="AL16" s="510"/>
      <c r="AM16" s="510"/>
      <c r="AN16" s="510"/>
      <c r="AO16" s="510"/>
      <c r="AP16" s="510"/>
      <c r="AQ16" s="510"/>
      <c r="AR16" s="510"/>
      <c r="AS16" s="510"/>
      <c r="AT16" s="510"/>
      <c r="AU16" s="510"/>
      <c r="AV16" s="510"/>
      <c r="AW16" s="510"/>
      <c r="AX16" s="510"/>
      <c r="AY16" s="510"/>
      <c r="AZ16" s="510"/>
      <c r="BA16" s="510"/>
      <c r="BB16" s="510"/>
      <c r="BC16" s="510"/>
      <c r="BD16" s="510"/>
      <c r="BE16" s="510"/>
      <c r="BF16" s="510"/>
      <c r="BG16" s="510"/>
      <c r="BH16" s="510"/>
      <c r="BI16" s="510"/>
      <c r="BJ16" s="510"/>
      <c r="BK16" s="510"/>
      <c r="BL16" s="510"/>
      <c r="BM16" s="510"/>
      <c r="BN16" s="510"/>
      <c r="BO16" s="510"/>
      <c r="BP16" s="510"/>
      <c r="BQ16" s="510"/>
      <c r="BR16" s="510"/>
      <c r="BS16" s="510"/>
      <c r="BT16" s="510"/>
      <c r="BU16" s="510"/>
      <c r="BV16" s="510"/>
      <c r="BW16" s="510"/>
      <c r="BX16" s="510"/>
      <c r="BY16" s="510"/>
      <c r="BZ16" s="510"/>
      <c r="CA16" s="510"/>
      <c r="CB16" s="510"/>
      <c r="CC16" s="510"/>
      <c r="CD16" s="510"/>
      <c r="CE16" s="510"/>
      <c r="CF16" s="510"/>
      <c r="CG16" s="510"/>
      <c r="CH16" s="510"/>
      <c r="CI16" s="510"/>
      <c r="CJ16" s="510"/>
      <c r="CK16" s="510"/>
      <c r="CL16" s="510"/>
      <c r="CM16" s="510"/>
      <c r="CN16" s="510"/>
      <c r="CO16" s="510"/>
      <c r="CP16" s="510"/>
      <c r="CQ16" s="510"/>
      <c r="CR16" s="510"/>
      <c r="CS16" s="510"/>
      <c r="CT16" s="510"/>
      <c r="CU16" s="510"/>
      <c r="CV16" s="510"/>
      <c r="CW16" s="510"/>
      <c r="CX16" s="510"/>
      <c r="CY16" s="510"/>
      <c r="CZ16" s="510"/>
      <c r="DA16" s="510"/>
      <c r="DB16" s="510"/>
      <c r="DC16" s="510"/>
      <c r="DD16" s="510"/>
      <c r="DE16" s="510"/>
      <c r="DF16" s="510"/>
      <c r="DG16" s="510"/>
      <c r="DH16" s="510"/>
      <c r="DI16" s="510"/>
      <c r="DJ16" s="510"/>
      <c r="DK16" s="510"/>
      <c r="DL16" s="510"/>
      <c r="DM16" s="510"/>
      <c r="DN16" s="510"/>
      <c r="DO16" s="510"/>
      <c r="DP16" s="510"/>
      <c r="DQ16" s="510"/>
      <c r="DR16" s="510"/>
      <c r="DS16" s="510"/>
      <c r="DT16" s="510"/>
      <c r="DU16" s="510"/>
      <c r="DV16" s="510"/>
      <c r="DW16" s="510"/>
      <c r="DX16" s="510"/>
      <c r="DY16" s="510"/>
      <c r="DZ16" s="510"/>
      <c r="EA16" s="510"/>
      <c r="EB16" s="510"/>
      <c r="EC16" s="510"/>
      <c r="ED16" s="510"/>
      <c r="EE16" s="510"/>
      <c r="EF16" s="510"/>
      <c r="EG16" s="510"/>
      <c r="EH16" s="510"/>
      <c r="EI16" s="510"/>
      <c r="EJ16" s="510"/>
      <c r="EK16" s="510"/>
      <c r="EL16" s="510"/>
      <c r="EM16" s="510"/>
      <c r="EN16" s="510"/>
      <c r="EO16" s="510"/>
      <c r="EP16" s="510"/>
      <c r="EQ16" s="510"/>
      <c r="ER16" s="510"/>
      <c r="ES16" s="510"/>
      <c r="ET16" s="510"/>
      <c r="EU16" s="510"/>
      <c r="EV16" s="510"/>
      <c r="EW16" s="510"/>
      <c r="EX16" s="510"/>
      <c r="EY16" s="510"/>
      <c r="EZ16" s="510"/>
      <c r="FA16" s="510"/>
      <c r="FB16" s="510"/>
      <c r="FC16" s="510"/>
      <c r="FD16" s="510"/>
      <c r="FE16" s="510"/>
      <c r="FF16" s="510"/>
      <c r="FG16" s="510"/>
      <c r="FH16" s="510"/>
      <c r="FI16" s="510"/>
      <c r="FJ16" s="510"/>
      <c r="FK16" s="510"/>
      <c r="FL16" s="510"/>
      <c r="FM16" s="510"/>
      <c r="FN16" s="510"/>
      <c r="FO16" s="510"/>
      <c r="FP16" s="510"/>
      <c r="FQ16" s="510"/>
      <c r="FR16" s="510"/>
      <c r="FS16" s="510"/>
      <c r="FT16" s="510"/>
      <c r="FU16" s="510"/>
      <c r="FV16" s="510"/>
      <c r="FW16" s="510"/>
      <c r="FX16" s="510"/>
      <c r="FY16" s="510"/>
      <c r="FZ16" s="510"/>
      <c r="GA16" s="510"/>
      <c r="GB16" s="510"/>
      <c r="GC16" s="510"/>
      <c r="GD16" s="510"/>
      <c r="GE16" s="510"/>
      <c r="GF16" s="510"/>
      <c r="GG16" s="510"/>
      <c r="GH16" s="510"/>
      <c r="GI16" s="510"/>
      <c r="GJ16" s="510"/>
      <c r="GK16" s="510"/>
      <c r="GL16" s="510"/>
      <c r="GM16" s="510"/>
      <c r="GN16" s="510"/>
      <c r="GO16" s="510"/>
      <c r="GP16" s="510"/>
      <c r="GQ16" s="510"/>
      <c r="GR16" s="510"/>
      <c r="GS16" s="510"/>
      <c r="GT16" s="510"/>
      <c r="GU16" s="510"/>
      <c r="GV16" s="510"/>
      <c r="GW16" s="510"/>
      <c r="GX16" s="510"/>
      <c r="GY16" s="510"/>
      <c r="GZ16" s="510"/>
      <c r="HA16" s="510"/>
      <c r="HB16" s="510"/>
      <c r="HC16" s="510"/>
      <c r="HD16" s="510"/>
      <c r="HE16" s="510"/>
      <c r="HF16" s="510"/>
      <c r="HG16" s="510"/>
      <c r="HH16" s="510"/>
      <c r="HI16" s="510"/>
      <c r="HJ16" s="510"/>
      <c r="HK16" s="510"/>
      <c r="HL16" s="510"/>
      <c r="HM16" s="510"/>
      <c r="HN16" s="510"/>
      <c r="HO16" s="510"/>
      <c r="HP16" s="510"/>
      <c r="HQ16" s="510"/>
      <c r="HR16" s="510"/>
      <c r="HS16" s="510"/>
      <c r="HT16" s="510"/>
      <c r="HU16" s="510"/>
      <c r="HV16" s="510"/>
      <c r="HW16" s="510"/>
      <c r="HX16" s="510"/>
      <c r="HY16" s="510"/>
      <c r="HZ16" s="510"/>
      <c r="IA16" s="510"/>
      <c r="IB16" s="510"/>
      <c r="IC16" s="510"/>
      <c r="ID16" s="510"/>
      <c r="IE16" s="510"/>
      <c r="IF16" s="510"/>
      <c r="IG16" s="510"/>
      <c r="IH16" s="510"/>
      <c r="II16" s="510"/>
      <c r="IJ16" s="510"/>
      <c r="IK16" s="510"/>
      <c r="IL16" s="510"/>
      <c r="IM16" s="510"/>
      <c r="IN16" s="510"/>
      <c r="IO16" s="510"/>
      <c r="IP16" s="510"/>
      <c r="IQ16" s="510"/>
      <c r="IR16" s="510"/>
      <c r="IS16" s="510"/>
      <c r="IT16" s="510"/>
      <c r="IU16" s="510"/>
      <c r="IV16" s="510"/>
      <c r="IW16" s="510"/>
      <c r="IX16" s="510"/>
      <c r="IY16" s="510"/>
      <c r="IZ16" s="510"/>
      <c r="JA16" s="510"/>
      <c r="JB16" s="510"/>
      <c r="JC16" s="510"/>
      <c r="JD16" s="510"/>
      <c r="JE16" s="510"/>
      <c r="JF16" s="510"/>
      <c r="JG16" s="510"/>
      <c r="JH16" s="510"/>
      <c r="JI16" s="510"/>
      <c r="JJ16" s="510"/>
      <c r="JK16" s="510"/>
      <c r="JL16" s="510"/>
      <c r="JM16" s="510"/>
      <c r="JN16" s="510"/>
      <c r="JO16" s="510"/>
      <c r="JP16" s="510"/>
      <c r="JQ16" s="510"/>
      <c r="JR16" s="510"/>
      <c r="JS16" s="510"/>
      <c r="JT16" s="510"/>
      <c r="JU16" s="510"/>
      <c r="JV16" s="510"/>
      <c r="JW16" s="510"/>
      <c r="JX16" s="510"/>
      <c r="JY16" s="510"/>
      <c r="JZ16" s="510"/>
      <c r="KA16" s="510"/>
      <c r="KB16" s="510"/>
      <c r="KC16" s="510"/>
      <c r="KD16" s="510"/>
      <c r="KE16" s="510"/>
      <c r="KF16" s="510"/>
      <c r="KG16" s="510"/>
      <c r="KH16" s="510"/>
      <c r="KI16" s="510"/>
      <c r="KJ16" s="510"/>
      <c r="KK16" s="510"/>
      <c r="KL16" s="510"/>
      <c r="KM16" s="510"/>
      <c r="KN16" s="510"/>
      <c r="KO16" s="510"/>
      <c r="KP16" s="510"/>
      <c r="KQ16" s="510"/>
      <c r="KR16" s="510"/>
      <c r="KS16" s="510"/>
      <c r="KT16" s="510"/>
      <c r="KU16" s="510"/>
      <c r="KV16" s="510"/>
      <c r="KW16" s="510"/>
      <c r="KX16" s="510"/>
      <c r="KY16" s="510"/>
      <c r="KZ16" s="510"/>
      <c r="LA16" s="510"/>
      <c r="LB16" s="510"/>
      <c r="LC16" s="510"/>
      <c r="LD16" s="510"/>
      <c r="LE16" s="510"/>
      <c r="LF16" s="510"/>
      <c r="LG16" s="510"/>
      <c r="LH16" s="510"/>
      <c r="LI16" s="510"/>
      <c r="LJ16" s="510"/>
      <c r="LK16" s="510"/>
      <c r="LL16" s="510"/>
      <c r="LM16" s="510"/>
      <c r="LN16" s="510"/>
      <c r="LO16" s="510"/>
      <c r="LP16" s="510"/>
      <c r="LQ16" s="510"/>
      <c r="LR16" s="510"/>
      <c r="LS16" s="510"/>
      <c r="LT16" s="510"/>
      <c r="LU16" s="510"/>
      <c r="LV16" s="510"/>
      <c r="LW16" s="510"/>
      <c r="LX16" s="510"/>
      <c r="LY16" s="510"/>
      <c r="LZ16" s="510"/>
      <c r="MA16" s="510"/>
      <c r="MB16" s="510"/>
      <c r="MC16" s="510"/>
      <c r="MD16" s="510"/>
      <c r="ME16" s="510"/>
      <c r="MF16" s="510"/>
      <c r="MG16" s="510"/>
      <c r="MH16" s="510"/>
      <c r="MI16" s="510"/>
      <c r="MJ16" s="510"/>
      <c r="MK16" s="510"/>
      <c r="ML16" s="510"/>
      <c r="MM16" s="510"/>
      <c r="MN16" s="510"/>
      <c r="MO16" s="510"/>
      <c r="MP16" s="510"/>
      <c r="MQ16" s="510"/>
      <c r="MR16" s="510"/>
      <c r="MS16" s="510"/>
      <c r="MT16" s="510"/>
      <c r="MU16" s="510"/>
      <c r="MV16" s="510"/>
      <c r="MW16" s="510"/>
    </row>
    <row r="17" spans="1:361">
      <c r="A17" s="509" t="s">
        <v>483</v>
      </c>
      <c r="B17" s="510"/>
      <c r="C17" s="510"/>
      <c r="D17" s="510"/>
      <c r="E17" s="510"/>
      <c r="F17" s="510"/>
      <c r="G17" s="510"/>
      <c r="H17" s="510"/>
      <c r="I17" s="510"/>
      <c r="J17" s="510"/>
      <c r="K17" s="510"/>
      <c r="L17" s="510"/>
      <c r="M17" s="510"/>
      <c r="N17" s="510"/>
      <c r="O17" s="510"/>
      <c r="P17" s="510"/>
      <c r="Q17" s="510"/>
      <c r="R17" s="510"/>
      <c r="S17" s="510"/>
      <c r="T17" s="510"/>
      <c r="U17" s="510"/>
      <c r="V17" s="510"/>
      <c r="W17" s="510"/>
      <c r="X17" s="510"/>
      <c r="Y17" s="510"/>
      <c r="Z17" s="510"/>
      <c r="AA17" s="510"/>
      <c r="AB17" s="510"/>
      <c r="AC17" s="510"/>
      <c r="AD17" s="510"/>
      <c r="AE17" s="510"/>
      <c r="AF17" s="510"/>
      <c r="AG17" s="510"/>
      <c r="AH17" s="510"/>
      <c r="AI17" s="510"/>
      <c r="AJ17" s="510"/>
      <c r="AK17" s="510"/>
      <c r="AL17" s="510"/>
      <c r="AM17" s="510"/>
      <c r="AN17" s="510"/>
      <c r="AO17" s="510"/>
      <c r="AP17" s="510"/>
      <c r="AQ17" s="510"/>
      <c r="AR17" s="510"/>
      <c r="AS17" s="510"/>
      <c r="AT17" s="510"/>
      <c r="AU17" s="510"/>
      <c r="AV17" s="510"/>
      <c r="AW17" s="510"/>
      <c r="AX17" s="510"/>
      <c r="AY17" s="510"/>
      <c r="AZ17" s="510"/>
      <c r="BA17" s="510"/>
      <c r="BB17" s="510"/>
      <c r="BC17" s="510"/>
      <c r="BD17" s="510"/>
      <c r="BE17" s="510"/>
      <c r="BF17" s="510"/>
      <c r="BG17" s="510"/>
      <c r="BH17" s="510"/>
      <c r="BI17" s="510"/>
      <c r="BJ17" s="510"/>
      <c r="BK17" s="510"/>
      <c r="BL17" s="510"/>
      <c r="BM17" s="510"/>
      <c r="BN17" s="510"/>
      <c r="BO17" s="510"/>
      <c r="BP17" s="510"/>
      <c r="BQ17" s="510"/>
      <c r="BR17" s="510"/>
      <c r="BS17" s="510"/>
      <c r="BT17" s="510"/>
      <c r="BU17" s="510"/>
      <c r="BV17" s="510"/>
      <c r="BW17" s="510"/>
      <c r="BX17" s="510"/>
      <c r="BY17" s="510"/>
      <c r="BZ17" s="510"/>
      <c r="CA17" s="510"/>
      <c r="CB17" s="510"/>
      <c r="CC17" s="510"/>
      <c r="CD17" s="510"/>
      <c r="CE17" s="510"/>
      <c r="CF17" s="510"/>
      <c r="CG17" s="510"/>
      <c r="CH17" s="510"/>
      <c r="CI17" s="510"/>
      <c r="CJ17" s="510"/>
      <c r="CK17" s="510"/>
      <c r="CL17" s="510"/>
      <c r="CM17" s="510"/>
      <c r="CN17" s="510"/>
      <c r="CO17" s="510"/>
      <c r="CP17" s="510"/>
      <c r="CQ17" s="510"/>
      <c r="CR17" s="510"/>
      <c r="CS17" s="510"/>
      <c r="CT17" s="510"/>
      <c r="CU17" s="510"/>
      <c r="CV17" s="510"/>
      <c r="CW17" s="510"/>
      <c r="CX17" s="510"/>
      <c r="CY17" s="510"/>
      <c r="CZ17" s="510"/>
      <c r="DA17" s="510"/>
      <c r="DB17" s="510"/>
      <c r="DC17" s="510"/>
      <c r="DD17" s="510"/>
      <c r="DE17" s="510"/>
      <c r="DF17" s="510"/>
      <c r="DG17" s="510"/>
      <c r="DH17" s="510"/>
      <c r="DI17" s="510"/>
      <c r="DJ17" s="510"/>
      <c r="DK17" s="510"/>
      <c r="DL17" s="510"/>
      <c r="DM17" s="510"/>
      <c r="DN17" s="510"/>
      <c r="DO17" s="510"/>
      <c r="DP17" s="510"/>
      <c r="DQ17" s="510"/>
      <c r="DR17" s="510"/>
      <c r="DS17" s="510"/>
      <c r="DT17" s="510"/>
      <c r="DU17" s="510"/>
      <c r="DV17" s="510"/>
      <c r="DW17" s="510"/>
      <c r="DX17" s="510"/>
      <c r="DY17" s="510"/>
      <c r="DZ17" s="510"/>
      <c r="EA17" s="510"/>
      <c r="EB17" s="510"/>
      <c r="EC17" s="510"/>
      <c r="ED17" s="510"/>
      <c r="EE17" s="510"/>
      <c r="EF17" s="510"/>
      <c r="EG17" s="510"/>
      <c r="EH17" s="510"/>
      <c r="EI17" s="510"/>
      <c r="EJ17" s="510"/>
      <c r="EK17" s="510"/>
      <c r="EL17" s="510"/>
      <c r="EM17" s="510"/>
      <c r="EN17" s="510"/>
      <c r="EO17" s="510"/>
      <c r="EP17" s="510"/>
      <c r="EQ17" s="510"/>
      <c r="ER17" s="510"/>
      <c r="ES17" s="510"/>
      <c r="ET17" s="510"/>
      <c r="EU17" s="510"/>
      <c r="EV17" s="510"/>
      <c r="EW17" s="510"/>
      <c r="EX17" s="510"/>
      <c r="EY17" s="510"/>
      <c r="EZ17" s="510"/>
      <c r="FA17" s="510"/>
      <c r="FB17" s="510"/>
      <c r="FC17" s="510"/>
      <c r="FD17" s="510"/>
      <c r="FE17" s="510"/>
      <c r="FF17" s="510"/>
      <c r="FG17" s="510"/>
      <c r="FH17" s="510"/>
      <c r="FI17" s="510"/>
      <c r="FJ17" s="510"/>
      <c r="FK17" s="510"/>
      <c r="FL17" s="510"/>
      <c r="FM17" s="510"/>
      <c r="FN17" s="510"/>
      <c r="FO17" s="510"/>
      <c r="FP17" s="510"/>
      <c r="FQ17" s="510"/>
      <c r="FR17" s="510"/>
      <c r="FS17" s="510"/>
      <c r="FT17" s="510"/>
      <c r="FU17" s="510"/>
      <c r="FV17" s="510"/>
      <c r="FW17" s="510"/>
      <c r="FX17" s="510"/>
      <c r="FY17" s="510"/>
      <c r="FZ17" s="510"/>
      <c r="GA17" s="510"/>
      <c r="GB17" s="510"/>
      <c r="GC17" s="510"/>
      <c r="GD17" s="510"/>
      <c r="GE17" s="510"/>
      <c r="GF17" s="510"/>
      <c r="GG17" s="510"/>
      <c r="GH17" s="510"/>
      <c r="GI17" s="510"/>
      <c r="GJ17" s="510"/>
      <c r="GK17" s="510"/>
      <c r="GL17" s="510"/>
      <c r="GM17" s="510"/>
      <c r="GN17" s="510"/>
      <c r="GO17" s="510"/>
      <c r="GP17" s="510"/>
      <c r="GQ17" s="510"/>
      <c r="GR17" s="510"/>
      <c r="GS17" s="510"/>
      <c r="GT17" s="510"/>
      <c r="GU17" s="510"/>
      <c r="GV17" s="510"/>
      <c r="GW17" s="510"/>
      <c r="GX17" s="510"/>
      <c r="GY17" s="510"/>
      <c r="GZ17" s="510"/>
      <c r="HA17" s="510"/>
      <c r="HB17" s="510"/>
      <c r="HC17" s="510"/>
      <c r="HD17" s="510"/>
      <c r="HE17" s="510"/>
      <c r="HF17" s="510"/>
      <c r="HG17" s="510"/>
      <c r="HH17" s="510"/>
      <c r="HI17" s="510"/>
      <c r="HJ17" s="510"/>
      <c r="HK17" s="510"/>
      <c r="HL17" s="510"/>
      <c r="HM17" s="510"/>
      <c r="HN17" s="510"/>
      <c r="HO17" s="510"/>
      <c r="HP17" s="510"/>
      <c r="HQ17" s="510"/>
      <c r="HR17" s="510"/>
      <c r="HS17" s="510"/>
      <c r="HT17" s="510"/>
      <c r="HU17" s="510"/>
      <c r="HV17" s="510"/>
      <c r="HW17" s="510"/>
      <c r="HX17" s="510"/>
      <c r="HY17" s="510"/>
      <c r="HZ17" s="510"/>
      <c r="IA17" s="510"/>
      <c r="IB17" s="510"/>
      <c r="IC17" s="510"/>
      <c r="ID17" s="510"/>
      <c r="IE17" s="510"/>
      <c r="IF17" s="510"/>
      <c r="IG17" s="510"/>
      <c r="IH17" s="510"/>
      <c r="II17" s="510"/>
      <c r="IJ17" s="510"/>
      <c r="IK17" s="510"/>
      <c r="IL17" s="510"/>
      <c r="IM17" s="510"/>
      <c r="IN17" s="510"/>
      <c r="IO17" s="510"/>
      <c r="IP17" s="510"/>
      <c r="IQ17" s="510"/>
      <c r="IR17" s="510"/>
      <c r="IS17" s="510"/>
      <c r="IT17" s="510"/>
      <c r="IU17" s="510"/>
      <c r="IV17" s="510"/>
      <c r="IW17" s="510"/>
      <c r="IX17" s="510"/>
      <c r="IY17" s="510"/>
      <c r="IZ17" s="510"/>
      <c r="JA17" s="510"/>
      <c r="JB17" s="510"/>
      <c r="JC17" s="510"/>
      <c r="JD17" s="510"/>
      <c r="JE17" s="510"/>
      <c r="JF17" s="510"/>
      <c r="JG17" s="510"/>
      <c r="JH17" s="510"/>
      <c r="JI17" s="510"/>
      <c r="JJ17" s="510"/>
      <c r="JK17" s="510"/>
      <c r="JL17" s="510"/>
      <c r="JM17" s="510"/>
      <c r="JN17" s="510"/>
      <c r="JO17" s="510"/>
      <c r="JP17" s="510"/>
      <c r="JQ17" s="510"/>
      <c r="JR17" s="510"/>
      <c r="JS17" s="510"/>
      <c r="JT17" s="510"/>
      <c r="JU17" s="510"/>
      <c r="JV17" s="510"/>
      <c r="JW17" s="510"/>
      <c r="JX17" s="510"/>
      <c r="JY17" s="510"/>
      <c r="JZ17" s="510"/>
      <c r="KA17" s="510"/>
      <c r="KB17" s="510"/>
      <c r="KC17" s="510"/>
      <c r="KD17" s="510"/>
      <c r="KE17" s="510"/>
      <c r="KF17" s="510"/>
      <c r="KG17" s="510"/>
      <c r="KH17" s="510"/>
      <c r="KI17" s="510"/>
      <c r="KJ17" s="510"/>
      <c r="KK17" s="510"/>
      <c r="KL17" s="510"/>
      <c r="KM17" s="510"/>
      <c r="KN17" s="510"/>
      <c r="KO17" s="510"/>
      <c r="KP17" s="510"/>
      <c r="KQ17" s="510"/>
      <c r="KR17" s="510"/>
      <c r="KS17" s="510"/>
      <c r="KT17" s="510"/>
      <c r="KU17" s="510"/>
      <c r="KV17" s="510"/>
      <c r="KW17" s="510"/>
      <c r="KX17" s="510"/>
      <c r="KY17" s="510"/>
      <c r="KZ17" s="510"/>
      <c r="LA17" s="510"/>
      <c r="LB17" s="510"/>
      <c r="LC17" s="510"/>
      <c r="LD17" s="510"/>
      <c r="LE17" s="510"/>
      <c r="LF17" s="510"/>
      <c r="LG17" s="510"/>
      <c r="LH17" s="510"/>
      <c r="LI17" s="510"/>
      <c r="LJ17" s="510"/>
      <c r="LK17" s="510"/>
      <c r="LL17" s="510"/>
      <c r="LM17" s="510"/>
      <c r="LN17" s="510"/>
      <c r="LO17" s="510"/>
      <c r="LP17" s="510"/>
      <c r="LQ17" s="510"/>
      <c r="LR17" s="510"/>
      <c r="LS17" s="510"/>
      <c r="LT17" s="510"/>
      <c r="LU17" s="510"/>
      <c r="LV17" s="510"/>
      <c r="LW17" s="510"/>
      <c r="LX17" s="510"/>
      <c r="LY17" s="510"/>
      <c r="LZ17" s="510"/>
      <c r="MA17" s="510"/>
      <c r="MB17" s="510"/>
      <c r="MC17" s="510"/>
      <c r="MD17" s="510"/>
      <c r="ME17" s="510"/>
      <c r="MF17" s="510"/>
      <c r="MG17" s="510"/>
      <c r="MH17" s="510"/>
      <c r="MI17" s="510"/>
      <c r="MJ17" s="510"/>
      <c r="MK17" s="510"/>
      <c r="ML17" s="510"/>
      <c r="MM17" s="510"/>
      <c r="MN17" s="510"/>
      <c r="MO17" s="510"/>
      <c r="MP17" s="510"/>
      <c r="MQ17" s="510"/>
      <c r="MR17" s="510"/>
      <c r="MS17" s="510"/>
      <c r="MT17" s="510"/>
      <c r="MU17" s="510"/>
      <c r="MV17" s="510"/>
      <c r="MW17" s="510"/>
    </row>
    <row r="18" spans="1:361">
      <c r="A18" s="507" t="s">
        <v>484</v>
      </c>
      <c r="B18" s="510"/>
      <c r="C18" s="510"/>
      <c r="D18" s="510"/>
      <c r="E18" s="510"/>
      <c r="F18" s="510"/>
      <c r="G18" s="510"/>
      <c r="H18" s="510"/>
      <c r="I18" s="510"/>
      <c r="J18" s="510"/>
      <c r="K18" s="510"/>
      <c r="L18" s="510"/>
      <c r="M18" s="510"/>
      <c r="N18" s="510"/>
      <c r="O18" s="510"/>
      <c r="P18" s="510"/>
      <c r="Q18" s="510"/>
      <c r="R18" s="510"/>
      <c r="S18" s="510"/>
      <c r="T18" s="510"/>
      <c r="U18" s="510"/>
      <c r="V18" s="510"/>
      <c r="W18" s="510"/>
      <c r="X18" s="510"/>
      <c r="Y18" s="510"/>
      <c r="Z18" s="510"/>
      <c r="AA18" s="510"/>
      <c r="AB18" s="510"/>
      <c r="AC18" s="510"/>
      <c r="AD18" s="510"/>
      <c r="AE18" s="510"/>
      <c r="AF18" s="510"/>
      <c r="AG18" s="510"/>
      <c r="AH18" s="510"/>
      <c r="AI18" s="510"/>
      <c r="AJ18" s="510"/>
      <c r="AK18" s="510"/>
      <c r="AL18" s="510"/>
      <c r="AM18" s="510"/>
      <c r="AN18" s="510"/>
      <c r="AO18" s="510"/>
      <c r="AP18" s="510"/>
      <c r="AQ18" s="510"/>
      <c r="AR18" s="510"/>
      <c r="AS18" s="510"/>
      <c r="AT18" s="510"/>
      <c r="AU18" s="510"/>
      <c r="AV18" s="510"/>
      <c r="AW18" s="510"/>
      <c r="AX18" s="510"/>
      <c r="AY18" s="510"/>
      <c r="AZ18" s="510"/>
      <c r="BA18" s="510"/>
      <c r="BB18" s="510"/>
      <c r="BC18" s="510"/>
      <c r="BD18" s="510"/>
      <c r="BE18" s="510"/>
      <c r="BF18" s="510"/>
      <c r="BG18" s="510"/>
      <c r="BH18" s="510"/>
      <c r="BI18" s="510"/>
      <c r="BJ18" s="510"/>
      <c r="BK18" s="510"/>
      <c r="BL18" s="510"/>
      <c r="BM18" s="510"/>
      <c r="BN18" s="510"/>
      <c r="BO18" s="510"/>
      <c r="BP18" s="510"/>
      <c r="BQ18" s="510"/>
      <c r="BR18" s="510"/>
      <c r="BS18" s="510"/>
      <c r="BT18" s="510"/>
      <c r="BU18" s="510"/>
      <c r="BV18" s="510"/>
      <c r="BW18" s="510"/>
      <c r="BX18" s="510"/>
      <c r="BY18" s="510"/>
      <c r="BZ18" s="510"/>
      <c r="CA18" s="510"/>
      <c r="CB18" s="510"/>
      <c r="CC18" s="510"/>
      <c r="CD18" s="510"/>
      <c r="CE18" s="510"/>
      <c r="CF18" s="510"/>
      <c r="CG18" s="510"/>
      <c r="CH18" s="510"/>
      <c r="CI18" s="510"/>
      <c r="CJ18" s="510"/>
      <c r="CK18" s="510"/>
      <c r="CL18" s="510"/>
      <c r="CM18" s="510"/>
      <c r="CN18" s="510"/>
      <c r="CO18" s="510"/>
      <c r="CP18" s="510"/>
      <c r="CQ18" s="510"/>
      <c r="CR18" s="510"/>
      <c r="CS18" s="510"/>
      <c r="CT18" s="510"/>
      <c r="CU18" s="510"/>
      <c r="CV18" s="510"/>
      <c r="CW18" s="510"/>
      <c r="CX18" s="510"/>
      <c r="CY18" s="510"/>
      <c r="CZ18" s="510"/>
      <c r="DA18" s="510"/>
      <c r="DB18" s="510"/>
      <c r="DC18" s="510"/>
      <c r="DD18" s="510"/>
      <c r="DE18" s="510"/>
      <c r="DF18" s="510"/>
      <c r="DG18" s="510"/>
      <c r="DH18" s="510"/>
      <c r="DI18" s="510"/>
      <c r="DJ18" s="510"/>
      <c r="DK18" s="510"/>
      <c r="DL18" s="510"/>
      <c r="DM18" s="510"/>
      <c r="DN18" s="510"/>
      <c r="DO18" s="510"/>
      <c r="DP18" s="510"/>
      <c r="DQ18" s="510"/>
      <c r="DR18" s="510"/>
      <c r="DS18" s="510"/>
      <c r="DT18" s="510"/>
      <c r="DU18" s="510"/>
      <c r="DV18" s="510"/>
      <c r="DW18" s="510"/>
      <c r="DX18" s="510"/>
      <c r="DY18" s="510"/>
      <c r="DZ18" s="510"/>
      <c r="EA18" s="510"/>
      <c r="EB18" s="510"/>
      <c r="EC18" s="510"/>
      <c r="ED18" s="510"/>
      <c r="EE18" s="510"/>
      <c r="EF18" s="510"/>
      <c r="EG18" s="510"/>
      <c r="EH18" s="510"/>
      <c r="EI18" s="510"/>
      <c r="EJ18" s="510"/>
      <c r="EK18" s="510"/>
      <c r="EL18" s="510"/>
      <c r="EM18" s="510"/>
      <c r="EN18" s="510"/>
      <c r="EO18" s="510"/>
      <c r="EP18" s="510"/>
      <c r="EQ18" s="510"/>
      <c r="ER18" s="510"/>
      <c r="ES18" s="510"/>
      <c r="ET18" s="510"/>
      <c r="EU18" s="510"/>
      <c r="EV18" s="510"/>
      <c r="EW18" s="510"/>
      <c r="EX18" s="510"/>
      <c r="EY18" s="510"/>
      <c r="EZ18" s="510"/>
      <c r="FA18" s="510"/>
      <c r="FB18" s="510"/>
      <c r="FC18" s="510"/>
      <c r="FD18" s="510"/>
      <c r="FE18" s="510"/>
      <c r="FF18" s="510"/>
      <c r="FG18" s="510"/>
      <c r="FH18" s="510"/>
      <c r="FI18" s="510"/>
      <c r="FJ18" s="510"/>
      <c r="FK18" s="510"/>
      <c r="FL18" s="510"/>
      <c r="FM18" s="510"/>
      <c r="FN18" s="510"/>
      <c r="FO18" s="510"/>
      <c r="FP18" s="510"/>
      <c r="FQ18" s="510"/>
      <c r="FR18" s="510"/>
      <c r="FS18" s="510"/>
      <c r="FT18" s="510"/>
      <c r="FU18" s="510"/>
      <c r="FV18" s="510"/>
      <c r="FW18" s="510"/>
      <c r="FX18" s="510"/>
      <c r="FY18" s="510"/>
      <c r="FZ18" s="510"/>
      <c r="GA18" s="510"/>
      <c r="GB18" s="510"/>
      <c r="GC18" s="510"/>
      <c r="GD18" s="510"/>
      <c r="GE18" s="510"/>
      <c r="GF18" s="510"/>
      <c r="GG18" s="510"/>
      <c r="GH18" s="510"/>
      <c r="GI18" s="510"/>
      <c r="GJ18" s="510"/>
      <c r="GK18" s="510"/>
      <c r="GL18" s="510"/>
      <c r="GM18" s="510"/>
      <c r="GN18" s="510"/>
      <c r="GO18" s="510"/>
      <c r="GP18" s="510"/>
      <c r="GQ18" s="510"/>
      <c r="GR18" s="510"/>
      <c r="GS18" s="510"/>
      <c r="GT18" s="510"/>
      <c r="GU18" s="510"/>
      <c r="GV18" s="510"/>
      <c r="GW18" s="510"/>
      <c r="GX18" s="510"/>
      <c r="GY18" s="510"/>
      <c r="GZ18" s="510"/>
      <c r="HA18" s="510"/>
      <c r="HB18" s="510"/>
      <c r="HC18" s="510"/>
      <c r="HD18" s="510"/>
      <c r="HE18" s="510"/>
      <c r="HF18" s="510"/>
      <c r="HG18" s="510"/>
      <c r="HH18" s="510"/>
      <c r="HI18" s="510"/>
      <c r="HJ18" s="510"/>
      <c r="HK18" s="510"/>
      <c r="HL18" s="510"/>
      <c r="HM18" s="510"/>
      <c r="HN18" s="510"/>
      <c r="HO18" s="510"/>
      <c r="HP18" s="510"/>
      <c r="HQ18" s="510"/>
      <c r="HR18" s="510"/>
      <c r="HS18" s="510"/>
      <c r="HT18" s="510"/>
      <c r="HU18" s="510"/>
      <c r="HV18" s="510"/>
      <c r="HW18" s="510"/>
      <c r="HX18" s="510"/>
      <c r="HY18" s="510"/>
      <c r="HZ18" s="510"/>
      <c r="IA18" s="510"/>
      <c r="IB18" s="510"/>
      <c r="IC18" s="510"/>
      <c r="ID18" s="510"/>
      <c r="IE18" s="510"/>
      <c r="IF18" s="510"/>
      <c r="IG18" s="510"/>
      <c r="IH18" s="510"/>
      <c r="II18" s="510"/>
      <c r="IJ18" s="510"/>
      <c r="IK18" s="510"/>
      <c r="IL18" s="510"/>
      <c r="IM18" s="510"/>
      <c r="IN18" s="510"/>
      <c r="IO18" s="510"/>
      <c r="IP18" s="510"/>
      <c r="IQ18" s="510"/>
      <c r="IR18" s="510"/>
      <c r="IS18" s="510"/>
      <c r="IT18" s="510"/>
      <c r="IU18" s="510"/>
      <c r="IV18" s="510"/>
      <c r="IW18" s="510"/>
      <c r="IX18" s="510"/>
      <c r="IY18" s="510"/>
      <c r="IZ18" s="510"/>
      <c r="JA18" s="510"/>
      <c r="JB18" s="510"/>
      <c r="JC18" s="510"/>
      <c r="JD18" s="510"/>
      <c r="JE18" s="510"/>
      <c r="JF18" s="510"/>
      <c r="JG18" s="510"/>
      <c r="JH18" s="510"/>
      <c r="JI18" s="510"/>
      <c r="JJ18" s="510"/>
      <c r="JK18" s="510"/>
      <c r="JL18" s="510"/>
      <c r="JM18" s="510"/>
      <c r="JN18" s="510"/>
      <c r="JO18" s="510"/>
      <c r="JP18" s="510"/>
      <c r="JQ18" s="510"/>
      <c r="JR18" s="510"/>
      <c r="JS18" s="510"/>
      <c r="JT18" s="510"/>
      <c r="JU18" s="510"/>
      <c r="JV18" s="510"/>
      <c r="JW18" s="510"/>
      <c r="JX18" s="510"/>
      <c r="JY18" s="510"/>
      <c r="JZ18" s="510"/>
      <c r="KA18" s="510"/>
      <c r="KB18" s="510"/>
      <c r="KC18" s="510"/>
      <c r="KD18" s="510"/>
      <c r="KE18" s="510"/>
      <c r="KF18" s="510"/>
      <c r="KG18" s="510"/>
      <c r="KH18" s="510"/>
      <c r="KI18" s="510"/>
      <c r="KJ18" s="510"/>
      <c r="KK18" s="510"/>
      <c r="KL18" s="510"/>
      <c r="KM18" s="510"/>
      <c r="KN18" s="510"/>
      <c r="KO18" s="510"/>
      <c r="KP18" s="510"/>
      <c r="KQ18" s="510"/>
      <c r="KR18" s="510"/>
      <c r="KS18" s="510"/>
      <c r="KT18" s="510"/>
      <c r="KU18" s="510"/>
      <c r="KV18" s="510"/>
      <c r="KW18" s="510"/>
      <c r="KX18" s="510"/>
      <c r="KY18" s="510"/>
      <c r="KZ18" s="510"/>
      <c r="LA18" s="510"/>
      <c r="LB18" s="510"/>
      <c r="LC18" s="510"/>
      <c r="LD18" s="510"/>
      <c r="LE18" s="510"/>
      <c r="LF18" s="510"/>
      <c r="LG18" s="510"/>
      <c r="LH18" s="510"/>
      <c r="LI18" s="510"/>
      <c r="LJ18" s="510"/>
      <c r="LK18" s="510"/>
      <c r="LL18" s="510"/>
      <c r="LM18" s="510"/>
      <c r="LN18" s="510"/>
      <c r="LO18" s="510"/>
      <c r="LP18" s="510"/>
      <c r="LQ18" s="510"/>
      <c r="LR18" s="510"/>
      <c r="LS18" s="510"/>
      <c r="LT18" s="510"/>
      <c r="LU18" s="510"/>
      <c r="LV18" s="510"/>
      <c r="LW18" s="510"/>
      <c r="LX18" s="510"/>
      <c r="LY18" s="510"/>
      <c r="LZ18" s="510"/>
      <c r="MA18" s="510"/>
      <c r="MB18" s="510"/>
      <c r="MC18" s="510"/>
      <c r="MD18" s="510"/>
      <c r="ME18" s="510"/>
      <c r="MF18" s="510"/>
      <c r="MG18" s="510"/>
      <c r="MH18" s="510"/>
      <c r="MI18" s="510"/>
      <c r="MJ18" s="510"/>
      <c r="MK18" s="510"/>
      <c r="ML18" s="510"/>
      <c r="MM18" s="510"/>
      <c r="MN18" s="510"/>
      <c r="MO18" s="510"/>
      <c r="MP18" s="510"/>
      <c r="MQ18" s="510"/>
      <c r="MR18" s="510"/>
      <c r="MS18" s="510"/>
      <c r="MT18" s="510"/>
      <c r="MU18" s="510"/>
      <c r="MV18" s="510"/>
      <c r="MW18" s="510"/>
    </row>
    <row r="19" spans="1:361">
      <c r="A19" s="509" t="s">
        <v>485</v>
      </c>
      <c r="B19" s="510"/>
      <c r="C19" s="510"/>
      <c r="D19" s="510"/>
      <c r="E19" s="510"/>
      <c r="F19" s="510"/>
      <c r="G19" s="510"/>
      <c r="H19" s="510"/>
      <c r="I19" s="510"/>
      <c r="J19" s="510"/>
      <c r="K19" s="510"/>
      <c r="L19" s="510"/>
      <c r="M19" s="510"/>
      <c r="N19" s="510"/>
      <c r="O19" s="510"/>
      <c r="P19" s="510"/>
      <c r="Q19" s="510"/>
      <c r="R19" s="510"/>
      <c r="S19" s="510"/>
      <c r="T19" s="510"/>
      <c r="U19" s="510"/>
      <c r="V19" s="510"/>
      <c r="W19" s="510"/>
      <c r="X19" s="510"/>
      <c r="Y19" s="510"/>
      <c r="Z19" s="510"/>
      <c r="AA19" s="510"/>
      <c r="AB19" s="510"/>
      <c r="AC19" s="510"/>
      <c r="AD19" s="510"/>
      <c r="AE19" s="510"/>
      <c r="AF19" s="510"/>
      <c r="AG19" s="510"/>
      <c r="AH19" s="510"/>
      <c r="AI19" s="510"/>
      <c r="AJ19" s="510"/>
      <c r="AK19" s="510"/>
      <c r="AL19" s="510"/>
      <c r="AM19" s="510"/>
      <c r="AN19" s="510"/>
      <c r="AO19" s="510"/>
      <c r="AP19" s="510"/>
      <c r="AQ19" s="510"/>
      <c r="AR19" s="510"/>
      <c r="AS19" s="510"/>
      <c r="AT19" s="510"/>
      <c r="AU19" s="510"/>
      <c r="AV19" s="510"/>
      <c r="AW19" s="510"/>
      <c r="AX19" s="510"/>
      <c r="AY19" s="510"/>
      <c r="AZ19" s="510"/>
      <c r="BA19" s="510"/>
      <c r="BB19" s="510"/>
      <c r="BC19" s="510"/>
      <c r="BD19" s="510"/>
      <c r="BE19" s="510"/>
      <c r="BF19" s="510"/>
      <c r="BG19" s="510"/>
      <c r="BH19" s="510"/>
      <c r="BI19" s="510"/>
      <c r="BJ19" s="510"/>
      <c r="BK19" s="510"/>
      <c r="BL19" s="510"/>
      <c r="BM19" s="510"/>
      <c r="BN19" s="510"/>
      <c r="BO19" s="510"/>
      <c r="BP19" s="510"/>
      <c r="BQ19" s="510"/>
      <c r="BR19" s="510"/>
      <c r="BS19" s="510"/>
      <c r="BT19" s="510"/>
      <c r="BU19" s="510"/>
      <c r="BV19" s="510"/>
      <c r="BW19" s="510"/>
      <c r="BX19" s="510"/>
      <c r="BY19" s="510"/>
      <c r="BZ19" s="510"/>
      <c r="CA19" s="510"/>
      <c r="CB19" s="510"/>
      <c r="CC19" s="510"/>
      <c r="CD19" s="510"/>
      <c r="CE19" s="510"/>
      <c r="CF19" s="510"/>
      <c r="CG19" s="510"/>
      <c r="CH19" s="510"/>
      <c r="CI19" s="510"/>
      <c r="CJ19" s="510"/>
      <c r="CK19" s="510"/>
      <c r="CL19" s="510"/>
      <c r="CM19" s="510"/>
      <c r="CN19" s="510"/>
      <c r="CO19" s="510"/>
      <c r="CP19" s="510"/>
      <c r="CQ19" s="510"/>
      <c r="CR19" s="510"/>
      <c r="CS19" s="510"/>
      <c r="CT19" s="510"/>
      <c r="CU19" s="510"/>
      <c r="CV19" s="510"/>
      <c r="CW19" s="510"/>
      <c r="CX19" s="510"/>
      <c r="CY19" s="510"/>
      <c r="CZ19" s="510"/>
      <c r="DA19" s="510"/>
      <c r="DB19" s="510"/>
      <c r="DC19" s="510"/>
      <c r="DD19" s="510"/>
      <c r="DE19" s="510"/>
      <c r="DF19" s="510"/>
      <c r="DG19" s="510"/>
      <c r="DH19" s="510"/>
      <c r="DI19" s="510"/>
      <c r="DJ19" s="510"/>
      <c r="DK19" s="510"/>
      <c r="DL19" s="510"/>
      <c r="DM19" s="510"/>
      <c r="DN19" s="510"/>
      <c r="DO19" s="510"/>
      <c r="DP19" s="510"/>
      <c r="DQ19" s="510"/>
      <c r="DR19" s="510"/>
      <c r="DS19" s="510"/>
      <c r="DT19" s="510"/>
      <c r="DU19" s="510"/>
      <c r="DV19" s="510"/>
      <c r="DW19" s="510"/>
      <c r="DX19" s="510"/>
      <c r="DY19" s="510"/>
      <c r="DZ19" s="510"/>
      <c r="EA19" s="510"/>
      <c r="EB19" s="510"/>
      <c r="EC19" s="510"/>
      <c r="ED19" s="510"/>
      <c r="EE19" s="510"/>
      <c r="EF19" s="510"/>
      <c r="EG19" s="510"/>
      <c r="EH19" s="510"/>
      <c r="EI19" s="510"/>
      <c r="EJ19" s="510"/>
      <c r="EK19" s="510"/>
      <c r="EL19" s="510"/>
      <c r="EM19" s="510"/>
      <c r="EN19" s="510"/>
      <c r="EO19" s="510"/>
      <c r="EP19" s="510"/>
      <c r="EQ19" s="510"/>
      <c r="ER19" s="510"/>
      <c r="ES19" s="510"/>
      <c r="ET19" s="510"/>
      <c r="EU19" s="510"/>
      <c r="EV19" s="510"/>
      <c r="EW19" s="510"/>
      <c r="EX19" s="510"/>
      <c r="EY19" s="510"/>
      <c r="EZ19" s="510"/>
      <c r="FA19" s="510"/>
      <c r="FB19" s="510"/>
      <c r="FC19" s="510"/>
      <c r="FD19" s="510"/>
      <c r="FE19" s="510"/>
      <c r="FF19" s="510"/>
      <c r="FG19" s="510"/>
      <c r="FH19" s="510"/>
      <c r="FI19" s="510"/>
      <c r="FJ19" s="510"/>
      <c r="FK19" s="510"/>
      <c r="FL19" s="510"/>
      <c r="FM19" s="510"/>
      <c r="FN19" s="510"/>
      <c r="FO19" s="510"/>
      <c r="FP19" s="510"/>
      <c r="FQ19" s="510"/>
      <c r="FR19" s="510"/>
      <c r="FS19" s="510"/>
      <c r="FT19" s="510"/>
      <c r="FU19" s="510"/>
      <c r="FV19" s="510"/>
      <c r="FW19" s="510"/>
      <c r="FX19" s="510"/>
      <c r="FY19" s="510"/>
      <c r="FZ19" s="510"/>
      <c r="GA19" s="510"/>
      <c r="GB19" s="510"/>
      <c r="GC19" s="510"/>
      <c r="GD19" s="510"/>
      <c r="GE19" s="510"/>
      <c r="GF19" s="510"/>
      <c r="GG19" s="510"/>
      <c r="GH19" s="510"/>
      <c r="GI19" s="510"/>
      <c r="GJ19" s="510"/>
      <c r="GK19" s="510"/>
      <c r="GL19" s="510"/>
      <c r="GM19" s="510"/>
      <c r="GN19" s="510"/>
      <c r="GO19" s="510"/>
      <c r="GP19" s="510"/>
      <c r="GQ19" s="510"/>
      <c r="GR19" s="510"/>
      <c r="GS19" s="510"/>
      <c r="GT19" s="510"/>
      <c r="GU19" s="510"/>
      <c r="GV19" s="510"/>
      <c r="GW19" s="510"/>
      <c r="GX19" s="510"/>
      <c r="GY19" s="510"/>
      <c r="GZ19" s="510"/>
      <c r="HA19" s="510"/>
      <c r="HB19" s="510"/>
      <c r="HC19" s="510"/>
      <c r="HD19" s="510"/>
      <c r="HE19" s="510"/>
      <c r="HF19" s="510"/>
      <c r="HG19" s="510"/>
      <c r="HH19" s="510"/>
      <c r="HI19" s="510"/>
      <c r="HJ19" s="510"/>
      <c r="HK19" s="510"/>
      <c r="HL19" s="510"/>
      <c r="HM19" s="510"/>
      <c r="HN19" s="510"/>
      <c r="HO19" s="510"/>
      <c r="HP19" s="510"/>
      <c r="HQ19" s="510"/>
      <c r="HR19" s="510"/>
      <c r="HS19" s="510"/>
      <c r="HT19" s="510"/>
      <c r="HU19" s="510"/>
      <c r="HV19" s="510"/>
      <c r="HW19" s="510"/>
      <c r="HX19" s="510"/>
      <c r="HY19" s="510"/>
      <c r="HZ19" s="510"/>
      <c r="IA19" s="510"/>
      <c r="IB19" s="510"/>
      <c r="IC19" s="510"/>
      <c r="ID19" s="510"/>
      <c r="IE19" s="510"/>
      <c r="IF19" s="510"/>
      <c r="IG19" s="510"/>
      <c r="IH19" s="510"/>
      <c r="II19" s="510"/>
      <c r="IJ19" s="510"/>
      <c r="IK19" s="510"/>
      <c r="IL19" s="510"/>
      <c r="IM19" s="510"/>
      <c r="IN19" s="510"/>
      <c r="IO19" s="510"/>
      <c r="IP19" s="510"/>
      <c r="IQ19" s="510"/>
      <c r="IR19" s="510"/>
      <c r="IS19" s="510"/>
      <c r="IT19" s="510"/>
      <c r="IU19" s="510"/>
      <c r="IV19" s="510"/>
      <c r="IW19" s="510"/>
      <c r="IX19" s="510"/>
      <c r="IY19" s="510"/>
      <c r="IZ19" s="510"/>
      <c r="JA19" s="510"/>
      <c r="JB19" s="510"/>
      <c r="JC19" s="510"/>
      <c r="JD19" s="510"/>
      <c r="JE19" s="510"/>
      <c r="JF19" s="510"/>
      <c r="JG19" s="510"/>
      <c r="JH19" s="510"/>
      <c r="JI19" s="510"/>
      <c r="JJ19" s="510"/>
      <c r="JK19" s="510"/>
      <c r="JL19" s="510"/>
      <c r="JM19" s="510"/>
      <c r="JN19" s="510"/>
      <c r="JO19" s="510"/>
      <c r="JP19" s="510"/>
      <c r="JQ19" s="510"/>
      <c r="JR19" s="510"/>
      <c r="JS19" s="510"/>
      <c r="JT19" s="510"/>
      <c r="JU19" s="510"/>
      <c r="JV19" s="510"/>
      <c r="JW19" s="510"/>
      <c r="JX19" s="510"/>
      <c r="JY19" s="510"/>
      <c r="JZ19" s="510"/>
      <c r="KA19" s="510"/>
      <c r="KB19" s="510"/>
      <c r="KC19" s="510"/>
      <c r="KD19" s="510"/>
      <c r="KE19" s="510"/>
      <c r="KF19" s="510"/>
      <c r="KG19" s="510"/>
      <c r="KH19" s="510"/>
      <c r="KI19" s="510"/>
      <c r="KJ19" s="510"/>
      <c r="KK19" s="510"/>
      <c r="KL19" s="510"/>
      <c r="KM19" s="510"/>
      <c r="KN19" s="510"/>
      <c r="KO19" s="510"/>
      <c r="KP19" s="510"/>
      <c r="KQ19" s="510"/>
      <c r="KR19" s="510"/>
      <c r="KS19" s="510"/>
      <c r="KT19" s="510"/>
      <c r="KU19" s="510"/>
      <c r="KV19" s="510"/>
      <c r="KW19" s="510"/>
      <c r="KX19" s="510"/>
      <c r="KY19" s="510"/>
      <c r="KZ19" s="510"/>
      <c r="LA19" s="510"/>
      <c r="LB19" s="510"/>
      <c r="LC19" s="510"/>
      <c r="LD19" s="510"/>
      <c r="LE19" s="510"/>
      <c r="LF19" s="510"/>
      <c r="LG19" s="510"/>
      <c r="LH19" s="510"/>
      <c r="LI19" s="510"/>
      <c r="LJ19" s="510"/>
      <c r="LK19" s="510"/>
      <c r="LL19" s="510"/>
      <c r="LM19" s="510"/>
      <c r="LN19" s="510"/>
      <c r="LO19" s="510"/>
      <c r="LP19" s="510"/>
      <c r="LQ19" s="510"/>
      <c r="LR19" s="510"/>
      <c r="LS19" s="510"/>
      <c r="LT19" s="510"/>
      <c r="LU19" s="510"/>
      <c r="LV19" s="510"/>
      <c r="LW19" s="510"/>
      <c r="LX19" s="510"/>
      <c r="LY19" s="510"/>
      <c r="LZ19" s="510"/>
      <c r="MA19" s="510"/>
      <c r="MB19" s="510"/>
      <c r="MC19" s="510"/>
      <c r="MD19" s="510"/>
      <c r="ME19" s="510"/>
      <c r="MF19" s="510"/>
      <c r="MG19" s="510"/>
      <c r="MH19" s="510"/>
      <c r="MI19" s="510"/>
      <c r="MJ19" s="510"/>
      <c r="MK19" s="510"/>
      <c r="ML19" s="510"/>
      <c r="MM19" s="510"/>
      <c r="MN19" s="510"/>
      <c r="MO19" s="510"/>
      <c r="MP19" s="510"/>
      <c r="MQ19" s="510"/>
      <c r="MR19" s="510"/>
      <c r="MS19" s="510"/>
      <c r="MT19" s="510"/>
      <c r="MU19" s="510"/>
      <c r="MV19" s="510"/>
      <c r="MW19" s="510"/>
    </row>
    <row r="20" spans="1:361">
      <c r="A20" s="509" t="s">
        <v>486</v>
      </c>
      <c r="B20" s="510"/>
      <c r="C20" s="510"/>
      <c r="D20" s="510"/>
      <c r="E20" s="510"/>
      <c r="F20" s="510"/>
      <c r="G20" s="510"/>
      <c r="H20" s="510"/>
      <c r="I20" s="510"/>
      <c r="J20" s="510"/>
      <c r="K20" s="510"/>
      <c r="L20" s="510"/>
      <c r="M20" s="510"/>
      <c r="N20" s="510"/>
      <c r="O20" s="510"/>
      <c r="P20" s="510"/>
      <c r="Q20" s="510"/>
      <c r="R20" s="510"/>
      <c r="S20" s="510"/>
      <c r="T20" s="510"/>
      <c r="U20" s="510"/>
      <c r="V20" s="510"/>
      <c r="W20" s="510"/>
      <c r="X20" s="510"/>
      <c r="Y20" s="510"/>
      <c r="Z20" s="510"/>
      <c r="AA20" s="510"/>
      <c r="AB20" s="510"/>
      <c r="AC20" s="510"/>
      <c r="AD20" s="510"/>
      <c r="AE20" s="510"/>
      <c r="AF20" s="510"/>
      <c r="AG20" s="510"/>
      <c r="AH20" s="510"/>
      <c r="AI20" s="510"/>
      <c r="AJ20" s="510"/>
      <c r="AK20" s="510"/>
      <c r="AL20" s="510"/>
      <c r="AM20" s="510"/>
      <c r="AN20" s="510"/>
      <c r="AO20" s="510"/>
      <c r="AP20" s="510"/>
      <c r="AQ20" s="510"/>
      <c r="AR20" s="510"/>
      <c r="AS20" s="510"/>
      <c r="AT20" s="510"/>
      <c r="AU20" s="510"/>
      <c r="AV20" s="510"/>
      <c r="AW20" s="510"/>
      <c r="AX20" s="510"/>
      <c r="AY20" s="510"/>
      <c r="AZ20" s="510"/>
      <c r="BA20" s="510"/>
      <c r="BB20" s="510"/>
      <c r="BC20" s="510"/>
      <c r="BD20" s="510"/>
      <c r="BE20" s="510"/>
      <c r="BF20" s="510"/>
      <c r="BG20" s="510"/>
      <c r="BH20" s="510"/>
      <c r="BI20" s="510"/>
      <c r="BJ20" s="510"/>
      <c r="BK20" s="510"/>
      <c r="BL20" s="510"/>
      <c r="BM20" s="510"/>
      <c r="BN20" s="510"/>
      <c r="BO20" s="510"/>
      <c r="BP20" s="510"/>
      <c r="BQ20" s="510"/>
      <c r="BR20" s="510"/>
      <c r="BS20" s="510"/>
      <c r="BT20" s="510"/>
      <c r="BU20" s="510"/>
      <c r="BV20" s="510"/>
      <c r="BW20" s="510"/>
      <c r="BX20" s="510"/>
      <c r="BY20" s="510"/>
      <c r="BZ20" s="510"/>
      <c r="CA20" s="510"/>
      <c r="CB20" s="510"/>
      <c r="CC20" s="510"/>
      <c r="CD20" s="510"/>
      <c r="CE20" s="510"/>
      <c r="CF20" s="510"/>
      <c r="CG20" s="510"/>
      <c r="CH20" s="510"/>
      <c r="CI20" s="510"/>
      <c r="CJ20" s="510"/>
      <c r="CK20" s="510"/>
      <c r="CL20" s="510"/>
      <c r="CM20" s="510"/>
      <c r="CN20" s="510"/>
      <c r="CO20" s="510"/>
      <c r="CP20" s="510"/>
      <c r="CQ20" s="510"/>
      <c r="CR20" s="510"/>
      <c r="CS20" s="510"/>
      <c r="CT20" s="510"/>
      <c r="CU20" s="510"/>
      <c r="CV20" s="510"/>
      <c r="CW20" s="510"/>
      <c r="CX20" s="510"/>
      <c r="CY20" s="510"/>
      <c r="CZ20" s="510"/>
      <c r="DA20" s="510"/>
      <c r="DB20" s="510"/>
      <c r="DC20" s="510"/>
      <c r="DD20" s="510"/>
      <c r="DE20" s="510"/>
      <c r="DF20" s="510"/>
      <c r="DG20" s="510"/>
      <c r="DH20" s="510"/>
      <c r="DI20" s="510"/>
      <c r="DJ20" s="510"/>
      <c r="DK20" s="510"/>
      <c r="DL20" s="510"/>
      <c r="DM20" s="510"/>
      <c r="DN20" s="510"/>
      <c r="DO20" s="510"/>
      <c r="DP20" s="510"/>
      <c r="DQ20" s="510"/>
      <c r="DR20" s="510"/>
      <c r="DS20" s="510"/>
      <c r="DT20" s="510"/>
      <c r="DU20" s="510"/>
      <c r="DV20" s="510"/>
      <c r="DW20" s="510"/>
      <c r="DX20" s="510"/>
      <c r="DY20" s="510"/>
      <c r="DZ20" s="510"/>
      <c r="EA20" s="510"/>
      <c r="EB20" s="510"/>
      <c r="EC20" s="510"/>
      <c r="ED20" s="510"/>
      <c r="EE20" s="510"/>
      <c r="EF20" s="510"/>
      <c r="EG20" s="510"/>
      <c r="EH20" s="510"/>
      <c r="EI20" s="510"/>
      <c r="EJ20" s="510"/>
      <c r="EK20" s="510"/>
      <c r="EL20" s="510"/>
      <c r="EM20" s="510"/>
      <c r="EN20" s="510"/>
      <c r="EO20" s="510"/>
      <c r="EP20" s="510"/>
      <c r="EQ20" s="510"/>
      <c r="ER20" s="510"/>
      <c r="ES20" s="510"/>
      <c r="ET20" s="510"/>
      <c r="EU20" s="510"/>
      <c r="EV20" s="510"/>
      <c r="EW20" s="510"/>
      <c r="EX20" s="510"/>
      <c r="EY20" s="510"/>
      <c r="EZ20" s="510"/>
      <c r="FA20" s="510"/>
      <c r="FB20" s="510"/>
      <c r="FC20" s="510"/>
      <c r="FD20" s="510"/>
      <c r="FE20" s="510"/>
      <c r="FF20" s="510"/>
      <c r="FG20" s="510"/>
      <c r="FH20" s="510"/>
      <c r="FI20" s="510"/>
      <c r="FJ20" s="510"/>
      <c r="FK20" s="510"/>
      <c r="FL20" s="510"/>
      <c r="FM20" s="510"/>
      <c r="FN20" s="510"/>
      <c r="FO20" s="510"/>
      <c r="FP20" s="510"/>
      <c r="FQ20" s="510"/>
      <c r="FR20" s="510"/>
      <c r="FS20" s="510"/>
      <c r="FT20" s="510"/>
      <c r="FU20" s="510"/>
      <c r="FV20" s="510"/>
      <c r="FW20" s="510"/>
      <c r="FX20" s="510"/>
      <c r="FY20" s="510"/>
      <c r="FZ20" s="510"/>
      <c r="GA20" s="510"/>
      <c r="GB20" s="510"/>
      <c r="GC20" s="510"/>
      <c r="GD20" s="510"/>
      <c r="GE20" s="510"/>
      <c r="GF20" s="510"/>
      <c r="GG20" s="510"/>
      <c r="GH20" s="510"/>
      <c r="GI20" s="510"/>
      <c r="GJ20" s="510"/>
      <c r="GK20" s="510"/>
      <c r="GL20" s="510"/>
      <c r="GM20" s="510"/>
      <c r="GN20" s="510"/>
      <c r="GO20" s="510"/>
      <c r="GP20" s="510"/>
      <c r="GQ20" s="510"/>
      <c r="GR20" s="510"/>
      <c r="GS20" s="510"/>
      <c r="GT20" s="510"/>
      <c r="GU20" s="510"/>
      <c r="GV20" s="510"/>
      <c r="GW20" s="510"/>
      <c r="GX20" s="510"/>
      <c r="GY20" s="510"/>
      <c r="GZ20" s="510"/>
      <c r="HA20" s="510"/>
      <c r="HB20" s="510"/>
      <c r="HC20" s="510"/>
      <c r="HD20" s="510"/>
      <c r="HE20" s="510"/>
      <c r="HF20" s="510"/>
      <c r="HG20" s="510"/>
      <c r="HH20" s="510"/>
      <c r="HI20" s="510"/>
      <c r="HJ20" s="510"/>
      <c r="HK20" s="510"/>
      <c r="HL20" s="510"/>
      <c r="HM20" s="510"/>
      <c r="HN20" s="510"/>
      <c r="HO20" s="510"/>
      <c r="HP20" s="510"/>
      <c r="HQ20" s="510"/>
      <c r="HR20" s="510"/>
      <c r="HS20" s="510"/>
      <c r="HT20" s="510"/>
      <c r="HU20" s="510"/>
      <c r="HV20" s="510"/>
      <c r="HW20" s="510"/>
      <c r="HX20" s="510"/>
      <c r="HY20" s="510"/>
      <c r="HZ20" s="510"/>
      <c r="IA20" s="510"/>
      <c r="IB20" s="510"/>
      <c r="IC20" s="510"/>
      <c r="ID20" s="510"/>
      <c r="IE20" s="510"/>
      <c r="IF20" s="510"/>
      <c r="IG20" s="510"/>
      <c r="IH20" s="510"/>
      <c r="II20" s="510"/>
      <c r="IJ20" s="510"/>
      <c r="IK20" s="510"/>
      <c r="IL20" s="510"/>
      <c r="IM20" s="510"/>
      <c r="IN20" s="510"/>
      <c r="IO20" s="510"/>
      <c r="IP20" s="510"/>
      <c r="IQ20" s="510"/>
      <c r="IR20" s="510"/>
      <c r="IS20" s="510"/>
      <c r="IT20" s="510"/>
      <c r="IU20" s="510"/>
      <c r="IV20" s="510"/>
      <c r="IW20" s="510"/>
      <c r="IX20" s="510"/>
      <c r="IY20" s="510"/>
      <c r="IZ20" s="510"/>
      <c r="JA20" s="510"/>
      <c r="JB20" s="510"/>
      <c r="JC20" s="510"/>
      <c r="JD20" s="510"/>
      <c r="JE20" s="510"/>
      <c r="JF20" s="510"/>
      <c r="JG20" s="510"/>
      <c r="JH20" s="510"/>
      <c r="JI20" s="510"/>
      <c r="JJ20" s="510"/>
      <c r="JK20" s="510"/>
      <c r="JL20" s="510"/>
      <c r="JM20" s="510"/>
      <c r="JN20" s="510"/>
      <c r="JO20" s="510"/>
      <c r="JP20" s="510"/>
      <c r="JQ20" s="510"/>
      <c r="JR20" s="510"/>
      <c r="JS20" s="510"/>
      <c r="JT20" s="510"/>
      <c r="JU20" s="510"/>
      <c r="JV20" s="510"/>
      <c r="JW20" s="510"/>
      <c r="JX20" s="510"/>
      <c r="JY20" s="510"/>
      <c r="JZ20" s="510"/>
      <c r="KA20" s="510"/>
      <c r="KB20" s="510"/>
      <c r="KC20" s="510"/>
      <c r="KD20" s="510"/>
      <c r="KE20" s="510"/>
      <c r="KF20" s="510"/>
      <c r="KG20" s="510"/>
      <c r="KH20" s="510"/>
      <c r="KI20" s="510"/>
      <c r="KJ20" s="510"/>
      <c r="KK20" s="510"/>
      <c r="KL20" s="510"/>
      <c r="KM20" s="510"/>
      <c r="KN20" s="510"/>
      <c r="KO20" s="510"/>
      <c r="KP20" s="510"/>
      <c r="KQ20" s="510"/>
      <c r="KR20" s="510"/>
      <c r="KS20" s="510"/>
      <c r="KT20" s="510"/>
      <c r="KU20" s="510"/>
      <c r="KV20" s="510"/>
      <c r="KW20" s="510"/>
      <c r="KX20" s="510"/>
      <c r="KY20" s="510"/>
      <c r="KZ20" s="510"/>
      <c r="LA20" s="510"/>
      <c r="LB20" s="510"/>
      <c r="LC20" s="510"/>
      <c r="LD20" s="510"/>
      <c r="LE20" s="510"/>
      <c r="LF20" s="510"/>
      <c r="LG20" s="510"/>
      <c r="LH20" s="510"/>
      <c r="LI20" s="510"/>
      <c r="LJ20" s="510"/>
      <c r="LK20" s="510"/>
      <c r="LL20" s="510"/>
      <c r="LM20" s="510"/>
      <c r="LN20" s="510"/>
      <c r="LO20" s="510"/>
      <c r="LP20" s="510"/>
      <c r="LQ20" s="510"/>
      <c r="LR20" s="510"/>
      <c r="LS20" s="510"/>
      <c r="LT20" s="510"/>
      <c r="LU20" s="510"/>
      <c r="LV20" s="510"/>
      <c r="LW20" s="510"/>
      <c r="LX20" s="510"/>
      <c r="LY20" s="510"/>
      <c r="LZ20" s="510"/>
      <c r="MA20" s="510"/>
      <c r="MB20" s="510"/>
      <c r="MC20" s="510"/>
      <c r="MD20" s="510"/>
      <c r="ME20" s="510"/>
      <c r="MF20" s="510"/>
      <c r="MG20" s="510"/>
      <c r="MH20" s="510"/>
      <c r="MI20" s="510"/>
      <c r="MJ20" s="510"/>
      <c r="MK20" s="510"/>
      <c r="ML20" s="510"/>
      <c r="MM20" s="510"/>
      <c r="MN20" s="510"/>
      <c r="MO20" s="510"/>
      <c r="MP20" s="510"/>
      <c r="MQ20" s="510"/>
      <c r="MR20" s="510"/>
      <c r="MS20" s="510"/>
      <c r="MT20" s="510"/>
      <c r="MU20" s="510"/>
      <c r="MV20" s="510"/>
      <c r="MW20" s="510"/>
    </row>
    <row r="21" spans="1:361">
      <c r="A21" s="509" t="s">
        <v>487</v>
      </c>
      <c r="B21" s="510"/>
      <c r="C21" s="510"/>
      <c r="D21" s="510"/>
      <c r="E21" s="510"/>
      <c r="F21" s="510"/>
      <c r="G21" s="510"/>
      <c r="H21" s="510"/>
      <c r="I21" s="510"/>
      <c r="J21" s="510"/>
      <c r="K21" s="510"/>
      <c r="L21" s="510"/>
      <c r="M21" s="510"/>
      <c r="N21" s="510"/>
      <c r="O21" s="510"/>
      <c r="P21" s="510"/>
      <c r="Q21" s="510"/>
      <c r="R21" s="510"/>
      <c r="S21" s="510"/>
      <c r="T21" s="510"/>
      <c r="U21" s="510"/>
      <c r="V21" s="510"/>
      <c r="W21" s="510"/>
      <c r="X21" s="510"/>
      <c r="Y21" s="510"/>
      <c r="Z21" s="510"/>
      <c r="AA21" s="510"/>
      <c r="AB21" s="510"/>
      <c r="AC21" s="510"/>
      <c r="AD21" s="510"/>
      <c r="AE21" s="510"/>
      <c r="AF21" s="510"/>
      <c r="AG21" s="510"/>
      <c r="AH21" s="510"/>
      <c r="AI21" s="510"/>
      <c r="AJ21" s="510"/>
      <c r="AK21" s="510"/>
      <c r="AL21" s="510"/>
      <c r="AM21" s="510"/>
      <c r="AN21" s="510"/>
      <c r="AO21" s="510"/>
      <c r="AP21" s="510"/>
      <c r="AQ21" s="510"/>
      <c r="AR21" s="510"/>
      <c r="AS21" s="510"/>
      <c r="AT21" s="510"/>
      <c r="AU21" s="510"/>
      <c r="AV21" s="510"/>
      <c r="AW21" s="510"/>
      <c r="AX21" s="510"/>
      <c r="AY21" s="510"/>
      <c r="AZ21" s="510"/>
      <c r="BA21" s="510"/>
      <c r="BB21" s="510"/>
      <c r="BC21" s="510"/>
      <c r="BD21" s="510"/>
      <c r="BE21" s="510"/>
      <c r="BF21" s="510"/>
      <c r="BG21" s="510"/>
      <c r="BH21" s="510"/>
      <c r="BI21" s="510"/>
      <c r="BJ21" s="510"/>
      <c r="BK21" s="510"/>
      <c r="BL21" s="510"/>
      <c r="BM21" s="510"/>
      <c r="BN21" s="510"/>
      <c r="BO21" s="510"/>
      <c r="BP21" s="510"/>
      <c r="BQ21" s="510"/>
      <c r="BR21" s="510"/>
      <c r="BS21" s="510"/>
      <c r="BT21" s="510"/>
      <c r="BU21" s="510"/>
      <c r="BV21" s="510"/>
      <c r="BW21" s="510"/>
      <c r="BX21" s="510"/>
      <c r="BY21" s="510"/>
      <c r="BZ21" s="510"/>
      <c r="CA21" s="510"/>
      <c r="CB21" s="510"/>
      <c r="CC21" s="510"/>
      <c r="CD21" s="510"/>
      <c r="CE21" s="510"/>
      <c r="CF21" s="510"/>
      <c r="CG21" s="510"/>
      <c r="CH21" s="510"/>
      <c r="CI21" s="510"/>
      <c r="CJ21" s="510"/>
      <c r="CK21" s="510"/>
      <c r="CL21" s="510"/>
      <c r="CM21" s="510"/>
      <c r="CN21" s="510"/>
      <c r="CO21" s="510"/>
      <c r="CP21" s="510"/>
      <c r="CQ21" s="510"/>
      <c r="CR21" s="510"/>
      <c r="CS21" s="510"/>
      <c r="CT21" s="510"/>
      <c r="CU21" s="510"/>
      <c r="CV21" s="510"/>
      <c r="CW21" s="510"/>
      <c r="CX21" s="510"/>
      <c r="CY21" s="510"/>
      <c r="CZ21" s="510"/>
      <c r="DA21" s="510"/>
      <c r="DB21" s="510"/>
      <c r="DC21" s="510"/>
      <c r="DD21" s="510"/>
      <c r="DE21" s="510"/>
      <c r="DF21" s="510"/>
      <c r="DG21" s="510"/>
      <c r="DH21" s="510"/>
      <c r="DI21" s="510"/>
      <c r="DJ21" s="510"/>
      <c r="DK21" s="510"/>
      <c r="DL21" s="510"/>
      <c r="DM21" s="510"/>
      <c r="DN21" s="510"/>
      <c r="DO21" s="510"/>
      <c r="DP21" s="510"/>
      <c r="DQ21" s="510"/>
      <c r="DR21" s="510"/>
      <c r="DS21" s="510"/>
      <c r="DT21" s="510"/>
      <c r="DU21" s="510"/>
      <c r="DV21" s="510"/>
      <c r="DW21" s="510"/>
      <c r="DX21" s="510"/>
      <c r="DY21" s="510"/>
      <c r="DZ21" s="510"/>
      <c r="EA21" s="510"/>
      <c r="EB21" s="510"/>
      <c r="EC21" s="510"/>
      <c r="ED21" s="510"/>
      <c r="EE21" s="510"/>
      <c r="EF21" s="510"/>
      <c r="EG21" s="510"/>
      <c r="EH21" s="510"/>
      <c r="EI21" s="510"/>
      <c r="EJ21" s="510"/>
      <c r="EK21" s="510"/>
      <c r="EL21" s="510"/>
      <c r="EM21" s="510"/>
      <c r="EN21" s="510"/>
      <c r="EO21" s="510"/>
      <c r="EP21" s="510"/>
      <c r="EQ21" s="510"/>
      <c r="ER21" s="510"/>
      <c r="ES21" s="510"/>
      <c r="ET21" s="510"/>
      <c r="EU21" s="510"/>
      <c r="EV21" s="510"/>
      <c r="EW21" s="510"/>
      <c r="EX21" s="510"/>
      <c r="EY21" s="510"/>
      <c r="EZ21" s="510"/>
      <c r="FA21" s="510"/>
      <c r="FB21" s="510"/>
      <c r="FC21" s="510"/>
      <c r="FD21" s="510"/>
      <c r="FE21" s="510"/>
      <c r="FF21" s="510"/>
      <c r="FG21" s="510"/>
      <c r="FH21" s="510"/>
      <c r="FI21" s="510"/>
      <c r="FJ21" s="510"/>
      <c r="FK21" s="510"/>
      <c r="FL21" s="510"/>
      <c r="FM21" s="510"/>
      <c r="FN21" s="510"/>
      <c r="FO21" s="510"/>
      <c r="FP21" s="510"/>
      <c r="FQ21" s="510"/>
      <c r="FR21" s="510"/>
      <c r="FS21" s="510"/>
      <c r="FT21" s="510"/>
      <c r="FU21" s="510"/>
      <c r="FV21" s="510"/>
      <c r="FW21" s="510"/>
      <c r="FX21" s="510"/>
      <c r="FY21" s="510"/>
      <c r="FZ21" s="510"/>
      <c r="GA21" s="510"/>
      <c r="GB21" s="510"/>
      <c r="GC21" s="510"/>
      <c r="GD21" s="510"/>
      <c r="GE21" s="510"/>
      <c r="GF21" s="510"/>
      <c r="GG21" s="510"/>
      <c r="GH21" s="510"/>
      <c r="GI21" s="510"/>
      <c r="GJ21" s="510"/>
      <c r="GK21" s="510"/>
      <c r="GL21" s="510"/>
      <c r="GM21" s="510"/>
      <c r="GN21" s="510"/>
      <c r="GO21" s="510"/>
      <c r="GP21" s="510"/>
      <c r="GQ21" s="510"/>
      <c r="GR21" s="510"/>
      <c r="GS21" s="510"/>
      <c r="GT21" s="510"/>
      <c r="GU21" s="510"/>
      <c r="GV21" s="510"/>
      <c r="GW21" s="510"/>
      <c r="GX21" s="510"/>
      <c r="GY21" s="510"/>
      <c r="GZ21" s="510"/>
      <c r="HA21" s="510"/>
      <c r="HB21" s="510"/>
      <c r="HC21" s="510"/>
      <c r="HD21" s="510"/>
      <c r="HE21" s="510"/>
      <c r="HF21" s="510"/>
      <c r="HG21" s="510"/>
      <c r="HH21" s="510"/>
      <c r="HI21" s="510"/>
      <c r="HJ21" s="510"/>
      <c r="HK21" s="510"/>
      <c r="HL21" s="510"/>
      <c r="HM21" s="510"/>
      <c r="HN21" s="510"/>
      <c r="HO21" s="510"/>
      <c r="HP21" s="510"/>
      <c r="HQ21" s="510"/>
      <c r="HR21" s="510"/>
      <c r="HS21" s="510"/>
      <c r="HT21" s="510"/>
      <c r="HU21" s="510"/>
      <c r="HV21" s="510"/>
      <c r="HW21" s="510"/>
      <c r="HX21" s="510"/>
      <c r="HY21" s="510"/>
      <c r="HZ21" s="510"/>
      <c r="IA21" s="510"/>
      <c r="IB21" s="510"/>
      <c r="IC21" s="510"/>
      <c r="ID21" s="510"/>
      <c r="IE21" s="510"/>
      <c r="IF21" s="510"/>
      <c r="IG21" s="510"/>
      <c r="IH21" s="510"/>
      <c r="II21" s="510"/>
      <c r="IJ21" s="510"/>
      <c r="IK21" s="510"/>
      <c r="IL21" s="510"/>
      <c r="IM21" s="510"/>
      <c r="IN21" s="510"/>
      <c r="IO21" s="510"/>
      <c r="IP21" s="510"/>
      <c r="IQ21" s="510"/>
      <c r="IR21" s="510"/>
      <c r="IS21" s="510"/>
      <c r="IT21" s="510"/>
      <c r="IU21" s="510"/>
      <c r="IV21" s="510"/>
      <c r="IW21" s="510"/>
      <c r="IX21" s="510"/>
      <c r="IY21" s="510"/>
      <c r="IZ21" s="510"/>
      <c r="JA21" s="510"/>
      <c r="JB21" s="510"/>
      <c r="JC21" s="510"/>
      <c r="JD21" s="510"/>
      <c r="JE21" s="510"/>
      <c r="JF21" s="510"/>
      <c r="JG21" s="510"/>
      <c r="JH21" s="510"/>
      <c r="JI21" s="510"/>
      <c r="JJ21" s="510"/>
      <c r="JK21" s="510"/>
      <c r="JL21" s="510"/>
      <c r="JM21" s="510"/>
      <c r="JN21" s="510"/>
      <c r="JO21" s="510"/>
      <c r="JP21" s="510"/>
      <c r="JQ21" s="510"/>
      <c r="JR21" s="510"/>
      <c r="JS21" s="510"/>
      <c r="JT21" s="510"/>
      <c r="JU21" s="510"/>
      <c r="JV21" s="510"/>
      <c r="JW21" s="510"/>
      <c r="JX21" s="510"/>
      <c r="JY21" s="510"/>
      <c r="JZ21" s="510"/>
      <c r="KA21" s="510"/>
      <c r="KB21" s="510"/>
      <c r="KC21" s="510"/>
      <c r="KD21" s="510"/>
      <c r="KE21" s="510"/>
      <c r="KF21" s="510"/>
      <c r="KG21" s="510"/>
      <c r="KH21" s="510"/>
      <c r="KI21" s="510"/>
      <c r="KJ21" s="510"/>
      <c r="KK21" s="510"/>
      <c r="KL21" s="510"/>
      <c r="KM21" s="510"/>
      <c r="KN21" s="510"/>
      <c r="KO21" s="510"/>
      <c r="KP21" s="510"/>
      <c r="KQ21" s="510"/>
      <c r="KR21" s="510"/>
      <c r="KS21" s="510"/>
      <c r="KT21" s="510"/>
      <c r="KU21" s="510"/>
      <c r="KV21" s="510"/>
      <c r="KW21" s="510"/>
      <c r="KX21" s="510"/>
      <c r="KY21" s="510"/>
      <c r="KZ21" s="510"/>
      <c r="LA21" s="510"/>
      <c r="LB21" s="510"/>
      <c r="LC21" s="510"/>
      <c r="LD21" s="510"/>
      <c r="LE21" s="510"/>
      <c r="LF21" s="510"/>
      <c r="LG21" s="510"/>
      <c r="LH21" s="510"/>
      <c r="LI21" s="510"/>
      <c r="LJ21" s="510"/>
      <c r="LK21" s="510"/>
      <c r="LL21" s="510"/>
      <c r="LM21" s="510"/>
      <c r="LN21" s="510"/>
      <c r="LO21" s="510"/>
      <c r="LP21" s="510"/>
      <c r="LQ21" s="510"/>
      <c r="LR21" s="510"/>
      <c r="LS21" s="510"/>
      <c r="LT21" s="510"/>
      <c r="LU21" s="510"/>
      <c r="LV21" s="510"/>
      <c r="LW21" s="510"/>
      <c r="LX21" s="510"/>
      <c r="LY21" s="510"/>
      <c r="LZ21" s="510"/>
      <c r="MA21" s="510"/>
      <c r="MB21" s="510"/>
      <c r="MC21" s="510"/>
      <c r="MD21" s="510"/>
      <c r="ME21" s="510"/>
      <c r="MF21" s="510"/>
      <c r="MG21" s="510"/>
      <c r="MH21" s="510"/>
      <c r="MI21" s="510"/>
      <c r="MJ21" s="510"/>
      <c r="MK21" s="510"/>
      <c r="ML21" s="510"/>
      <c r="MM21" s="510"/>
      <c r="MN21" s="510"/>
      <c r="MO21" s="510"/>
      <c r="MP21" s="510"/>
      <c r="MQ21" s="510"/>
      <c r="MR21" s="510"/>
      <c r="MS21" s="510"/>
      <c r="MT21" s="510"/>
      <c r="MU21" s="510"/>
      <c r="MV21" s="510"/>
      <c r="MW21" s="510"/>
    </row>
    <row r="22" spans="1:361">
      <c r="A22" s="509" t="s">
        <v>488</v>
      </c>
      <c r="B22" s="510"/>
      <c r="C22" s="510"/>
      <c r="D22" s="510"/>
      <c r="E22" s="510"/>
      <c r="F22" s="510"/>
      <c r="G22" s="510"/>
      <c r="H22" s="510"/>
      <c r="I22" s="510"/>
      <c r="J22" s="510"/>
      <c r="K22" s="510"/>
      <c r="L22" s="510"/>
      <c r="M22" s="510"/>
      <c r="N22" s="510"/>
      <c r="O22" s="510"/>
      <c r="P22" s="510"/>
      <c r="Q22" s="510"/>
      <c r="R22" s="510"/>
      <c r="S22" s="510"/>
      <c r="T22" s="510"/>
      <c r="U22" s="510"/>
      <c r="V22" s="510"/>
      <c r="W22" s="510"/>
      <c r="X22" s="510"/>
      <c r="Y22" s="510"/>
      <c r="Z22" s="510"/>
      <c r="AA22" s="510"/>
      <c r="AB22" s="510"/>
      <c r="AC22" s="510"/>
      <c r="AD22" s="510"/>
      <c r="AE22" s="510"/>
      <c r="AF22" s="510"/>
      <c r="AG22" s="510"/>
      <c r="AH22" s="510"/>
      <c r="AI22" s="510"/>
      <c r="AJ22" s="510"/>
      <c r="AK22" s="510"/>
      <c r="AL22" s="510"/>
      <c r="AM22" s="510"/>
      <c r="AN22" s="510"/>
      <c r="AO22" s="510"/>
      <c r="AP22" s="510"/>
      <c r="AQ22" s="510"/>
      <c r="AR22" s="510"/>
      <c r="AS22" s="510"/>
      <c r="AT22" s="510"/>
      <c r="AU22" s="510"/>
      <c r="AV22" s="510"/>
      <c r="AW22" s="510"/>
      <c r="AX22" s="510"/>
      <c r="AY22" s="510"/>
      <c r="AZ22" s="510"/>
      <c r="BA22" s="510"/>
      <c r="BB22" s="510"/>
      <c r="BC22" s="510"/>
      <c r="BD22" s="510"/>
      <c r="BE22" s="510"/>
      <c r="BF22" s="510"/>
      <c r="BG22" s="510"/>
      <c r="BH22" s="510"/>
      <c r="BI22" s="510"/>
      <c r="BJ22" s="510"/>
      <c r="BK22" s="510"/>
      <c r="BL22" s="510"/>
      <c r="BM22" s="510"/>
      <c r="BN22" s="510"/>
      <c r="BO22" s="510"/>
      <c r="BP22" s="510"/>
      <c r="BQ22" s="510"/>
      <c r="BR22" s="510"/>
      <c r="BS22" s="510"/>
      <c r="BT22" s="510"/>
      <c r="BU22" s="510"/>
      <c r="BV22" s="510"/>
      <c r="BW22" s="510"/>
      <c r="BX22" s="510"/>
      <c r="BY22" s="510"/>
      <c r="BZ22" s="510"/>
      <c r="CA22" s="510"/>
      <c r="CB22" s="510"/>
      <c r="CC22" s="510"/>
      <c r="CD22" s="510"/>
      <c r="CE22" s="510"/>
      <c r="CF22" s="510"/>
      <c r="CG22" s="510"/>
      <c r="CH22" s="510"/>
      <c r="CI22" s="510"/>
      <c r="CJ22" s="510"/>
      <c r="CK22" s="510"/>
      <c r="CL22" s="510"/>
      <c r="CM22" s="510"/>
      <c r="CN22" s="510"/>
      <c r="CO22" s="510"/>
      <c r="CP22" s="510"/>
      <c r="CQ22" s="510"/>
      <c r="CR22" s="510"/>
      <c r="CS22" s="510"/>
      <c r="CT22" s="510"/>
      <c r="CU22" s="510"/>
      <c r="CV22" s="510"/>
      <c r="CW22" s="510"/>
      <c r="CX22" s="510"/>
      <c r="CY22" s="510"/>
      <c r="CZ22" s="510"/>
      <c r="DA22" s="510"/>
      <c r="DB22" s="510"/>
      <c r="DC22" s="510"/>
      <c r="DD22" s="510"/>
      <c r="DE22" s="510"/>
      <c r="DF22" s="510"/>
      <c r="DG22" s="510"/>
      <c r="DH22" s="510"/>
      <c r="DI22" s="510"/>
      <c r="DJ22" s="510"/>
      <c r="DK22" s="510"/>
      <c r="DL22" s="510"/>
      <c r="DM22" s="510"/>
      <c r="DN22" s="510"/>
      <c r="DO22" s="510"/>
      <c r="DP22" s="510"/>
      <c r="DQ22" s="510"/>
      <c r="DR22" s="510"/>
      <c r="DS22" s="510"/>
      <c r="DT22" s="510"/>
      <c r="DU22" s="510"/>
      <c r="DV22" s="510"/>
      <c r="DW22" s="510"/>
      <c r="DX22" s="510"/>
      <c r="DY22" s="510"/>
      <c r="DZ22" s="510"/>
      <c r="EA22" s="510"/>
      <c r="EB22" s="510"/>
      <c r="EC22" s="510"/>
      <c r="ED22" s="510"/>
      <c r="EE22" s="510"/>
      <c r="EF22" s="510"/>
      <c r="EG22" s="510"/>
      <c r="EH22" s="510"/>
      <c r="EI22" s="510"/>
      <c r="EJ22" s="510"/>
      <c r="EK22" s="510"/>
      <c r="EL22" s="510"/>
      <c r="EM22" s="510"/>
      <c r="EN22" s="510"/>
      <c r="EO22" s="510"/>
      <c r="EP22" s="510"/>
      <c r="EQ22" s="510"/>
      <c r="ER22" s="510"/>
      <c r="ES22" s="510"/>
      <c r="ET22" s="510"/>
      <c r="EU22" s="510"/>
      <c r="EV22" s="510"/>
      <c r="EW22" s="510"/>
      <c r="EX22" s="510"/>
      <c r="EY22" s="510"/>
      <c r="EZ22" s="510"/>
      <c r="FA22" s="510"/>
      <c r="FB22" s="510"/>
      <c r="FC22" s="510"/>
      <c r="FD22" s="510"/>
      <c r="FE22" s="510"/>
      <c r="FF22" s="510"/>
      <c r="FG22" s="510"/>
      <c r="FH22" s="510"/>
      <c r="FI22" s="510"/>
      <c r="FJ22" s="510"/>
      <c r="FK22" s="510"/>
      <c r="FL22" s="510"/>
      <c r="FM22" s="510"/>
      <c r="FN22" s="510"/>
      <c r="FO22" s="510"/>
      <c r="FP22" s="510"/>
      <c r="FQ22" s="510"/>
      <c r="FR22" s="510"/>
      <c r="FS22" s="510"/>
      <c r="FT22" s="510"/>
      <c r="FU22" s="510"/>
      <c r="FV22" s="510"/>
      <c r="FW22" s="510"/>
      <c r="FX22" s="510"/>
      <c r="FY22" s="510"/>
      <c r="FZ22" s="510"/>
      <c r="GA22" s="510"/>
      <c r="GB22" s="510"/>
      <c r="GC22" s="510"/>
      <c r="GD22" s="510"/>
      <c r="GE22" s="510"/>
      <c r="GF22" s="510"/>
      <c r="GG22" s="510"/>
      <c r="GH22" s="510"/>
      <c r="GI22" s="510"/>
      <c r="GJ22" s="510"/>
      <c r="GK22" s="510"/>
      <c r="GL22" s="510"/>
      <c r="GM22" s="510"/>
      <c r="GN22" s="510"/>
      <c r="GO22" s="510"/>
      <c r="GP22" s="510"/>
      <c r="GQ22" s="510"/>
      <c r="GR22" s="510"/>
      <c r="GS22" s="510"/>
      <c r="GT22" s="510"/>
      <c r="GU22" s="510"/>
      <c r="GV22" s="510"/>
      <c r="GW22" s="510"/>
      <c r="GX22" s="510"/>
      <c r="GY22" s="510"/>
      <c r="GZ22" s="510"/>
      <c r="HA22" s="510"/>
      <c r="HB22" s="510"/>
      <c r="HC22" s="510"/>
      <c r="HD22" s="510"/>
      <c r="HE22" s="510"/>
      <c r="HF22" s="510"/>
      <c r="HG22" s="510"/>
      <c r="HH22" s="510"/>
      <c r="HI22" s="510"/>
      <c r="HJ22" s="510"/>
      <c r="HK22" s="510"/>
      <c r="HL22" s="510"/>
      <c r="HM22" s="510"/>
      <c r="HN22" s="510"/>
      <c r="HO22" s="510"/>
      <c r="HP22" s="510"/>
      <c r="HQ22" s="510"/>
      <c r="HR22" s="510"/>
      <c r="HS22" s="510"/>
      <c r="HT22" s="510"/>
      <c r="HU22" s="510"/>
      <c r="HV22" s="510"/>
      <c r="HW22" s="510"/>
      <c r="HX22" s="510"/>
      <c r="HY22" s="510"/>
      <c r="HZ22" s="510"/>
      <c r="IA22" s="510"/>
      <c r="IB22" s="510"/>
      <c r="IC22" s="510"/>
      <c r="ID22" s="510"/>
      <c r="IE22" s="510"/>
      <c r="IF22" s="510"/>
      <c r="IG22" s="510"/>
      <c r="IH22" s="510"/>
      <c r="II22" s="510"/>
      <c r="IJ22" s="510"/>
      <c r="IK22" s="510"/>
      <c r="IL22" s="510"/>
      <c r="IM22" s="510"/>
      <c r="IN22" s="510"/>
      <c r="IO22" s="510"/>
      <c r="IP22" s="510"/>
      <c r="IQ22" s="510"/>
      <c r="IR22" s="510"/>
      <c r="IS22" s="510"/>
      <c r="IT22" s="510"/>
      <c r="IU22" s="510"/>
      <c r="IV22" s="510"/>
      <c r="IW22" s="510"/>
      <c r="IX22" s="510"/>
      <c r="IY22" s="510"/>
      <c r="IZ22" s="510"/>
      <c r="JA22" s="510"/>
      <c r="JB22" s="510"/>
      <c r="JC22" s="510"/>
      <c r="JD22" s="510"/>
      <c r="JE22" s="510"/>
      <c r="JF22" s="510"/>
      <c r="JG22" s="510"/>
      <c r="JH22" s="510"/>
      <c r="JI22" s="510"/>
      <c r="JJ22" s="510"/>
      <c r="JK22" s="510"/>
      <c r="JL22" s="510"/>
      <c r="JM22" s="510"/>
      <c r="JN22" s="510"/>
      <c r="JO22" s="510"/>
      <c r="JP22" s="510"/>
      <c r="JQ22" s="510"/>
      <c r="JR22" s="510"/>
      <c r="JS22" s="510"/>
      <c r="JT22" s="510"/>
      <c r="JU22" s="510"/>
      <c r="JV22" s="510"/>
      <c r="JW22" s="510"/>
      <c r="JX22" s="510"/>
      <c r="JY22" s="510"/>
      <c r="JZ22" s="510"/>
      <c r="KA22" s="510"/>
      <c r="KB22" s="510"/>
      <c r="KC22" s="510"/>
      <c r="KD22" s="510"/>
      <c r="KE22" s="510"/>
      <c r="KF22" s="510"/>
      <c r="KG22" s="510"/>
      <c r="KH22" s="510"/>
      <c r="KI22" s="510"/>
      <c r="KJ22" s="510"/>
      <c r="KK22" s="510"/>
      <c r="KL22" s="510"/>
      <c r="KM22" s="510"/>
      <c r="KN22" s="510"/>
      <c r="KO22" s="510"/>
      <c r="KP22" s="510"/>
      <c r="KQ22" s="510"/>
      <c r="KR22" s="510"/>
      <c r="KS22" s="510"/>
      <c r="KT22" s="510"/>
      <c r="KU22" s="510"/>
      <c r="KV22" s="510"/>
      <c r="KW22" s="510"/>
      <c r="KX22" s="510"/>
      <c r="KY22" s="510"/>
      <c r="KZ22" s="510"/>
      <c r="LA22" s="510"/>
      <c r="LB22" s="510"/>
      <c r="LC22" s="510"/>
      <c r="LD22" s="510"/>
      <c r="LE22" s="510"/>
      <c r="LF22" s="510"/>
      <c r="LG22" s="510"/>
      <c r="LH22" s="510"/>
      <c r="LI22" s="510"/>
      <c r="LJ22" s="510"/>
      <c r="LK22" s="510"/>
      <c r="LL22" s="510"/>
      <c r="LM22" s="510"/>
      <c r="LN22" s="510"/>
      <c r="LO22" s="510"/>
      <c r="LP22" s="510"/>
      <c r="LQ22" s="510"/>
      <c r="LR22" s="510"/>
      <c r="LS22" s="510"/>
      <c r="LT22" s="510"/>
      <c r="LU22" s="510"/>
      <c r="LV22" s="510"/>
      <c r="LW22" s="510"/>
      <c r="LX22" s="510"/>
      <c r="LY22" s="510"/>
      <c r="LZ22" s="510"/>
      <c r="MA22" s="510"/>
      <c r="MB22" s="510"/>
      <c r="MC22" s="510"/>
      <c r="MD22" s="510"/>
      <c r="ME22" s="510"/>
      <c r="MF22" s="510"/>
      <c r="MG22" s="510"/>
      <c r="MH22" s="510"/>
      <c r="MI22" s="510"/>
      <c r="MJ22" s="510"/>
      <c r="MK22" s="510"/>
      <c r="ML22" s="510"/>
      <c r="MM22" s="510"/>
      <c r="MN22" s="510"/>
      <c r="MO22" s="510"/>
      <c r="MP22" s="510"/>
      <c r="MQ22" s="510"/>
      <c r="MR22" s="510"/>
      <c r="MS22" s="510"/>
      <c r="MT22" s="510"/>
      <c r="MU22" s="510"/>
      <c r="MV22" s="510"/>
      <c r="MW22" s="510"/>
    </row>
    <row r="23" spans="1:361">
      <c r="A23" s="509" t="s">
        <v>489</v>
      </c>
      <c r="B23" s="510"/>
      <c r="C23" s="510"/>
      <c r="D23" s="510"/>
      <c r="E23" s="510"/>
      <c r="F23" s="510"/>
      <c r="G23" s="510"/>
      <c r="H23" s="510"/>
      <c r="I23" s="510"/>
      <c r="J23" s="510"/>
      <c r="K23" s="510"/>
      <c r="L23" s="510"/>
      <c r="M23" s="510"/>
      <c r="N23" s="510"/>
      <c r="O23" s="510"/>
      <c r="P23" s="510"/>
      <c r="Q23" s="510"/>
      <c r="R23" s="510"/>
      <c r="S23" s="510"/>
      <c r="T23" s="510"/>
      <c r="U23" s="510"/>
      <c r="V23" s="510"/>
      <c r="W23" s="510"/>
      <c r="X23" s="510"/>
      <c r="Y23" s="510"/>
      <c r="Z23" s="510"/>
      <c r="AA23" s="510"/>
      <c r="AB23" s="510"/>
      <c r="AC23" s="510"/>
      <c r="AD23" s="510"/>
      <c r="AE23" s="510"/>
      <c r="AF23" s="510"/>
      <c r="AG23" s="510"/>
      <c r="AH23" s="510"/>
      <c r="AI23" s="510"/>
      <c r="AJ23" s="510"/>
      <c r="AK23" s="510"/>
      <c r="AL23" s="510"/>
      <c r="AM23" s="510"/>
      <c r="AN23" s="510"/>
      <c r="AO23" s="510"/>
      <c r="AP23" s="510"/>
      <c r="AQ23" s="510"/>
      <c r="AR23" s="510"/>
      <c r="AS23" s="510"/>
      <c r="AT23" s="510"/>
      <c r="AU23" s="510"/>
      <c r="AV23" s="510"/>
      <c r="AW23" s="510"/>
      <c r="AX23" s="510"/>
      <c r="AY23" s="510"/>
      <c r="AZ23" s="510"/>
      <c r="BA23" s="510"/>
      <c r="BB23" s="510"/>
      <c r="BC23" s="510"/>
      <c r="BD23" s="510"/>
      <c r="BE23" s="510"/>
      <c r="BF23" s="510"/>
      <c r="BG23" s="510"/>
      <c r="BH23" s="510"/>
      <c r="BI23" s="510"/>
      <c r="BJ23" s="510"/>
      <c r="BK23" s="510"/>
      <c r="BL23" s="510"/>
      <c r="BM23" s="510"/>
      <c r="BN23" s="510"/>
      <c r="BO23" s="510"/>
      <c r="BP23" s="510"/>
      <c r="BQ23" s="510"/>
      <c r="BR23" s="510"/>
      <c r="BS23" s="510"/>
      <c r="BT23" s="510"/>
      <c r="BU23" s="510"/>
      <c r="BV23" s="510"/>
      <c r="BW23" s="510"/>
      <c r="BX23" s="510"/>
      <c r="BY23" s="510"/>
      <c r="BZ23" s="510"/>
      <c r="CA23" s="510"/>
      <c r="CB23" s="510"/>
      <c r="CC23" s="510"/>
      <c r="CD23" s="510"/>
      <c r="CE23" s="510"/>
      <c r="CF23" s="510"/>
      <c r="CG23" s="510"/>
      <c r="CH23" s="510"/>
      <c r="CI23" s="510"/>
      <c r="CJ23" s="510"/>
      <c r="CK23" s="510"/>
      <c r="CL23" s="510"/>
      <c r="CM23" s="510"/>
      <c r="CN23" s="510"/>
      <c r="CO23" s="510"/>
      <c r="CP23" s="510"/>
      <c r="CQ23" s="510"/>
      <c r="CR23" s="510"/>
      <c r="CS23" s="510"/>
      <c r="CT23" s="510"/>
      <c r="CU23" s="510"/>
      <c r="CV23" s="510"/>
      <c r="CW23" s="510"/>
      <c r="CX23" s="510"/>
      <c r="CY23" s="510"/>
      <c r="CZ23" s="510"/>
      <c r="DA23" s="510"/>
      <c r="DB23" s="510"/>
      <c r="DC23" s="510"/>
      <c r="DD23" s="510"/>
      <c r="DE23" s="510"/>
      <c r="DF23" s="510"/>
      <c r="DG23" s="510"/>
      <c r="DH23" s="510"/>
      <c r="DI23" s="510"/>
      <c r="DJ23" s="510"/>
      <c r="DK23" s="510"/>
      <c r="DL23" s="510"/>
      <c r="DM23" s="510"/>
      <c r="DN23" s="510"/>
      <c r="DO23" s="510"/>
      <c r="DP23" s="510"/>
      <c r="DQ23" s="510"/>
      <c r="DR23" s="510"/>
      <c r="DS23" s="510"/>
      <c r="DT23" s="510"/>
      <c r="DU23" s="510"/>
      <c r="DV23" s="510"/>
      <c r="DW23" s="510"/>
      <c r="DX23" s="510"/>
      <c r="DY23" s="510"/>
      <c r="DZ23" s="510"/>
      <c r="EA23" s="510"/>
      <c r="EB23" s="510"/>
      <c r="EC23" s="510"/>
      <c r="ED23" s="510"/>
      <c r="EE23" s="510"/>
      <c r="EF23" s="510"/>
      <c r="EG23" s="510"/>
      <c r="EH23" s="510"/>
      <c r="EI23" s="510"/>
      <c r="EJ23" s="510"/>
      <c r="EK23" s="510"/>
      <c r="EL23" s="510"/>
      <c r="EM23" s="510"/>
      <c r="EN23" s="510"/>
      <c r="EO23" s="510"/>
      <c r="EP23" s="510"/>
      <c r="EQ23" s="510"/>
      <c r="ER23" s="510"/>
      <c r="ES23" s="510"/>
      <c r="ET23" s="510"/>
      <c r="EU23" s="510"/>
      <c r="EV23" s="510"/>
      <c r="EW23" s="510"/>
      <c r="EX23" s="510"/>
      <c r="EY23" s="510"/>
      <c r="EZ23" s="510"/>
      <c r="FA23" s="510"/>
      <c r="FB23" s="510"/>
      <c r="FC23" s="510"/>
      <c r="FD23" s="510"/>
      <c r="FE23" s="510"/>
      <c r="FF23" s="510"/>
      <c r="FG23" s="510"/>
      <c r="FH23" s="510"/>
      <c r="FI23" s="510"/>
      <c r="FJ23" s="510"/>
      <c r="FK23" s="510"/>
      <c r="FL23" s="510"/>
      <c r="FM23" s="510"/>
      <c r="FN23" s="510"/>
      <c r="FO23" s="510"/>
      <c r="FP23" s="510"/>
      <c r="FQ23" s="510"/>
      <c r="FR23" s="510"/>
      <c r="FS23" s="510"/>
      <c r="FT23" s="510"/>
      <c r="FU23" s="510"/>
      <c r="FV23" s="510"/>
      <c r="FW23" s="510"/>
      <c r="FX23" s="510"/>
      <c r="FY23" s="510"/>
      <c r="FZ23" s="510"/>
      <c r="GA23" s="510"/>
      <c r="GB23" s="510"/>
      <c r="GC23" s="510"/>
      <c r="GD23" s="510"/>
      <c r="GE23" s="510"/>
      <c r="GF23" s="510"/>
      <c r="GG23" s="510"/>
      <c r="GH23" s="510"/>
      <c r="GI23" s="510"/>
      <c r="GJ23" s="510"/>
      <c r="GK23" s="510"/>
      <c r="GL23" s="510"/>
      <c r="GM23" s="510"/>
      <c r="GN23" s="510"/>
      <c r="GO23" s="510"/>
      <c r="GP23" s="510"/>
      <c r="GQ23" s="510"/>
      <c r="GR23" s="510"/>
      <c r="GS23" s="510"/>
      <c r="GT23" s="510"/>
      <c r="GU23" s="510"/>
      <c r="GV23" s="510"/>
      <c r="GW23" s="510"/>
      <c r="GX23" s="510"/>
      <c r="GY23" s="510"/>
      <c r="GZ23" s="510"/>
      <c r="HA23" s="510"/>
      <c r="HB23" s="510"/>
      <c r="HC23" s="510"/>
      <c r="HD23" s="510"/>
      <c r="HE23" s="510"/>
      <c r="HF23" s="510"/>
      <c r="HG23" s="510"/>
      <c r="HH23" s="510"/>
      <c r="HI23" s="510"/>
      <c r="HJ23" s="510"/>
      <c r="HK23" s="510"/>
      <c r="HL23" s="510"/>
      <c r="HM23" s="510"/>
      <c r="HN23" s="510"/>
      <c r="HO23" s="510"/>
      <c r="HP23" s="510"/>
      <c r="HQ23" s="510"/>
      <c r="HR23" s="510"/>
      <c r="HS23" s="510"/>
      <c r="HT23" s="510"/>
      <c r="HU23" s="510"/>
      <c r="HV23" s="510"/>
      <c r="HW23" s="510"/>
      <c r="HX23" s="510"/>
      <c r="HY23" s="510"/>
      <c r="HZ23" s="510"/>
      <c r="IA23" s="510"/>
      <c r="IB23" s="510"/>
      <c r="IC23" s="510"/>
      <c r="ID23" s="510"/>
      <c r="IE23" s="510"/>
      <c r="IF23" s="510"/>
      <c r="IG23" s="510"/>
      <c r="IH23" s="510"/>
      <c r="II23" s="510"/>
      <c r="IJ23" s="510"/>
      <c r="IK23" s="510"/>
      <c r="IL23" s="510"/>
      <c r="IM23" s="510"/>
      <c r="IN23" s="510"/>
      <c r="IO23" s="510"/>
      <c r="IP23" s="510"/>
      <c r="IQ23" s="510"/>
      <c r="IR23" s="510"/>
      <c r="IS23" s="510"/>
      <c r="IT23" s="510"/>
      <c r="IU23" s="510"/>
      <c r="IV23" s="510"/>
      <c r="IW23" s="510"/>
      <c r="IX23" s="510"/>
      <c r="IY23" s="510"/>
      <c r="IZ23" s="510"/>
      <c r="JA23" s="510"/>
      <c r="JB23" s="510"/>
      <c r="JC23" s="510"/>
      <c r="JD23" s="510"/>
      <c r="JE23" s="510"/>
      <c r="JF23" s="510"/>
      <c r="JG23" s="510"/>
      <c r="JH23" s="510"/>
      <c r="JI23" s="510"/>
      <c r="JJ23" s="510"/>
      <c r="JK23" s="510"/>
      <c r="JL23" s="510"/>
      <c r="JM23" s="510"/>
      <c r="JN23" s="510"/>
      <c r="JO23" s="510"/>
      <c r="JP23" s="510"/>
      <c r="JQ23" s="510"/>
      <c r="JR23" s="510"/>
      <c r="JS23" s="510"/>
      <c r="JT23" s="510"/>
      <c r="JU23" s="510"/>
      <c r="JV23" s="510"/>
      <c r="JW23" s="510"/>
      <c r="JX23" s="510"/>
      <c r="JY23" s="510"/>
      <c r="JZ23" s="510"/>
      <c r="KA23" s="510"/>
      <c r="KB23" s="510"/>
      <c r="KC23" s="510"/>
      <c r="KD23" s="510"/>
      <c r="KE23" s="510"/>
      <c r="KF23" s="510"/>
      <c r="KG23" s="510"/>
      <c r="KH23" s="510"/>
      <c r="KI23" s="510"/>
      <c r="KJ23" s="510"/>
      <c r="KK23" s="510"/>
      <c r="KL23" s="510"/>
      <c r="KM23" s="510"/>
      <c r="KN23" s="510"/>
      <c r="KO23" s="510"/>
      <c r="KP23" s="510"/>
      <c r="KQ23" s="510"/>
      <c r="KR23" s="510"/>
      <c r="KS23" s="510"/>
      <c r="KT23" s="510"/>
      <c r="KU23" s="510"/>
      <c r="KV23" s="510"/>
      <c r="KW23" s="510"/>
      <c r="KX23" s="510"/>
      <c r="KY23" s="510"/>
      <c r="KZ23" s="510"/>
      <c r="LA23" s="510"/>
      <c r="LB23" s="510"/>
      <c r="LC23" s="510"/>
      <c r="LD23" s="510"/>
      <c r="LE23" s="510"/>
      <c r="LF23" s="510"/>
      <c r="LG23" s="510"/>
      <c r="LH23" s="510"/>
      <c r="LI23" s="510"/>
      <c r="LJ23" s="510"/>
      <c r="LK23" s="510"/>
      <c r="LL23" s="510"/>
      <c r="LM23" s="510"/>
      <c r="LN23" s="510"/>
      <c r="LO23" s="510"/>
      <c r="LP23" s="510"/>
      <c r="LQ23" s="510"/>
      <c r="LR23" s="510"/>
      <c r="LS23" s="510"/>
      <c r="LT23" s="510"/>
      <c r="LU23" s="510"/>
      <c r="LV23" s="510"/>
      <c r="LW23" s="510"/>
      <c r="LX23" s="510"/>
      <c r="LY23" s="510"/>
      <c r="LZ23" s="510"/>
      <c r="MA23" s="510"/>
      <c r="MB23" s="510"/>
      <c r="MC23" s="510"/>
      <c r="MD23" s="510"/>
      <c r="ME23" s="510"/>
      <c r="MF23" s="510"/>
      <c r="MG23" s="510"/>
      <c r="MH23" s="510"/>
      <c r="MI23" s="510"/>
      <c r="MJ23" s="510"/>
      <c r="MK23" s="510"/>
      <c r="ML23" s="510"/>
      <c r="MM23" s="510"/>
      <c r="MN23" s="510"/>
      <c r="MO23" s="510"/>
      <c r="MP23" s="510"/>
      <c r="MQ23" s="510"/>
      <c r="MR23" s="510"/>
      <c r="MS23" s="510"/>
      <c r="MT23" s="510"/>
      <c r="MU23" s="510"/>
      <c r="MV23" s="510"/>
      <c r="MW23" s="510"/>
    </row>
    <row r="24" spans="1:361">
      <c r="A24" s="509" t="s">
        <v>490</v>
      </c>
      <c r="B24" s="510"/>
      <c r="C24" s="510"/>
      <c r="D24" s="510"/>
      <c r="E24" s="510"/>
      <c r="F24" s="510"/>
      <c r="G24" s="510"/>
      <c r="H24" s="510"/>
      <c r="I24" s="510"/>
      <c r="J24" s="510"/>
      <c r="K24" s="510"/>
      <c r="L24" s="510"/>
      <c r="M24" s="510"/>
      <c r="N24" s="510"/>
      <c r="O24" s="510"/>
      <c r="P24" s="510"/>
      <c r="Q24" s="510"/>
      <c r="R24" s="510"/>
      <c r="S24" s="510"/>
      <c r="T24" s="510"/>
      <c r="U24" s="510"/>
      <c r="V24" s="510"/>
      <c r="W24" s="510"/>
      <c r="X24" s="510"/>
      <c r="Y24" s="510"/>
      <c r="Z24" s="510"/>
      <c r="AA24" s="510"/>
      <c r="AB24" s="510"/>
      <c r="AC24" s="510"/>
      <c r="AD24" s="510"/>
      <c r="AE24" s="510"/>
      <c r="AF24" s="510"/>
      <c r="AG24" s="510"/>
      <c r="AH24" s="510"/>
      <c r="AI24" s="510"/>
      <c r="AJ24" s="510"/>
      <c r="AK24" s="510"/>
      <c r="AL24" s="510"/>
      <c r="AM24" s="510"/>
      <c r="AN24" s="510"/>
      <c r="AO24" s="510"/>
      <c r="AP24" s="510"/>
      <c r="AQ24" s="510"/>
      <c r="AR24" s="510"/>
      <c r="AS24" s="510"/>
      <c r="AT24" s="510"/>
      <c r="AU24" s="510"/>
      <c r="AV24" s="510"/>
      <c r="AW24" s="510"/>
      <c r="AX24" s="510"/>
      <c r="AY24" s="510"/>
      <c r="AZ24" s="510"/>
      <c r="BA24" s="510"/>
      <c r="BB24" s="510"/>
      <c r="BC24" s="510"/>
      <c r="BD24" s="510"/>
      <c r="BE24" s="510"/>
      <c r="BF24" s="510"/>
      <c r="BG24" s="510"/>
      <c r="BH24" s="510"/>
      <c r="BI24" s="510"/>
      <c r="BJ24" s="510"/>
      <c r="BK24" s="510"/>
      <c r="BL24" s="510"/>
      <c r="BM24" s="510"/>
      <c r="BN24" s="510"/>
      <c r="BO24" s="510"/>
      <c r="BP24" s="510"/>
      <c r="BQ24" s="510"/>
      <c r="BR24" s="510"/>
      <c r="BS24" s="510"/>
      <c r="BT24" s="510"/>
      <c r="BU24" s="510"/>
      <c r="BV24" s="510"/>
      <c r="BW24" s="510"/>
      <c r="BX24" s="510"/>
      <c r="BY24" s="510"/>
      <c r="BZ24" s="510"/>
      <c r="CA24" s="510"/>
      <c r="CB24" s="510"/>
      <c r="CC24" s="510"/>
      <c r="CD24" s="510"/>
      <c r="CE24" s="510"/>
      <c r="CF24" s="510"/>
      <c r="CG24" s="510"/>
      <c r="CH24" s="510"/>
      <c r="CI24" s="510"/>
      <c r="CJ24" s="510"/>
      <c r="CK24" s="510"/>
      <c r="CL24" s="510"/>
      <c r="CM24" s="510"/>
      <c r="CN24" s="510"/>
      <c r="CO24" s="510"/>
      <c r="CP24" s="510"/>
      <c r="CQ24" s="510"/>
      <c r="CR24" s="510"/>
      <c r="CS24" s="510"/>
      <c r="CT24" s="510"/>
      <c r="CU24" s="510"/>
      <c r="CV24" s="510"/>
      <c r="CW24" s="510"/>
      <c r="CX24" s="510"/>
      <c r="CY24" s="510"/>
      <c r="CZ24" s="510"/>
      <c r="DA24" s="510"/>
      <c r="DB24" s="510"/>
      <c r="DC24" s="510"/>
      <c r="DD24" s="510"/>
      <c r="DE24" s="510"/>
      <c r="DF24" s="510"/>
      <c r="DG24" s="510"/>
      <c r="DH24" s="510"/>
      <c r="DI24" s="510"/>
      <c r="DJ24" s="510"/>
      <c r="DK24" s="510"/>
      <c r="DL24" s="510"/>
      <c r="DM24" s="510"/>
      <c r="DN24" s="510"/>
      <c r="DO24" s="510"/>
      <c r="DP24" s="510"/>
      <c r="DQ24" s="510"/>
      <c r="DR24" s="510"/>
      <c r="DS24" s="510"/>
      <c r="DT24" s="510"/>
      <c r="DU24" s="510"/>
      <c r="DV24" s="510"/>
      <c r="DW24" s="510"/>
      <c r="DX24" s="510"/>
      <c r="DY24" s="510"/>
      <c r="DZ24" s="510"/>
      <c r="EA24" s="510"/>
      <c r="EB24" s="510"/>
      <c r="EC24" s="510"/>
      <c r="ED24" s="510"/>
      <c r="EE24" s="510"/>
      <c r="EF24" s="510"/>
      <c r="EG24" s="510"/>
      <c r="EH24" s="510"/>
      <c r="EI24" s="510"/>
      <c r="EJ24" s="510"/>
      <c r="EK24" s="510"/>
      <c r="EL24" s="510"/>
      <c r="EM24" s="510"/>
      <c r="EN24" s="510"/>
      <c r="EO24" s="510"/>
      <c r="EP24" s="510"/>
      <c r="EQ24" s="510"/>
      <c r="ER24" s="510"/>
      <c r="ES24" s="510"/>
      <c r="ET24" s="510"/>
      <c r="EU24" s="510"/>
      <c r="EV24" s="510"/>
      <c r="EW24" s="510"/>
      <c r="EX24" s="510"/>
      <c r="EY24" s="510"/>
      <c r="EZ24" s="510"/>
      <c r="FA24" s="510"/>
      <c r="FB24" s="510"/>
      <c r="FC24" s="510"/>
      <c r="FD24" s="510"/>
      <c r="FE24" s="510"/>
      <c r="FF24" s="510"/>
      <c r="FG24" s="510"/>
      <c r="FH24" s="510"/>
      <c r="FI24" s="510"/>
      <c r="FJ24" s="510"/>
      <c r="FK24" s="510"/>
      <c r="FL24" s="510"/>
      <c r="FM24" s="510"/>
      <c r="FN24" s="510"/>
      <c r="FO24" s="510"/>
      <c r="FP24" s="510"/>
      <c r="FQ24" s="510"/>
      <c r="FR24" s="510"/>
      <c r="FS24" s="510"/>
      <c r="FT24" s="510"/>
      <c r="FU24" s="510"/>
      <c r="FV24" s="510"/>
      <c r="FW24" s="510"/>
      <c r="FX24" s="510"/>
      <c r="FY24" s="510"/>
      <c r="FZ24" s="510"/>
      <c r="GA24" s="510"/>
      <c r="GB24" s="510"/>
      <c r="GC24" s="510"/>
      <c r="GD24" s="510"/>
      <c r="GE24" s="510"/>
      <c r="GF24" s="510"/>
      <c r="GG24" s="510"/>
      <c r="GH24" s="510"/>
      <c r="GI24" s="510"/>
      <c r="GJ24" s="510"/>
      <c r="GK24" s="510"/>
      <c r="GL24" s="510"/>
      <c r="GM24" s="510"/>
      <c r="GN24" s="510"/>
      <c r="GO24" s="510"/>
      <c r="GP24" s="510"/>
      <c r="GQ24" s="510"/>
      <c r="GR24" s="510"/>
      <c r="GS24" s="510"/>
      <c r="GT24" s="510"/>
      <c r="GU24" s="510"/>
      <c r="GV24" s="510"/>
      <c r="GW24" s="510"/>
      <c r="GX24" s="510"/>
      <c r="GY24" s="510"/>
      <c r="GZ24" s="510"/>
      <c r="HA24" s="510"/>
      <c r="HB24" s="510"/>
      <c r="HC24" s="510"/>
      <c r="HD24" s="510"/>
      <c r="HE24" s="510"/>
      <c r="HF24" s="510"/>
      <c r="HG24" s="510"/>
      <c r="HH24" s="510"/>
      <c r="HI24" s="510"/>
      <c r="HJ24" s="510"/>
      <c r="HK24" s="510"/>
      <c r="HL24" s="510"/>
      <c r="HM24" s="510"/>
      <c r="HN24" s="510"/>
      <c r="HO24" s="510"/>
      <c r="HP24" s="510"/>
      <c r="HQ24" s="510"/>
      <c r="HR24" s="510"/>
      <c r="HS24" s="510"/>
      <c r="HT24" s="510"/>
      <c r="HU24" s="510"/>
      <c r="HV24" s="510"/>
      <c r="HW24" s="510"/>
      <c r="HX24" s="510"/>
      <c r="HY24" s="510"/>
      <c r="HZ24" s="510"/>
      <c r="IA24" s="510"/>
      <c r="IB24" s="510"/>
      <c r="IC24" s="510"/>
      <c r="ID24" s="510"/>
      <c r="IE24" s="510"/>
      <c r="IF24" s="510"/>
      <c r="IG24" s="510"/>
      <c r="IH24" s="510"/>
      <c r="II24" s="510"/>
      <c r="IJ24" s="510"/>
      <c r="IK24" s="510"/>
      <c r="IL24" s="510"/>
      <c r="IM24" s="510"/>
      <c r="IN24" s="510"/>
      <c r="IO24" s="510"/>
      <c r="IP24" s="510"/>
      <c r="IQ24" s="510"/>
      <c r="IR24" s="510"/>
      <c r="IS24" s="510"/>
      <c r="IT24" s="510"/>
      <c r="IU24" s="510"/>
      <c r="IV24" s="510"/>
      <c r="IW24" s="510"/>
      <c r="IX24" s="510"/>
      <c r="IY24" s="510"/>
      <c r="IZ24" s="510"/>
      <c r="JA24" s="510"/>
      <c r="JB24" s="510"/>
      <c r="JC24" s="510"/>
      <c r="JD24" s="510"/>
      <c r="JE24" s="510"/>
      <c r="JF24" s="510"/>
      <c r="JG24" s="510"/>
      <c r="JH24" s="510"/>
      <c r="JI24" s="510"/>
      <c r="JJ24" s="510"/>
      <c r="JK24" s="510"/>
      <c r="JL24" s="510"/>
      <c r="JM24" s="510"/>
      <c r="JN24" s="510"/>
      <c r="JO24" s="510"/>
      <c r="JP24" s="510"/>
      <c r="JQ24" s="510"/>
      <c r="JR24" s="510"/>
      <c r="JS24" s="510"/>
      <c r="JT24" s="510"/>
      <c r="JU24" s="510"/>
      <c r="JV24" s="510"/>
      <c r="JW24" s="510"/>
      <c r="JX24" s="510"/>
      <c r="JY24" s="510"/>
      <c r="JZ24" s="510"/>
      <c r="KA24" s="510"/>
      <c r="KB24" s="510"/>
      <c r="KC24" s="510"/>
      <c r="KD24" s="510"/>
      <c r="KE24" s="510"/>
      <c r="KF24" s="510"/>
      <c r="KG24" s="510"/>
      <c r="KH24" s="510"/>
      <c r="KI24" s="510"/>
      <c r="KJ24" s="510"/>
      <c r="KK24" s="510"/>
      <c r="KL24" s="510"/>
      <c r="KM24" s="510"/>
      <c r="KN24" s="510"/>
      <c r="KO24" s="510"/>
      <c r="KP24" s="510"/>
      <c r="KQ24" s="510"/>
      <c r="KR24" s="510"/>
      <c r="KS24" s="510"/>
      <c r="KT24" s="510"/>
      <c r="KU24" s="510"/>
      <c r="KV24" s="510"/>
      <c r="KW24" s="510"/>
      <c r="KX24" s="510"/>
      <c r="KY24" s="510"/>
      <c r="KZ24" s="510"/>
      <c r="LA24" s="510"/>
      <c r="LB24" s="510"/>
      <c r="LC24" s="510"/>
      <c r="LD24" s="510"/>
      <c r="LE24" s="510"/>
      <c r="LF24" s="510"/>
      <c r="LG24" s="510"/>
      <c r="LH24" s="510"/>
      <c r="LI24" s="510"/>
      <c r="LJ24" s="510"/>
      <c r="LK24" s="510"/>
      <c r="LL24" s="510"/>
      <c r="LM24" s="510"/>
      <c r="LN24" s="510"/>
      <c r="LO24" s="510"/>
      <c r="LP24" s="510"/>
      <c r="LQ24" s="510"/>
      <c r="LR24" s="510"/>
      <c r="LS24" s="510"/>
      <c r="LT24" s="510"/>
      <c r="LU24" s="510"/>
      <c r="LV24" s="510"/>
      <c r="LW24" s="510"/>
      <c r="LX24" s="510"/>
      <c r="LY24" s="510"/>
      <c r="LZ24" s="510"/>
      <c r="MA24" s="510"/>
      <c r="MB24" s="510"/>
      <c r="MC24" s="510"/>
      <c r="MD24" s="510"/>
      <c r="ME24" s="510"/>
      <c r="MF24" s="510"/>
      <c r="MG24" s="510"/>
      <c r="MH24" s="510"/>
      <c r="MI24" s="510"/>
      <c r="MJ24" s="510"/>
      <c r="MK24" s="510"/>
      <c r="ML24" s="510"/>
      <c r="MM24" s="510"/>
      <c r="MN24" s="510"/>
      <c r="MO24" s="510"/>
      <c r="MP24" s="510"/>
      <c r="MQ24" s="510"/>
      <c r="MR24" s="510"/>
      <c r="MS24" s="510"/>
      <c r="MT24" s="510"/>
      <c r="MU24" s="510"/>
      <c r="MV24" s="510"/>
      <c r="MW24" s="510"/>
    </row>
    <row r="25" spans="1:361">
      <c r="A25" s="509" t="s">
        <v>491</v>
      </c>
      <c r="B25" s="510"/>
      <c r="C25" s="510"/>
      <c r="D25" s="510"/>
      <c r="E25" s="510"/>
      <c r="F25" s="510"/>
      <c r="G25" s="510"/>
      <c r="H25" s="510"/>
      <c r="I25" s="510"/>
      <c r="J25" s="510"/>
      <c r="K25" s="510"/>
      <c r="L25" s="510"/>
      <c r="M25" s="510"/>
      <c r="N25" s="510"/>
      <c r="O25" s="510"/>
      <c r="P25" s="510"/>
      <c r="Q25" s="510"/>
      <c r="R25" s="510"/>
      <c r="S25" s="510"/>
      <c r="T25" s="510"/>
      <c r="U25" s="510"/>
      <c r="V25" s="510"/>
      <c r="W25" s="510"/>
      <c r="X25" s="510"/>
      <c r="Y25" s="510"/>
      <c r="Z25" s="510"/>
      <c r="AA25" s="510"/>
      <c r="AB25" s="510"/>
      <c r="AC25" s="510"/>
      <c r="AD25" s="510"/>
      <c r="AE25" s="510"/>
      <c r="AF25" s="510"/>
      <c r="AG25" s="510"/>
      <c r="AH25" s="510"/>
      <c r="AI25" s="510"/>
      <c r="AJ25" s="510"/>
      <c r="AK25" s="510"/>
      <c r="AL25" s="510"/>
      <c r="AM25" s="510"/>
      <c r="AN25" s="510"/>
      <c r="AO25" s="510"/>
      <c r="AP25" s="510"/>
      <c r="AQ25" s="510"/>
      <c r="AR25" s="510"/>
      <c r="AS25" s="510"/>
      <c r="AT25" s="510"/>
      <c r="AU25" s="510"/>
      <c r="AV25" s="510"/>
      <c r="AW25" s="510"/>
      <c r="AX25" s="510"/>
      <c r="AY25" s="510"/>
      <c r="AZ25" s="510"/>
      <c r="BA25" s="510"/>
      <c r="BB25" s="510"/>
      <c r="BC25" s="510"/>
      <c r="BD25" s="510"/>
      <c r="BE25" s="510"/>
      <c r="BF25" s="510"/>
      <c r="BG25" s="510"/>
      <c r="BH25" s="510"/>
      <c r="BI25" s="510"/>
      <c r="BJ25" s="510"/>
      <c r="BK25" s="510"/>
      <c r="BL25" s="510"/>
      <c r="BM25" s="510"/>
      <c r="BN25" s="510"/>
      <c r="BO25" s="510"/>
      <c r="BP25" s="510"/>
      <c r="BQ25" s="510"/>
      <c r="BR25" s="510"/>
      <c r="BS25" s="510"/>
      <c r="BT25" s="510"/>
      <c r="BU25" s="510"/>
      <c r="BV25" s="510"/>
      <c r="BW25" s="510"/>
      <c r="BX25" s="510"/>
      <c r="BY25" s="510"/>
      <c r="BZ25" s="510"/>
      <c r="CA25" s="510"/>
      <c r="CB25" s="510"/>
      <c r="CC25" s="510"/>
      <c r="CD25" s="510"/>
      <c r="CE25" s="510"/>
      <c r="CF25" s="510"/>
      <c r="CG25" s="510"/>
      <c r="CH25" s="510"/>
      <c r="CI25" s="510"/>
      <c r="CJ25" s="510"/>
      <c r="CK25" s="510"/>
      <c r="CL25" s="510"/>
      <c r="CM25" s="510"/>
      <c r="CN25" s="510"/>
      <c r="CO25" s="510"/>
      <c r="CP25" s="510"/>
      <c r="CQ25" s="510"/>
      <c r="CR25" s="510"/>
      <c r="CS25" s="510"/>
      <c r="CT25" s="510"/>
      <c r="CU25" s="510"/>
      <c r="CV25" s="510"/>
      <c r="CW25" s="510"/>
      <c r="CX25" s="510"/>
      <c r="CY25" s="510"/>
      <c r="CZ25" s="510"/>
      <c r="DA25" s="510"/>
      <c r="DB25" s="510"/>
      <c r="DC25" s="510"/>
      <c r="DD25" s="510"/>
      <c r="DE25" s="510"/>
      <c r="DF25" s="510"/>
      <c r="DG25" s="510"/>
      <c r="DH25" s="510"/>
      <c r="DI25" s="510"/>
      <c r="DJ25" s="510"/>
      <c r="DK25" s="510"/>
      <c r="DL25" s="510"/>
      <c r="DM25" s="510"/>
      <c r="DN25" s="510"/>
      <c r="DO25" s="510"/>
      <c r="DP25" s="510"/>
      <c r="DQ25" s="510"/>
      <c r="DR25" s="510"/>
      <c r="DS25" s="510"/>
      <c r="DT25" s="510"/>
      <c r="DU25" s="510"/>
      <c r="DV25" s="510"/>
      <c r="DW25" s="510"/>
      <c r="DX25" s="510"/>
      <c r="DY25" s="510"/>
      <c r="DZ25" s="510"/>
      <c r="EA25" s="510"/>
      <c r="EB25" s="510"/>
      <c r="EC25" s="510"/>
      <c r="ED25" s="510"/>
      <c r="EE25" s="510"/>
      <c r="EF25" s="510"/>
      <c r="EG25" s="510"/>
      <c r="EH25" s="510"/>
      <c r="EI25" s="510"/>
      <c r="EJ25" s="510"/>
      <c r="EK25" s="510"/>
      <c r="EL25" s="510"/>
      <c r="EM25" s="510"/>
      <c r="EN25" s="510"/>
      <c r="EO25" s="510"/>
      <c r="EP25" s="510"/>
      <c r="EQ25" s="510"/>
      <c r="ER25" s="510"/>
      <c r="ES25" s="510"/>
      <c r="ET25" s="510"/>
      <c r="EU25" s="510"/>
      <c r="EV25" s="510"/>
      <c r="EW25" s="510"/>
      <c r="EX25" s="510"/>
      <c r="EY25" s="510"/>
      <c r="EZ25" s="510"/>
      <c r="FA25" s="510"/>
      <c r="FB25" s="510"/>
      <c r="FC25" s="510"/>
      <c r="FD25" s="510"/>
      <c r="FE25" s="510"/>
      <c r="FF25" s="510"/>
      <c r="FG25" s="510"/>
      <c r="FH25" s="510"/>
      <c r="FI25" s="510"/>
      <c r="FJ25" s="510"/>
      <c r="FK25" s="510"/>
      <c r="FL25" s="510"/>
      <c r="FM25" s="510"/>
      <c r="FN25" s="510"/>
      <c r="FO25" s="510"/>
      <c r="FP25" s="510"/>
      <c r="FQ25" s="510"/>
      <c r="FR25" s="510"/>
      <c r="FS25" s="510"/>
      <c r="FT25" s="510"/>
      <c r="FU25" s="510"/>
      <c r="FV25" s="510"/>
      <c r="FW25" s="510"/>
      <c r="FX25" s="510"/>
      <c r="FY25" s="510"/>
      <c r="FZ25" s="510"/>
      <c r="GA25" s="510"/>
      <c r="GB25" s="510"/>
      <c r="GC25" s="510"/>
      <c r="GD25" s="510"/>
      <c r="GE25" s="510"/>
      <c r="GF25" s="510"/>
      <c r="GG25" s="510"/>
      <c r="GH25" s="510"/>
      <c r="GI25" s="510"/>
      <c r="GJ25" s="510"/>
      <c r="GK25" s="510"/>
      <c r="GL25" s="510"/>
      <c r="GM25" s="510"/>
      <c r="GN25" s="510"/>
      <c r="GO25" s="510"/>
      <c r="GP25" s="510"/>
      <c r="GQ25" s="510"/>
      <c r="GR25" s="510"/>
      <c r="GS25" s="510"/>
      <c r="GT25" s="510"/>
      <c r="GU25" s="510"/>
      <c r="GV25" s="510"/>
      <c r="GW25" s="510"/>
      <c r="GX25" s="510"/>
      <c r="GY25" s="510"/>
      <c r="GZ25" s="510"/>
      <c r="HA25" s="510"/>
      <c r="HB25" s="510"/>
      <c r="HC25" s="510"/>
      <c r="HD25" s="510"/>
      <c r="HE25" s="510"/>
      <c r="HF25" s="510"/>
      <c r="HG25" s="510"/>
      <c r="HH25" s="510"/>
      <c r="HI25" s="510"/>
      <c r="HJ25" s="510"/>
      <c r="HK25" s="510"/>
      <c r="HL25" s="510"/>
      <c r="HM25" s="510"/>
      <c r="HN25" s="510"/>
      <c r="HO25" s="510"/>
      <c r="HP25" s="510"/>
      <c r="HQ25" s="510"/>
      <c r="HR25" s="510"/>
      <c r="HS25" s="510"/>
      <c r="HT25" s="510"/>
      <c r="HU25" s="510"/>
      <c r="HV25" s="510"/>
      <c r="HW25" s="510"/>
      <c r="HX25" s="510"/>
      <c r="HY25" s="510"/>
      <c r="HZ25" s="510"/>
      <c r="IA25" s="510"/>
      <c r="IB25" s="510"/>
      <c r="IC25" s="510"/>
      <c r="ID25" s="510"/>
      <c r="IE25" s="510"/>
      <c r="IF25" s="510"/>
      <c r="IG25" s="510"/>
      <c r="IH25" s="510"/>
      <c r="II25" s="510"/>
      <c r="IJ25" s="510"/>
      <c r="IK25" s="510"/>
      <c r="IL25" s="510"/>
      <c r="IM25" s="510"/>
      <c r="IN25" s="510"/>
      <c r="IO25" s="510"/>
      <c r="IP25" s="510"/>
      <c r="IQ25" s="510"/>
      <c r="IR25" s="510"/>
      <c r="IS25" s="510"/>
      <c r="IT25" s="510"/>
      <c r="IU25" s="510"/>
      <c r="IV25" s="510"/>
      <c r="IW25" s="510"/>
      <c r="IX25" s="510"/>
      <c r="IY25" s="510"/>
      <c r="IZ25" s="510"/>
      <c r="JA25" s="510"/>
      <c r="JB25" s="510"/>
      <c r="JC25" s="510"/>
      <c r="JD25" s="510"/>
      <c r="JE25" s="510"/>
      <c r="JF25" s="510"/>
      <c r="JG25" s="510"/>
      <c r="JH25" s="510"/>
      <c r="JI25" s="510"/>
      <c r="JJ25" s="510"/>
      <c r="JK25" s="510"/>
      <c r="JL25" s="510"/>
      <c r="JM25" s="510"/>
      <c r="JN25" s="510"/>
      <c r="JO25" s="510"/>
      <c r="JP25" s="510"/>
      <c r="JQ25" s="510"/>
      <c r="JR25" s="510"/>
      <c r="JS25" s="510"/>
      <c r="JT25" s="510"/>
      <c r="JU25" s="510"/>
      <c r="JV25" s="510"/>
      <c r="JW25" s="510"/>
      <c r="JX25" s="510"/>
      <c r="JY25" s="510"/>
      <c r="JZ25" s="510"/>
      <c r="KA25" s="510"/>
      <c r="KB25" s="510"/>
      <c r="KC25" s="510"/>
      <c r="KD25" s="510"/>
      <c r="KE25" s="510"/>
      <c r="KF25" s="510"/>
      <c r="KG25" s="510"/>
      <c r="KH25" s="510"/>
      <c r="KI25" s="510"/>
      <c r="KJ25" s="510"/>
      <c r="KK25" s="510"/>
      <c r="KL25" s="510"/>
      <c r="KM25" s="510"/>
      <c r="KN25" s="510"/>
      <c r="KO25" s="510"/>
      <c r="KP25" s="510"/>
      <c r="KQ25" s="510"/>
      <c r="KR25" s="510"/>
      <c r="KS25" s="510"/>
      <c r="KT25" s="510"/>
      <c r="KU25" s="510"/>
      <c r="KV25" s="510"/>
      <c r="KW25" s="510"/>
      <c r="KX25" s="510"/>
      <c r="KY25" s="510"/>
      <c r="KZ25" s="510"/>
      <c r="LA25" s="510"/>
      <c r="LB25" s="510"/>
      <c r="LC25" s="510"/>
      <c r="LD25" s="510"/>
      <c r="LE25" s="510"/>
      <c r="LF25" s="510"/>
      <c r="LG25" s="510"/>
      <c r="LH25" s="510"/>
      <c r="LI25" s="510"/>
      <c r="LJ25" s="510"/>
      <c r="LK25" s="510"/>
      <c r="LL25" s="510"/>
      <c r="LM25" s="510"/>
      <c r="LN25" s="510"/>
      <c r="LO25" s="510"/>
      <c r="LP25" s="510"/>
      <c r="LQ25" s="510"/>
      <c r="LR25" s="510"/>
      <c r="LS25" s="510"/>
      <c r="LT25" s="510"/>
      <c r="LU25" s="510"/>
      <c r="LV25" s="510"/>
      <c r="LW25" s="510"/>
      <c r="LX25" s="510"/>
      <c r="LY25" s="510"/>
      <c r="LZ25" s="510"/>
      <c r="MA25" s="510"/>
      <c r="MB25" s="510"/>
      <c r="MC25" s="510"/>
      <c r="MD25" s="510"/>
      <c r="ME25" s="510"/>
      <c r="MF25" s="510"/>
      <c r="MG25" s="510"/>
      <c r="MH25" s="510"/>
      <c r="MI25" s="510"/>
      <c r="MJ25" s="510"/>
      <c r="MK25" s="510"/>
      <c r="ML25" s="510"/>
      <c r="MM25" s="510"/>
      <c r="MN25" s="510"/>
      <c r="MO25" s="510"/>
      <c r="MP25" s="510"/>
      <c r="MQ25" s="510"/>
      <c r="MR25" s="510"/>
      <c r="MS25" s="510"/>
      <c r="MT25" s="510"/>
      <c r="MU25" s="510"/>
      <c r="MV25" s="510"/>
      <c r="MW25" s="510"/>
    </row>
    <row r="26" spans="1:361">
      <c r="A26" s="509" t="s">
        <v>492</v>
      </c>
      <c r="B26" s="510"/>
      <c r="C26" s="510"/>
      <c r="D26" s="510"/>
      <c r="E26" s="510"/>
      <c r="F26" s="510"/>
      <c r="G26" s="510"/>
      <c r="H26" s="510"/>
      <c r="I26" s="510"/>
      <c r="J26" s="510"/>
      <c r="K26" s="510"/>
      <c r="L26" s="510"/>
      <c r="M26" s="510"/>
      <c r="N26" s="510"/>
      <c r="O26" s="510"/>
      <c r="P26" s="510"/>
      <c r="Q26" s="510"/>
      <c r="R26" s="510"/>
      <c r="S26" s="510"/>
      <c r="T26" s="510"/>
      <c r="U26" s="510"/>
      <c r="V26" s="510"/>
      <c r="W26" s="510"/>
      <c r="X26" s="510"/>
      <c r="Y26" s="510"/>
      <c r="Z26" s="510"/>
      <c r="AA26" s="510"/>
      <c r="AB26" s="510"/>
      <c r="AC26" s="510"/>
      <c r="AD26" s="510"/>
      <c r="AE26" s="510"/>
      <c r="AF26" s="510"/>
      <c r="AG26" s="510"/>
      <c r="AH26" s="510"/>
      <c r="AI26" s="510"/>
      <c r="AJ26" s="510"/>
      <c r="AK26" s="510"/>
      <c r="AL26" s="510"/>
      <c r="AM26" s="510"/>
      <c r="AN26" s="510"/>
      <c r="AO26" s="510"/>
      <c r="AP26" s="510"/>
      <c r="AQ26" s="510"/>
      <c r="AR26" s="510"/>
      <c r="AS26" s="510"/>
      <c r="AT26" s="510"/>
      <c r="AU26" s="510"/>
      <c r="AV26" s="510"/>
      <c r="AW26" s="510"/>
      <c r="AX26" s="510"/>
      <c r="AY26" s="510"/>
      <c r="AZ26" s="510"/>
      <c r="BA26" s="510"/>
      <c r="BB26" s="510"/>
      <c r="BC26" s="510"/>
      <c r="BD26" s="510"/>
      <c r="BE26" s="510"/>
      <c r="BF26" s="510"/>
      <c r="BG26" s="510"/>
      <c r="BH26" s="510"/>
      <c r="BI26" s="510"/>
      <c r="BJ26" s="510"/>
      <c r="BK26" s="510"/>
      <c r="BL26" s="510"/>
      <c r="BM26" s="510"/>
      <c r="BN26" s="510"/>
      <c r="BO26" s="510"/>
      <c r="BP26" s="510"/>
      <c r="BQ26" s="510"/>
      <c r="BR26" s="510"/>
      <c r="BS26" s="510"/>
      <c r="BT26" s="510"/>
      <c r="BU26" s="510"/>
      <c r="BV26" s="510"/>
      <c r="BW26" s="510"/>
      <c r="BX26" s="510"/>
      <c r="BY26" s="510"/>
      <c r="BZ26" s="510"/>
      <c r="CA26" s="510"/>
      <c r="CB26" s="510"/>
      <c r="CC26" s="510"/>
      <c r="CD26" s="510"/>
      <c r="CE26" s="510"/>
      <c r="CF26" s="510"/>
      <c r="CG26" s="510"/>
      <c r="CH26" s="510"/>
      <c r="CI26" s="510"/>
      <c r="CJ26" s="510"/>
      <c r="CK26" s="510"/>
      <c r="CL26" s="510"/>
      <c r="CM26" s="510"/>
      <c r="CN26" s="510"/>
      <c r="CO26" s="510"/>
      <c r="CP26" s="510"/>
      <c r="CQ26" s="510"/>
      <c r="CR26" s="510"/>
      <c r="CS26" s="510"/>
      <c r="CT26" s="510"/>
      <c r="CU26" s="510"/>
      <c r="CV26" s="510"/>
      <c r="CW26" s="510"/>
      <c r="CX26" s="510"/>
      <c r="CY26" s="510"/>
      <c r="CZ26" s="510"/>
      <c r="DA26" s="510"/>
      <c r="DB26" s="510"/>
      <c r="DC26" s="510"/>
      <c r="DD26" s="510"/>
      <c r="DE26" s="510"/>
      <c r="DF26" s="510"/>
      <c r="DG26" s="510"/>
      <c r="DH26" s="510"/>
      <c r="DI26" s="510"/>
      <c r="DJ26" s="510"/>
      <c r="DK26" s="510"/>
      <c r="DL26" s="510"/>
      <c r="DM26" s="510"/>
      <c r="DN26" s="510"/>
      <c r="DO26" s="510"/>
      <c r="DP26" s="510"/>
      <c r="DQ26" s="510"/>
      <c r="DR26" s="510"/>
      <c r="DS26" s="510"/>
      <c r="DT26" s="510"/>
      <c r="DU26" s="510"/>
      <c r="DV26" s="510"/>
      <c r="DW26" s="510"/>
      <c r="DX26" s="510"/>
      <c r="DY26" s="510"/>
      <c r="DZ26" s="510"/>
      <c r="EA26" s="510"/>
      <c r="EB26" s="510"/>
      <c r="EC26" s="510"/>
      <c r="ED26" s="510"/>
      <c r="EE26" s="510"/>
      <c r="EF26" s="510"/>
      <c r="EG26" s="510"/>
      <c r="EH26" s="510"/>
      <c r="EI26" s="510"/>
      <c r="EJ26" s="510"/>
      <c r="EK26" s="510"/>
      <c r="EL26" s="510"/>
      <c r="EM26" s="510"/>
      <c r="EN26" s="510"/>
      <c r="EO26" s="510"/>
      <c r="EP26" s="510"/>
      <c r="EQ26" s="510"/>
      <c r="ER26" s="510"/>
      <c r="ES26" s="510"/>
      <c r="ET26" s="510"/>
      <c r="EU26" s="510"/>
      <c r="EV26" s="510"/>
      <c r="EW26" s="510"/>
      <c r="EX26" s="510"/>
      <c r="EY26" s="510"/>
      <c r="EZ26" s="510"/>
      <c r="FA26" s="510"/>
      <c r="FB26" s="510"/>
      <c r="FC26" s="510"/>
      <c r="FD26" s="510"/>
      <c r="FE26" s="510"/>
      <c r="FF26" s="510"/>
      <c r="FG26" s="510"/>
      <c r="FH26" s="510"/>
      <c r="FI26" s="510"/>
      <c r="FJ26" s="510"/>
      <c r="FK26" s="510"/>
      <c r="FL26" s="510"/>
      <c r="FM26" s="510"/>
      <c r="FN26" s="510"/>
      <c r="FO26" s="510"/>
      <c r="FP26" s="510"/>
      <c r="FQ26" s="510"/>
      <c r="FR26" s="510"/>
      <c r="FS26" s="510"/>
      <c r="FT26" s="510"/>
      <c r="FU26" s="510"/>
      <c r="FV26" s="510"/>
      <c r="FW26" s="510"/>
      <c r="FX26" s="510"/>
      <c r="FY26" s="510"/>
      <c r="FZ26" s="510"/>
      <c r="GA26" s="510"/>
      <c r="GB26" s="510"/>
      <c r="GC26" s="510"/>
      <c r="GD26" s="510"/>
      <c r="GE26" s="510"/>
      <c r="GF26" s="510"/>
      <c r="GG26" s="510"/>
      <c r="GH26" s="510"/>
      <c r="GI26" s="510"/>
      <c r="GJ26" s="510"/>
      <c r="GK26" s="510"/>
      <c r="GL26" s="510"/>
      <c r="GM26" s="510"/>
      <c r="GN26" s="510"/>
      <c r="GO26" s="510"/>
      <c r="GP26" s="510"/>
      <c r="GQ26" s="510"/>
      <c r="GR26" s="510"/>
      <c r="GS26" s="510"/>
      <c r="GT26" s="510"/>
      <c r="GU26" s="510"/>
      <c r="GV26" s="510"/>
      <c r="GW26" s="510"/>
      <c r="GX26" s="510"/>
      <c r="GY26" s="510"/>
      <c r="GZ26" s="510"/>
      <c r="HA26" s="510"/>
      <c r="HB26" s="510"/>
      <c r="HC26" s="510"/>
      <c r="HD26" s="510"/>
      <c r="HE26" s="510"/>
      <c r="HF26" s="510"/>
      <c r="HG26" s="510"/>
      <c r="HH26" s="510"/>
      <c r="HI26" s="510"/>
      <c r="HJ26" s="510"/>
      <c r="HK26" s="510"/>
      <c r="HL26" s="510"/>
      <c r="HM26" s="510"/>
      <c r="HN26" s="510"/>
      <c r="HO26" s="510"/>
      <c r="HP26" s="510"/>
      <c r="HQ26" s="510"/>
      <c r="HR26" s="510"/>
      <c r="HS26" s="510"/>
      <c r="HT26" s="510"/>
      <c r="HU26" s="510"/>
      <c r="HV26" s="510"/>
      <c r="HW26" s="510"/>
      <c r="HX26" s="510"/>
      <c r="HY26" s="510"/>
      <c r="HZ26" s="510"/>
      <c r="IA26" s="510"/>
      <c r="IB26" s="510"/>
      <c r="IC26" s="510"/>
      <c r="ID26" s="510"/>
      <c r="IE26" s="510"/>
      <c r="IF26" s="510"/>
      <c r="IG26" s="510"/>
      <c r="IH26" s="510"/>
      <c r="II26" s="510"/>
      <c r="IJ26" s="510"/>
      <c r="IK26" s="510"/>
      <c r="IL26" s="510"/>
      <c r="IM26" s="510"/>
      <c r="IN26" s="510"/>
      <c r="IO26" s="510"/>
      <c r="IP26" s="510"/>
      <c r="IQ26" s="510"/>
      <c r="IR26" s="510"/>
      <c r="IS26" s="510"/>
      <c r="IT26" s="510"/>
      <c r="IU26" s="510"/>
      <c r="IV26" s="510"/>
      <c r="IW26" s="510"/>
      <c r="IX26" s="510"/>
      <c r="IY26" s="510"/>
      <c r="IZ26" s="510"/>
      <c r="JA26" s="510"/>
      <c r="JB26" s="510"/>
      <c r="JC26" s="510"/>
      <c r="JD26" s="510"/>
      <c r="JE26" s="510"/>
      <c r="JF26" s="510"/>
      <c r="JG26" s="510"/>
      <c r="JH26" s="510"/>
      <c r="JI26" s="510"/>
      <c r="JJ26" s="510"/>
      <c r="JK26" s="510"/>
      <c r="JL26" s="510"/>
      <c r="JM26" s="510"/>
      <c r="JN26" s="510"/>
      <c r="JO26" s="510"/>
      <c r="JP26" s="510"/>
      <c r="JQ26" s="510"/>
      <c r="JR26" s="510"/>
      <c r="JS26" s="510"/>
      <c r="JT26" s="510"/>
      <c r="JU26" s="510"/>
      <c r="JV26" s="510"/>
      <c r="JW26" s="510"/>
      <c r="JX26" s="510"/>
      <c r="JY26" s="510"/>
      <c r="JZ26" s="510"/>
      <c r="KA26" s="510"/>
      <c r="KB26" s="510"/>
      <c r="KC26" s="510"/>
      <c r="KD26" s="510"/>
      <c r="KE26" s="510"/>
      <c r="KF26" s="510"/>
      <c r="KG26" s="510"/>
      <c r="KH26" s="510"/>
      <c r="KI26" s="510"/>
      <c r="KJ26" s="510"/>
      <c r="KK26" s="510"/>
      <c r="KL26" s="510"/>
      <c r="KM26" s="510"/>
      <c r="KN26" s="510"/>
      <c r="KO26" s="510"/>
      <c r="KP26" s="510"/>
      <c r="KQ26" s="510"/>
      <c r="KR26" s="510"/>
      <c r="KS26" s="510"/>
      <c r="KT26" s="510"/>
      <c r="KU26" s="510"/>
      <c r="KV26" s="510"/>
      <c r="KW26" s="510"/>
      <c r="KX26" s="510"/>
      <c r="KY26" s="510"/>
      <c r="KZ26" s="510"/>
      <c r="LA26" s="510"/>
      <c r="LB26" s="510"/>
      <c r="LC26" s="510"/>
      <c r="LD26" s="510"/>
      <c r="LE26" s="510"/>
      <c r="LF26" s="510"/>
      <c r="LG26" s="510"/>
      <c r="LH26" s="510"/>
      <c r="LI26" s="510"/>
      <c r="LJ26" s="510"/>
      <c r="LK26" s="510"/>
      <c r="LL26" s="510"/>
      <c r="LM26" s="510"/>
      <c r="LN26" s="510"/>
      <c r="LO26" s="510"/>
      <c r="LP26" s="510"/>
      <c r="LQ26" s="510"/>
      <c r="LR26" s="510"/>
      <c r="LS26" s="510"/>
      <c r="LT26" s="510"/>
      <c r="LU26" s="510"/>
      <c r="LV26" s="510"/>
      <c r="LW26" s="510"/>
      <c r="LX26" s="510"/>
      <c r="LY26" s="510"/>
      <c r="LZ26" s="510"/>
      <c r="MA26" s="510"/>
      <c r="MB26" s="510"/>
      <c r="MC26" s="510"/>
      <c r="MD26" s="510"/>
      <c r="ME26" s="510"/>
      <c r="MF26" s="510"/>
      <c r="MG26" s="510"/>
      <c r="MH26" s="510"/>
      <c r="MI26" s="510"/>
      <c r="MJ26" s="510"/>
      <c r="MK26" s="510"/>
      <c r="ML26" s="510"/>
      <c r="MM26" s="510"/>
      <c r="MN26" s="510"/>
      <c r="MO26" s="510"/>
      <c r="MP26" s="510"/>
      <c r="MQ26" s="510"/>
      <c r="MR26" s="510"/>
      <c r="MS26" s="510"/>
      <c r="MT26" s="510"/>
      <c r="MU26" s="510"/>
      <c r="MV26" s="510"/>
      <c r="MW26" s="510"/>
    </row>
    <row r="27" spans="1:361">
      <c r="A27" s="509" t="s">
        <v>493</v>
      </c>
      <c r="B27" s="510"/>
      <c r="C27" s="510"/>
      <c r="D27" s="510"/>
      <c r="E27" s="510"/>
      <c r="F27" s="510"/>
      <c r="G27" s="510"/>
      <c r="H27" s="510"/>
      <c r="I27" s="510"/>
      <c r="J27" s="510"/>
      <c r="K27" s="510"/>
      <c r="L27" s="510"/>
      <c r="M27" s="510"/>
      <c r="N27" s="510"/>
      <c r="O27" s="510"/>
      <c r="P27" s="510"/>
      <c r="Q27" s="510"/>
      <c r="R27" s="510"/>
      <c r="S27" s="510"/>
      <c r="T27" s="510"/>
      <c r="U27" s="510"/>
      <c r="V27" s="510"/>
      <c r="W27" s="510"/>
      <c r="X27" s="510"/>
      <c r="Y27" s="510"/>
      <c r="Z27" s="510"/>
      <c r="AA27" s="510"/>
      <c r="AB27" s="510"/>
      <c r="AC27" s="510"/>
      <c r="AD27" s="510"/>
      <c r="AE27" s="510"/>
      <c r="AF27" s="510"/>
      <c r="AG27" s="510"/>
      <c r="AH27" s="510"/>
      <c r="AI27" s="510"/>
      <c r="AJ27" s="510"/>
      <c r="AK27" s="510"/>
      <c r="AL27" s="510"/>
      <c r="AM27" s="510"/>
      <c r="AN27" s="510"/>
      <c r="AO27" s="510"/>
      <c r="AP27" s="510"/>
      <c r="AQ27" s="510"/>
      <c r="AR27" s="510"/>
      <c r="AS27" s="510"/>
      <c r="AT27" s="510"/>
      <c r="AU27" s="510"/>
      <c r="AV27" s="510"/>
      <c r="AW27" s="510"/>
      <c r="AX27" s="510"/>
      <c r="AY27" s="510"/>
      <c r="AZ27" s="510"/>
      <c r="BA27" s="510"/>
      <c r="BB27" s="510"/>
      <c r="BC27" s="510"/>
      <c r="BD27" s="510"/>
      <c r="BE27" s="510"/>
      <c r="BF27" s="510"/>
      <c r="BG27" s="510"/>
      <c r="BH27" s="510"/>
      <c r="BI27" s="510"/>
      <c r="BJ27" s="510"/>
      <c r="BK27" s="510"/>
      <c r="BL27" s="510"/>
      <c r="BM27" s="510"/>
      <c r="BN27" s="510"/>
      <c r="BO27" s="510"/>
      <c r="BP27" s="510"/>
      <c r="BQ27" s="510"/>
      <c r="BR27" s="510"/>
      <c r="BS27" s="510"/>
      <c r="BT27" s="510"/>
      <c r="BU27" s="510"/>
      <c r="BV27" s="510"/>
      <c r="BW27" s="510"/>
      <c r="BX27" s="510"/>
      <c r="BY27" s="510"/>
      <c r="BZ27" s="510"/>
      <c r="CA27" s="510"/>
      <c r="CB27" s="510"/>
      <c r="CC27" s="510"/>
      <c r="CD27" s="510"/>
      <c r="CE27" s="510"/>
      <c r="CF27" s="510"/>
      <c r="CG27" s="510"/>
      <c r="CH27" s="510"/>
      <c r="CI27" s="510"/>
      <c r="CJ27" s="510"/>
      <c r="CK27" s="510"/>
      <c r="CL27" s="510"/>
      <c r="CM27" s="510"/>
      <c r="CN27" s="510"/>
      <c r="CO27" s="510"/>
      <c r="CP27" s="510"/>
      <c r="CQ27" s="510"/>
      <c r="CR27" s="510"/>
      <c r="CS27" s="510"/>
      <c r="CT27" s="510"/>
      <c r="CU27" s="510"/>
      <c r="CV27" s="510"/>
      <c r="CW27" s="510"/>
      <c r="CX27" s="510"/>
      <c r="CY27" s="510"/>
      <c r="CZ27" s="510"/>
      <c r="DA27" s="510"/>
      <c r="DB27" s="510"/>
      <c r="DC27" s="510"/>
      <c r="DD27" s="510"/>
      <c r="DE27" s="510"/>
      <c r="DF27" s="510"/>
      <c r="DG27" s="510"/>
      <c r="DH27" s="510"/>
      <c r="DI27" s="510"/>
      <c r="DJ27" s="510"/>
      <c r="DK27" s="510"/>
      <c r="DL27" s="510"/>
      <c r="DM27" s="510"/>
      <c r="DN27" s="510"/>
      <c r="DO27" s="510"/>
      <c r="DP27" s="510"/>
      <c r="DQ27" s="510"/>
      <c r="DR27" s="510"/>
      <c r="DS27" s="510"/>
      <c r="DT27" s="510"/>
      <c r="DU27" s="510"/>
      <c r="DV27" s="510"/>
      <c r="DW27" s="510"/>
      <c r="DX27" s="510"/>
      <c r="DY27" s="510"/>
      <c r="DZ27" s="510"/>
      <c r="EA27" s="510"/>
      <c r="EB27" s="510"/>
      <c r="EC27" s="510"/>
      <c r="ED27" s="510"/>
      <c r="EE27" s="510"/>
      <c r="EF27" s="510"/>
      <c r="EG27" s="510"/>
      <c r="EH27" s="510"/>
      <c r="EI27" s="510"/>
      <c r="EJ27" s="510"/>
      <c r="EK27" s="510"/>
      <c r="EL27" s="510"/>
      <c r="EM27" s="510"/>
      <c r="EN27" s="510"/>
      <c r="EO27" s="510"/>
      <c r="EP27" s="510"/>
      <c r="EQ27" s="510"/>
      <c r="ER27" s="510"/>
      <c r="ES27" s="510"/>
      <c r="ET27" s="510"/>
      <c r="EU27" s="510"/>
      <c r="EV27" s="510"/>
      <c r="EW27" s="510"/>
      <c r="EX27" s="510"/>
      <c r="EY27" s="510"/>
      <c r="EZ27" s="510"/>
      <c r="FA27" s="510"/>
      <c r="FB27" s="510"/>
      <c r="FC27" s="510"/>
      <c r="FD27" s="510"/>
      <c r="FE27" s="510"/>
      <c r="FF27" s="510"/>
      <c r="FG27" s="510"/>
      <c r="FH27" s="510"/>
      <c r="FI27" s="510"/>
      <c r="FJ27" s="510"/>
      <c r="FK27" s="510"/>
      <c r="FL27" s="510"/>
      <c r="FM27" s="510"/>
      <c r="FN27" s="510"/>
      <c r="FO27" s="510"/>
      <c r="FP27" s="510"/>
      <c r="FQ27" s="510"/>
      <c r="FR27" s="510"/>
      <c r="FS27" s="510"/>
      <c r="FT27" s="510"/>
      <c r="FU27" s="510"/>
      <c r="FV27" s="510"/>
      <c r="FW27" s="510"/>
      <c r="FX27" s="510"/>
      <c r="FY27" s="510"/>
      <c r="FZ27" s="510"/>
      <c r="GA27" s="510"/>
      <c r="GB27" s="510"/>
      <c r="GC27" s="510"/>
      <c r="GD27" s="510"/>
      <c r="GE27" s="510"/>
      <c r="GF27" s="510"/>
      <c r="GG27" s="510"/>
      <c r="GH27" s="510"/>
      <c r="GI27" s="510"/>
      <c r="GJ27" s="510"/>
      <c r="GK27" s="510"/>
      <c r="GL27" s="510"/>
      <c r="GM27" s="510"/>
      <c r="GN27" s="510"/>
      <c r="GO27" s="510"/>
      <c r="GP27" s="510"/>
      <c r="GQ27" s="510"/>
      <c r="GR27" s="510"/>
      <c r="GS27" s="510"/>
      <c r="GT27" s="510"/>
      <c r="GU27" s="510"/>
      <c r="GV27" s="510"/>
      <c r="GW27" s="510"/>
      <c r="GX27" s="510"/>
      <c r="GY27" s="510"/>
      <c r="GZ27" s="510"/>
      <c r="HA27" s="510"/>
      <c r="HB27" s="510"/>
      <c r="HC27" s="510"/>
      <c r="HD27" s="510"/>
      <c r="HE27" s="510"/>
      <c r="HF27" s="510"/>
      <c r="HG27" s="510"/>
      <c r="HH27" s="510"/>
      <c r="HI27" s="510"/>
      <c r="HJ27" s="510"/>
      <c r="HK27" s="510"/>
      <c r="HL27" s="510"/>
      <c r="HM27" s="510"/>
      <c r="HN27" s="510"/>
      <c r="HO27" s="510"/>
      <c r="HP27" s="510"/>
      <c r="HQ27" s="510"/>
      <c r="HR27" s="510"/>
      <c r="HS27" s="510"/>
      <c r="HT27" s="510"/>
      <c r="HU27" s="510"/>
      <c r="HV27" s="510"/>
      <c r="HW27" s="510"/>
      <c r="HX27" s="510"/>
      <c r="HY27" s="510"/>
      <c r="HZ27" s="510"/>
      <c r="IA27" s="510"/>
      <c r="IB27" s="510"/>
      <c r="IC27" s="510"/>
      <c r="ID27" s="510"/>
      <c r="IE27" s="510"/>
      <c r="IF27" s="510"/>
      <c r="IG27" s="510"/>
      <c r="IH27" s="510"/>
      <c r="II27" s="510"/>
      <c r="IJ27" s="510"/>
      <c r="IK27" s="510"/>
      <c r="IL27" s="510"/>
      <c r="IM27" s="510"/>
      <c r="IN27" s="510"/>
      <c r="IO27" s="510"/>
      <c r="IP27" s="510"/>
      <c r="IQ27" s="510"/>
      <c r="IR27" s="510"/>
      <c r="IS27" s="510"/>
      <c r="IT27" s="510"/>
      <c r="IU27" s="510"/>
      <c r="IV27" s="510"/>
      <c r="IW27" s="510"/>
      <c r="IX27" s="510"/>
      <c r="IY27" s="510"/>
      <c r="IZ27" s="510"/>
      <c r="JA27" s="510"/>
      <c r="JB27" s="510"/>
      <c r="JC27" s="510"/>
      <c r="JD27" s="510"/>
      <c r="JE27" s="510"/>
      <c r="JF27" s="510"/>
      <c r="JG27" s="510"/>
      <c r="JH27" s="510"/>
      <c r="JI27" s="510"/>
      <c r="JJ27" s="510"/>
      <c r="JK27" s="510"/>
      <c r="JL27" s="510"/>
      <c r="JM27" s="510"/>
      <c r="JN27" s="510"/>
      <c r="JO27" s="510"/>
      <c r="JP27" s="510"/>
      <c r="JQ27" s="510"/>
      <c r="JR27" s="510"/>
      <c r="JS27" s="510"/>
      <c r="JT27" s="510"/>
      <c r="JU27" s="510"/>
      <c r="JV27" s="510"/>
      <c r="JW27" s="510"/>
      <c r="JX27" s="510"/>
      <c r="JY27" s="510"/>
      <c r="JZ27" s="510"/>
      <c r="KA27" s="510"/>
      <c r="KB27" s="510"/>
      <c r="KC27" s="510"/>
      <c r="KD27" s="510"/>
      <c r="KE27" s="510"/>
      <c r="KF27" s="510"/>
      <c r="KG27" s="510"/>
      <c r="KH27" s="510"/>
      <c r="KI27" s="510"/>
      <c r="KJ27" s="510"/>
      <c r="KK27" s="510"/>
      <c r="KL27" s="510"/>
      <c r="KM27" s="510"/>
      <c r="KN27" s="510"/>
      <c r="KO27" s="510"/>
      <c r="KP27" s="510"/>
      <c r="KQ27" s="510"/>
      <c r="KR27" s="510"/>
      <c r="KS27" s="510"/>
      <c r="KT27" s="510"/>
      <c r="KU27" s="510"/>
      <c r="KV27" s="510"/>
      <c r="KW27" s="510"/>
      <c r="KX27" s="510"/>
      <c r="KY27" s="510"/>
      <c r="KZ27" s="510"/>
      <c r="LA27" s="510"/>
      <c r="LB27" s="510"/>
      <c r="LC27" s="510"/>
      <c r="LD27" s="510"/>
      <c r="LE27" s="510"/>
      <c r="LF27" s="510"/>
      <c r="LG27" s="510"/>
      <c r="LH27" s="510"/>
      <c r="LI27" s="510"/>
      <c r="LJ27" s="510"/>
      <c r="LK27" s="510"/>
      <c r="LL27" s="510"/>
      <c r="LM27" s="510"/>
      <c r="LN27" s="510"/>
      <c r="LO27" s="510"/>
      <c r="LP27" s="510"/>
      <c r="LQ27" s="510"/>
      <c r="LR27" s="510"/>
      <c r="LS27" s="510"/>
      <c r="LT27" s="510"/>
      <c r="LU27" s="510"/>
      <c r="LV27" s="510"/>
      <c r="LW27" s="510"/>
      <c r="LX27" s="510"/>
      <c r="LY27" s="510"/>
      <c r="LZ27" s="510"/>
      <c r="MA27" s="510"/>
      <c r="MB27" s="510"/>
      <c r="MC27" s="510"/>
      <c r="MD27" s="510"/>
      <c r="ME27" s="510"/>
      <c r="MF27" s="510"/>
      <c r="MG27" s="510"/>
      <c r="MH27" s="510"/>
      <c r="MI27" s="510"/>
      <c r="MJ27" s="510"/>
      <c r="MK27" s="510"/>
      <c r="ML27" s="510"/>
      <c r="MM27" s="510"/>
      <c r="MN27" s="510"/>
      <c r="MO27" s="510"/>
      <c r="MP27" s="510"/>
      <c r="MQ27" s="510"/>
      <c r="MR27" s="510"/>
      <c r="MS27" s="510"/>
      <c r="MT27" s="510"/>
      <c r="MU27" s="510"/>
      <c r="MV27" s="510"/>
      <c r="MW27" s="510"/>
    </row>
    <row r="28" spans="1:361">
      <c r="A28" s="509" t="s">
        <v>494</v>
      </c>
      <c r="B28" s="510"/>
      <c r="C28" s="510"/>
      <c r="D28" s="510"/>
      <c r="E28" s="510"/>
      <c r="F28" s="510"/>
      <c r="G28" s="510"/>
      <c r="H28" s="510"/>
      <c r="I28" s="510"/>
      <c r="J28" s="510"/>
      <c r="K28" s="510"/>
      <c r="L28" s="510"/>
      <c r="M28" s="510"/>
      <c r="N28" s="510"/>
      <c r="O28" s="510"/>
      <c r="P28" s="510"/>
      <c r="Q28" s="510"/>
      <c r="R28" s="510"/>
      <c r="S28" s="510"/>
      <c r="T28" s="510"/>
      <c r="U28" s="510"/>
      <c r="V28" s="510"/>
      <c r="W28" s="510"/>
      <c r="X28" s="510"/>
      <c r="Y28" s="510"/>
      <c r="Z28" s="510"/>
      <c r="AA28" s="510"/>
      <c r="AB28" s="510"/>
      <c r="AC28" s="510"/>
      <c r="AD28" s="510"/>
      <c r="AE28" s="510"/>
      <c r="AF28" s="510"/>
      <c r="AG28" s="510"/>
      <c r="AH28" s="510"/>
      <c r="AI28" s="510"/>
      <c r="AJ28" s="510"/>
      <c r="AK28" s="510"/>
      <c r="AL28" s="510"/>
      <c r="AM28" s="510"/>
      <c r="AN28" s="510"/>
      <c r="AO28" s="510"/>
      <c r="AP28" s="510"/>
      <c r="AQ28" s="510"/>
      <c r="AR28" s="510"/>
      <c r="AS28" s="510"/>
      <c r="AT28" s="510"/>
      <c r="AU28" s="510"/>
      <c r="AV28" s="510"/>
      <c r="AW28" s="510"/>
      <c r="AX28" s="510"/>
      <c r="AY28" s="510"/>
      <c r="AZ28" s="510"/>
      <c r="BA28" s="510"/>
      <c r="BB28" s="510"/>
      <c r="BC28" s="510"/>
      <c r="BD28" s="510"/>
      <c r="BE28" s="510"/>
      <c r="BF28" s="510"/>
      <c r="BG28" s="510"/>
      <c r="BH28" s="510"/>
      <c r="BI28" s="510"/>
      <c r="BJ28" s="510"/>
      <c r="BK28" s="510"/>
      <c r="BL28" s="510"/>
      <c r="BM28" s="510"/>
      <c r="BN28" s="510"/>
      <c r="BO28" s="510"/>
      <c r="BP28" s="510"/>
      <c r="BQ28" s="510"/>
      <c r="BR28" s="510"/>
      <c r="BS28" s="510"/>
      <c r="BT28" s="510"/>
      <c r="BU28" s="510"/>
      <c r="BV28" s="510"/>
      <c r="BW28" s="510"/>
      <c r="BX28" s="510"/>
      <c r="BY28" s="510"/>
      <c r="BZ28" s="510"/>
      <c r="CA28" s="510"/>
      <c r="CB28" s="510"/>
      <c r="CC28" s="510"/>
      <c r="CD28" s="510"/>
      <c r="CE28" s="510"/>
      <c r="CF28" s="510"/>
      <c r="CG28" s="510"/>
      <c r="CH28" s="510"/>
      <c r="CI28" s="510"/>
      <c r="CJ28" s="510"/>
      <c r="CK28" s="510"/>
      <c r="CL28" s="510"/>
      <c r="CM28" s="510"/>
      <c r="CN28" s="510"/>
      <c r="CO28" s="510"/>
      <c r="CP28" s="510"/>
      <c r="CQ28" s="510"/>
      <c r="CR28" s="510"/>
      <c r="CS28" s="510"/>
      <c r="CT28" s="510"/>
      <c r="CU28" s="510"/>
      <c r="CV28" s="510"/>
      <c r="CW28" s="510"/>
      <c r="CX28" s="510"/>
      <c r="CY28" s="510"/>
      <c r="CZ28" s="510"/>
      <c r="DA28" s="510"/>
      <c r="DB28" s="510"/>
      <c r="DC28" s="510"/>
      <c r="DD28" s="510"/>
      <c r="DE28" s="510"/>
      <c r="DF28" s="510"/>
      <c r="DG28" s="510"/>
      <c r="DH28" s="510"/>
      <c r="DI28" s="510"/>
      <c r="DJ28" s="510"/>
      <c r="DK28" s="510"/>
      <c r="DL28" s="510"/>
      <c r="DM28" s="510"/>
      <c r="DN28" s="510"/>
      <c r="DO28" s="510"/>
      <c r="DP28" s="510"/>
      <c r="DQ28" s="510"/>
      <c r="DR28" s="510"/>
      <c r="DS28" s="510"/>
      <c r="DT28" s="510"/>
      <c r="DU28" s="510"/>
      <c r="DV28" s="510"/>
      <c r="DW28" s="510"/>
      <c r="DX28" s="510"/>
      <c r="DY28" s="510"/>
      <c r="DZ28" s="510"/>
      <c r="EA28" s="510"/>
      <c r="EB28" s="510"/>
      <c r="EC28" s="510"/>
      <c r="ED28" s="510"/>
      <c r="EE28" s="510"/>
      <c r="EF28" s="510"/>
      <c r="EG28" s="510"/>
      <c r="EH28" s="510"/>
      <c r="EI28" s="510"/>
      <c r="EJ28" s="510"/>
      <c r="EK28" s="510"/>
      <c r="EL28" s="510"/>
      <c r="EM28" s="510"/>
      <c r="EN28" s="510"/>
      <c r="EO28" s="510"/>
      <c r="EP28" s="510"/>
      <c r="EQ28" s="510"/>
      <c r="ER28" s="510"/>
      <c r="ES28" s="510"/>
      <c r="ET28" s="510"/>
      <c r="EU28" s="510"/>
      <c r="EV28" s="510"/>
      <c r="EW28" s="510"/>
      <c r="EX28" s="510"/>
      <c r="EY28" s="510"/>
      <c r="EZ28" s="510"/>
      <c r="FA28" s="510"/>
      <c r="FB28" s="510"/>
      <c r="FC28" s="510"/>
      <c r="FD28" s="510"/>
      <c r="FE28" s="510"/>
      <c r="FF28" s="510"/>
      <c r="FG28" s="510"/>
      <c r="FH28" s="510"/>
      <c r="FI28" s="510"/>
      <c r="FJ28" s="510"/>
      <c r="FK28" s="510"/>
      <c r="FL28" s="510"/>
      <c r="FM28" s="510"/>
      <c r="FN28" s="510"/>
      <c r="FO28" s="510"/>
      <c r="FP28" s="510"/>
      <c r="FQ28" s="510"/>
      <c r="FR28" s="510"/>
      <c r="FS28" s="510"/>
      <c r="FT28" s="510"/>
      <c r="FU28" s="510"/>
      <c r="FV28" s="510"/>
      <c r="FW28" s="510"/>
      <c r="FX28" s="510"/>
      <c r="FY28" s="510"/>
      <c r="FZ28" s="510"/>
      <c r="GA28" s="510"/>
      <c r="GB28" s="510"/>
      <c r="GC28" s="510"/>
      <c r="GD28" s="510"/>
      <c r="GE28" s="510"/>
      <c r="GF28" s="510"/>
      <c r="GG28" s="510"/>
      <c r="GH28" s="510"/>
      <c r="GI28" s="510"/>
      <c r="GJ28" s="510"/>
      <c r="GK28" s="510"/>
      <c r="GL28" s="510"/>
      <c r="GM28" s="510"/>
      <c r="GN28" s="510"/>
      <c r="GO28" s="510"/>
      <c r="GP28" s="510"/>
      <c r="GQ28" s="510"/>
      <c r="GR28" s="510"/>
      <c r="GS28" s="510"/>
      <c r="GT28" s="510"/>
      <c r="GU28" s="510"/>
      <c r="GV28" s="510"/>
      <c r="GW28" s="510"/>
      <c r="GX28" s="510"/>
      <c r="GY28" s="510"/>
      <c r="GZ28" s="510"/>
      <c r="HA28" s="510"/>
      <c r="HB28" s="510"/>
      <c r="HC28" s="510"/>
      <c r="HD28" s="510"/>
      <c r="HE28" s="510"/>
      <c r="HF28" s="510"/>
      <c r="HG28" s="510"/>
      <c r="HH28" s="510"/>
      <c r="HI28" s="510"/>
      <c r="HJ28" s="510"/>
      <c r="HK28" s="510"/>
      <c r="HL28" s="510"/>
      <c r="HM28" s="510"/>
      <c r="HN28" s="510"/>
      <c r="HO28" s="510"/>
      <c r="HP28" s="510"/>
      <c r="HQ28" s="510"/>
      <c r="HR28" s="510"/>
      <c r="HS28" s="510"/>
      <c r="HT28" s="510"/>
      <c r="HU28" s="510"/>
      <c r="HV28" s="510"/>
      <c r="HW28" s="510"/>
      <c r="HX28" s="510"/>
      <c r="HY28" s="510"/>
      <c r="HZ28" s="510"/>
      <c r="IA28" s="510"/>
      <c r="IB28" s="510"/>
      <c r="IC28" s="510"/>
      <c r="ID28" s="510"/>
      <c r="IE28" s="510"/>
      <c r="IF28" s="510"/>
      <c r="IG28" s="510"/>
      <c r="IH28" s="510"/>
      <c r="II28" s="510"/>
      <c r="IJ28" s="510"/>
      <c r="IK28" s="510"/>
      <c r="IL28" s="510"/>
      <c r="IM28" s="510"/>
      <c r="IN28" s="510"/>
      <c r="IO28" s="510"/>
      <c r="IP28" s="510"/>
      <c r="IQ28" s="510"/>
      <c r="IR28" s="510"/>
      <c r="IS28" s="510"/>
      <c r="IT28" s="510"/>
      <c r="IU28" s="510"/>
      <c r="IV28" s="510"/>
      <c r="IW28" s="510"/>
      <c r="IX28" s="510"/>
      <c r="IY28" s="510"/>
      <c r="IZ28" s="510"/>
      <c r="JA28" s="510"/>
      <c r="JB28" s="510"/>
      <c r="JC28" s="510"/>
      <c r="JD28" s="510"/>
      <c r="JE28" s="510"/>
      <c r="JF28" s="510"/>
      <c r="JG28" s="510"/>
      <c r="JH28" s="510"/>
      <c r="JI28" s="510"/>
      <c r="JJ28" s="510"/>
      <c r="JK28" s="510"/>
      <c r="JL28" s="510"/>
      <c r="JM28" s="510"/>
      <c r="JN28" s="510"/>
      <c r="JO28" s="510"/>
      <c r="JP28" s="510"/>
      <c r="JQ28" s="510"/>
      <c r="JR28" s="510"/>
      <c r="JS28" s="510"/>
      <c r="JT28" s="510"/>
      <c r="JU28" s="510"/>
      <c r="JV28" s="510"/>
      <c r="JW28" s="510"/>
      <c r="JX28" s="510"/>
      <c r="JY28" s="510"/>
      <c r="JZ28" s="510"/>
      <c r="KA28" s="510"/>
      <c r="KB28" s="510"/>
      <c r="KC28" s="510"/>
      <c r="KD28" s="510"/>
      <c r="KE28" s="510"/>
      <c r="KF28" s="510"/>
      <c r="KG28" s="510"/>
      <c r="KH28" s="510"/>
      <c r="KI28" s="510"/>
      <c r="KJ28" s="510"/>
      <c r="KK28" s="510"/>
      <c r="KL28" s="510"/>
      <c r="KM28" s="510"/>
      <c r="KN28" s="510"/>
      <c r="KO28" s="510"/>
      <c r="KP28" s="510"/>
      <c r="KQ28" s="510"/>
      <c r="KR28" s="510"/>
      <c r="KS28" s="510"/>
      <c r="KT28" s="510"/>
      <c r="KU28" s="510"/>
      <c r="KV28" s="510"/>
      <c r="KW28" s="510"/>
      <c r="KX28" s="510"/>
      <c r="KY28" s="510"/>
      <c r="KZ28" s="510"/>
      <c r="LA28" s="510"/>
      <c r="LB28" s="510"/>
      <c r="LC28" s="510"/>
      <c r="LD28" s="510"/>
      <c r="LE28" s="510"/>
      <c r="LF28" s="510"/>
      <c r="LG28" s="510"/>
      <c r="LH28" s="510"/>
      <c r="LI28" s="510"/>
      <c r="LJ28" s="510"/>
      <c r="LK28" s="510"/>
      <c r="LL28" s="510"/>
      <c r="LM28" s="510"/>
      <c r="LN28" s="510"/>
      <c r="LO28" s="510"/>
      <c r="LP28" s="510"/>
      <c r="LQ28" s="510"/>
      <c r="LR28" s="510"/>
      <c r="LS28" s="510"/>
      <c r="LT28" s="510"/>
      <c r="LU28" s="510"/>
      <c r="LV28" s="510"/>
      <c r="LW28" s="510"/>
      <c r="LX28" s="510"/>
      <c r="LY28" s="510"/>
      <c r="LZ28" s="510"/>
      <c r="MA28" s="510"/>
      <c r="MB28" s="510"/>
      <c r="MC28" s="510"/>
      <c r="MD28" s="510"/>
      <c r="ME28" s="510"/>
      <c r="MF28" s="510"/>
      <c r="MG28" s="510"/>
      <c r="MH28" s="510"/>
      <c r="MI28" s="510"/>
      <c r="MJ28" s="510"/>
      <c r="MK28" s="510"/>
      <c r="ML28" s="510"/>
      <c r="MM28" s="510"/>
      <c r="MN28" s="510"/>
      <c r="MO28" s="510"/>
      <c r="MP28" s="510"/>
      <c r="MQ28" s="510"/>
      <c r="MR28" s="510"/>
      <c r="MS28" s="510"/>
      <c r="MT28" s="510"/>
      <c r="MU28" s="510"/>
      <c r="MV28" s="510"/>
      <c r="MW28" s="510"/>
    </row>
    <row r="29" spans="1:361">
      <c r="A29" s="509"/>
      <c r="B29" s="510"/>
      <c r="C29" s="510"/>
      <c r="D29" s="510"/>
      <c r="E29" s="510"/>
      <c r="F29" s="510"/>
      <c r="G29" s="510"/>
      <c r="H29" s="510"/>
      <c r="I29" s="510"/>
      <c r="J29" s="510"/>
      <c r="K29" s="510"/>
      <c r="L29" s="510"/>
      <c r="M29" s="510"/>
      <c r="N29" s="510"/>
      <c r="O29" s="510"/>
      <c r="P29" s="510"/>
      <c r="Q29" s="510"/>
      <c r="R29" s="510"/>
      <c r="S29" s="510"/>
      <c r="T29" s="510"/>
      <c r="U29" s="510"/>
      <c r="V29" s="510"/>
      <c r="W29" s="510"/>
      <c r="X29" s="510"/>
      <c r="Y29" s="510"/>
      <c r="Z29" s="510"/>
      <c r="AA29" s="510"/>
      <c r="AB29" s="510"/>
      <c r="AC29" s="510"/>
      <c r="AD29" s="510"/>
      <c r="AE29" s="510"/>
      <c r="AF29" s="510"/>
      <c r="AG29" s="510"/>
      <c r="AH29" s="510"/>
      <c r="AI29" s="510"/>
      <c r="AJ29" s="510"/>
      <c r="AK29" s="510"/>
      <c r="AL29" s="510"/>
      <c r="AM29" s="510"/>
      <c r="AN29" s="510"/>
      <c r="AO29" s="510"/>
      <c r="AP29" s="510"/>
      <c r="AQ29" s="510"/>
      <c r="AR29" s="510"/>
      <c r="AS29" s="510"/>
      <c r="AT29" s="510"/>
      <c r="AU29" s="510"/>
      <c r="AV29" s="510"/>
      <c r="AW29" s="510"/>
      <c r="AX29" s="510"/>
      <c r="AY29" s="510"/>
      <c r="AZ29" s="510"/>
      <c r="BA29" s="510"/>
      <c r="BB29" s="510"/>
      <c r="BC29" s="510"/>
      <c r="BD29" s="510"/>
      <c r="BE29" s="510"/>
      <c r="BF29" s="510"/>
      <c r="BG29" s="510"/>
      <c r="BH29" s="510"/>
      <c r="BI29" s="510"/>
      <c r="BJ29" s="510"/>
      <c r="BK29" s="510"/>
      <c r="BL29" s="510"/>
      <c r="BM29" s="510"/>
      <c r="BN29" s="510"/>
      <c r="BO29" s="510"/>
      <c r="BP29" s="510"/>
      <c r="BQ29" s="510"/>
      <c r="BR29" s="510"/>
      <c r="BS29" s="510"/>
      <c r="BT29" s="510"/>
      <c r="BU29" s="510"/>
      <c r="BV29" s="510"/>
      <c r="BW29" s="510"/>
      <c r="BX29" s="510"/>
      <c r="BY29" s="510"/>
      <c r="BZ29" s="510"/>
      <c r="CA29" s="510"/>
      <c r="CB29" s="510"/>
      <c r="CC29" s="510"/>
      <c r="CD29" s="510"/>
      <c r="CE29" s="510"/>
      <c r="CF29" s="510"/>
      <c r="CG29" s="510"/>
      <c r="CH29" s="510"/>
      <c r="CI29" s="510"/>
      <c r="CJ29" s="510"/>
      <c r="CK29" s="510"/>
      <c r="CL29" s="510"/>
      <c r="CM29" s="510"/>
      <c r="CN29" s="510"/>
      <c r="CO29" s="510"/>
      <c r="CP29" s="510"/>
      <c r="CQ29" s="510"/>
      <c r="CR29" s="510"/>
      <c r="CS29" s="510"/>
      <c r="CT29" s="510"/>
      <c r="CU29" s="510"/>
      <c r="CV29" s="510"/>
      <c r="CW29" s="510"/>
      <c r="CX29" s="510"/>
      <c r="CY29" s="510"/>
      <c r="CZ29" s="510"/>
      <c r="DA29" s="510"/>
      <c r="DB29" s="510"/>
      <c r="DC29" s="510"/>
      <c r="DD29" s="510"/>
      <c r="DE29" s="510"/>
      <c r="DF29" s="510"/>
      <c r="DG29" s="510"/>
      <c r="DH29" s="510"/>
      <c r="DI29" s="510"/>
      <c r="DJ29" s="510"/>
      <c r="DK29" s="510"/>
      <c r="DL29" s="510"/>
      <c r="DM29" s="510"/>
      <c r="DN29" s="510"/>
      <c r="DO29" s="510"/>
      <c r="DP29" s="510"/>
      <c r="DQ29" s="510"/>
      <c r="DR29" s="510"/>
      <c r="DS29" s="510"/>
      <c r="DT29" s="510"/>
      <c r="DU29" s="510"/>
      <c r="DV29" s="510"/>
      <c r="DW29" s="510"/>
      <c r="DX29" s="510"/>
      <c r="DY29" s="510"/>
      <c r="DZ29" s="510"/>
      <c r="EA29" s="510"/>
      <c r="EB29" s="510"/>
      <c r="EC29" s="510"/>
      <c r="ED29" s="510"/>
      <c r="EE29" s="510"/>
      <c r="EF29" s="510"/>
      <c r="EG29" s="510"/>
      <c r="EH29" s="510"/>
      <c r="EI29" s="510"/>
      <c r="EJ29" s="510"/>
      <c r="EK29" s="510"/>
      <c r="EL29" s="510"/>
      <c r="EM29" s="510"/>
      <c r="EN29" s="510"/>
      <c r="EO29" s="510"/>
      <c r="EP29" s="510"/>
      <c r="EQ29" s="510"/>
      <c r="ER29" s="510"/>
      <c r="ES29" s="510"/>
      <c r="ET29" s="510"/>
      <c r="EU29" s="510"/>
      <c r="EV29" s="510"/>
      <c r="EW29" s="510"/>
      <c r="EX29" s="510"/>
      <c r="EY29" s="510"/>
      <c r="EZ29" s="510"/>
      <c r="FA29" s="510"/>
      <c r="FB29" s="510"/>
      <c r="FC29" s="510"/>
      <c r="FD29" s="510"/>
      <c r="FE29" s="510"/>
      <c r="FF29" s="510"/>
      <c r="FG29" s="510"/>
      <c r="FH29" s="510"/>
      <c r="FI29" s="510"/>
      <c r="FJ29" s="510"/>
      <c r="FK29" s="510"/>
      <c r="FL29" s="510"/>
      <c r="FM29" s="510"/>
      <c r="FN29" s="510"/>
      <c r="FO29" s="510"/>
      <c r="FP29" s="510"/>
      <c r="FQ29" s="510"/>
      <c r="FR29" s="510"/>
      <c r="FS29" s="510"/>
      <c r="FT29" s="510"/>
      <c r="FU29" s="510"/>
      <c r="FV29" s="510"/>
      <c r="FW29" s="510"/>
      <c r="FX29" s="510"/>
      <c r="FY29" s="510"/>
      <c r="FZ29" s="510"/>
      <c r="GA29" s="510"/>
      <c r="GB29" s="510"/>
      <c r="GC29" s="510"/>
      <c r="GD29" s="510"/>
      <c r="GE29" s="510"/>
      <c r="GF29" s="510"/>
      <c r="GG29" s="510"/>
      <c r="GH29" s="510"/>
      <c r="GI29" s="510"/>
      <c r="GJ29" s="510"/>
      <c r="GK29" s="510"/>
      <c r="GL29" s="510"/>
      <c r="GM29" s="510"/>
      <c r="GN29" s="510"/>
      <c r="GO29" s="510"/>
      <c r="GP29" s="510"/>
      <c r="GQ29" s="510"/>
      <c r="GR29" s="510"/>
      <c r="GS29" s="510"/>
      <c r="GT29" s="510"/>
      <c r="GU29" s="510"/>
      <c r="GV29" s="510"/>
      <c r="GW29" s="510"/>
      <c r="GX29" s="510"/>
      <c r="GY29" s="510"/>
      <c r="GZ29" s="510"/>
      <c r="HA29" s="510"/>
      <c r="HB29" s="510"/>
      <c r="HC29" s="510"/>
      <c r="HD29" s="510"/>
      <c r="HE29" s="510"/>
      <c r="HF29" s="510"/>
      <c r="HG29" s="510"/>
      <c r="HH29" s="510"/>
      <c r="HI29" s="510"/>
      <c r="HJ29" s="510"/>
      <c r="HK29" s="510"/>
      <c r="HL29" s="510"/>
      <c r="HM29" s="510"/>
      <c r="HN29" s="510"/>
      <c r="HO29" s="510"/>
      <c r="HP29" s="510"/>
      <c r="HQ29" s="510"/>
      <c r="HR29" s="510"/>
      <c r="HS29" s="510"/>
      <c r="HT29" s="510"/>
      <c r="HU29" s="510"/>
      <c r="HV29" s="510"/>
      <c r="HW29" s="510"/>
      <c r="HX29" s="510"/>
      <c r="HY29" s="510"/>
      <c r="HZ29" s="510"/>
      <c r="IA29" s="510"/>
      <c r="IB29" s="510"/>
      <c r="IC29" s="510"/>
      <c r="ID29" s="510"/>
      <c r="IE29" s="510"/>
      <c r="IF29" s="510"/>
      <c r="IG29" s="510"/>
      <c r="IH29" s="510"/>
      <c r="II29" s="510"/>
      <c r="IJ29" s="510"/>
      <c r="IK29" s="510"/>
      <c r="IL29" s="510"/>
      <c r="IM29" s="510"/>
      <c r="IN29" s="510"/>
      <c r="IO29" s="510"/>
      <c r="IP29" s="510"/>
      <c r="IQ29" s="510"/>
      <c r="IR29" s="510"/>
      <c r="IS29" s="510"/>
      <c r="IT29" s="510"/>
      <c r="IU29" s="510"/>
      <c r="IV29" s="510"/>
      <c r="IW29" s="510"/>
      <c r="IX29" s="510"/>
      <c r="IY29" s="510"/>
      <c r="IZ29" s="510"/>
      <c r="JA29" s="510"/>
      <c r="JB29" s="510"/>
      <c r="JC29" s="510"/>
      <c r="JD29" s="510"/>
      <c r="JE29" s="510"/>
      <c r="JF29" s="510"/>
      <c r="JG29" s="510"/>
      <c r="JH29" s="510"/>
      <c r="JI29" s="510"/>
      <c r="JJ29" s="510"/>
      <c r="JK29" s="510"/>
      <c r="JL29" s="510"/>
      <c r="JM29" s="510"/>
      <c r="JN29" s="510"/>
      <c r="JO29" s="510"/>
      <c r="JP29" s="510"/>
      <c r="JQ29" s="510"/>
      <c r="JR29" s="510"/>
      <c r="JS29" s="510"/>
      <c r="JT29" s="510"/>
      <c r="JU29" s="510"/>
      <c r="JV29" s="510"/>
      <c r="JW29" s="510"/>
      <c r="JX29" s="510"/>
      <c r="JY29" s="510"/>
      <c r="JZ29" s="510"/>
      <c r="KA29" s="510"/>
      <c r="KB29" s="510"/>
      <c r="KC29" s="510"/>
      <c r="KD29" s="510"/>
      <c r="KE29" s="510"/>
      <c r="KF29" s="510"/>
      <c r="KG29" s="510"/>
      <c r="KH29" s="510"/>
      <c r="KI29" s="510"/>
      <c r="KJ29" s="510"/>
      <c r="KK29" s="510"/>
      <c r="KL29" s="510"/>
      <c r="KM29" s="510"/>
      <c r="KN29" s="510"/>
      <c r="KO29" s="510"/>
      <c r="KP29" s="510"/>
      <c r="KQ29" s="510"/>
      <c r="KR29" s="510"/>
      <c r="KS29" s="510"/>
      <c r="KT29" s="510"/>
      <c r="KU29" s="510"/>
      <c r="KV29" s="510"/>
      <c r="KW29" s="510"/>
      <c r="KX29" s="510"/>
      <c r="KY29" s="510"/>
      <c r="KZ29" s="510"/>
      <c r="LA29" s="510"/>
      <c r="LB29" s="510"/>
      <c r="LC29" s="510"/>
      <c r="LD29" s="510"/>
      <c r="LE29" s="510"/>
      <c r="LF29" s="510"/>
      <c r="LG29" s="510"/>
      <c r="LH29" s="510"/>
      <c r="LI29" s="510"/>
      <c r="LJ29" s="510"/>
      <c r="LK29" s="510"/>
      <c r="LL29" s="510"/>
      <c r="LM29" s="510"/>
      <c r="LN29" s="510"/>
      <c r="LO29" s="510"/>
      <c r="LP29" s="510"/>
      <c r="LQ29" s="510"/>
      <c r="LR29" s="510"/>
      <c r="LS29" s="510"/>
      <c r="LT29" s="510"/>
      <c r="LU29" s="510"/>
      <c r="LV29" s="510"/>
      <c r="LW29" s="510"/>
      <c r="LX29" s="510"/>
      <c r="LY29" s="510"/>
      <c r="LZ29" s="510"/>
      <c r="MA29" s="510"/>
      <c r="MB29" s="510"/>
      <c r="MC29" s="510"/>
      <c r="MD29" s="510"/>
      <c r="ME29" s="510"/>
      <c r="MF29" s="510"/>
      <c r="MG29" s="510"/>
      <c r="MH29" s="510"/>
      <c r="MI29" s="510"/>
      <c r="MJ29" s="510"/>
      <c r="MK29" s="510"/>
      <c r="ML29" s="510"/>
      <c r="MM29" s="510"/>
      <c r="MN29" s="510"/>
      <c r="MO29" s="510"/>
      <c r="MP29" s="510"/>
      <c r="MQ29" s="510"/>
      <c r="MR29" s="510"/>
      <c r="MS29" s="510"/>
      <c r="MT29" s="510"/>
      <c r="MU29" s="510"/>
      <c r="MV29" s="510"/>
      <c r="MW29" s="510"/>
    </row>
    <row r="30" spans="1:361">
      <c r="A30" s="507" t="s">
        <v>495</v>
      </c>
      <c r="B30" s="510"/>
      <c r="C30" s="510"/>
      <c r="D30" s="510"/>
      <c r="E30" s="510"/>
      <c r="F30" s="510"/>
      <c r="G30" s="510"/>
      <c r="H30" s="510"/>
      <c r="I30" s="510"/>
      <c r="J30" s="510"/>
      <c r="K30" s="510"/>
      <c r="L30" s="510"/>
      <c r="M30" s="510"/>
      <c r="N30" s="510"/>
      <c r="O30" s="510"/>
      <c r="P30" s="510"/>
      <c r="Q30" s="510"/>
      <c r="R30" s="510"/>
      <c r="S30" s="510"/>
      <c r="T30" s="510"/>
      <c r="U30" s="510"/>
      <c r="V30" s="510"/>
      <c r="W30" s="510"/>
      <c r="X30" s="510"/>
      <c r="Y30" s="510"/>
      <c r="Z30" s="510"/>
      <c r="AA30" s="510"/>
      <c r="AB30" s="510"/>
      <c r="AC30" s="510"/>
      <c r="AD30" s="510"/>
      <c r="AE30" s="510"/>
      <c r="AF30" s="510"/>
      <c r="AG30" s="510"/>
      <c r="AH30" s="510"/>
      <c r="AI30" s="510"/>
      <c r="AJ30" s="510"/>
      <c r="AK30" s="510"/>
      <c r="AL30" s="510"/>
      <c r="AM30" s="510"/>
      <c r="AN30" s="510"/>
      <c r="AO30" s="510"/>
      <c r="AP30" s="510"/>
      <c r="AQ30" s="510"/>
      <c r="AR30" s="510"/>
      <c r="AS30" s="510"/>
      <c r="AT30" s="510"/>
      <c r="AU30" s="510"/>
      <c r="AV30" s="510"/>
      <c r="AW30" s="510"/>
      <c r="AX30" s="510"/>
      <c r="AY30" s="510"/>
      <c r="AZ30" s="510"/>
      <c r="BA30" s="510"/>
      <c r="BB30" s="510"/>
      <c r="BC30" s="510"/>
      <c r="BD30" s="510"/>
      <c r="BE30" s="510"/>
      <c r="BF30" s="510"/>
      <c r="BG30" s="510"/>
      <c r="BH30" s="510"/>
      <c r="BI30" s="510"/>
      <c r="BJ30" s="510"/>
      <c r="BK30" s="510"/>
      <c r="BL30" s="510"/>
      <c r="BM30" s="510"/>
      <c r="BN30" s="510"/>
      <c r="BO30" s="510"/>
      <c r="BP30" s="510"/>
      <c r="BQ30" s="510"/>
      <c r="BR30" s="510"/>
      <c r="BS30" s="510"/>
      <c r="BT30" s="510"/>
      <c r="BU30" s="510"/>
      <c r="BV30" s="510"/>
      <c r="BW30" s="510"/>
      <c r="BX30" s="510"/>
      <c r="BY30" s="510"/>
      <c r="BZ30" s="510"/>
      <c r="CA30" s="510"/>
      <c r="CB30" s="510"/>
      <c r="CC30" s="510"/>
      <c r="CD30" s="510"/>
      <c r="CE30" s="510"/>
      <c r="CF30" s="510"/>
      <c r="CG30" s="510"/>
      <c r="CH30" s="510"/>
      <c r="CI30" s="510"/>
      <c r="CJ30" s="510"/>
      <c r="CK30" s="510"/>
      <c r="CL30" s="510"/>
      <c r="CM30" s="510"/>
      <c r="CN30" s="510"/>
      <c r="CO30" s="510"/>
      <c r="CP30" s="510"/>
      <c r="CQ30" s="510"/>
      <c r="CR30" s="510"/>
      <c r="CS30" s="510"/>
      <c r="CT30" s="510"/>
      <c r="CU30" s="510"/>
      <c r="CV30" s="510"/>
      <c r="CW30" s="510"/>
      <c r="CX30" s="510"/>
      <c r="CY30" s="510"/>
      <c r="CZ30" s="510"/>
      <c r="DA30" s="510"/>
      <c r="DB30" s="510"/>
      <c r="DC30" s="510"/>
      <c r="DD30" s="510"/>
      <c r="DE30" s="510"/>
      <c r="DF30" s="510"/>
      <c r="DG30" s="510"/>
      <c r="DH30" s="510"/>
      <c r="DI30" s="510"/>
      <c r="DJ30" s="510"/>
      <c r="DK30" s="510"/>
      <c r="DL30" s="510"/>
      <c r="DM30" s="510"/>
      <c r="DN30" s="510"/>
      <c r="DO30" s="510"/>
      <c r="DP30" s="510"/>
      <c r="DQ30" s="510"/>
      <c r="DR30" s="510"/>
      <c r="DS30" s="510"/>
      <c r="DT30" s="510"/>
      <c r="DU30" s="510"/>
      <c r="DV30" s="510"/>
      <c r="DW30" s="510"/>
      <c r="DX30" s="510"/>
      <c r="DY30" s="510"/>
      <c r="DZ30" s="510"/>
      <c r="EA30" s="510"/>
      <c r="EB30" s="510"/>
      <c r="EC30" s="510"/>
      <c r="ED30" s="510"/>
      <c r="EE30" s="510"/>
      <c r="EF30" s="510"/>
      <c r="EG30" s="510"/>
      <c r="EH30" s="510"/>
      <c r="EI30" s="510"/>
      <c r="EJ30" s="510"/>
      <c r="EK30" s="510"/>
      <c r="EL30" s="510"/>
      <c r="EM30" s="510"/>
      <c r="EN30" s="510"/>
      <c r="EO30" s="510"/>
      <c r="EP30" s="510"/>
      <c r="EQ30" s="510"/>
      <c r="ER30" s="510"/>
      <c r="ES30" s="510"/>
      <c r="ET30" s="510"/>
      <c r="EU30" s="510"/>
      <c r="EV30" s="510"/>
      <c r="EW30" s="510"/>
      <c r="EX30" s="510"/>
      <c r="EY30" s="510"/>
      <c r="EZ30" s="510"/>
      <c r="FA30" s="510"/>
      <c r="FB30" s="510"/>
      <c r="FC30" s="510"/>
      <c r="FD30" s="510"/>
      <c r="FE30" s="510"/>
      <c r="FF30" s="510"/>
      <c r="FG30" s="510"/>
      <c r="FH30" s="510"/>
      <c r="FI30" s="510"/>
      <c r="FJ30" s="510"/>
      <c r="FK30" s="510"/>
      <c r="FL30" s="510"/>
      <c r="FM30" s="510"/>
      <c r="FN30" s="510"/>
      <c r="FO30" s="510"/>
      <c r="FP30" s="510"/>
      <c r="FQ30" s="510"/>
      <c r="FR30" s="510"/>
      <c r="FS30" s="510"/>
      <c r="FT30" s="510"/>
      <c r="FU30" s="510"/>
      <c r="FV30" s="510"/>
      <c r="FW30" s="510"/>
      <c r="FX30" s="510"/>
      <c r="FY30" s="510"/>
      <c r="FZ30" s="510"/>
      <c r="GA30" s="510"/>
      <c r="GB30" s="510"/>
      <c r="GC30" s="510"/>
      <c r="GD30" s="510"/>
      <c r="GE30" s="510"/>
      <c r="GF30" s="510"/>
      <c r="GG30" s="510"/>
      <c r="GH30" s="510"/>
      <c r="GI30" s="510"/>
      <c r="GJ30" s="510"/>
      <c r="GK30" s="510"/>
      <c r="GL30" s="510"/>
      <c r="GM30" s="510"/>
      <c r="GN30" s="510"/>
      <c r="GO30" s="510"/>
      <c r="GP30" s="510"/>
      <c r="GQ30" s="510"/>
      <c r="GR30" s="510"/>
      <c r="GS30" s="510"/>
      <c r="GT30" s="510"/>
      <c r="GU30" s="510"/>
      <c r="GV30" s="510"/>
      <c r="GW30" s="510"/>
      <c r="GX30" s="510"/>
      <c r="GY30" s="510"/>
      <c r="GZ30" s="510"/>
      <c r="HA30" s="510"/>
      <c r="HB30" s="510"/>
      <c r="HC30" s="510"/>
      <c r="HD30" s="510"/>
      <c r="HE30" s="510"/>
      <c r="HF30" s="510"/>
      <c r="HG30" s="510"/>
      <c r="HH30" s="510"/>
      <c r="HI30" s="510"/>
      <c r="HJ30" s="510"/>
      <c r="HK30" s="510"/>
      <c r="HL30" s="510"/>
      <c r="HM30" s="510"/>
      <c r="HN30" s="510"/>
      <c r="HO30" s="510"/>
      <c r="HP30" s="510"/>
      <c r="HQ30" s="510"/>
      <c r="HR30" s="510"/>
      <c r="HS30" s="510"/>
      <c r="HT30" s="510"/>
      <c r="HU30" s="510"/>
      <c r="HV30" s="510"/>
      <c r="HW30" s="510"/>
      <c r="HX30" s="510"/>
      <c r="HY30" s="510"/>
      <c r="HZ30" s="510"/>
      <c r="IA30" s="510"/>
      <c r="IB30" s="510"/>
      <c r="IC30" s="510"/>
      <c r="ID30" s="510"/>
      <c r="IE30" s="510"/>
      <c r="IF30" s="510"/>
      <c r="IG30" s="510"/>
      <c r="IH30" s="510"/>
      <c r="II30" s="510"/>
      <c r="IJ30" s="510"/>
      <c r="IK30" s="510"/>
      <c r="IL30" s="510"/>
      <c r="IM30" s="510"/>
      <c r="IN30" s="510"/>
      <c r="IO30" s="510"/>
      <c r="IP30" s="510"/>
      <c r="IQ30" s="510"/>
      <c r="IR30" s="510"/>
      <c r="IS30" s="510"/>
      <c r="IT30" s="510"/>
      <c r="IU30" s="510"/>
      <c r="IV30" s="510"/>
      <c r="IW30" s="510"/>
      <c r="IX30" s="510"/>
      <c r="IY30" s="510"/>
      <c r="IZ30" s="510"/>
      <c r="JA30" s="510"/>
      <c r="JB30" s="510"/>
      <c r="JC30" s="510"/>
      <c r="JD30" s="510"/>
      <c r="JE30" s="510"/>
      <c r="JF30" s="510"/>
      <c r="JG30" s="510"/>
      <c r="JH30" s="510"/>
      <c r="JI30" s="510"/>
      <c r="JJ30" s="510"/>
      <c r="JK30" s="510"/>
      <c r="JL30" s="510"/>
      <c r="JM30" s="510"/>
      <c r="JN30" s="510"/>
      <c r="JO30" s="510"/>
      <c r="JP30" s="510"/>
      <c r="JQ30" s="510"/>
      <c r="JR30" s="510"/>
      <c r="JS30" s="510"/>
      <c r="JT30" s="510"/>
      <c r="JU30" s="510"/>
      <c r="JV30" s="510"/>
      <c r="JW30" s="510"/>
      <c r="JX30" s="510"/>
      <c r="JY30" s="510"/>
      <c r="JZ30" s="510"/>
      <c r="KA30" s="510"/>
      <c r="KB30" s="510"/>
      <c r="KC30" s="510"/>
      <c r="KD30" s="510"/>
      <c r="KE30" s="510"/>
      <c r="KF30" s="510"/>
      <c r="KG30" s="510"/>
      <c r="KH30" s="510"/>
      <c r="KI30" s="510"/>
      <c r="KJ30" s="510"/>
      <c r="KK30" s="510"/>
      <c r="KL30" s="510"/>
      <c r="KM30" s="510"/>
      <c r="KN30" s="510"/>
      <c r="KO30" s="510"/>
      <c r="KP30" s="510"/>
      <c r="KQ30" s="510"/>
      <c r="KR30" s="510"/>
      <c r="KS30" s="510"/>
      <c r="KT30" s="510"/>
      <c r="KU30" s="510"/>
      <c r="KV30" s="510"/>
      <c r="KW30" s="510"/>
      <c r="KX30" s="510"/>
      <c r="KY30" s="510"/>
      <c r="KZ30" s="510"/>
      <c r="LA30" s="510"/>
      <c r="LB30" s="510"/>
      <c r="LC30" s="510"/>
      <c r="LD30" s="510"/>
      <c r="LE30" s="510"/>
      <c r="LF30" s="510"/>
      <c r="LG30" s="510"/>
      <c r="LH30" s="510"/>
      <c r="LI30" s="510"/>
      <c r="LJ30" s="510"/>
      <c r="LK30" s="510"/>
      <c r="LL30" s="510"/>
      <c r="LM30" s="510"/>
      <c r="LN30" s="510"/>
      <c r="LO30" s="510"/>
      <c r="LP30" s="510"/>
      <c r="LQ30" s="510"/>
      <c r="LR30" s="510"/>
      <c r="LS30" s="510"/>
      <c r="LT30" s="510"/>
      <c r="LU30" s="510"/>
      <c r="LV30" s="510"/>
      <c r="LW30" s="510"/>
      <c r="LX30" s="510"/>
      <c r="LY30" s="510"/>
      <c r="LZ30" s="510"/>
      <c r="MA30" s="510"/>
      <c r="MB30" s="510"/>
      <c r="MC30" s="510"/>
      <c r="MD30" s="510"/>
      <c r="ME30" s="510"/>
      <c r="MF30" s="510"/>
      <c r="MG30" s="510"/>
      <c r="MH30" s="510"/>
      <c r="MI30" s="510"/>
      <c r="MJ30" s="510"/>
      <c r="MK30" s="510"/>
      <c r="ML30" s="510"/>
      <c r="MM30" s="510"/>
      <c r="MN30" s="510"/>
      <c r="MO30" s="510"/>
      <c r="MP30" s="510"/>
      <c r="MQ30" s="510"/>
      <c r="MR30" s="510"/>
      <c r="MS30" s="510"/>
      <c r="MT30" s="510"/>
      <c r="MU30" s="510"/>
      <c r="MV30" s="510"/>
      <c r="MW30" s="510"/>
    </row>
    <row r="31" spans="1:361">
      <c r="A31" s="509" t="s">
        <v>496</v>
      </c>
      <c r="B31" s="510"/>
      <c r="C31" s="510"/>
      <c r="D31" s="510"/>
      <c r="E31" s="510"/>
      <c r="F31" s="510"/>
      <c r="G31" s="510"/>
      <c r="H31" s="510"/>
      <c r="I31" s="510"/>
      <c r="J31" s="510"/>
      <c r="K31" s="510"/>
      <c r="L31" s="510"/>
      <c r="M31" s="510"/>
      <c r="N31" s="510"/>
      <c r="O31" s="510"/>
      <c r="P31" s="510"/>
      <c r="Q31" s="510"/>
      <c r="R31" s="510"/>
      <c r="S31" s="510"/>
      <c r="T31" s="510"/>
      <c r="U31" s="510"/>
      <c r="V31" s="510"/>
      <c r="W31" s="510"/>
      <c r="X31" s="510"/>
      <c r="Y31" s="510"/>
      <c r="Z31" s="510"/>
      <c r="AA31" s="510"/>
      <c r="AB31" s="510"/>
      <c r="AC31" s="510"/>
      <c r="AD31" s="510"/>
      <c r="AE31" s="510"/>
      <c r="AF31" s="510"/>
      <c r="AG31" s="510"/>
      <c r="AH31" s="510"/>
      <c r="AI31" s="510"/>
      <c r="AJ31" s="510"/>
      <c r="AK31" s="510"/>
      <c r="AL31" s="510"/>
      <c r="AM31" s="510"/>
      <c r="AN31" s="510"/>
      <c r="AO31" s="510"/>
      <c r="AP31" s="510"/>
      <c r="AQ31" s="510"/>
      <c r="AR31" s="510"/>
      <c r="AS31" s="510"/>
      <c r="AT31" s="510"/>
      <c r="AU31" s="510"/>
      <c r="AV31" s="510"/>
      <c r="AW31" s="510"/>
      <c r="AX31" s="510"/>
      <c r="AY31" s="510"/>
      <c r="AZ31" s="510"/>
      <c r="BA31" s="510"/>
      <c r="BB31" s="510"/>
      <c r="BC31" s="510"/>
      <c r="BD31" s="510"/>
      <c r="BE31" s="510"/>
      <c r="BF31" s="510"/>
      <c r="BG31" s="510"/>
      <c r="BH31" s="510"/>
      <c r="BI31" s="510"/>
      <c r="BJ31" s="510"/>
      <c r="BK31" s="510"/>
      <c r="BL31" s="510"/>
      <c r="BM31" s="510"/>
      <c r="BN31" s="510"/>
      <c r="BO31" s="510"/>
      <c r="BP31" s="510"/>
      <c r="BQ31" s="510"/>
      <c r="BR31" s="510"/>
      <c r="BS31" s="510"/>
      <c r="BT31" s="510"/>
      <c r="BU31" s="510"/>
      <c r="BV31" s="510"/>
      <c r="BW31" s="510"/>
      <c r="BX31" s="510"/>
      <c r="BY31" s="510"/>
      <c r="BZ31" s="510"/>
      <c r="CA31" s="510"/>
      <c r="CB31" s="510"/>
      <c r="CC31" s="510"/>
      <c r="CD31" s="510"/>
      <c r="CE31" s="510"/>
      <c r="CF31" s="510"/>
      <c r="CG31" s="510"/>
      <c r="CH31" s="510"/>
      <c r="CI31" s="510"/>
      <c r="CJ31" s="510"/>
      <c r="CK31" s="510"/>
      <c r="CL31" s="510"/>
      <c r="CM31" s="510"/>
      <c r="CN31" s="510"/>
      <c r="CO31" s="510"/>
      <c r="CP31" s="510"/>
      <c r="CQ31" s="510"/>
      <c r="CR31" s="510"/>
      <c r="CS31" s="510"/>
      <c r="CT31" s="510"/>
      <c r="CU31" s="510"/>
      <c r="CV31" s="510"/>
      <c r="CW31" s="510"/>
      <c r="CX31" s="510"/>
      <c r="CY31" s="510"/>
      <c r="CZ31" s="510"/>
      <c r="DA31" s="510"/>
      <c r="DB31" s="510"/>
      <c r="DC31" s="510"/>
      <c r="DD31" s="510"/>
      <c r="DE31" s="510"/>
      <c r="DF31" s="510"/>
      <c r="DG31" s="510"/>
      <c r="DH31" s="510"/>
      <c r="DI31" s="510"/>
      <c r="DJ31" s="510"/>
      <c r="DK31" s="510"/>
      <c r="DL31" s="510"/>
      <c r="DM31" s="510"/>
      <c r="DN31" s="510"/>
      <c r="DO31" s="510"/>
      <c r="DP31" s="510"/>
      <c r="DQ31" s="510"/>
      <c r="DR31" s="510"/>
      <c r="DS31" s="510"/>
      <c r="DT31" s="510"/>
      <c r="DU31" s="510"/>
      <c r="DV31" s="510"/>
      <c r="DW31" s="510"/>
      <c r="DX31" s="510"/>
      <c r="DY31" s="510"/>
      <c r="DZ31" s="510"/>
      <c r="EA31" s="510"/>
      <c r="EB31" s="510"/>
      <c r="EC31" s="510"/>
      <c r="ED31" s="510"/>
      <c r="EE31" s="510"/>
      <c r="EF31" s="510"/>
      <c r="EG31" s="510"/>
      <c r="EH31" s="510"/>
      <c r="EI31" s="510"/>
      <c r="EJ31" s="510"/>
      <c r="EK31" s="510"/>
      <c r="EL31" s="510"/>
      <c r="EM31" s="510"/>
      <c r="EN31" s="510"/>
      <c r="EO31" s="510"/>
      <c r="EP31" s="510"/>
      <c r="EQ31" s="510"/>
      <c r="ER31" s="510"/>
      <c r="ES31" s="510"/>
      <c r="ET31" s="510"/>
      <c r="EU31" s="510"/>
      <c r="EV31" s="510"/>
      <c r="EW31" s="510"/>
      <c r="EX31" s="510"/>
      <c r="EY31" s="510"/>
      <c r="EZ31" s="510"/>
      <c r="FA31" s="510"/>
      <c r="FB31" s="510"/>
      <c r="FC31" s="510"/>
      <c r="FD31" s="510"/>
      <c r="FE31" s="510"/>
      <c r="FF31" s="510"/>
      <c r="FG31" s="510"/>
      <c r="FH31" s="510"/>
      <c r="FI31" s="510"/>
      <c r="FJ31" s="510"/>
      <c r="FK31" s="510"/>
      <c r="FL31" s="510"/>
      <c r="FM31" s="510"/>
      <c r="FN31" s="510"/>
      <c r="FO31" s="510"/>
      <c r="FP31" s="510"/>
      <c r="FQ31" s="510"/>
      <c r="FR31" s="510"/>
      <c r="FS31" s="510"/>
      <c r="FT31" s="510"/>
      <c r="FU31" s="510"/>
      <c r="FV31" s="510"/>
      <c r="FW31" s="510"/>
      <c r="FX31" s="510"/>
      <c r="FY31" s="510"/>
      <c r="FZ31" s="510"/>
      <c r="GA31" s="510"/>
      <c r="GB31" s="510"/>
      <c r="GC31" s="510"/>
      <c r="GD31" s="510"/>
      <c r="GE31" s="510"/>
      <c r="GF31" s="510"/>
      <c r="GG31" s="510"/>
      <c r="GH31" s="510"/>
      <c r="GI31" s="510"/>
      <c r="GJ31" s="510"/>
      <c r="GK31" s="510"/>
      <c r="GL31" s="510"/>
      <c r="GM31" s="510"/>
      <c r="GN31" s="510"/>
      <c r="GO31" s="510"/>
      <c r="GP31" s="510"/>
      <c r="GQ31" s="510"/>
      <c r="GR31" s="510"/>
      <c r="GS31" s="510"/>
      <c r="GT31" s="510"/>
      <c r="GU31" s="510"/>
      <c r="GV31" s="510"/>
      <c r="GW31" s="510"/>
      <c r="GX31" s="510"/>
      <c r="GY31" s="510"/>
      <c r="GZ31" s="510"/>
      <c r="HA31" s="510"/>
      <c r="HB31" s="510"/>
      <c r="HC31" s="510"/>
      <c r="HD31" s="510"/>
      <c r="HE31" s="510"/>
      <c r="HF31" s="510"/>
      <c r="HG31" s="510"/>
      <c r="HH31" s="510"/>
      <c r="HI31" s="510"/>
      <c r="HJ31" s="510"/>
      <c r="HK31" s="510"/>
      <c r="HL31" s="510"/>
      <c r="HM31" s="510"/>
      <c r="HN31" s="510"/>
      <c r="HO31" s="510"/>
      <c r="HP31" s="510"/>
      <c r="HQ31" s="510"/>
      <c r="HR31" s="510"/>
      <c r="HS31" s="510"/>
      <c r="HT31" s="510"/>
      <c r="HU31" s="510"/>
      <c r="HV31" s="510"/>
      <c r="HW31" s="510"/>
      <c r="HX31" s="510"/>
      <c r="HY31" s="510"/>
      <c r="HZ31" s="510"/>
      <c r="IA31" s="510"/>
      <c r="IB31" s="510"/>
      <c r="IC31" s="510"/>
      <c r="ID31" s="510"/>
      <c r="IE31" s="510"/>
      <c r="IF31" s="510"/>
      <c r="IG31" s="510"/>
      <c r="IH31" s="510"/>
      <c r="II31" s="510"/>
      <c r="IJ31" s="510"/>
      <c r="IK31" s="510"/>
      <c r="IL31" s="510"/>
      <c r="IM31" s="510"/>
      <c r="IN31" s="510"/>
      <c r="IO31" s="510"/>
      <c r="IP31" s="510"/>
      <c r="IQ31" s="510"/>
      <c r="IR31" s="510"/>
      <c r="IS31" s="510"/>
      <c r="IT31" s="510"/>
      <c r="IU31" s="510"/>
      <c r="IV31" s="510"/>
      <c r="IW31" s="510"/>
      <c r="IX31" s="510"/>
      <c r="IY31" s="510"/>
      <c r="IZ31" s="510"/>
      <c r="JA31" s="510"/>
      <c r="JB31" s="510"/>
      <c r="JC31" s="510"/>
      <c r="JD31" s="510"/>
      <c r="JE31" s="510"/>
      <c r="JF31" s="510"/>
      <c r="JG31" s="510"/>
      <c r="JH31" s="510"/>
      <c r="JI31" s="510"/>
      <c r="JJ31" s="510"/>
      <c r="JK31" s="510"/>
      <c r="JL31" s="510"/>
      <c r="JM31" s="510"/>
      <c r="JN31" s="510"/>
      <c r="JO31" s="510"/>
      <c r="JP31" s="510"/>
      <c r="JQ31" s="510"/>
      <c r="JR31" s="510"/>
      <c r="JS31" s="510"/>
      <c r="JT31" s="510"/>
      <c r="JU31" s="510"/>
      <c r="JV31" s="510"/>
      <c r="JW31" s="510"/>
      <c r="JX31" s="510"/>
      <c r="JY31" s="510"/>
      <c r="JZ31" s="510"/>
      <c r="KA31" s="510"/>
      <c r="KB31" s="510"/>
      <c r="KC31" s="510"/>
      <c r="KD31" s="510"/>
      <c r="KE31" s="510"/>
      <c r="KF31" s="510"/>
      <c r="KG31" s="510"/>
      <c r="KH31" s="510"/>
      <c r="KI31" s="510"/>
      <c r="KJ31" s="510"/>
      <c r="KK31" s="510"/>
      <c r="KL31" s="510"/>
      <c r="KM31" s="510"/>
      <c r="KN31" s="510"/>
      <c r="KO31" s="510"/>
      <c r="KP31" s="510"/>
      <c r="KQ31" s="510"/>
      <c r="KR31" s="510"/>
      <c r="KS31" s="510"/>
      <c r="KT31" s="510"/>
      <c r="KU31" s="510"/>
      <c r="KV31" s="510"/>
      <c r="KW31" s="510"/>
      <c r="KX31" s="510"/>
      <c r="KY31" s="510"/>
      <c r="KZ31" s="510"/>
      <c r="LA31" s="510"/>
      <c r="LB31" s="510"/>
      <c r="LC31" s="510"/>
      <c r="LD31" s="510"/>
      <c r="LE31" s="510"/>
      <c r="LF31" s="510"/>
      <c r="LG31" s="510"/>
      <c r="LH31" s="510"/>
      <c r="LI31" s="510"/>
      <c r="LJ31" s="510"/>
      <c r="LK31" s="510"/>
      <c r="LL31" s="510"/>
      <c r="LM31" s="510"/>
      <c r="LN31" s="510"/>
      <c r="LO31" s="510"/>
      <c r="LP31" s="510"/>
      <c r="LQ31" s="510"/>
      <c r="LR31" s="510"/>
      <c r="LS31" s="510"/>
      <c r="LT31" s="510"/>
      <c r="LU31" s="510"/>
      <c r="LV31" s="510"/>
      <c r="LW31" s="510"/>
      <c r="LX31" s="510"/>
      <c r="LY31" s="510"/>
      <c r="LZ31" s="510"/>
      <c r="MA31" s="510"/>
      <c r="MB31" s="510"/>
      <c r="MC31" s="510"/>
      <c r="MD31" s="510"/>
      <c r="ME31" s="510"/>
      <c r="MF31" s="510"/>
      <c r="MG31" s="510"/>
      <c r="MH31" s="510"/>
      <c r="MI31" s="510"/>
      <c r="MJ31" s="510"/>
      <c r="MK31" s="510"/>
      <c r="ML31" s="510"/>
      <c r="MM31" s="510"/>
      <c r="MN31" s="510"/>
      <c r="MO31" s="510"/>
      <c r="MP31" s="510"/>
      <c r="MQ31" s="510"/>
      <c r="MR31" s="510"/>
      <c r="MS31" s="510"/>
      <c r="MT31" s="510"/>
      <c r="MU31" s="510"/>
      <c r="MV31" s="510"/>
      <c r="MW31" s="510"/>
    </row>
    <row r="32" spans="1:361">
      <c r="A32" s="509" t="s">
        <v>497</v>
      </c>
      <c r="B32" s="510"/>
      <c r="C32" s="510"/>
      <c r="D32" s="510"/>
      <c r="E32" s="510"/>
      <c r="F32" s="510"/>
      <c r="G32" s="510"/>
      <c r="H32" s="510"/>
      <c r="I32" s="510"/>
      <c r="J32" s="510"/>
      <c r="K32" s="510"/>
      <c r="L32" s="510"/>
      <c r="M32" s="510"/>
      <c r="N32" s="510"/>
      <c r="O32" s="510"/>
      <c r="P32" s="510"/>
      <c r="Q32" s="510"/>
      <c r="R32" s="510"/>
      <c r="S32" s="510"/>
      <c r="T32" s="510"/>
      <c r="U32" s="510"/>
      <c r="V32" s="510"/>
      <c r="W32" s="510"/>
      <c r="X32" s="510"/>
      <c r="Y32" s="510"/>
      <c r="Z32" s="510"/>
      <c r="AA32" s="510"/>
      <c r="AB32" s="510"/>
      <c r="AC32" s="510"/>
      <c r="AD32" s="510"/>
      <c r="AE32" s="510"/>
      <c r="AF32" s="510"/>
      <c r="AG32" s="510"/>
      <c r="AH32" s="510"/>
      <c r="AI32" s="510"/>
      <c r="AJ32" s="510"/>
      <c r="AK32" s="510"/>
      <c r="AL32" s="510"/>
      <c r="AM32" s="510"/>
      <c r="AN32" s="510"/>
      <c r="AO32" s="510"/>
      <c r="AP32" s="510"/>
      <c r="AQ32" s="510"/>
      <c r="AR32" s="510"/>
      <c r="AS32" s="510"/>
      <c r="AT32" s="510"/>
      <c r="AU32" s="510"/>
      <c r="AV32" s="510"/>
      <c r="AW32" s="510"/>
      <c r="AX32" s="510"/>
      <c r="AY32" s="510"/>
      <c r="AZ32" s="510"/>
      <c r="BA32" s="510"/>
      <c r="BB32" s="510"/>
      <c r="BC32" s="510"/>
      <c r="BD32" s="510"/>
      <c r="BE32" s="510"/>
      <c r="BF32" s="510"/>
      <c r="BG32" s="510"/>
      <c r="BH32" s="510"/>
      <c r="BI32" s="510"/>
      <c r="BJ32" s="510"/>
      <c r="BK32" s="510"/>
      <c r="BL32" s="510"/>
      <c r="BM32" s="510"/>
      <c r="BN32" s="510"/>
      <c r="BO32" s="510"/>
      <c r="BP32" s="510"/>
      <c r="BQ32" s="510"/>
      <c r="BR32" s="510"/>
      <c r="BS32" s="510"/>
      <c r="BT32" s="510"/>
      <c r="BU32" s="510"/>
      <c r="BV32" s="510"/>
      <c r="BW32" s="510"/>
      <c r="BX32" s="510"/>
      <c r="BY32" s="510"/>
      <c r="BZ32" s="510"/>
      <c r="CA32" s="510"/>
      <c r="CB32" s="510"/>
      <c r="CC32" s="510"/>
      <c r="CD32" s="510"/>
      <c r="CE32" s="510"/>
      <c r="CF32" s="510"/>
      <c r="CG32" s="510"/>
      <c r="CH32" s="510"/>
      <c r="CI32" s="510"/>
      <c r="CJ32" s="510"/>
      <c r="CK32" s="510"/>
      <c r="CL32" s="510"/>
      <c r="CM32" s="510"/>
      <c r="CN32" s="510"/>
      <c r="CO32" s="510"/>
      <c r="CP32" s="510"/>
      <c r="CQ32" s="510"/>
      <c r="CR32" s="510"/>
      <c r="CS32" s="510"/>
      <c r="CT32" s="510"/>
      <c r="CU32" s="510"/>
      <c r="CV32" s="510"/>
      <c r="CW32" s="510"/>
      <c r="CX32" s="510"/>
      <c r="CY32" s="510"/>
      <c r="CZ32" s="510"/>
      <c r="DA32" s="510"/>
      <c r="DB32" s="510"/>
      <c r="DC32" s="510"/>
      <c r="DD32" s="510"/>
      <c r="DE32" s="510"/>
      <c r="DF32" s="510"/>
      <c r="DG32" s="510"/>
      <c r="DH32" s="510"/>
      <c r="DI32" s="510"/>
      <c r="DJ32" s="510"/>
      <c r="DK32" s="510"/>
      <c r="DL32" s="510"/>
      <c r="DM32" s="510"/>
      <c r="DN32" s="510"/>
      <c r="DO32" s="510"/>
      <c r="DP32" s="510"/>
      <c r="DQ32" s="510"/>
      <c r="DR32" s="510"/>
      <c r="DS32" s="510"/>
      <c r="DT32" s="510"/>
      <c r="DU32" s="510"/>
      <c r="DV32" s="510"/>
      <c r="DW32" s="510"/>
      <c r="DX32" s="510"/>
      <c r="DY32" s="510"/>
      <c r="DZ32" s="510"/>
      <c r="EA32" s="510"/>
      <c r="EB32" s="510"/>
      <c r="EC32" s="510"/>
      <c r="ED32" s="510"/>
      <c r="EE32" s="510"/>
      <c r="EF32" s="510"/>
      <c r="EG32" s="510"/>
      <c r="EH32" s="510"/>
      <c r="EI32" s="510"/>
      <c r="EJ32" s="510"/>
      <c r="EK32" s="510"/>
      <c r="EL32" s="510"/>
      <c r="EM32" s="510"/>
      <c r="EN32" s="510"/>
      <c r="EO32" s="510"/>
      <c r="EP32" s="510"/>
      <c r="EQ32" s="510"/>
      <c r="ER32" s="510"/>
      <c r="ES32" s="510"/>
      <c r="ET32" s="510"/>
      <c r="EU32" s="510"/>
      <c r="EV32" s="510"/>
      <c r="EW32" s="510"/>
      <c r="EX32" s="510"/>
      <c r="EY32" s="510"/>
      <c r="EZ32" s="510"/>
      <c r="FA32" s="510"/>
      <c r="FB32" s="510"/>
      <c r="FC32" s="510"/>
      <c r="FD32" s="510"/>
      <c r="FE32" s="510"/>
      <c r="FF32" s="510"/>
      <c r="FG32" s="510"/>
      <c r="FH32" s="510"/>
      <c r="FI32" s="510"/>
      <c r="FJ32" s="510"/>
      <c r="FK32" s="510"/>
      <c r="FL32" s="510"/>
      <c r="FM32" s="510"/>
      <c r="FN32" s="510"/>
      <c r="FO32" s="510"/>
      <c r="FP32" s="510"/>
      <c r="FQ32" s="510"/>
      <c r="FR32" s="510"/>
      <c r="FS32" s="510"/>
      <c r="FT32" s="510"/>
      <c r="FU32" s="510"/>
      <c r="FV32" s="510"/>
      <c r="FW32" s="510"/>
      <c r="FX32" s="510"/>
      <c r="FY32" s="510"/>
      <c r="FZ32" s="510"/>
      <c r="GA32" s="510"/>
      <c r="GB32" s="510"/>
      <c r="GC32" s="510"/>
      <c r="GD32" s="510"/>
      <c r="GE32" s="510"/>
      <c r="GF32" s="510"/>
      <c r="GG32" s="510"/>
      <c r="GH32" s="510"/>
      <c r="GI32" s="510"/>
      <c r="GJ32" s="510"/>
      <c r="GK32" s="510"/>
      <c r="GL32" s="510"/>
      <c r="GM32" s="510"/>
      <c r="GN32" s="510"/>
      <c r="GO32" s="510"/>
      <c r="GP32" s="510"/>
      <c r="GQ32" s="510"/>
      <c r="GR32" s="510"/>
      <c r="GS32" s="510"/>
      <c r="GT32" s="510"/>
      <c r="GU32" s="510"/>
      <c r="GV32" s="510"/>
      <c r="GW32" s="510"/>
      <c r="GX32" s="510"/>
      <c r="GY32" s="510"/>
      <c r="GZ32" s="510"/>
      <c r="HA32" s="510"/>
      <c r="HB32" s="510"/>
      <c r="HC32" s="510"/>
      <c r="HD32" s="510"/>
      <c r="HE32" s="510"/>
      <c r="HF32" s="510"/>
      <c r="HG32" s="510"/>
      <c r="HH32" s="510"/>
      <c r="HI32" s="510"/>
      <c r="HJ32" s="510"/>
      <c r="HK32" s="510"/>
      <c r="HL32" s="510"/>
      <c r="HM32" s="510"/>
      <c r="HN32" s="510"/>
      <c r="HO32" s="510"/>
      <c r="HP32" s="510"/>
      <c r="HQ32" s="510"/>
      <c r="HR32" s="510"/>
      <c r="HS32" s="510"/>
      <c r="HT32" s="510"/>
      <c r="HU32" s="510"/>
      <c r="HV32" s="510"/>
      <c r="HW32" s="510"/>
      <c r="HX32" s="510"/>
      <c r="HY32" s="510"/>
      <c r="HZ32" s="510"/>
      <c r="IA32" s="510"/>
      <c r="IB32" s="510"/>
      <c r="IC32" s="510"/>
      <c r="ID32" s="510"/>
      <c r="IE32" s="510"/>
      <c r="IF32" s="510"/>
      <c r="IG32" s="510"/>
      <c r="IH32" s="510"/>
      <c r="II32" s="510"/>
      <c r="IJ32" s="510"/>
      <c r="IK32" s="510"/>
      <c r="IL32" s="510"/>
      <c r="IM32" s="510"/>
      <c r="IN32" s="510"/>
      <c r="IO32" s="510"/>
      <c r="IP32" s="510"/>
      <c r="IQ32" s="510"/>
      <c r="IR32" s="510"/>
      <c r="IS32" s="510"/>
      <c r="IT32" s="510"/>
      <c r="IU32" s="510"/>
      <c r="IV32" s="510"/>
      <c r="IW32" s="510"/>
      <c r="IX32" s="510"/>
      <c r="IY32" s="510"/>
      <c r="IZ32" s="510"/>
      <c r="JA32" s="510"/>
      <c r="JB32" s="510"/>
      <c r="JC32" s="510"/>
      <c r="JD32" s="510"/>
      <c r="JE32" s="510"/>
      <c r="JF32" s="510"/>
      <c r="JG32" s="510"/>
      <c r="JH32" s="510"/>
      <c r="JI32" s="510"/>
      <c r="JJ32" s="510"/>
      <c r="JK32" s="510"/>
      <c r="JL32" s="510"/>
      <c r="JM32" s="510"/>
      <c r="JN32" s="510"/>
      <c r="JO32" s="510"/>
      <c r="JP32" s="510"/>
      <c r="JQ32" s="510"/>
      <c r="JR32" s="510"/>
      <c r="JS32" s="510"/>
      <c r="JT32" s="510"/>
      <c r="JU32" s="510"/>
      <c r="JV32" s="510"/>
      <c r="JW32" s="510"/>
      <c r="JX32" s="510"/>
      <c r="JY32" s="510"/>
      <c r="JZ32" s="510"/>
      <c r="KA32" s="510"/>
      <c r="KB32" s="510"/>
      <c r="KC32" s="510"/>
      <c r="KD32" s="510"/>
      <c r="KE32" s="510"/>
      <c r="KF32" s="510"/>
      <c r="KG32" s="510"/>
      <c r="KH32" s="510"/>
      <c r="KI32" s="510"/>
      <c r="KJ32" s="510"/>
      <c r="KK32" s="510"/>
      <c r="KL32" s="510"/>
      <c r="KM32" s="510"/>
      <c r="KN32" s="510"/>
      <c r="KO32" s="510"/>
      <c r="KP32" s="510"/>
      <c r="KQ32" s="510"/>
      <c r="KR32" s="510"/>
      <c r="KS32" s="510"/>
      <c r="KT32" s="510"/>
      <c r="KU32" s="510"/>
      <c r="KV32" s="510"/>
      <c r="KW32" s="510"/>
      <c r="KX32" s="510"/>
      <c r="KY32" s="510"/>
      <c r="KZ32" s="510"/>
      <c r="LA32" s="510"/>
      <c r="LB32" s="510"/>
      <c r="LC32" s="510"/>
      <c r="LD32" s="510"/>
      <c r="LE32" s="510"/>
      <c r="LF32" s="510"/>
      <c r="LG32" s="510"/>
      <c r="LH32" s="510"/>
      <c r="LI32" s="510"/>
      <c r="LJ32" s="510"/>
      <c r="LK32" s="510"/>
      <c r="LL32" s="510"/>
      <c r="LM32" s="510"/>
      <c r="LN32" s="510"/>
      <c r="LO32" s="510"/>
      <c r="LP32" s="510"/>
      <c r="LQ32" s="510"/>
      <c r="LR32" s="510"/>
      <c r="LS32" s="510"/>
      <c r="LT32" s="510"/>
      <c r="LU32" s="510"/>
      <c r="LV32" s="510"/>
      <c r="LW32" s="510"/>
      <c r="LX32" s="510"/>
      <c r="LY32" s="510"/>
      <c r="LZ32" s="510"/>
      <c r="MA32" s="510"/>
      <c r="MB32" s="510"/>
      <c r="MC32" s="510"/>
      <c r="MD32" s="510"/>
      <c r="ME32" s="510"/>
      <c r="MF32" s="510"/>
      <c r="MG32" s="510"/>
      <c r="MH32" s="510"/>
      <c r="MI32" s="510"/>
      <c r="MJ32" s="510"/>
      <c r="MK32" s="510"/>
      <c r="ML32" s="510"/>
      <c r="MM32" s="510"/>
      <c r="MN32" s="510"/>
      <c r="MO32" s="510"/>
      <c r="MP32" s="510"/>
      <c r="MQ32" s="510"/>
      <c r="MR32" s="510"/>
      <c r="MS32" s="510"/>
      <c r="MT32" s="510"/>
      <c r="MU32" s="510"/>
      <c r="MV32" s="510"/>
      <c r="MW32" s="510"/>
    </row>
    <row r="33" spans="1:361">
      <c r="A33" s="507" t="s">
        <v>498</v>
      </c>
      <c r="B33" s="510"/>
      <c r="C33" s="510"/>
      <c r="D33" s="510"/>
      <c r="E33" s="510"/>
      <c r="F33" s="510"/>
      <c r="G33" s="510"/>
      <c r="H33" s="510"/>
      <c r="I33" s="510"/>
      <c r="J33" s="510"/>
      <c r="K33" s="510"/>
      <c r="L33" s="510"/>
      <c r="M33" s="510"/>
      <c r="N33" s="510"/>
      <c r="O33" s="510"/>
      <c r="P33" s="510"/>
      <c r="Q33" s="510"/>
      <c r="R33" s="510"/>
      <c r="S33" s="510"/>
      <c r="T33" s="510"/>
      <c r="U33" s="510"/>
      <c r="V33" s="510"/>
      <c r="W33" s="510"/>
      <c r="X33" s="510"/>
      <c r="Y33" s="510"/>
      <c r="Z33" s="510"/>
      <c r="AA33" s="510"/>
      <c r="AB33" s="510"/>
      <c r="AC33" s="510"/>
      <c r="AD33" s="510"/>
      <c r="AE33" s="510"/>
      <c r="AF33" s="510"/>
      <c r="AG33" s="510"/>
      <c r="AH33" s="510"/>
      <c r="AI33" s="510"/>
      <c r="AJ33" s="510"/>
      <c r="AK33" s="510"/>
      <c r="AL33" s="510"/>
      <c r="AM33" s="510"/>
      <c r="AN33" s="510"/>
      <c r="AO33" s="510"/>
      <c r="AP33" s="510"/>
      <c r="AQ33" s="510"/>
      <c r="AR33" s="510"/>
      <c r="AS33" s="510"/>
      <c r="AT33" s="510"/>
      <c r="AU33" s="510"/>
      <c r="AV33" s="510"/>
      <c r="AW33" s="510"/>
      <c r="AX33" s="510"/>
      <c r="AY33" s="510"/>
      <c r="AZ33" s="510"/>
      <c r="BA33" s="510"/>
      <c r="BB33" s="510"/>
      <c r="BC33" s="510"/>
      <c r="BD33" s="510"/>
      <c r="BE33" s="510"/>
      <c r="BF33" s="510"/>
      <c r="BG33" s="510"/>
      <c r="BH33" s="510"/>
      <c r="BI33" s="510"/>
      <c r="BJ33" s="510"/>
      <c r="BK33" s="510"/>
      <c r="BL33" s="510"/>
      <c r="BM33" s="510"/>
      <c r="BN33" s="510"/>
      <c r="BO33" s="510"/>
      <c r="BP33" s="510"/>
      <c r="BQ33" s="510"/>
      <c r="BR33" s="510"/>
      <c r="BS33" s="510"/>
      <c r="BT33" s="510"/>
      <c r="BU33" s="510"/>
      <c r="BV33" s="510"/>
      <c r="BW33" s="510"/>
      <c r="BX33" s="510"/>
      <c r="BY33" s="510"/>
      <c r="BZ33" s="510"/>
      <c r="CA33" s="510"/>
      <c r="CB33" s="510"/>
      <c r="CC33" s="510"/>
      <c r="CD33" s="510"/>
      <c r="CE33" s="510"/>
      <c r="CF33" s="510"/>
      <c r="CG33" s="510"/>
      <c r="CH33" s="510"/>
      <c r="CI33" s="510"/>
      <c r="CJ33" s="510"/>
      <c r="CK33" s="510"/>
      <c r="CL33" s="510"/>
      <c r="CM33" s="510"/>
      <c r="CN33" s="510"/>
      <c r="CO33" s="510"/>
      <c r="CP33" s="510"/>
      <c r="CQ33" s="510"/>
      <c r="CR33" s="510"/>
      <c r="CS33" s="510"/>
      <c r="CT33" s="510"/>
      <c r="CU33" s="510"/>
      <c r="CV33" s="510"/>
      <c r="CW33" s="510"/>
      <c r="CX33" s="510"/>
      <c r="CY33" s="510"/>
      <c r="CZ33" s="510"/>
      <c r="DA33" s="510"/>
      <c r="DB33" s="510"/>
      <c r="DC33" s="510"/>
      <c r="DD33" s="510"/>
      <c r="DE33" s="510"/>
      <c r="DF33" s="510"/>
      <c r="DG33" s="510"/>
      <c r="DH33" s="510"/>
      <c r="DI33" s="510"/>
      <c r="DJ33" s="510"/>
      <c r="DK33" s="510"/>
      <c r="DL33" s="510"/>
      <c r="DM33" s="510"/>
      <c r="DN33" s="510"/>
      <c r="DO33" s="510"/>
      <c r="DP33" s="510"/>
      <c r="DQ33" s="510"/>
      <c r="DR33" s="510"/>
      <c r="DS33" s="510"/>
      <c r="DT33" s="510"/>
      <c r="DU33" s="510"/>
      <c r="DV33" s="510"/>
      <c r="DW33" s="510"/>
      <c r="DX33" s="510"/>
      <c r="DY33" s="510"/>
      <c r="DZ33" s="510"/>
      <c r="EA33" s="510"/>
      <c r="EB33" s="510"/>
      <c r="EC33" s="510"/>
      <c r="ED33" s="510"/>
      <c r="EE33" s="510"/>
      <c r="EF33" s="510"/>
      <c r="EG33" s="510"/>
      <c r="EH33" s="510"/>
      <c r="EI33" s="510"/>
      <c r="EJ33" s="510"/>
      <c r="EK33" s="510"/>
      <c r="EL33" s="510"/>
      <c r="EM33" s="510"/>
      <c r="EN33" s="510"/>
      <c r="EO33" s="510"/>
      <c r="EP33" s="510"/>
      <c r="EQ33" s="510"/>
      <c r="ER33" s="510"/>
      <c r="ES33" s="510"/>
      <c r="ET33" s="510"/>
      <c r="EU33" s="510"/>
      <c r="EV33" s="510"/>
      <c r="EW33" s="510"/>
      <c r="EX33" s="510"/>
      <c r="EY33" s="510"/>
      <c r="EZ33" s="510"/>
      <c r="FA33" s="510"/>
      <c r="FB33" s="510"/>
      <c r="FC33" s="510"/>
      <c r="FD33" s="510"/>
      <c r="FE33" s="510"/>
      <c r="FF33" s="510"/>
      <c r="FG33" s="510"/>
      <c r="FH33" s="510"/>
      <c r="FI33" s="510"/>
      <c r="FJ33" s="510"/>
      <c r="FK33" s="510"/>
      <c r="FL33" s="510"/>
      <c r="FM33" s="510"/>
      <c r="FN33" s="510"/>
      <c r="FO33" s="510"/>
      <c r="FP33" s="510"/>
      <c r="FQ33" s="510"/>
      <c r="FR33" s="510"/>
      <c r="FS33" s="510"/>
      <c r="FT33" s="510"/>
      <c r="FU33" s="510"/>
      <c r="FV33" s="510"/>
      <c r="FW33" s="510"/>
      <c r="FX33" s="510"/>
      <c r="FY33" s="510"/>
      <c r="FZ33" s="510"/>
      <c r="GA33" s="510"/>
      <c r="GB33" s="510"/>
      <c r="GC33" s="510"/>
      <c r="GD33" s="510"/>
      <c r="GE33" s="510"/>
      <c r="GF33" s="510"/>
      <c r="GG33" s="510"/>
      <c r="GH33" s="510"/>
      <c r="GI33" s="510"/>
      <c r="GJ33" s="510"/>
      <c r="GK33" s="510"/>
      <c r="GL33" s="510"/>
      <c r="GM33" s="510"/>
      <c r="GN33" s="510"/>
      <c r="GO33" s="510"/>
      <c r="GP33" s="510"/>
      <c r="GQ33" s="510"/>
      <c r="GR33" s="510"/>
      <c r="GS33" s="510"/>
      <c r="GT33" s="510"/>
      <c r="GU33" s="510"/>
      <c r="GV33" s="510"/>
      <c r="GW33" s="510"/>
      <c r="GX33" s="510"/>
      <c r="GY33" s="510"/>
      <c r="GZ33" s="510"/>
      <c r="HA33" s="510"/>
      <c r="HB33" s="510"/>
      <c r="HC33" s="510"/>
      <c r="HD33" s="510"/>
      <c r="HE33" s="510"/>
      <c r="HF33" s="510"/>
      <c r="HG33" s="510"/>
      <c r="HH33" s="510"/>
      <c r="HI33" s="510"/>
      <c r="HJ33" s="510"/>
      <c r="HK33" s="510"/>
      <c r="HL33" s="510"/>
      <c r="HM33" s="510"/>
      <c r="HN33" s="510"/>
      <c r="HO33" s="510"/>
      <c r="HP33" s="510"/>
      <c r="HQ33" s="510"/>
      <c r="HR33" s="510"/>
      <c r="HS33" s="510"/>
      <c r="HT33" s="510"/>
      <c r="HU33" s="510"/>
      <c r="HV33" s="510"/>
      <c r="HW33" s="510"/>
      <c r="HX33" s="510"/>
      <c r="HY33" s="510"/>
      <c r="HZ33" s="510"/>
      <c r="IA33" s="510"/>
      <c r="IB33" s="510"/>
      <c r="IC33" s="510"/>
      <c r="ID33" s="510"/>
      <c r="IE33" s="510"/>
      <c r="IF33" s="510"/>
      <c r="IG33" s="510"/>
      <c r="IH33" s="510"/>
      <c r="II33" s="510"/>
      <c r="IJ33" s="510"/>
      <c r="IK33" s="510"/>
      <c r="IL33" s="510"/>
      <c r="IM33" s="510"/>
      <c r="IN33" s="510"/>
      <c r="IO33" s="510"/>
      <c r="IP33" s="510"/>
      <c r="IQ33" s="510"/>
      <c r="IR33" s="510"/>
      <c r="IS33" s="510"/>
      <c r="IT33" s="510"/>
      <c r="IU33" s="510"/>
      <c r="IV33" s="510"/>
      <c r="IW33" s="510"/>
      <c r="IX33" s="510"/>
      <c r="IY33" s="510"/>
      <c r="IZ33" s="510"/>
      <c r="JA33" s="510"/>
      <c r="JB33" s="510"/>
      <c r="JC33" s="510"/>
      <c r="JD33" s="510"/>
      <c r="JE33" s="510"/>
      <c r="JF33" s="510"/>
      <c r="JG33" s="510"/>
      <c r="JH33" s="510"/>
      <c r="JI33" s="510"/>
      <c r="JJ33" s="510"/>
      <c r="JK33" s="510"/>
      <c r="JL33" s="510"/>
      <c r="JM33" s="510"/>
      <c r="JN33" s="510"/>
      <c r="JO33" s="510"/>
      <c r="JP33" s="510"/>
      <c r="JQ33" s="510"/>
      <c r="JR33" s="510"/>
      <c r="JS33" s="510"/>
      <c r="JT33" s="510"/>
      <c r="JU33" s="510"/>
      <c r="JV33" s="510"/>
      <c r="JW33" s="510"/>
      <c r="JX33" s="510"/>
      <c r="JY33" s="510"/>
      <c r="JZ33" s="510"/>
      <c r="KA33" s="510"/>
      <c r="KB33" s="510"/>
      <c r="KC33" s="510"/>
      <c r="KD33" s="510"/>
      <c r="KE33" s="510"/>
      <c r="KF33" s="510"/>
      <c r="KG33" s="510"/>
      <c r="KH33" s="510"/>
      <c r="KI33" s="510"/>
      <c r="KJ33" s="510"/>
      <c r="KK33" s="510"/>
      <c r="KL33" s="510"/>
      <c r="KM33" s="510"/>
      <c r="KN33" s="510"/>
      <c r="KO33" s="510"/>
      <c r="KP33" s="510"/>
      <c r="KQ33" s="510"/>
      <c r="KR33" s="510"/>
      <c r="KS33" s="510"/>
      <c r="KT33" s="510"/>
      <c r="KU33" s="510"/>
      <c r="KV33" s="510"/>
      <c r="KW33" s="510"/>
      <c r="KX33" s="510"/>
      <c r="KY33" s="510"/>
      <c r="KZ33" s="510"/>
      <c r="LA33" s="510"/>
      <c r="LB33" s="510"/>
      <c r="LC33" s="510"/>
      <c r="LD33" s="510"/>
      <c r="LE33" s="510"/>
      <c r="LF33" s="510"/>
      <c r="LG33" s="510"/>
      <c r="LH33" s="510"/>
      <c r="LI33" s="510"/>
      <c r="LJ33" s="510"/>
      <c r="LK33" s="510"/>
      <c r="LL33" s="510"/>
      <c r="LM33" s="510"/>
      <c r="LN33" s="510"/>
      <c r="LO33" s="510"/>
      <c r="LP33" s="510"/>
      <c r="LQ33" s="510"/>
      <c r="LR33" s="510"/>
      <c r="LS33" s="510"/>
      <c r="LT33" s="510"/>
      <c r="LU33" s="510"/>
      <c r="LV33" s="510"/>
      <c r="LW33" s="510"/>
      <c r="LX33" s="510"/>
      <c r="LY33" s="510"/>
      <c r="LZ33" s="510"/>
      <c r="MA33" s="510"/>
      <c r="MB33" s="510"/>
      <c r="MC33" s="510"/>
      <c r="MD33" s="510"/>
      <c r="ME33" s="510"/>
      <c r="MF33" s="510"/>
      <c r="MG33" s="510"/>
      <c r="MH33" s="510"/>
      <c r="MI33" s="510"/>
      <c r="MJ33" s="510"/>
      <c r="MK33" s="510"/>
      <c r="ML33" s="510"/>
      <c r="MM33" s="510"/>
      <c r="MN33" s="510"/>
      <c r="MO33" s="510"/>
      <c r="MP33" s="510"/>
      <c r="MQ33" s="510"/>
      <c r="MR33" s="510"/>
      <c r="MS33" s="510"/>
      <c r="MT33" s="510"/>
      <c r="MU33" s="510"/>
      <c r="MV33" s="510"/>
      <c r="MW33" s="510"/>
    </row>
    <row r="34" spans="1:361">
      <c r="A34" s="509" t="s">
        <v>499</v>
      </c>
      <c r="B34" s="510"/>
      <c r="C34" s="510"/>
      <c r="D34" s="510"/>
      <c r="E34" s="510"/>
      <c r="F34" s="510"/>
      <c r="G34" s="510"/>
      <c r="H34" s="510"/>
      <c r="I34" s="510"/>
      <c r="J34" s="510"/>
      <c r="K34" s="510"/>
      <c r="L34" s="510"/>
      <c r="M34" s="510"/>
      <c r="N34" s="510"/>
      <c r="O34" s="510"/>
      <c r="P34" s="510"/>
      <c r="Q34" s="510"/>
      <c r="R34" s="510"/>
      <c r="S34" s="510"/>
      <c r="T34" s="510"/>
      <c r="U34" s="510"/>
      <c r="V34" s="510"/>
      <c r="W34" s="510"/>
      <c r="X34" s="510"/>
      <c r="Y34" s="510"/>
      <c r="Z34" s="510"/>
      <c r="AA34" s="510"/>
      <c r="AB34" s="510"/>
      <c r="AC34" s="510"/>
      <c r="AD34" s="510"/>
      <c r="AE34" s="510"/>
      <c r="AF34" s="510"/>
      <c r="AG34" s="510"/>
      <c r="AH34" s="510"/>
      <c r="AI34" s="510"/>
      <c r="AJ34" s="510"/>
      <c r="AK34" s="510"/>
      <c r="AL34" s="510"/>
      <c r="AM34" s="510"/>
      <c r="AN34" s="510"/>
      <c r="AO34" s="510"/>
      <c r="AP34" s="510"/>
      <c r="AQ34" s="510"/>
      <c r="AR34" s="510"/>
      <c r="AS34" s="510"/>
      <c r="AT34" s="510"/>
      <c r="AU34" s="510"/>
      <c r="AV34" s="510"/>
      <c r="AW34" s="510"/>
      <c r="AX34" s="510"/>
      <c r="AY34" s="510"/>
      <c r="AZ34" s="510"/>
      <c r="BA34" s="510"/>
      <c r="BB34" s="510"/>
      <c r="BC34" s="510"/>
      <c r="BD34" s="510"/>
      <c r="BE34" s="510"/>
      <c r="BF34" s="510"/>
      <c r="BG34" s="510"/>
      <c r="BH34" s="510"/>
      <c r="BI34" s="510"/>
      <c r="BJ34" s="510"/>
      <c r="BK34" s="510"/>
      <c r="BL34" s="510"/>
      <c r="BM34" s="510"/>
      <c r="BN34" s="510"/>
      <c r="BO34" s="510"/>
      <c r="BP34" s="510"/>
      <c r="BQ34" s="510"/>
      <c r="BR34" s="510"/>
      <c r="BS34" s="510"/>
      <c r="BT34" s="510"/>
      <c r="BU34" s="510"/>
      <c r="BV34" s="510"/>
      <c r="BW34" s="510"/>
      <c r="BX34" s="510"/>
      <c r="BY34" s="510"/>
      <c r="BZ34" s="510"/>
      <c r="CA34" s="510"/>
      <c r="CB34" s="510"/>
      <c r="CC34" s="510"/>
      <c r="CD34" s="510"/>
      <c r="CE34" s="510"/>
      <c r="CF34" s="510"/>
      <c r="CG34" s="510"/>
      <c r="CH34" s="510"/>
      <c r="CI34" s="510"/>
      <c r="CJ34" s="510"/>
      <c r="CK34" s="510"/>
      <c r="CL34" s="510"/>
      <c r="CM34" s="510"/>
      <c r="CN34" s="510"/>
      <c r="CO34" s="510"/>
      <c r="CP34" s="510"/>
      <c r="CQ34" s="510"/>
      <c r="CR34" s="510"/>
      <c r="CS34" s="510"/>
      <c r="CT34" s="510"/>
      <c r="CU34" s="510"/>
      <c r="CV34" s="510"/>
      <c r="CW34" s="510"/>
      <c r="CX34" s="510"/>
      <c r="CY34" s="510"/>
      <c r="CZ34" s="510"/>
      <c r="DA34" s="510"/>
      <c r="DB34" s="510"/>
      <c r="DC34" s="510"/>
      <c r="DD34" s="510"/>
      <c r="DE34" s="510"/>
      <c r="DF34" s="510"/>
      <c r="DG34" s="510"/>
      <c r="DH34" s="510"/>
      <c r="DI34" s="510"/>
      <c r="DJ34" s="510"/>
      <c r="DK34" s="510"/>
      <c r="DL34" s="510"/>
      <c r="DM34" s="510"/>
      <c r="DN34" s="510"/>
      <c r="DO34" s="510"/>
      <c r="DP34" s="510"/>
      <c r="DQ34" s="510"/>
      <c r="DR34" s="510"/>
      <c r="DS34" s="510"/>
      <c r="DT34" s="510"/>
      <c r="DU34" s="510"/>
      <c r="DV34" s="510"/>
      <c r="DW34" s="510"/>
      <c r="DX34" s="510"/>
      <c r="DY34" s="510"/>
      <c r="DZ34" s="510"/>
      <c r="EA34" s="510"/>
      <c r="EB34" s="510"/>
      <c r="EC34" s="510"/>
      <c r="ED34" s="510"/>
      <c r="EE34" s="510"/>
      <c r="EF34" s="510"/>
      <c r="EG34" s="510"/>
      <c r="EH34" s="510"/>
      <c r="EI34" s="510"/>
      <c r="EJ34" s="510"/>
      <c r="EK34" s="510"/>
      <c r="EL34" s="510"/>
      <c r="EM34" s="510"/>
      <c r="EN34" s="510"/>
      <c r="EO34" s="510"/>
      <c r="EP34" s="510"/>
      <c r="EQ34" s="510"/>
      <c r="ER34" s="510"/>
      <c r="ES34" s="510"/>
      <c r="ET34" s="510"/>
      <c r="EU34" s="510"/>
      <c r="EV34" s="510"/>
      <c r="EW34" s="510"/>
      <c r="EX34" s="510"/>
      <c r="EY34" s="510"/>
      <c r="EZ34" s="510"/>
      <c r="FA34" s="510"/>
      <c r="FB34" s="510"/>
      <c r="FC34" s="510"/>
      <c r="FD34" s="510"/>
      <c r="FE34" s="510"/>
      <c r="FF34" s="510"/>
      <c r="FG34" s="510"/>
      <c r="FH34" s="510"/>
      <c r="FI34" s="510"/>
      <c r="FJ34" s="510"/>
      <c r="FK34" s="510"/>
      <c r="FL34" s="510"/>
      <c r="FM34" s="510"/>
      <c r="FN34" s="510"/>
      <c r="FO34" s="510"/>
      <c r="FP34" s="510"/>
      <c r="FQ34" s="510"/>
      <c r="FR34" s="510"/>
      <c r="FS34" s="510"/>
      <c r="FT34" s="510"/>
      <c r="FU34" s="510"/>
      <c r="FV34" s="510"/>
      <c r="FW34" s="510"/>
      <c r="FX34" s="510"/>
      <c r="FY34" s="510"/>
      <c r="FZ34" s="510"/>
      <c r="GA34" s="510"/>
      <c r="GB34" s="510"/>
      <c r="GC34" s="510"/>
      <c r="GD34" s="510"/>
      <c r="GE34" s="510"/>
      <c r="GF34" s="510"/>
      <c r="GG34" s="510"/>
      <c r="GH34" s="510"/>
      <c r="GI34" s="510"/>
      <c r="GJ34" s="510"/>
      <c r="GK34" s="510"/>
      <c r="GL34" s="510"/>
      <c r="GM34" s="510"/>
      <c r="GN34" s="510"/>
      <c r="GO34" s="510"/>
      <c r="GP34" s="510"/>
      <c r="GQ34" s="510"/>
      <c r="GR34" s="510"/>
      <c r="GS34" s="510"/>
      <c r="GT34" s="510"/>
      <c r="GU34" s="510"/>
      <c r="GV34" s="510"/>
      <c r="GW34" s="510"/>
      <c r="GX34" s="510"/>
      <c r="GY34" s="510"/>
      <c r="GZ34" s="510"/>
      <c r="HA34" s="510"/>
      <c r="HB34" s="510"/>
      <c r="HC34" s="510"/>
      <c r="HD34" s="510"/>
      <c r="HE34" s="510"/>
      <c r="HF34" s="510"/>
      <c r="HG34" s="510"/>
      <c r="HH34" s="510"/>
      <c r="HI34" s="510"/>
      <c r="HJ34" s="510"/>
      <c r="HK34" s="510"/>
      <c r="HL34" s="510"/>
      <c r="HM34" s="510"/>
      <c r="HN34" s="510"/>
      <c r="HO34" s="510"/>
      <c r="HP34" s="510"/>
      <c r="HQ34" s="510"/>
      <c r="HR34" s="510"/>
      <c r="HS34" s="510"/>
      <c r="HT34" s="510"/>
      <c r="HU34" s="510"/>
      <c r="HV34" s="510"/>
      <c r="HW34" s="510"/>
      <c r="HX34" s="510"/>
      <c r="HY34" s="510"/>
      <c r="HZ34" s="510"/>
      <c r="IA34" s="510"/>
      <c r="IB34" s="510"/>
      <c r="IC34" s="510"/>
      <c r="ID34" s="510"/>
      <c r="IE34" s="510"/>
      <c r="IF34" s="510"/>
      <c r="IG34" s="510"/>
      <c r="IH34" s="510"/>
      <c r="II34" s="510"/>
      <c r="IJ34" s="510"/>
      <c r="IK34" s="510"/>
      <c r="IL34" s="510"/>
      <c r="IM34" s="510"/>
      <c r="IN34" s="510"/>
      <c r="IO34" s="510"/>
      <c r="IP34" s="510"/>
      <c r="IQ34" s="510"/>
      <c r="IR34" s="510"/>
      <c r="IS34" s="510"/>
      <c r="IT34" s="510"/>
      <c r="IU34" s="510"/>
      <c r="IV34" s="510"/>
      <c r="IW34" s="510"/>
      <c r="IX34" s="510"/>
      <c r="IY34" s="510"/>
      <c r="IZ34" s="510"/>
      <c r="JA34" s="510"/>
      <c r="JB34" s="510"/>
      <c r="JC34" s="510"/>
      <c r="JD34" s="510"/>
      <c r="JE34" s="510"/>
      <c r="JF34" s="510"/>
      <c r="JG34" s="510"/>
      <c r="JH34" s="510"/>
      <c r="JI34" s="510"/>
      <c r="JJ34" s="510"/>
      <c r="JK34" s="510"/>
      <c r="JL34" s="510"/>
      <c r="JM34" s="510"/>
      <c r="JN34" s="510"/>
      <c r="JO34" s="510"/>
      <c r="JP34" s="510"/>
      <c r="JQ34" s="510"/>
      <c r="JR34" s="510"/>
      <c r="JS34" s="510"/>
      <c r="JT34" s="510"/>
      <c r="JU34" s="510"/>
      <c r="JV34" s="510"/>
      <c r="JW34" s="510"/>
      <c r="JX34" s="510"/>
      <c r="JY34" s="510"/>
      <c r="JZ34" s="510"/>
      <c r="KA34" s="510"/>
      <c r="KB34" s="510"/>
      <c r="KC34" s="510"/>
      <c r="KD34" s="510"/>
      <c r="KE34" s="510"/>
      <c r="KF34" s="510"/>
      <c r="KG34" s="510"/>
      <c r="KH34" s="510"/>
      <c r="KI34" s="510"/>
      <c r="KJ34" s="510"/>
      <c r="KK34" s="510"/>
      <c r="KL34" s="510"/>
      <c r="KM34" s="510"/>
      <c r="KN34" s="510"/>
      <c r="KO34" s="510"/>
      <c r="KP34" s="510"/>
      <c r="KQ34" s="510"/>
      <c r="KR34" s="510"/>
      <c r="KS34" s="510"/>
      <c r="KT34" s="510"/>
      <c r="KU34" s="510"/>
      <c r="KV34" s="510"/>
      <c r="KW34" s="510"/>
      <c r="KX34" s="510"/>
      <c r="KY34" s="510"/>
      <c r="KZ34" s="510"/>
      <c r="LA34" s="510"/>
      <c r="LB34" s="510"/>
      <c r="LC34" s="510"/>
      <c r="LD34" s="510"/>
      <c r="LE34" s="510"/>
      <c r="LF34" s="510"/>
      <c r="LG34" s="510"/>
      <c r="LH34" s="510"/>
      <c r="LI34" s="510"/>
      <c r="LJ34" s="510"/>
      <c r="LK34" s="510"/>
      <c r="LL34" s="510"/>
      <c r="LM34" s="510"/>
      <c r="LN34" s="510"/>
      <c r="LO34" s="510"/>
      <c r="LP34" s="510"/>
      <c r="LQ34" s="510"/>
      <c r="LR34" s="510"/>
      <c r="LS34" s="510"/>
      <c r="LT34" s="510"/>
      <c r="LU34" s="510"/>
      <c r="LV34" s="510"/>
      <c r="LW34" s="510"/>
      <c r="LX34" s="510"/>
      <c r="LY34" s="510"/>
      <c r="LZ34" s="510"/>
      <c r="MA34" s="510"/>
      <c r="MB34" s="510"/>
      <c r="MC34" s="510"/>
      <c r="MD34" s="510"/>
      <c r="ME34" s="510"/>
      <c r="MF34" s="510"/>
      <c r="MG34" s="510"/>
      <c r="MH34" s="510"/>
      <c r="MI34" s="510"/>
      <c r="MJ34" s="510"/>
      <c r="MK34" s="510"/>
      <c r="ML34" s="510"/>
      <c r="MM34" s="510"/>
      <c r="MN34" s="510"/>
      <c r="MO34" s="510"/>
      <c r="MP34" s="510"/>
      <c r="MQ34" s="510"/>
      <c r="MR34" s="510"/>
      <c r="MS34" s="510"/>
      <c r="MT34" s="510"/>
      <c r="MU34" s="510"/>
      <c r="MV34" s="510"/>
      <c r="MW34" s="510"/>
    </row>
    <row r="35" spans="1:361">
      <c r="A35" s="509" t="s">
        <v>500</v>
      </c>
      <c r="B35" s="510"/>
      <c r="C35" s="510"/>
      <c r="D35" s="510"/>
      <c r="E35" s="510"/>
      <c r="F35" s="510"/>
      <c r="G35" s="510"/>
      <c r="H35" s="510"/>
      <c r="I35" s="510"/>
      <c r="J35" s="510"/>
      <c r="K35" s="510"/>
      <c r="L35" s="510"/>
      <c r="M35" s="510"/>
      <c r="N35" s="510"/>
      <c r="O35" s="510"/>
      <c r="P35" s="510"/>
      <c r="Q35" s="510"/>
      <c r="R35" s="510"/>
      <c r="S35" s="510"/>
      <c r="T35" s="510"/>
      <c r="U35" s="510"/>
      <c r="V35" s="510"/>
      <c r="W35" s="510"/>
      <c r="X35" s="510"/>
      <c r="Y35" s="510"/>
      <c r="Z35" s="510"/>
      <c r="AA35" s="510"/>
      <c r="AB35" s="510"/>
      <c r="AC35" s="510"/>
      <c r="AD35" s="510"/>
      <c r="AE35" s="510"/>
      <c r="AF35" s="510"/>
      <c r="AG35" s="510"/>
      <c r="AH35" s="510"/>
      <c r="AI35" s="510"/>
      <c r="AJ35" s="510"/>
      <c r="AK35" s="510"/>
      <c r="AL35" s="510"/>
      <c r="AM35" s="510"/>
      <c r="AN35" s="510"/>
      <c r="AO35" s="510"/>
      <c r="AP35" s="510"/>
      <c r="AQ35" s="510"/>
      <c r="AR35" s="510"/>
      <c r="AS35" s="510"/>
      <c r="AT35" s="510"/>
      <c r="AU35" s="510"/>
      <c r="AV35" s="510"/>
      <c r="AW35" s="510"/>
      <c r="AX35" s="510"/>
      <c r="AY35" s="510"/>
      <c r="AZ35" s="510"/>
      <c r="BA35" s="510"/>
      <c r="BB35" s="510"/>
      <c r="BC35" s="510"/>
      <c r="BD35" s="510"/>
      <c r="BE35" s="510"/>
      <c r="BF35" s="510"/>
      <c r="BG35" s="510"/>
      <c r="BH35" s="510"/>
      <c r="BI35" s="510"/>
      <c r="BJ35" s="510"/>
      <c r="BK35" s="510"/>
      <c r="BL35" s="510"/>
      <c r="BM35" s="510"/>
      <c r="BN35" s="510"/>
      <c r="BO35" s="510"/>
      <c r="BP35" s="510"/>
      <c r="BQ35" s="510"/>
      <c r="BR35" s="510"/>
      <c r="BS35" s="510"/>
      <c r="BT35" s="510"/>
      <c r="BU35" s="510"/>
      <c r="BV35" s="510"/>
      <c r="BW35" s="510"/>
      <c r="BX35" s="510"/>
      <c r="BY35" s="510"/>
      <c r="BZ35" s="510"/>
      <c r="CA35" s="510"/>
      <c r="CB35" s="510"/>
      <c r="CC35" s="510"/>
      <c r="CD35" s="510"/>
      <c r="CE35" s="510"/>
      <c r="CF35" s="510"/>
      <c r="CG35" s="510"/>
      <c r="CH35" s="510"/>
      <c r="CI35" s="510"/>
      <c r="CJ35" s="510"/>
      <c r="CK35" s="510"/>
      <c r="CL35" s="510"/>
      <c r="CM35" s="510"/>
      <c r="CN35" s="510"/>
      <c r="CO35" s="510"/>
      <c r="CP35" s="510"/>
      <c r="CQ35" s="510"/>
      <c r="CR35" s="510"/>
      <c r="CS35" s="510"/>
      <c r="CT35" s="510"/>
      <c r="CU35" s="510"/>
      <c r="CV35" s="510"/>
      <c r="CW35" s="510"/>
      <c r="CX35" s="510"/>
      <c r="CY35" s="510"/>
      <c r="CZ35" s="510"/>
      <c r="DA35" s="510"/>
      <c r="DB35" s="510"/>
      <c r="DC35" s="510"/>
      <c r="DD35" s="510"/>
      <c r="DE35" s="510"/>
      <c r="DF35" s="510"/>
      <c r="DG35" s="510"/>
      <c r="DH35" s="510"/>
      <c r="DI35" s="510"/>
      <c r="DJ35" s="510"/>
      <c r="DK35" s="510"/>
      <c r="DL35" s="510"/>
      <c r="DM35" s="510"/>
      <c r="DN35" s="510"/>
      <c r="DO35" s="510"/>
      <c r="DP35" s="510"/>
      <c r="DQ35" s="510"/>
      <c r="DR35" s="510"/>
      <c r="DS35" s="510"/>
      <c r="DT35" s="510"/>
      <c r="DU35" s="510"/>
      <c r="DV35" s="510"/>
      <c r="DW35" s="510"/>
      <c r="DX35" s="510"/>
      <c r="DY35" s="510"/>
      <c r="DZ35" s="510"/>
      <c r="EA35" s="510"/>
      <c r="EB35" s="510"/>
      <c r="EC35" s="510"/>
      <c r="ED35" s="510"/>
      <c r="EE35" s="510"/>
      <c r="EF35" s="510"/>
      <c r="EG35" s="510"/>
      <c r="EH35" s="510"/>
      <c r="EI35" s="510"/>
      <c r="EJ35" s="510"/>
      <c r="EK35" s="510"/>
      <c r="EL35" s="510"/>
      <c r="EM35" s="510"/>
      <c r="EN35" s="510"/>
      <c r="EO35" s="510"/>
      <c r="EP35" s="510"/>
      <c r="EQ35" s="510"/>
      <c r="ER35" s="510"/>
      <c r="ES35" s="510"/>
      <c r="ET35" s="510"/>
      <c r="EU35" s="510"/>
      <c r="EV35" s="510"/>
      <c r="EW35" s="510"/>
      <c r="EX35" s="510"/>
      <c r="EY35" s="510"/>
      <c r="EZ35" s="510"/>
      <c r="FA35" s="510"/>
      <c r="FB35" s="510"/>
      <c r="FC35" s="510"/>
      <c r="FD35" s="510"/>
      <c r="FE35" s="510"/>
      <c r="FF35" s="510"/>
      <c r="FG35" s="510"/>
      <c r="FH35" s="510"/>
      <c r="FI35" s="510"/>
      <c r="FJ35" s="510"/>
      <c r="FK35" s="510"/>
      <c r="FL35" s="510"/>
      <c r="FM35" s="510"/>
      <c r="FN35" s="510"/>
      <c r="FO35" s="510"/>
      <c r="FP35" s="510"/>
      <c r="FQ35" s="510"/>
      <c r="FR35" s="510"/>
      <c r="FS35" s="510"/>
      <c r="FT35" s="510"/>
      <c r="FU35" s="510"/>
      <c r="FV35" s="510"/>
      <c r="FW35" s="510"/>
      <c r="FX35" s="510"/>
      <c r="FY35" s="510"/>
      <c r="FZ35" s="510"/>
      <c r="GA35" s="510"/>
      <c r="GB35" s="510"/>
      <c r="GC35" s="510"/>
      <c r="GD35" s="510"/>
      <c r="GE35" s="510"/>
      <c r="GF35" s="510"/>
      <c r="GG35" s="510"/>
      <c r="GH35" s="510"/>
      <c r="GI35" s="510"/>
      <c r="GJ35" s="510"/>
      <c r="GK35" s="510"/>
      <c r="GL35" s="510"/>
      <c r="GM35" s="510"/>
      <c r="GN35" s="510"/>
      <c r="GO35" s="510"/>
      <c r="GP35" s="510"/>
      <c r="GQ35" s="510"/>
      <c r="GR35" s="510"/>
      <c r="GS35" s="510"/>
      <c r="GT35" s="510"/>
      <c r="GU35" s="510"/>
      <c r="GV35" s="510"/>
      <c r="GW35" s="510"/>
      <c r="GX35" s="510"/>
      <c r="GY35" s="510"/>
      <c r="GZ35" s="510"/>
      <c r="HA35" s="510"/>
      <c r="HB35" s="510"/>
      <c r="HC35" s="510"/>
      <c r="HD35" s="510"/>
      <c r="HE35" s="510"/>
      <c r="HF35" s="510"/>
      <c r="HG35" s="510"/>
      <c r="HH35" s="510"/>
      <c r="HI35" s="510"/>
      <c r="HJ35" s="510"/>
      <c r="HK35" s="510"/>
      <c r="HL35" s="510"/>
      <c r="HM35" s="510"/>
      <c r="HN35" s="510"/>
      <c r="HO35" s="510"/>
      <c r="HP35" s="510"/>
      <c r="HQ35" s="510"/>
      <c r="HR35" s="510"/>
      <c r="HS35" s="510"/>
      <c r="HT35" s="510"/>
      <c r="HU35" s="510"/>
      <c r="HV35" s="510"/>
      <c r="HW35" s="510"/>
      <c r="HX35" s="510"/>
      <c r="HY35" s="510"/>
      <c r="HZ35" s="510"/>
      <c r="IA35" s="510"/>
      <c r="IB35" s="510"/>
      <c r="IC35" s="510"/>
      <c r="ID35" s="510"/>
      <c r="IE35" s="510"/>
      <c r="IF35" s="510"/>
      <c r="IG35" s="510"/>
      <c r="IH35" s="510"/>
      <c r="II35" s="510"/>
      <c r="IJ35" s="510"/>
      <c r="IK35" s="510"/>
      <c r="IL35" s="510"/>
      <c r="IM35" s="510"/>
      <c r="IN35" s="510"/>
      <c r="IO35" s="510"/>
      <c r="IP35" s="510"/>
      <c r="IQ35" s="510"/>
      <c r="IR35" s="510"/>
      <c r="IS35" s="510"/>
      <c r="IT35" s="510"/>
      <c r="IU35" s="510"/>
      <c r="IV35" s="510"/>
      <c r="IW35" s="510"/>
      <c r="IX35" s="510"/>
      <c r="IY35" s="510"/>
      <c r="IZ35" s="510"/>
      <c r="JA35" s="510"/>
      <c r="JB35" s="510"/>
      <c r="JC35" s="510"/>
      <c r="JD35" s="510"/>
      <c r="JE35" s="510"/>
      <c r="JF35" s="510"/>
      <c r="JG35" s="510"/>
      <c r="JH35" s="510"/>
      <c r="JI35" s="510"/>
      <c r="JJ35" s="510"/>
      <c r="JK35" s="510"/>
      <c r="JL35" s="510"/>
      <c r="JM35" s="510"/>
      <c r="JN35" s="510"/>
      <c r="JO35" s="510"/>
      <c r="JP35" s="510"/>
      <c r="JQ35" s="510"/>
      <c r="JR35" s="510"/>
      <c r="JS35" s="510"/>
      <c r="JT35" s="510"/>
      <c r="JU35" s="510"/>
      <c r="JV35" s="510"/>
      <c r="JW35" s="510"/>
      <c r="JX35" s="510"/>
      <c r="JY35" s="510"/>
      <c r="JZ35" s="510"/>
      <c r="KA35" s="510"/>
      <c r="KB35" s="510"/>
      <c r="KC35" s="510"/>
      <c r="KD35" s="510"/>
      <c r="KE35" s="510"/>
      <c r="KF35" s="510"/>
      <c r="KG35" s="510"/>
      <c r="KH35" s="510"/>
      <c r="KI35" s="510"/>
      <c r="KJ35" s="510"/>
      <c r="KK35" s="510"/>
      <c r="KL35" s="510"/>
      <c r="KM35" s="510"/>
      <c r="KN35" s="510"/>
      <c r="KO35" s="510"/>
      <c r="KP35" s="510"/>
      <c r="KQ35" s="510"/>
      <c r="KR35" s="510"/>
      <c r="KS35" s="510"/>
      <c r="KT35" s="510"/>
      <c r="KU35" s="510"/>
      <c r="KV35" s="510"/>
      <c r="KW35" s="510"/>
      <c r="KX35" s="510"/>
      <c r="KY35" s="510"/>
      <c r="KZ35" s="510"/>
      <c r="LA35" s="510"/>
      <c r="LB35" s="510"/>
      <c r="LC35" s="510"/>
      <c r="LD35" s="510"/>
      <c r="LE35" s="510"/>
      <c r="LF35" s="510"/>
      <c r="LG35" s="510"/>
      <c r="LH35" s="510"/>
      <c r="LI35" s="510"/>
      <c r="LJ35" s="510"/>
      <c r="LK35" s="510"/>
      <c r="LL35" s="510"/>
      <c r="LM35" s="510"/>
      <c r="LN35" s="510"/>
      <c r="LO35" s="510"/>
      <c r="LP35" s="510"/>
      <c r="LQ35" s="510"/>
      <c r="LR35" s="510"/>
      <c r="LS35" s="510"/>
      <c r="LT35" s="510"/>
      <c r="LU35" s="510"/>
      <c r="LV35" s="510"/>
      <c r="LW35" s="510"/>
      <c r="LX35" s="510"/>
      <c r="LY35" s="510"/>
      <c r="LZ35" s="510"/>
      <c r="MA35" s="510"/>
      <c r="MB35" s="510"/>
      <c r="MC35" s="510"/>
      <c r="MD35" s="510"/>
      <c r="ME35" s="510"/>
      <c r="MF35" s="510"/>
      <c r="MG35" s="510"/>
      <c r="MH35" s="510"/>
      <c r="MI35" s="510"/>
      <c r="MJ35" s="510"/>
      <c r="MK35" s="510"/>
      <c r="ML35" s="510"/>
      <c r="MM35" s="510"/>
      <c r="MN35" s="510"/>
      <c r="MO35" s="510"/>
      <c r="MP35" s="510"/>
      <c r="MQ35" s="510"/>
      <c r="MR35" s="510"/>
      <c r="MS35" s="510"/>
      <c r="MT35" s="510"/>
      <c r="MU35" s="510"/>
      <c r="MV35" s="510"/>
      <c r="MW35" s="510"/>
    </row>
    <row r="36" spans="1:361">
      <c r="A36" s="511" t="s">
        <v>768</v>
      </c>
      <c r="B36" s="510"/>
      <c r="C36" s="510"/>
      <c r="D36" s="510"/>
      <c r="E36" s="510"/>
      <c r="F36" s="510"/>
      <c r="G36" s="510"/>
      <c r="H36" s="510"/>
      <c r="I36" s="510"/>
      <c r="J36" s="510"/>
      <c r="K36" s="510"/>
      <c r="L36" s="510"/>
      <c r="M36" s="510"/>
      <c r="N36" s="510"/>
      <c r="O36" s="510"/>
      <c r="P36" s="510"/>
      <c r="Q36" s="510"/>
      <c r="R36" s="510"/>
      <c r="S36" s="510"/>
      <c r="T36" s="510"/>
      <c r="U36" s="510"/>
      <c r="V36" s="510"/>
      <c r="W36" s="510"/>
      <c r="X36" s="510"/>
      <c r="Y36" s="510"/>
      <c r="Z36" s="510"/>
      <c r="AA36" s="510"/>
      <c r="AB36" s="510"/>
      <c r="AC36" s="510"/>
      <c r="AD36" s="510"/>
      <c r="AE36" s="510"/>
      <c r="AF36" s="510"/>
      <c r="AG36" s="510"/>
      <c r="AH36" s="510"/>
      <c r="AI36" s="510"/>
      <c r="AJ36" s="510"/>
      <c r="AK36" s="510"/>
      <c r="AL36" s="510"/>
      <c r="AM36" s="510"/>
      <c r="AN36" s="510"/>
      <c r="AO36" s="510"/>
      <c r="AP36" s="510"/>
      <c r="AQ36" s="510"/>
      <c r="AR36" s="510"/>
      <c r="AS36" s="510"/>
      <c r="AT36" s="510"/>
      <c r="AU36" s="510"/>
      <c r="AV36" s="510"/>
      <c r="AW36" s="510"/>
      <c r="AX36" s="510"/>
      <c r="AY36" s="510"/>
      <c r="AZ36" s="510"/>
      <c r="BA36" s="510"/>
      <c r="BB36" s="510"/>
      <c r="BC36" s="510"/>
      <c r="BD36" s="510"/>
      <c r="BE36" s="510"/>
      <c r="BF36" s="510"/>
      <c r="BG36" s="510"/>
      <c r="BH36" s="510"/>
      <c r="BI36" s="510"/>
      <c r="BJ36" s="510"/>
      <c r="BK36" s="510"/>
      <c r="BL36" s="510"/>
      <c r="BM36" s="510"/>
      <c r="BN36" s="510"/>
      <c r="BO36" s="510"/>
      <c r="BP36" s="510"/>
      <c r="BQ36" s="510"/>
      <c r="BR36" s="510"/>
      <c r="BS36" s="510"/>
      <c r="BT36" s="510"/>
      <c r="BU36" s="510"/>
      <c r="BV36" s="510"/>
      <c r="BW36" s="510"/>
      <c r="BX36" s="510"/>
      <c r="BY36" s="510"/>
      <c r="BZ36" s="510"/>
      <c r="CA36" s="510"/>
      <c r="CB36" s="510"/>
      <c r="CC36" s="510"/>
      <c r="CD36" s="510"/>
      <c r="CE36" s="510"/>
      <c r="CF36" s="510"/>
      <c r="CG36" s="510"/>
      <c r="CH36" s="510"/>
      <c r="CI36" s="510"/>
      <c r="CJ36" s="510"/>
      <c r="CK36" s="510"/>
      <c r="CL36" s="510"/>
      <c r="CM36" s="510"/>
      <c r="CN36" s="510"/>
      <c r="CO36" s="510"/>
      <c r="CP36" s="510"/>
      <c r="CQ36" s="510"/>
      <c r="CR36" s="510"/>
      <c r="CS36" s="510"/>
      <c r="CT36" s="510"/>
      <c r="CU36" s="510"/>
      <c r="CV36" s="510"/>
      <c r="CW36" s="510"/>
      <c r="CX36" s="510"/>
      <c r="CY36" s="510"/>
      <c r="CZ36" s="510"/>
      <c r="DA36" s="510"/>
      <c r="DB36" s="510"/>
      <c r="DC36" s="510"/>
      <c r="DD36" s="510"/>
      <c r="DE36" s="510"/>
      <c r="DF36" s="510"/>
      <c r="DG36" s="510"/>
      <c r="DH36" s="510"/>
      <c r="DI36" s="510"/>
      <c r="DJ36" s="510"/>
      <c r="DK36" s="510"/>
      <c r="DL36" s="510"/>
      <c r="DM36" s="510"/>
      <c r="DN36" s="510"/>
      <c r="DO36" s="510"/>
      <c r="DP36" s="510"/>
      <c r="DQ36" s="510"/>
      <c r="DR36" s="510"/>
      <c r="DS36" s="510"/>
      <c r="DT36" s="510"/>
      <c r="DU36" s="510"/>
      <c r="DV36" s="510"/>
      <c r="DW36" s="510"/>
      <c r="DX36" s="510"/>
      <c r="DY36" s="510"/>
      <c r="DZ36" s="510"/>
      <c r="EA36" s="510"/>
      <c r="EB36" s="510"/>
      <c r="EC36" s="510"/>
      <c r="ED36" s="510"/>
      <c r="EE36" s="510"/>
      <c r="EF36" s="510"/>
      <c r="EG36" s="510"/>
      <c r="EH36" s="510"/>
      <c r="EI36" s="510"/>
      <c r="EJ36" s="510"/>
      <c r="EK36" s="510"/>
      <c r="EL36" s="510"/>
      <c r="EM36" s="510"/>
      <c r="EN36" s="510"/>
      <c r="EO36" s="510"/>
      <c r="EP36" s="510"/>
      <c r="EQ36" s="510"/>
      <c r="ER36" s="510"/>
      <c r="ES36" s="510"/>
      <c r="ET36" s="510"/>
      <c r="EU36" s="510"/>
      <c r="EV36" s="510"/>
      <c r="EW36" s="510"/>
      <c r="EX36" s="510"/>
      <c r="EY36" s="510"/>
      <c r="EZ36" s="510"/>
      <c r="FA36" s="510"/>
      <c r="FB36" s="510"/>
      <c r="FC36" s="510"/>
      <c r="FD36" s="510"/>
      <c r="FE36" s="510"/>
      <c r="FF36" s="510"/>
      <c r="FG36" s="510"/>
      <c r="FH36" s="510"/>
      <c r="FI36" s="510"/>
      <c r="FJ36" s="510"/>
      <c r="FK36" s="510"/>
      <c r="FL36" s="510"/>
      <c r="FM36" s="510"/>
      <c r="FN36" s="510"/>
      <c r="FO36" s="510"/>
      <c r="FP36" s="510"/>
      <c r="FQ36" s="510"/>
      <c r="FR36" s="510"/>
      <c r="FS36" s="510"/>
      <c r="FT36" s="510"/>
      <c r="FU36" s="510"/>
      <c r="FV36" s="510"/>
      <c r="FW36" s="510"/>
      <c r="FX36" s="510"/>
      <c r="FY36" s="510"/>
      <c r="FZ36" s="510"/>
      <c r="GA36" s="510"/>
      <c r="GB36" s="510"/>
      <c r="GC36" s="510"/>
      <c r="GD36" s="510"/>
      <c r="GE36" s="510"/>
      <c r="GF36" s="510"/>
      <c r="GG36" s="510"/>
      <c r="GH36" s="510"/>
      <c r="GI36" s="510"/>
      <c r="GJ36" s="510"/>
      <c r="GK36" s="510"/>
      <c r="GL36" s="510"/>
      <c r="GM36" s="510"/>
      <c r="GN36" s="510"/>
      <c r="GO36" s="510"/>
      <c r="GP36" s="510"/>
      <c r="GQ36" s="510"/>
      <c r="GR36" s="510"/>
      <c r="GS36" s="510"/>
      <c r="GT36" s="510"/>
      <c r="GU36" s="510"/>
      <c r="GV36" s="510"/>
      <c r="GW36" s="510"/>
      <c r="GX36" s="510"/>
      <c r="GY36" s="510"/>
      <c r="GZ36" s="510"/>
      <c r="HA36" s="510"/>
      <c r="HB36" s="510"/>
      <c r="HC36" s="510"/>
      <c r="HD36" s="510"/>
      <c r="HE36" s="510"/>
      <c r="HF36" s="510"/>
      <c r="HG36" s="510"/>
      <c r="HH36" s="510"/>
      <c r="HI36" s="510"/>
      <c r="HJ36" s="510"/>
      <c r="HK36" s="510"/>
      <c r="HL36" s="510"/>
      <c r="HM36" s="510"/>
      <c r="HN36" s="510"/>
      <c r="HO36" s="510"/>
      <c r="HP36" s="510"/>
      <c r="HQ36" s="510"/>
      <c r="HR36" s="510"/>
      <c r="HS36" s="510"/>
      <c r="HT36" s="510"/>
      <c r="HU36" s="510"/>
      <c r="HV36" s="510"/>
      <c r="HW36" s="510"/>
      <c r="HX36" s="510"/>
      <c r="HY36" s="510"/>
      <c r="HZ36" s="510"/>
      <c r="IA36" s="510"/>
      <c r="IB36" s="510"/>
      <c r="IC36" s="510"/>
      <c r="ID36" s="510"/>
      <c r="IE36" s="510"/>
      <c r="IF36" s="510"/>
      <c r="IG36" s="510"/>
      <c r="IH36" s="510"/>
      <c r="II36" s="510"/>
      <c r="IJ36" s="510"/>
      <c r="IK36" s="510"/>
      <c r="IL36" s="510"/>
      <c r="IM36" s="510"/>
      <c r="IN36" s="510"/>
      <c r="IO36" s="510"/>
      <c r="IP36" s="510"/>
      <c r="IQ36" s="510"/>
      <c r="IR36" s="510"/>
      <c r="IS36" s="510"/>
      <c r="IT36" s="510"/>
      <c r="IU36" s="510"/>
      <c r="IV36" s="510"/>
      <c r="IW36" s="510"/>
      <c r="IX36" s="510"/>
      <c r="IY36" s="510"/>
      <c r="IZ36" s="510"/>
      <c r="JA36" s="510"/>
      <c r="JB36" s="510"/>
      <c r="JC36" s="510"/>
      <c r="JD36" s="510"/>
      <c r="JE36" s="510"/>
      <c r="JF36" s="510"/>
      <c r="JG36" s="510"/>
      <c r="JH36" s="510"/>
      <c r="JI36" s="510"/>
      <c r="JJ36" s="510"/>
      <c r="JK36" s="510"/>
      <c r="JL36" s="510"/>
      <c r="JM36" s="510"/>
      <c r="JN36" s="510"/>
      <c r="JO36" s="510"/>
      <c r="JP36" s="510"/>
      <c r="JQ36" s="510"/>
      <c r="JR36" s="510"/>
      <c r="JS36" s="510"/>
      <c r="JT36" s="510"/>
      <c r="JU36" s="510"/>
      <c r="JV36" s="510"/>
      <c r="JW36" s="510"/>
      <c r="JX36" s="510"/>
      <c r="JY36" s="510"/>
      <c r="JZ36" s="510"/>
      <c r="KA36" s="510"/>
      <c r="KB36" s="510"/>
      <c r="KC36" s="510"/>
      <c r="KD36" s="510"/>
      <c r="KE36" s="510"/>
      <c r="KF36" s="510"/>
      <c r="KG36" s="510"/>
      <c r="KH36" s="510"/>
      <c r="KI36" s="510"/>
      <c r="KJ36" s="510"/>
      <c r="KK36" s="510"/>
      <c r="KL36" s="510"/>
      <c r="KM36" s="510"/>
      <c r="KN36" s="510"/>
      <c r="KO36" s="510"/>
      <c r="KP36" s="510"/>
      <c r="KQ36" s="510"/>
      <c r="KR36" s="510"/>
      <c r="KS36" s="510"/>
      <c r="KT36" s="510"/>
      <c r="KU36" s="510"/>
      <c r="KV36" s="510"/>
      <c r="KW36" s="510"/>
      <c r="KX36" s="510"/>
      <c r="KY36" s="510"/>
      <c r="KZ36" s="510"/>
      <c r="LA36" s="510"/>
      <c r="LB36" s="510"/>
      <c r="LC36" s="510"/>
      <c r="LD36" s="510"/>
      <c r="LE36" s="510"/>
      <c r="LF36" s="510"/>
      <c r="LG36" s="510"/>
      <c r="LH36" s="510"/>
      <c r="LI36" s="510"/>
      <c r="LJ36" s="510"/>
      <c r="LK36" s="510"/>
      <c r="LL36" s="510"/>
      <c r="LM36" s="510"/>
      <c r="LN36" s="510"/>
      <c r="LO36" s="510"/>
      <c r="LP36" s="510"/>
      <c r="LQ36" s="510"/>
      <c r="LR36" s="510"/>
      <c r="LS36" s="510"/>
      <c r="LT36" s="510"/>
      <c r="LU36" s="510"/>
      <c r="LV36" s="510"/>
      <c r="LW36" s="510"/>
      <c r="LX36" s="510"/>
      <c r="LY36" s="510"/>
      <c r="LZ36" s="510"/>
      <c r="MA36" s="510"/>
      <c r="MB36" s="510"/>
      <c r="MC36" s="510"/>
      <c r="MD36" s="510"/>
      <c r="ME36" s="510"/>
      <c r="MF36" s="510"/>
      <c r="MG36" s="510"/>
      <c r="MH36" s="510"/>
      <c r="MI36" s="510"/>
      <c r="MJ36" s="510"/>
      <c r="MK36" s="510"/>
      <c r="ML36" s="510"/>
      <c r="MM36" s="510"/>
      <c r="MN36" s="510"/>
      <c r="MO36" s="510"/>
      <c r="MP36" s="510"/>
      <c r="MQ36" s="510"/>
      <c r="MR36" s="510"/>
      <c r="MS36" s="510"/>
      <c r="MT36" s="510"/>
      <c r="MU36" s="510"/>
      <c r="MV36" s="510"/>
      <c r="MW36" s="510"/>
    </row>
    <row r="37" spans="1:361">
      <c r="A37" s="505"/>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6">
      <c r="A40" s="272" t="s">
        <v>1012</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6">
      <c r="A56" s="353" t="s">
        <v>867</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532"/>
      <c r="C75" s="532"/>
      <c r="D75" s="532"/>
      <c r="E75" s="532"/>
      <c r="F75" s="532"/>
      <c r="G75" s="532"/>
      <c r="H75" s="532"/>
      <c r="I75" s="532"/>
      <c r="J75" s="532"/>
      <c r="K75" s="532"/>
      <c r="L75" s="532"/>
      <c r="M75" s="532"/>
      <c r="N75" s="532"/>
      <c r="O75" s="532"/>
      <c r="P75" s="532"/>
      <c r="Q75" s="532"/>
      <c r="R75" s="532"/>
      <c r="S75" s="532"/>
      <c r="T75" s="532"/>
      <c r="U75" s="532"/>
      <c r="V75" s="532"/>
      <c r="W75" s="532"/>
      <c r="X75" s="532"/>
      <c r="Y75" s="532"/>
      <c r="Z75" s="532"/>
      <c r="AA75" s="532"/>
      <c r="AB75" s="532"/>
      <c r="AC75" s="532"/>
      <c r="AD75" s="532"/>
      <c r="AE75" s="532"/>
      <c r="AF75" s="532"/>
      <c r="AG75" s="532"/>
      <c r="AH75" s="532"/>
      <c r="AI75" s="532"/>
      <c r="AJ75" s="532"/>
      <c r="AK75" s="532"/>
      <c r="AL75" s="532"/>
      <c r="AM75" s="532"/>
      <c r="AN75" s="532"/>
      <c r="AO75" s="532"/>
      <c r="AP75" s="532"/>
      <c r="AQ75" s="532"/>
      <c r="AR75" s="532"/>
      <c r="AS75" s="532"/>
      <c r="AT75" s="532"/>
      <c r="AU75" s="532"/>
      <c r="AV75" s="532"/>
      <c r="AW75" s="532"/>
      <c r="AX75" s="532"/>
      <c r="AY75" s="532"/>
      <c r="AZ75" s="532"/>
      <c r="BA75" s="532"/>
      <c r="BB75" s="532"/>
      <c r="BC75" s="532"/>
      <c r="BD75" s="532"/>
      <c r="BE75" s="532"/>
      <c r="BF75" s="532"/>
      <c r="BG75" s="532"/>
      <c r="BH75" s="532"/>
      <c r="BI75" s="532"/>
      <c r="BJ75" s="532"/>
      <c r="BK75" s="532"/>
      <c r="BL75" s="532"/>
      <c r="BM75" s="532"/>
      <c r="BN75" s="532"/>
      <c r="BO75" s="532"/>
      <c r="BP75" s="532"/>
      <c r="BQ75" s="532"/>
      <c r="BR75" s="532"/>
      <c r="BS75" s="532"/>
      <c r="BT75" s="532"/>
      <c r="BU75" s="532"/>
      <c r="BV75" s="532"/>
      <c r="BW75" s="532"/>
      <c r="BX75" s="532"/>
      <c r="BY75" s="532"/>
      <c r="BZ75" s="532"/>
      <c r="CA75" s="532"/>
      <c r="CB75" s="532"/>
      <c r="CC75" s="532"/>
      <c r="CD75" s="532"/>
      <c r="CE75" s="532"/>
      <c r="CF75" s="532"/>
      <c r="CG75" s="532"/>
      <c r="CH75" s="532"/>
      <c r="CI75" s="532"/>
      <c r="CJ75" s="532"/>
      <c r="CK75" s="532"/>
      <c r="CL75" s="532"/>
      <c r="CM75" s="532"/>
      <c r="CN75" s="532"/>
      <c r="CO75" s="532"/>
      <c r="CP75" s="532"/>
      <c r="CQ75" s="532"/>
      <c r="CR75" s="532"/>
      <c r="CS75" s="532"/>
      <c r="CT75" s="532"/>
      <c r="CU75" s="532"/>
      <c r="CV75" s="532"/>
      <c r="CW75" s="532"/>
      <c r="CX75" s="532"/>
      <c r="CY75" s="532"/>
      <c r="CZ75" s="532"/>
      <c r="DA75" s="532"/>
      <c r="DB75" s="532"/>
      <c r="DC75" s="532"/>
      <c r="DD75" s="532"/>
      <c r="DE75" s="532"/>
      <c r="DF75" s="532"/>
      <c r="DG75" s="532"/>
      <c r="DH75" s="532"/>
      <c r="DI75" s="532"/>
      <c r="DJ75" s="532"/>
      <c r="DK75" s="532"/>
      <c r="DL75" s="532"/>
      <c r="DM75" s="532"/>
      <c r="DN75" s="532"/>
      <c r="DO75" s="532"/>
      <c r="DP75" s="532"/>
      <c r="DQ75" s="532"/>
      <c r="DR75" s="532"/>
      <c r="DS75" s="532"/>
      <c r="DT75" s="532"/>
      <c r="DU75" s="532"/>
      <c r="DV75" s="532"/>
      <c r="DW75" s="532"/>
      <c r="DX75" s="532"/>
      <c r="DY75" s="532"/>
      <c r="DZ75" s="532"/>
      <c r="EA75" s="532"/>
      <c r="EB75" s="532"/>
      <c r="EC75" s="532"/>
      <c r="ED75" s="532"/>
      <c r="EE75" s="532"/>
      <c r="EF75" s="532"/>
      <c r="EG75" s="532"/>
      <c r="EH75" s="532"/>
      <c r="EI75" s="532"/>
      <c r="EJ75" s="532"/>
      <c r="EK75" s="532"/>
      <c r="EL75" s="532"/>
      <c r="EM75" s="532"/>
      <c r="EN75" s="532"/>
      <c r="EO75" s="532"/>
      <c r="EP75" s="532"/>
      <c r="EQ75" s="532"/>
      <c r="ER75" s="532"/>
      <c r="ES75" s="532"/>
      <c r="ET75" s="532"/>
      <c r="EU75" s="532"/>
      <c r="EV75" s="532"/>
      <c r="EW75" s="532"/>
      <c r="EX75" s="532"/>
      <c r="EY75" s="532"/>
      <c r="EZ75" s="532"/>
      <c r="FA75" s="532"/>
      <c r="FB75" s="532"/>
      <c r="FC75" s="532"/>
      <c r="FD75" s="532"/>
      <c r="FE75" s="532"/>
      <c r="FF75" s="532"/>
      <c r="FG75" s="532"/>
      <c r="FH75" s="532"/>
      <c r="FI75" s="532"/>
      <c r="FJ75" s="532"/>
      <c r="FK75" s="532"/>
      <c r="FL75" s="532"/>
      <c r="FM75" s="532"/>
      <c r="FN75" s="532"/>
      <c r="FO75" s="532"/>
      <c r="FP75" s="532"/>
      <c r="FQ75" s="532"/>
      <c r="FR75" s="532"/>
      <c r="FS75" s="532"/>
      <c r="FT75" s="532"/>
      <c r="FU75" s="532"/>
      <c r="FV75" s="532"/>
      <c r="FW75" s="532"/>
      <c r="FX75" s="532"/>
      <c r="FY75" s="532"/>
      <c r="FZ75" s="532"/>
      <c r="GA75" s="532"/>
      <c r="GB75" s="532"/>
      <c r="GC75" s="532"/>
      <c r="GD75" s="532"/>
      <c r="GE75" s="532"/>
      <c r="GF75" s="532"/>
      <c r="GG75" s="532"/>
      <c r="GH75" s="532"/>
      <c r="GI75" s="532"/>
      <c r="GJ75" s="532"/>
      <c r="GK75" s="532"/>
      <c r="GL75" s="532"/>
      <c r="GM75" s="532"/>
      <c r="GN75" s="532"/>
      <c r="GO75" s="532"/>
      <c r="GP75" s="532"/>
      <c r="GQ75" s="532"/>
      <c r="GR75" s="532"/>
      <c r="GS75" s="532"/>
      <c r="GT75" s="532"/>
      <c r="GU75" s="532"/>
      <c r="GV75" s="532"/>
      <c r="GW75" s="532"/>
      <c r="GX75" s="532"/>
      <c r="GY75" s="532"/>
      <c r="GZ75" s="532"/>
      <c r="HA75" s="532"/>
      <c r="HB75" s="532"/>
      <c r="HC75" s="532"/>
      <c r="HD75" s="532"/>
      <c r="HE75" s="532"/>
      <c r="HF75" s="532"/>
      <c r="HG75" s="532"/>
      <c r="HH75" s="532"/>
      <c r="HI75" s="532"/>
      <c r="HJ75" s="532"/>
      <c r="HK75" s="532"/>
      <c r="HL75" s="532"/>
      <c r="HM75" s="532"/>
      <c r="HN75" s="532"/>
      <c r="HO75" s="532"/>
      <c r="HP75" s="532"/>
      <c r="HQ75" s="532"/>
      <c r="HR75" s="532"/>
      <c r="HS75" s="532"/>
      <c r="HT75" s="532"/>
      <c r="HU75" s="532"/>
      <c r="HV75" s="532"/>
      <c r="HW75" s="532"/>
      <c r="HX75" s="532"/>
      <c r="HY75" s="532"/>
      <c r="HZ75" s="532"/>
      <c r="IA75" s="532"/>
      <c r="IB75" s="532"/>
      <c r="IC75" s="532"/>
      <c r="ID75" s="532"/>
      <c r="IE75" s="532"/>
      <c r="IF75" s="532"/>
      <c r="IG75" s="532"/>
      <c r="IH75" s="532"/>
      <c r="II75" s="532"/>
      <c r="IJ75" s="532"/>
      <c r="IK75" s="532"/>
      <c r="IL75" s="532"/>
      <c r="IM75" s="532"/>
      <c r="IN75" s="532"/>
      <c r="IO75" s="532"/>
      <c r="IP75" s="532"/>
      <c r="IQ75" s="532"/>
      <c r="IR75" s="532"/>
      <c r="IS75" s="532"/>
      <c r="IT75" s="532"/>
      <c r="IU75" s="532"/>
      <c r="IV75" s="532"/>
      <c r="IW75" s="532"/>
      <c r="IX75" s="532"/>
      <c r="IY75" s="532"/>
      <c r="IZ75" s="532"/>
      <c r="JA75" s="532"/>
      <c r="JB75" s="532"/>
      <c r="JC75" s="532"/>
      <c r="JD75" s="532"/>
      <c r="JE75" s="532"/>
      <c r="JF75" s="532"/>
      <c r="JG75" s="532"/>
      <c r="JH75" s="532"/>
      <c r="JI75" s="532"/>
      <c r="JJ75" s="532"/>
      <c r="JK75" s="532"/>
      <c r="JL75" s="532"/>
      <c r="JM75" s="532"/>
      <c r="JN75" s="532"/>
      <c r="JO75" s="532"/>
      <c r="JP75" s="532"/>
      <c r="JQ75" s="532"/>
      <c r="JR75" s="532"/>
      <c r="JS75" s="532"/>
      <c r="JT75" s="532"/>
      <c r="JU75" s="532"/>
      <c r="JV75" s="532"/>
      <c r="JW75" s="532"/>
      <c r="JX75" s="532"/>
      <c r="JY75" s="532"/>
      <c r="JZ75" s="532"/>
      <c r="KA75" s="532"/>
      <c r="KB75" s="532"/>
      <c r="KC75" s="532"/>
      <c r="KD75" s="532"/>
      <c r="KE75" s="532"/>
      <c r="KF75" s="532"/>
      <c r="KG75" s="532"/>
      <c r="KH75" s="532"/>
      <c r="KI75" s="532"/>
      <c r="KJ75" s="532"/>
      <c r="KK75" s="532"/>
      <c r="KL75" s="532"/>
      <c r="KM75" s="532"/>
      <c r="KN75" s="532"/>
      <c r="KO75" s="532"/>
      <c r="KP75" s="532"/>
      <c r="KQ75" s="532"/>
      <c r="KR75" s="532"/>
      <c r="KS75" s="532"/>
      <c r="KT75" s="532"/>
      <c r="KU75" s="532"/>
      <c r="KV75" s="532"/>
      <c r="KW75" s="532"/>
      <c r="KX75" s="532"/>
      <c r="KY75" s="532"/>
      <c r="KZ75" s="532"/>
      <c r="LA75" s="532"/>
      <c r="LB75" s="532"/>
      <c r="LC75" s="532"/>
      <c r="LD75" s="532"/>
      <c r="LE75" s="532"/>
      <c r="LF75" s="532"/>
      <c r="LG75" s="532"/>
      <c r="LH75" s="532"/>
      <c r="LI75" s="532"/>
      <c r="LJ75" s="532"/>
      <c r="LK75" s="532"/>
      <c r="LL75" s="532"/>
      <c r="LM75" s="532"/>
      <c r="LN75" s="532"/>
      <c r="LO75" s="532"/>
      <c r="LP75" s="532"/>
      <c r="LQ75" s="532"/>
      <c r="LR75" s="532"/>
      <c r="LS75" s="532"/>
      <c r="LT75" s="532"/>
      <c r="LU75" s="532"/>
      <c r="LV75" s="532"/>
      <c r="LW75" s="532"/>
      <c r="LX75" s="532"/>
      <c r="LY75" s="532"/>
      <c r="LZ75" s="532"/>
      <c r="MA75" s="532"/>
      <c r="MB75" s="532"/>
      <c r="MC75" s="532"/>
      <c r="MD75" s="532"/>
      <c r="ME75" s="532"/>
      <c r="MF75" s="532"/>
      <c r="MG75" s="532"/>
      <c r="MH75" s="532"/>
      <c r="MI75" s="532"/>
      <c r="MJ75" s="532"/>
      <c r="MK75" s="532"/>
      <c r="ML75" s="532"/>
      <c r="MM75" s="532"/>
      <c r="MN75" s="532"/>
      <c r="MO75" s="532"/>
      <c r="MP75" s="532"/>
      <c r="MQ75" s="532"/>
      <c r="MR75" s="532"/>
      <c r="MS75" s="532"/>
      <c r="MT75" s="532"/>
      <c r="MU75" s="532"/>
      <c r="MV75" s="532"/>
      <c r="MW75" s="532"/>
    </row>
    <row r="76" spans="1:361" ht="15" thickTop="1">
      <c r="A76" s="353" t="s">
        <v>964</v>
      </c>
    </row>
    <row r="77" spans="1:361" ht="21" customHeight="1">
      <c r="A77" s="353" t="s">
        <v>963</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 thickBot="1">
      <c r="A96" s="108" t="s">
        <v>12</v>
      </c>
      <c r="B96" s="532"/>
      <c r="C96" s="532"/>
      <c r="D96" s="532"/>
      <c r="E96" s="532"/>
      <c r="F96" s="532"/>
      <c r="G96" s="532"/>
      <c r="H96" s="532"/>
      <c r="I96" s="532"/>
      <c r="J96" s="532"/>
      <c r="K96" s="532"/>
      <c r="L96" s="532"/>
      <c r="M96" s="532"/>
      <c r="N96" s="532"/>
      <c r="O96" s="532"/>
      <c r="P96" s="532"/>
      <c r="Q96" s="532"/>
      <c r="R96" s="532"/>
      <c r="S96" s="532"/>
      <c r="T96" s="532"/>
      <c r="U96" s="532"/>
      <c r="V96" s="532"/>
      <c r="W96" s="532"/>
      <c r="X96" s="532"/>
      <c r="Y96" s="532"/>
      <c r="Z96" s="532"/>
      <c r="AA96" s="532"/>
      <c r="AB96" s="532"/>
      <c r="AC96" s="532"/>
      <c r="AD96" s="532"/>
      <c r="AE96" s="532"/>
      <c r="AF96" s="532"/>
      <c r="AG96" s="532"/>
      <c r="AH96" s="532"/>
      <c r="AI96" s="532"/>
      <c r="AJ96" s="532"/>
      <c r="AK96" s="532"/>
      <c r="AL96" s="532"/>
      <c r="AM96" s="532"/>
      <c r="AN96" s="532"/>
      <c r="AO96" s="532"/>
      <c r="AP96" s="532"/>
      <c r="AQ96" s="532"/>
      <c r="AR96" s="532"/>
      <c r="AS96" s="532"/>
      <c r="AT96" s="532"/>
      <c r="AU96" s="532"/>
      <c r="AV96" s="532"/>
      <c r="AW96" s="532"/>
      <c r="AX96" s="532"/>
      <c r="AY96" s="532"/>
      <c r="AZ96" s="532"/>
      <c r="BA96" s="532"/>
      <c r="BB96" s="532"/>
      <c r="BC96" s="532"/>
      <c r="BD96" s="532"/>
      <c r="BE96" s="532"/>
      <c r="BF96" s="532"/>
      <c r="BG96" s="532"/>
      <c r="BH96" s="532"/>
      <c r="BI96" s="532"/>
      <c r="BJ96" s="532"/>
      <c r="BK96" s="532"/>
      <c r="BL96" s="532"/>
      <c r="BM96" s="532"/>
      <c r="BN96" s="532"/>
      <c r="BO96" s="532"/>
      <c r="BP96" s="532"/>
      <c r="BQ96" s="532"/>
      <c r="BR96" s="532"/>
      <c r="BS96" s="532"/>
      <c r="BT96" s="532"/>
      <c r="BU96" s="532"/>
      <c r="BV96" s="532"/>
      <c r="BW96" s="532"/>
      <c r="BX96" s="532"/>
      <c r="BY96" s="532"/>
      <c r="BZ96" s="532"/>
      <c r="CA96" s="532"/>
      <c r="CB96" s="532"/>
      <c r="CC96" s="532"/>
      <c r="CD96" s="532"/>
      <c r="CE96" s="532"/>
      <c r="CF96" s="532"/>
      <c r="CG96" s="532"/>
      <c r="CH96" s="532"/>
      <c r="CI96" s="532"/>
      <c r="CJ96" s="532"/>
      <c r="CK96" s="532"/>
      <c r="CL96" s="532"/>
      <c r="CM96" s="532"/>
      <c r="CN96" s="532"/>
      <c r="CO96" s="532"/>
      <c r="CP96" s="532"/>
      <c r="CQ96" s="532"/>
      <c r="CR96" s="532"/>
      <c r="CS96" s="532"/>
      <c r="CT96" s="532"/>
      <c r="CU96" s="532"/>
      <c r="CV96" s="532"/>
      <c r="CW96" s="532"/>
      <c r="CX96" s="532"/>
      <c r="CY96" s="532"/>
      <c r="CZ96" s="532"/>
      <c r="DA96" s="532"/>
      <c r="DB96" s="532"/>
      <c r="DC96" s="532"/>
      <c r="DD96" s="532"/>
      <c r="DE96" s="532"/>
      <c r="DF96" s="532"/>
      <c r="DG96" s="532"/>
      <c r="DH96" s="532"/>
      <c r="DI96" s="532"/>
      <c r="DJ96" s="532"/>
      <c r="DK96" s="532"/>
      <c r="DL96" s="532"/>
      <c r="DM96" s="532"/>
      <c r="DN96" s="532"/>
      <c r="DO96" s="532"/>
      <c r="DP96" s="532"/>
      <c r="DQ96" s="532"/>
      <c r="DR96" s="532"/>
      <c r="DS96" s="532"/>
      <c r="DT96" s="532"/>
      <c r="DU96" s="532"/>
      <c r="DV96" s="532"/>
      <c r="DW96" s="532"/>
      <c r="DX96" s="532"/>
      <c r="DY96" s="532"/>
      <c r="DZ96" s="532"/>
      <c r="EA96" s="532"/>
      <c r="EB96" s="532"/>
      <c r="EC96" s="532"/>
      <c r="ED96" s="532"/>
      <c r="EE96" s="532"/>
      <c r="EF96" s="532"/>
      <c r="EG96" s="532"/>
      <c r="EH96" s="532"/>
      <c r="EI96" s="532"/>
      <c r="EJ96" s="532"/>
      <c r="EK96" s="532"/>
      <c r="EL96" s="532"/>
      <c r="EM96" s="532"/>
      <c r="EN96" s="532"/>
      <c r="EO96" s="532"/>
      <c r="EP96" s="532"/>
      <c r="EQ96" s="532"/>
      <c r="ER96" s="532"/>
      <c r="ES96" s="532"/>
      <c r="ET96" s="532"/>
      <c r="EU96" s="532"/>
      <c r="EV96" s="532"/>
      <c r="EW96" s="532"/>
      <c r="EX96" s="532"/>
      <c r="EY96" s="532"/>
      <c r="EZ96" s="532"/>
      <c r="FA96" s="532"/>
      <c r="FB96" s="532"/>
      <c r="FC96" s="532"/>
      <c r="FD96" s="532"/>
      <c r="FE96" s="532"/>
      <c r="FF96" s="532"/>
      <c r="FG96" s="532"/>
      <c r="FH96" s="532"/>
      <c r="FI96" s="532"/>
      <c r="FJ96" s="532"/>
      <c r="FK96" s="532"/>
      <c r="FL96" s="532"/>
      <c r="FM96" s="532"/>
      <c r="FN96" s="532"/>
      <c r="FO96" s="532"/>
      <c r="FP96" s="532"/>
      <c r="FQ96" s="532"/>
      <c r="FR96" s="532"/>
      <c r="FS96" s="532"/>
      <c r="FT96" s="532"/>
      <c r="FU96" s="532"/>
      <c r="FV96" s="532"/>
      <c r="FW96" s="532"/>
      <c r="FX96" s="532"/>
      <c r="FY96" s="532"/>
      <c r="FZ96" s="532"/>
      <c r="GA96" s="532"/>
      <c r="GB96" s="532"/>
      <c r="GC96" s="532"/>
      <c r="GD96" s="532"/>
      <c r="GE96" s="532"/>
      <c r="GF96" s="532"/>
      <c r="GG96" s="532"/>
      <c r="GH96" s="532"/>
      <c r="GI96" s="532"/>
      <c r="GJ96" s="532"/>
      <c r="GK96" s="532"/>
      <c r="GL96" s="532"/>
      <c r="GM96" s="532"/>
      <c r="GN96" s="532"/>
      <c r="GO96" s="532"/>
      <c r="GP96" s="532"/>
      <c r="GQ96" s="532"/>
      <c r="GR96" s="532"/>
      <c r="GS96" s="532"/>
      <c r="GT96" s="532"/>
      <c r="GU96" s="532"/>
      <c r="GV96" s="532"/>
      <c r="GW96" s="532"/>
      <c r="GX96" s="532"/>
      <c r="GY96" s="532"/>
      <c r="GZ96" s="532"/>
      <c r="HA96" s="532"/>
      <c r="HB96" s="532"/>
      <c r="HC96" s="532"/>
      <c r="HD96" s="532"/>
      <c r="HE96" s="532"/>
      <c r="HF96" s="532"/>
      <c r="HG96" s="532"/>
      <c r="HH96" s="532"/>
      <c r="HI96" s="532"/>
      <c r="HJ96" s="532"/>
      <c r="HK96" s="532"/>
      <c r="HL96" s="532"/>
      <c r="HM96" s="532"/>
      <c r="HN96" s="532"/>
      <c r="HO96" s="532"/>
      <c r="HP96" s="532"/>
      <c r="HQ96" s="532"/>
      <c r="HR96" s="532"/>
      <c r="HS96" s="532"/>
      <c r="HT96" s="532"/>
      <c r="HU96" s="532"/>
      <c r="HV96" s="532"/>
      <c r="HW96" s="532"/>
      <c r="HX96" s="532"/>
      <c r="HY96" s="532"/>
      <c r="HZ96" s="532"/>
      <c r="IA96" s="532"/>
      <c r="IB96" s="532"/>
      <c r="IC96" s="532"/>
      <c r="ID96" s="532"/>
      <c r="IE96" s="532"/>
      <c r="IF96" s="532"/>
      <c r="IG96" s="532"/>
      <c r="IH96" s="532"/>
      <c r="II96" s="532"/>
      <c r="IJ96" s="532"/>
      <c r="IK96" s="532"/>
      <c r="IL96" s="532"/>
      <c r="IM96" s="532"/>
      <c r="IN96" s="532"/>
      <c r="IO96" s="532"/>
      <c r="IP96" s="532"/>
      <c r="IQ96" s="532"/>
      <c r="IR96" s="532"/>
      <c r="IS96" s="532"/>
      <c r="IT96" s="532"/>
      <c r="IU96" s="532"/>
      <c r="IV96" s="532"/>
      <c r="IW96" s="532"/>
      <c r="IX96" s="532"/>
      <c r="IY96" s="532"/>
      <c r="IZ96" s="532"/>
      <c r="JA96" s="532"/>
      <c r="JB96" s="532"/>
      <c r="JC96" s="532"/>
      <c r="JD96" s="532"/>
      <c r="JE96" s="532"/>
      <c r="JF96" s="532"/>
      <c r="JG96" s="532"/>
      <c r="JH96" s="532"/>
      <c r="JI96" s="532"/>
      <c r="JJ96" s="532"/>
      <c r="JK96" s="532"/>
      <c r="JL96" s="532"/>
      <c r="JM96" s="532"/>
      <c r="JN96" s="532"/>
      <c r="JO96" s="532"/>
      <c r="JP96" s="532"/>
      <c r="JQ96" s="532"/>
      <c r="JR96" s="532"/>
      <c r="JS96" s="532"/>
      <c r="JT96" s="532"/>
      <c r="JU96" s="532"/>
      <c r="JV96" s="532"/>
      <c r="JW96" s="532"/>
      <c r="JX96" s="532"/>
      <c r="JY96" s="532"/>
      <c r="JZ96" s="532"/>
      <c r="KA96" s="532"/>
      <c r="KB96" s="532"/>
      <c r="KC96" s="532"/>
      <c r="KD96" s="532"/>
      <c r="KE96" s="532"/>
      <c r="KF96" s="532"/>
      <c r="KG96" s="532"/>
      <c r="KH96" s="532"/>
      <c r="KI96" s="532"/>
      <c r="KJ96" s="532"/>
      <c r="KK96" s="532"/>
      <c r="KL96" s="532"/>
      <c r="KM96" s="532"/>
      <c r="KN96" s="532"/>
      <c r="KO96" s="532"/>
      <c r="KP96" s="532"/>
      <c r="KQ96" s="532"/>
      <c r="KR96" s="532"/>
      <c r="KS96" s="532"/>
      <c r="KT96" s="532"/>
      <c r="KU96" s="532"/>
      <c r="KV96" s="532"/>
      <c r="KW96" s="532"/>
      <c r="KX96" s="532"/>
      <c r="KY96" s="532"/>
      <c r="KZ96" s="532"/>
      <c r="LA96" s="532"/>
      <c r="LB96" s="532"/>
      <c r="LC96" s="532"/>
      <c r="LD96" s="532"/>
      <c r="LE96" s="532"/>
      <c r="LF96" s="532"/>
      <c r="LG96" s="532"/>
      <c r="LH96" s="532"/>
      <c r="LI96" s="532"/>
      <c r="LJ96" s="532"/>
      <c r="LK96" s="532"/>
      <c r="LL96" s="532"/>
      <c r="LM96" s="532"/>
      <c r="LN96" s="532"/>
      <c r="LO96" s="532"/>
      <c r="LP96" s="532"/>
      <c r="LQ96" s="532"/>
      <c r="LR96" s="532"/>
      <c r="LS96" s="532"/>
      <c r="LT96" s="532"/>
      <c r="LU96" s="532"/>
      <c r="LV96" s="532"/>
      <c r="LW96" s="532"/>
      <c r="LX96" s="532"/>
      <c r="LY96" s="532"/>
      <c r="LZ96" s="532"/>
      <c r="MA96" s="532"/>
      <c r="MB96" s="532"/>
      <c r="MC96" s="532"/>
      <c r="MD96" s="532"/>
      <c r="ME96" s="532"/>
      <c r="MF96" s="532"/>
      <c r="MG96" s="532"/>
      <c r="MH96" s="532"/>
      <c r="MI96" s="532"/>
      <c r="MJ96" s="532"/>
      <c r="MK96" s="532"/>
      <c r="ML96" s="532"/>
      <c r="MM96" s="532"/>
      <c r="MN96" s="532"/>
      <c r="MO96" s="532"/>
      <c r="MP96" s="532"/>
      <c r="MQ96" s="532"/>
      <c r="MR96" s="532"/>
      <c r="MS96" s="532"/>
      <c r="MT96" s="532"/>
      <c r="MU96" s="532"/>
      <c r="MV96" s="532"/>
      <c r="MW96" s="532"/>
    </row>
    <row r="97" spans="1:361" ht="15" thickTop="1">
      <c r="A97" s="353" t="s">
        <v>962</v>
      </c>
    </row>
    <row r="98" spans="1:361">
      <c r="A98" s="353"/>
    </row>
    <row r="99" spans="1:361">
      <c r="A99" s="353"/>
    </row>
    <row r="100" spans="1:361" ht="15.6">
      <c r="A100" s="353" t="s">
        <v>961</v>
      </c>
      <c r="B100" s="273">
        <v>34700</v>
      </c>
      <c r="C100" s="273">
        <v>34731</v>
      </c>
      <c r="D100" s="273">
        <v>34759</v>
      </c>
      <c r="E100" s="273">
        <v>34790</v>
      </c>
      <c r="F100" s="273">
        <v>34820</v>
      </c>
      <c r="G100" s="273">
        <v>34851</v>
      </c>
      <c r="H100" s="273">
        <v>34881</v>
      </c>
      <c r="I100" s="273">
        <v>34912</v>
      </c>
      <c r="J100" s="273">
        <v>34943</v>
      </c>
      <c r="K100" s="273">
        <v>34973</v>
      </c>
      <c r="L100" s="273">
        <v>35004</v>
      </c>
      <c r="M100" s="273">
        <v>35034</v>
      </c>
      <c r="N100" s="273">
        <v>35065</v>
      </c>
      <c r="O100" s="273">
        <v>35096</v>
      </c>
      <c r="P100" s="273">
        <v>35125</v>
      </c>
      <c r="Q100" s="273">
        <v>35156</v>
      </c>
      <c r="R100" s="273">
        <v>35186</v>
      </c>
      <c r="S100" s="273">
        <v>35217</v>
      </c>
      <c r="T100" s="273">
        <v>35247</v>
      </c>
      <c r="U100" s="273">
        <v>35278</v>
      </c>
      <c r="V100" s="273">
        <v>35309</v>
      </c>
      <c r="W100" s="273">
        <v>35339</v>
      </c>
      <c r="X100" s="273">
        <v>35370</v>
      </c>
      <c r="Y100" s="273">
        <v>35400</v>
      </c>
      <c r="Z100" s="273">
        <v>35431</v>
      </c>
      <c r="AA100" s="273">
        <v>35462</v>
      </c>
      <c r="AB100" s="273">
        <v>35490</v>
      </c>
      <c r="AC100" s="273">
        <v>35521</v>
      </c>
      <c r="AD100" s="273">
        <v>35551</v>
      </c>
      <c r="AE100" s="273">
        <v>35582</v>
      </c>
      <c r="AF100" s="273">
        <v>35612</v>
      </c>
      <c r="AG100" s="273">
        <v>35643</v>
      </c>
      <c r="AH100" s="273">
        <v>35674</v>
      </c>
      <c r="AI100" s="273">
        <v>35704</v>
      </c>
      <c r="AJ100" s="273">
        <v>35735</v>
      </c>
      <c r="AK100" s="273">
        <v>35765</v>
      </c>
      <c r="AL100" s="273">
        <v>35796</v>
      </c>
      <c r="AM100" s="273">
        <v>35827</v>
      </c>
      <c r="AN100" s="273">
        <v>35855</v>
      </c>
      <c r="AO100" s="273">
        <v>35886</v>
      </c>
      <c r="AP100" s="273">
        <v>35916</v>
      </c>
      <c r="AQ100" s="273">
        <v>35947</v>
      </c>
      <c r="AR100" s="273">
        <v>35977</v>
      </c>
      <c r="AS100" s="273">
        <v>36008</v>
      </c>
      <c r="AT100" s="273">
        <v>36039</v>
      </c>
      <c r="AU100" s="273">
        <v>36069</v>
      </c>
      <c r="AV100" s="273">
        <v>36100</v>
      </c>
      <c r="AW100" s="273">
        <v>36130</v>
      </c>
      <c r="AX100" s="273">
        <v>36161</v>
      </c>
      <c r="AY100" s="273">
        <v>36192</v>
      </c>
      <c r="AZ100" s="273">
        <v>36220</v>
      </c>
      <c r="BA100" s="273">
        <v>36251</v>
      </c>
      <c r="BB100" s="273">
        <v>36281</v>
      </c>
      <c r="BC100" s="273">
        <v>36312</v>
      </c>
      <c r="BD100" s="273">
        <v>36342</v>
      </c>
      <c r="BE100" s="273">
        <v>36373</v>
      </c>
      <c r="BF100" s="273">
        <v>36404</v>
      </c>
      <c r="BG100" s="273">
        <v>36434</v>
      </c>
      <c r="BH100" s="273">
        <v>36465</v>
      </c>
      <c r="BI100" s="273">
        <v>36495</v>
      </c>
      <c r="BJ100" s="273">
        <v>36526</v>
      </c>
      <c r="BK100" s="273">
        <v>36557</v>
      </c>
      <c r="BL100" s="273">
        <v>36586</v>
      </c>
      <c r="BM100" s="273">
        <v>36617</v>
      </c>
      <c r="BN100" s="273">
        <v>36647</v>
      </c>
      <c r="BO100" s="273">
        <v>36678</v>
      </c>
      <c r="BP100" s="273">
        <v>36708</v>
      </c>
      <c r="BQ100" s="273">
        <v>36739</v>
      </c>
      <c r="BR100" s="273">
        <v>36770</v>
      </c>
      <c r="BS100" s="273">
        <v>36800</v>
      </c>
      <c r="BT100" s="273">
        <v>36831</v>
      </c>
      <c r="BU100" s="273">
        <v>36861</v>
      </c>
      <c r="BV100" s="273">
        <v>36892</v>
      </c>
      <c r="BW100" s="273">
        <v>36923</v>
      </c>
      <c r="BX100" s="273">
        <v>36951</v>
      </c>
      <c r="BY100" s="273">
        <v>36982</v>
      </c>
      <c r="BZ100" s="273">
        <v>37012</v>
      </c>
      <c r="CA100" s="273">
        <v>37043</v>
      </c>
      <c r="CB100" s="273">
        <v>37073</v>
      </c>
      <c r="CC100" s="273">
        <v>37104</v>
      </c>
      <c r="CD100" s="273">
        <v>37135</v>
      </c>
      <c r="CE100" s="273">
        <v>37165</v>
      </c>
      <c r="CF100" s="273">
        <v>37196</v>
      </c>
      <c r="CG100" s="273">
        <v>37226</v>
      </c>
      <c r="CH100" s="273">
        <v>37257</v>
      </c>
      <c r="CI100" s="273">
        <v>37288</v>
      </c>
      <c r="CJ100" s="273">
        <v>37316</v>
      </c>
      <c r="CK100" s="273">
        <v>37347</v>
      </c>
      <c r="CL100" s="273">
        <v>37377</v>
      </c>
      <c r="CM100" s="273">
        <v>37408</v>
      </c>
      <c r="CN100" s="273">
        <v>37438</v>
      </c>
      <c r="CO100" s="273">
        <v>37469</v>
      </c>
      <c r="CP100" s="273">
        <v>37500</v>
      </c>
      <c r="CQ100" s="273">
        <v>37530</v>
      </c>
      <c r="CR100" s="273">
        <v>37561</v>
      </c>
      <c r="CS100" s="273">
        <v>37591</v>
      </c>
      <c r="CT100" s="273">
        <v>37622</v>
      </c>
      <c r="CU100" s="273">
        <v>37653</v>
      </c>
      <c r="CV100" s="273">
        <v>37681</v>
      </c>
      <c r="CW100" s="273">
        <v>37712</v>
      </c>
      <c r="CX100" s="273">
        <v>37742</v>
      </c>
      <c r="CY100" s="273">
        <v>37773</v>
      </c>
      <c r="CZ100" s="273">
        <v>37803</v>
      </c>
      <c r="DA100" s="273">
        <v>37834</v>
      </c>
      <c r="DB100" s="273">
        <v>37865</v>
      </c>
      <c r="DC100" s="273">
        <v>37895</v>
      </c>
      <c r="DD100" s="273">
        <v>37926</v>
      </c>
      <c r="DE100" s="273">
        <v>37956</v>
      </c>
      <c r="DF100" s="273">
        <v>37987</v>
      </c>
      <c r="DG100" s="273">
        <v>38018</v>
      </c>
      <c r="DH100" s="273">
        <v>38047</v>
      </c>
      <c r="DI100" s="273">
        <v>38078</v>
      </c>
      <c r="DJ100" s="273">
        <v>38108</v>
      </c>
      <c r="DK100" s="273">
        <v>38139</v>
      </c>
      <c r="DL100" s="273">
        <v>38169</v>
      </c>
      <c r="DM100" s="273">
        <v>38200</v>
      </c>
      <c r="DN100" s="273">
        <v>38231</v>
      </c>
      <c r="DO100" s="273">
        <v>38261</v>
      </c>
      <c r="DP100" s="273">
        <v>38292</v>
      </c>
      <c r="DQ100" s="273">
        <v>38322</v>
      </c>
      <c r="DR100" s="273">
        <v>38353</v>
      </c>
      <c r="DS100" s="273">
        <v>38384</v>
      </c>
      <c r="DT100" s="273">
        <v>38412</v>
      </c>
      <c r="DU100" s="273">
        <v>38443</v>
      </c>
      <c r="DV100" s="273">
        <v>38473</v>
      </c>
      <c r="DW100" s="273">
        <v>38504</v>
      </c>
      <c r="DX100" s="273">
        <v>38534</v>
      </c>
      <c r="DY100" s="273">
        <v>38565</v>
      </c>
      <c r="DZ100" s="273">
        <v>38596</v>
      </c>
      <c r="EA100" s="273">
        <v>38626</v>
      </c>
      <c r="EB100" s="273">
        <v>38657</v>
      </c>
      <c r="EC100" s="273">
        <v>38687</v>
      </c>
      <c r="ED100" s="273">
        <v>38718</v>
      </c>
      <c r="EE100" s="273">
        <v>38749</v>
      </c>
      <c r="EF100" s="273">
        <v>38777</v>
      </c>
      <c r="EG100" s="273">
        <v>38808</v>
      </c>
      <c r="EH100" s="273">
        <v>38838</v>
      </c>
      <c r="EI100" s="273">
        <v>38869</v>
      </c>
      <c r="EJ100" s="273">
        <v>38899</v>
      </c>
      <c r="EK100" s="273">
        <v>38930</v>
      </c>
      <c r="EL100" s="273">
        <v>38961</v>
      </c>
      <c r="EM100" s="273">
        <v>38991</v>
      </c>
      <c r="EN100" s="273">
        <v>39022</v>
      </c>
      <c r="EO100" s="273">
        <v>39052</v>
      </c>
      <c r="EP100" s="273">
        <v>39083</v>
      </c>
      <c r="EQ100" s="273">
        <v>39114</v>
      </c>
      <c r="ER100" s="273">
        <v>39142</v>
      </c>
      <c r="ES100" s="273">
        <v>39173</v>
      </c>
      <c r="ET100" s="273">
        <v>39203</v>
      </c>
      <c r="EU100" s="273">
        <v>39234</v>
      </c>
      <c r="EV100" s="273">
        <v>39264</v>
      </c>
      <c r="EW100" s="273">
        <v>39295</v>
      </c>
      <c r="EX100" s="273">
        <v>39326</v>
      </c>
      <c r="EY100" s="273">
        <v>39356</v>
      </c>
      <c r="EZ100" s="273">
        <v>39387</v>
      </c>
      <c r="FA100" s="273">
        <v>39417</v>
      </c>
      <c r="FB100" s="273">
        <v>39448</v>
      </c>
      <c r="FC100" s="273">
        <v>39479</v>
      </c>
      <c r="FD100" s="273">
        <v>39508</v>
      </c>
      <c r="FE100" s="273">
        <v>39539</v>
      </c>
      <c r="FF100" s="273">
        <v>39569</v>
      </c>
      <c r="FG100" s="273">
        <v>39600</v>
      </c>
      <c r="FH100" s="273">
        <v>39630</v>
      </c>
      <c r="FI100" s="273">
        <v>39661</v>
      </c>
      <c r="FJ100" s="273">
        <v>39692</v>
      </c>
      <c r="FK100" s="273">
        <v>39722</v>
      </c>
      <c r="FL100" s="273">
        <v>39753</v>
      </c>
      <c r="FM100" s="273">
        <v>39783</v>
      </c>
      <c r="FN100" s="273">
        <v>39814</v>
      </c>
      <c r="FO100" s="273">
        <v>39845</v>
      </c>
      <c r="FP100" s="273">
        <v>39873</v>
      </c>
      <c r="FQ100" s="273">
        <v>39904</v>
      </c>
      <c r="FR100" s="273">
        <v>39934</v>
      </c>
      <c r="FS100" s="273">
        <v>39965</v>
      </c>
      <c r="FT100" s="273">
        <v>39995</v>
      </c>
      <c r="FU100" s="273">
        <v>40026</v>
      </c>
      <c r="FV100" s="273">
        <v>40057</v>
      </c>
      <c r="FW100" s="273">
        <v>40087</v>
      </c>
      <c r="FX100" s="273">
        <v>40118</v>
      </c>
      <c r="FY100" s="273">
        <v>40148</v>
      </c>
      <c r="FZ100" s="273">
        <v>40179</v>
      </c>
      <c r="GA100" s="273">
        <v>40210</v>
      </c>
      <c r="GB100" s="273">
        <v>40238</v>
      </c>
      <c r="GC100" s="273">
        <v>40269</v>
      </c>
      <c r="GD100" s="273">
        <v>40299</v>
      </c>
      <c r="GE100" s="273">
        <v>40330</v>
      </c>
      <c r="GF100" s="273">
        <v>40360</v>
      </c>
      <c r="GG100" s="273">
        <v>40391</v>
      </c>
      <c r="GH100" s="273">
        <v>40422</v>
      </c>
      <c r="GI100" s="273">
        <v>40452</v>
      </c>
      <c r="GJ100" s="273">
        <v>40483</v>
      </c>
      <c r="GK100" s="273">
        <v>40513</v>
      </c>
      <c r="GL100" s="273">
        <v>40544</v>
      </c>
      <c r="GM100" s="273">
        <v>40575</v>
      </c>
      <c r="GN100" s="273">
        <v>40603</v>
      </c>
      <c r="GO100" s="273">
        <v>40634</v>
      </c>
      <c r="GP100" s="273">
        <v>40664</v>
      </c>
      <c r="GQ100" s="273">
        <v>40695</v>
      </c>
      <c r="GR100" s="273">
        <v>40725</v>
      </c>
      <c r="GS100" s="273">
        <v>40756</v>
      </c>
      <c r="GT100" s="273">
        <v>40787</v>
      </c>
      <c r="GU100" s="273">
        <v>40817</v>
      </c>
      <c r="GV100" s="273">
        <v>40848</v>
      </c>
      <c r="GW100" s="273">
        <v>40878</v>
      </c>
      <c r="GX100" s="273">
        <v>40909</v>
      </c>
      <c r="GY100" s="273">
        <v>40940</v>
      </c>
      <c r="GZ100" s="273">
        <v>40969</v>
      </c>
      <c r="HA100" s="273">
        <v>41000</v>
      </c>
      <c r="HB100" s="273">
        <v>41030</v>
      </c>
      <c r="HC100" s="273">
        <v>41061</v>
      </c>
      <c r="HD100" s="273">
        <v>41091</v>
      </c>
      <c r="HE100" s="273">
        <v>41122</v>
      </c>
      <c r="HF100" s="273">
        <v>41153</v>
      </c>
      <c r="HG100" s="273">
        <v>41183</v>
      </c>
      <c r="HH100" s="273">
        <v>41214</v>
      </c>
      <c r="HI100" s="273">
        <v>41244</v>
      </c>
      <c r="HJ100" s="273">
        <v>41275</v>
      </c>
      <c r="HK100" s="273">
        <v>41306</v>
      </c>
      <c r="HL100" s="273">
        <v>41334</v>
      </c>
      <c r="HM100" s="273">
        <v>41365</v>
      </c>
      <c r="HN100" s="273">
        <v>41395</v>
      </c>
      <c r="HO100" s="273">
        <v>41426</v>
      </c>
      <c r="HP100" s="273">
        <v>41456</v>
      </c>
      <c r="HQ100" s="273">
        <v>41487</v>
      </c>
      <c r="HR100" s="273">
        <v>41518</v>
      </c>
      <c r="HS100" s="273">
        <v>41548</v>
      </c>
      <c r="HT100" s="273">
        <v>41579</v>
      </c>
      <c r="HU100" s="273">
        <v>41609</v>
      </c>
      <c r="HV100" s="273">
        <v>41640</v>
      </c>
      <c r="HW100" s="273">
        <v>41671</v>
      </c>
      <c r="HX100" s="273">
        <v>41699</v>
      </c>
      <c r="HY100" s="273">
        <v>41730</v>
      </c>
      <c r="HZ100" s="273">
        <v>41760</v>
      </c>
      <c r="IA100" s="273">
        <v>41791</v>
      </c>
      <c r="IB100" s="273">
        <v>41821</v>
      </c>
      <c r="IC100" s="273">
        <v>41852</v>
      </c>
      <c r="ID100" s="273">
        <v>41883</v>
      </c>
      <c r="IE100" s="273">
        <v>41913</v>
      </c>
      <c r="IF100" s="273">
        <v>41944</v>
      </c>
      <c r="IG100" s="273">
        <v>41974</v>
      </c>
      <c r="IH100" s="273">
        <v>42005</v>
      </c>
      <c r="II100" s="273">
        <v>42036</v>
      </c>
      <c r="IJ100" s="273">
        <v>42064</v>
      </c>
      <c r="IK100" s="273">
        <v>42095</v>
      </c>
      <c r="IL100" s="273">
        <v>42125</v>
      </c>
      <c r="IM100" s="273">
        <v>42156</v>
      </c>
      <c r="IN100" s="273">
        <v>42186</v>
      </c>
      <c r="IO100" s="273">
        <v>42217</v>
      </c>
      <c r="IP100" s="273">
        <v>42248</v>
      </c>
      <c r="IQ100" s="273">
        <v>42278</v>
      </c>
      <c r="IR100" s="273">
        <v>42309</v>
      </c>
      <c r="IS100" s="273">
        <v>42339</v>
      </c>
      <c r="IT100" s="273">
        <v>42370</v>
      </c>
      <c r="IU100" s="273">
        <v>42401</v>
      </c>
      <c r="IV100" s="273">
        <v>42430</v>
      </c>
      <c r="IW100" s="273">
        <v>42461</v>
      </c>
      <c r="IX100" s="273">
        <v>42491</v>
      </c>
      <c r="IY100" s="273">
        <v>42522</v>
      </c>
      <c r="IZ100" s="273">
        <v>42552</v>
      </c>
      <c r="JA100" s="273">
        <v>42583</v>
      </c>
      <c r="JB100" s="273">
        <v>42614</v>
      </c>
      <c r="JC100" s="273">
        <v>42644</v>
      </c>
      <c r="JD100" s="273">
        <v>42675</v>
      </c>
      <c r="JE100" s="273">
        <v>42705</v>
      </c>
      <c r="JF100" s="273">
        <v>42736</v>
      </c>
      <c r="JG100" s="273">
        <v>42767</v>
      </c>
      <c r="JH100" s="273">
        <v>42795</v>
      </c>
      <c r="JI100" s="273">
        <v>42826</v>
      </c>
      <c r="JJ100" s="273">
        <v>42856</v>
      </c>
      <c r="JK100" s="273">
        <v>42887</v>
      </c>
      <c r="JL100" s="273">
        <v>42917</v>
      </c>
      <c r="JM100" s="273">
        <v>42948</v>
      </c>
      <c r="JN100" s="273">
        <v>42979</v>
      </c>
      <c r="JO100" s="273">
        <v>43009</v>
      </c>
      <c r="JP100" s="273">
        <v>43040</v>
      </c>
      <c r="JQ100" s="273">
        <v>43070</v>
      </c>
      <c r="JR100" s="273">
        <v>43101</v>
      </c>
      <c r="JS100" s="273">
        <v>43132</v>
      </c>
      <c r="JT100" s="273">
        <v>43160</v>
      </c>
      <c r="JU100" s="273">
        <v>43191</v>
      </c>
      <c r="JV100" s="273">
        <v>43221</v>
      </c>
      <c r="JW100" s="273">
        <v>43252</v>
      </c>
      <c r="JX100" s="273">
        <v>43282</v>
      </c>
      <c r="JY100" s="273">
        <v>43313</v>
      </c>
      <c r="JZ100" s="273">
        <v>43344</v>
      </c>
      <c r="KA100" s="273">
        <v>43374</v>
      </c>
      <c r="KB100" s="273">
        <v>43405</v>
      </c>
      <c r="KC100" s="273">
        <v>43435</v>
      </c>
      <c r="KD100" s="273">
        <v>43466</v>
      </c>
      <c r="KE100" s="273">
        <v>43497</v>
      </c>
      <c r="KF100" s="273">
        <v>43525</v>
      </c>
      <c r="KG100" s="273">
        <v>43556</v>
      </c>
      <c r="KH100" s="273">
        <v>43586</v>
      </c>
      <c r="KI100" s="273">
        <v>43617</v>
      </c>
      <c r="KJ100" s="273">
        <v>43647</v>
      </c>
      <c r="KK100" s="273">
        <v>43678</v>
      </c>
      <c r="KL100" s="273">
        <v>43709</v>
      </c>
      <c r="KM100" s="273">
        <v>43739</v>
      </c>
      <c r="KN100" s="273">
        <v>43770</v>
      </c>
      <c r="KO100" s="273">
        <v>43800</v>
      </c>
      <c r="KP100" s="273">
        <v>43831</v>
      </c>
      <c r="KQ100" s="273">
        <v>43862</v>
      </c>
      <c r="KR100" s="273">
        <v>43891</v>
      </c>
      <c r="KS100" s="273">
        <v>43922</v>
      </c>
      <c r="KT100" s="273">
        <v>43952</v>
      </c>
      <c r="KU100" s="273">
        <v>43983</v>
      </c>
      <c r="KV100" s="273">
        <v>44013</v>
      </c>
      <c r="KW100" s="273">
        <v>44044</v>
      </c>
      <c r="KX100" s="273">
        <v>44075</v>
      </c>
      <c r="KY100" s="273">
        <v>44105</v>
      </c>
      <c r="KZ100" s="273">
        <v>44136</v>
      </c>
      <c r="LA100" s="273">
        <v>44166</v>
      </c>
      <c r="LB100" s="273">
        <v>44197</v>
      </c>
      <c r="LC100" s="273">
        <v>44228</v>
      </c>
      <c r="LD100" s="273">
        <v>44256</v>
      </c>
      <c r="LE100" s="273">
        <v>44287</v>
      </c>
      <c r="LF100" s="273">
        <v>44317</v>
      </c>
      <c r="LG100" s="273">
        <v>44348</v>
      </c>
      <c r="LH100" s="273">
        <v>44378</v>
      </c>
      <c r="LI100" s="273">
        <v>44409</v>
      </c>
      <c r="LJ100" s="273">
        <v>44440</v>
      </c>
      <c r="LK100" s="273">
        <v>44470</v>
      </c>
      <c r="LL100" s="273">
        <v>44501</v>
      </c>
      <c r="LM100" s="273">
        <v>44531</v>
      </c>
      <c r="LN100" s="273">
        <v>44562</v>
      </c>
      <c r="LO100" s="273">
        <v>44593</v>
      </c>
      <c r="LP100" s="273">
        <v>44621</v>
      </c>
      <c r="LQ100" s="273">
        <v>44652</v>
      </c>
      <c r="LR100" s="273">
        <v>44682</v>
      </c>
      <c r="LS100" s="273">
        <v>44713</v>
      </c>
      <c r="LT100" s="273">
        <v>44743</v>
      </c>
      <c r="LU100" s="273">
        <v>44774</v>
      </c>
      <c r="LV100" s="273">
        <v>44805</v>
      </c>
      <c r="LW100" s="273">
        <v>44835</v>
      </c>
      <c r="LX100" s="273">
        <v>44866</v>
      </c>
      <c r="LY100" s="273">
        <v>44896</v>
      </c>
      <c r="LZ100" s="273">
        <v>44927</v>
      </c>
      <c r="MA100" s="273">
        <v>44958</v>
      </c>
      <c r="MB100" s="273">
        <v>44986</v>
      </c>
      <c r="MC100" s="273">
        <v>45017</v>
      </c>
      <c r="MD100" s="273">
        <v>45047</v>
      </c>
      <c r="ME100" s="273">
        <v>45078</v>
      </c>
      <c r="MF100" s="273">
        <v>45108</v>
      </c>
      <c r="MG100" s="273">
        <v>45139</v>
      </c>
      <c r="MH100" s="273">
        <v>45170</v>
      </c>
      <c r="MI100" s="273">
        <v>45200</v>
      </c>
      <c r="MJ100" s="273">
        <v>45231</v>
      </c>
      <c r="MK100" s="273">
        <v>45261</v>
      </c>
      <c r="ML100" s="273">
        <v>45292</v>
      </c>
      <c r="MM100" s="273">
        <v>45323</v>
      </c>
      <c r="MN100" s="273">
        <v>45352</v>
      </c>
      <c r="MO100" s="273">
        <v>45383</v>
      </c>
      <c r="MP100" s="273">
        <v>45413</v>
      </c>
      <c r="MQ100" s="273">
        <v>45444</v>
      </c>
      <c r="MR100" s="273">
        <v>45474</v>
      </c>
      <c r="MS100" s="273">
        <v>45505</v>
      </c>
      <c r="MT100" s="273">
        <v>45536</v>
      </c>
      <c r="MU100" s="273">
        <v>45566</v>
      </c>
      <c r="MV100" s="273">
        <v>45597</v>
      </c>
      <c r="MW100" s="273">
        <v>45627</v>
      </c>
    </row>
    <row r="101" spans="1:361" s="523" customFormat="1" ht="14.25" customHeight="1">
      <c r="A101" s="521" t="s">
        <v>0</v>
      </c>
      <c r="B101" s="522"/>
      <c r="C101" s="522"/>
      <c r="D101" s="522"/>
      <c r="E101" s="522"/>
      <c r="F101" s="522"/>
      <c r="G101" s="522"/>
      <c r="H101" s="522"/>
      <c r="I101" s="522"/>
      <c r="J101" s="522"/>
      <c r="K101" s="522"/>
      <c r="L101" s="522"/>
      <c r="M101" s="522"/>
      <c r="N101" s="522"/>
      <c r="O101" s="522"/>
      <c r="P101" s="522"/>
      <c r="Q101" s="522"/>
      <c r="R101" s="522"/>
      <c r="S101" s="522"/>
      <c r="T101" s="522"/>
      <c r="U101" s="522"/>
      <c r="V101" s="522"/>
      <c r="W101" s="522"/>
      <c r="X101" s="522"/>
      <c r="Y101" s="522"/>
      <c r="Z101" s="522"/>
      <c r="AA101" s="522"/>
      <c r="AB101" s="522"/>
      <c r="AC101" s="522"/>
      <c r="AD101" s="522"/>
      <c r="AE101" s="522"/>
      <c r="AF101" s="522"/>
      <c r="AG101" s="522"/>
      <c r="AH101" s="522"/>
      <c r="AI101" s="522"/>
      <c r="AJ101" s="522"/>
      <c r="AK101" s="522"/>
      <c r="AL101" s="522"/>
      <c r="AM101" s="522"/>
      <c r="AN101" s="522"/>
      <c r="AO101" s="522"/>
      <c r="AP101" s="522"/>
      <c r="AQ101" s="522"/>
      <c r="AR101" s="522"/>
      <c r="AS101" s="522"/>
      <c r="AT101" s="522"/>
      <c r="AU101" s="522"/>
      <c r="AV101" s="522"/>
      <c r="AW101" s="522"/>
      <c r="AX101" s="522"/>
      <c r="AY101" s="522"/>
      <c r="AZ101" s="522"/>
      <c r="BA101" s="522"/>
      <c r="BB101" s="522"/>
      <c r="BC101" s="522"/>
      <c r="BD101" s="522"/>
      <c r="BE101" s="522"/>
      <c r="BF101" s="522"/>
      <c r="BG101" s="522"/>
      <c r="BH101" s="522"/>
      <c r="BI101" s="522"/>
      <c r="BJ101" s="522"/>
      <c r="BK101" s="522"/>
      <c r="BL101" s="522"/>
      <c r="BM101" s="522"/>
      <c r="BN101" s="522"/>
      <c r="BO101" s="522"/>
      <c r="BP101" s="522"/>
      <c r="BQ101" s="522"/>
      <c r="BR101" s="522"/>
      <c r="BS101" s="522"/>
      <c r="BT101" s="522"/>
      <c r="BU101" s="522"/>
      <c r="BV101" s="522"/>
      <c r="BW101" s="522"/>
      <c r="BX101" s="522"/>
      <c r="BY101" s="522"/>
      <c r="BZ101" s="522"/>
      <c r="CA101" s="522"/>
      <c r="CB101" s="522"/>
      <c r="CC101" s="522"/>
      <c r="CD101" s="522"/>
      <c r="CE101" s="522"/>
      <c r="CF101" s="522"/>
      <c r="CG101" s="522"/>
      <c r="CH101" s="522"/>
      <c r="CI101" s="522"/>
      <c r="CJ101" s="522"/>
      <c r="CK101" s="522"/>
      <c r="CL101" s="522"/>
      <c r="CM101" s="522"/>
      <c r="CN101" s="522"/>
      <c r="CO101" s="522"/>
      <c r="CP101" s="522"/>
      <c r="CQ101" s="522"/>
      <c r="CR101" s="522"/>
      <c r="CS101" s="522"/>
      <c r="CT101" s="522"/>
      <c r="CU101" s="522"/>
      <c r="CV101" s="522"/>
      <c r="CW101" s="522"/>
      <c r="CX101" s="522"/>
      <c r="CY101" s="522"/>
      <c r="CZ101" s="522"/>
      <c r="DA101" s="522"/>
      <c r="DB101" s="522"/>
      <c r="DC101" s="522"/>
      <c r="DD101" s="522"/>
      <c r="DE101" s="522"/>
      <c r="DF101" s="522"/>
      <c r="DG101" s="522"/>
      <c r="DH101" s="522"/>
      <c r="DI101" s="522"/>
      <c r="DJ101" s="522"/>
      <c r="DK101" s="522"/>
      <c r="DL101" s="522"/>
      <c r="DM101" s="522"/>
      <c r="DN101" s="522"/>
      <c r="DO101" s="522"/>
      <c r="DP101" s="522"/>
      <c r="DQ101" s="522"/>
      <c r="DR101" s="522"/>
      <c r="DS101" s="522"/>
      <c r="DT101" s="522"/>
      <c r="DU101" s="522"/>
      <c r="DV101" s="522"/>
      <c r="DW101" s="522"/>
      <c r="DX101" s="522"/>
      <c r="DY101" s="522"/>
      <c r="DZ101" s="522"/>
      <c r="EA101" s="522"/>
      <c r="EB101" s="522"/>
      <c r="EC101" s="522"/>
      <c r="ED101" s="522"/>
      <c r="EE101" s="522"/>
      <c r="EF101" s="522"/>
      <c r="EG101" s="522"/>
      <c r="EH101" s="522"/>
      <c r="EI101" s="522"/>
      <c r="EJ101" s="522"/>
      <c r="EK101" s="522"/>
      <c r="EL101" s="522"/>
      <c r="EM101" s="522"/>
      <c r="EN101" s="522"/>
      <c r="EO101" s="522"/>
      <c r="EP101" s="522"/>
      <c r="EQ101" s="522"/>
      <c r="ER101" s="522"/>
      <c r="ES101" s="522"/>
      <c r="ET101" s="522"/>
      <c r="EU101" s="522"/>
      <c r="EV101" s="522"/>
      <c r="EW101" s="522"/>
      <c r="EX101" s="522"/>
      <c r="EY101" s="522"/>
      <c r="EZ101" s="522"/>
      <c r="FA101" s="522"/>
      <c r="FB101" s="522"/>
      <c r="FC101" s="522"/>
      <c r="FD101" s="522"/>
      <c r="FE101" s="522"/>
      <c r="FF101" s="522"/>
      <c r="FG101" s="522"/>
      <c r="FH101" s="522"/>
      <c r="FI101" s="522"/>
      <c r="FJ101" s="522"/>
      <c r="FK101" s="522"/>
      <c r="FL101" s="522"/>
      <c r="FM101" s="522"/>
      <c r="FN101" s="522"/>
      <c r="FO101" s="522"/>
      <c r="FP101" s="522"/>
      <c r="FQ101" s="522"/>
      <c r="FR101" s="522"/>
      <c r="FS101" s="522"/>
      <c r="FT101" s="522"/>
      <c r="FU101" s="522"/>
      <c r="FV101" s="522"/>
      <c r="FW101" s="522"/>
      <c r="FX101" s="522"/>
      <c r="FY101" s="522"/>
      <c r="FZ101" s="522"/>
      <c r="GA101" s="522"/>
      <c r="GB101" s="522"/>
      <c r="GC101" s="522"/>
      <c r="GD101" s="522"/>
      <c r="GE101" s="522"/>
      <c r="GF101" s="522"/>
      <c r="GG101" s="522"/>
      <c r="GH101" s="522"/>
      <c r="GI101" s="522"/>
      <c r="GJ101" s="522"/>
      <c r="GK101" s="522"/>
      <c r="GL101" s="522"/>
      <c r="GM101" s="522"/>
      <c r="GN101" s="522"/>
      <c r="GO101" s="522"/>
      <c r="GP101" s="522"/>
      <c r="GQ101" s="522"/>
      <c r="GR101" s="522"/>
      <c r="GS101" s="522"/>
      <c r="GT101" s="522"/>
      <c r="GU101" s="522"/>
      <c r="GV101" s="522"/>
      <c r="GW101" s="522"/>
      <c r="GX101" s="522"/>
      <c r="GY101" s="522"/>
      <c r="GZ101" s="522"/>
      <c r="HA101" s="522"/>
      <c r="HB101" s="522"/>
      <c r="HC101" s="522"/>
      <c r="HD101" s="522"/>
      <c r="HE101" s="522"/>
      <c r="HF101" s="522"/>
      <c r="HG101" s="522"/>
      <c r="HH101" s="522"/>
      <c r="HI101" s="522"/>
      <c r="HJ101" s="522"/>
      <c r="HK101" s="522"/>
      <c r="HL101" s="522"/>
      <c r="HM101" s="522"/>
      <c r="HN101" s="522"/>
      <c r="HO101" s="522"/>
      <c r="HP101" s="522"/>
      <c r="HQ101" s="522"/>
      <c r="HR101" s="522"/>
      <c r="HS101" s="522"/>
      <c r="HT101" s="522"/>
      <c r="HU101" s="522"/>
      <c r="HV101" s="522"/>
      <c r="HW101" s="522"/>
      <c r="HX101" s="522"/>
      <c r="HY101" s="522"/>
      <c r="HZ101" s="522"/>
      <c r="IA101" s="522"/>
      <c r="IB101" s="522"/>
      <c r="IC101" s="522"/>
      <c r="ID101" s="522"/>
      <c r="IE101" s="522"/>
      <c r="IF101" s="522"/>
      <c r="IG101" s="522"/>
      <c r="IH101" s="522"/>
      <c r="II101" s="522"/>
      <c r="IJ101" s="522"/>
      <c r="IK101" s="522"/>
      <c r="IL101" s="522"/>
      <c r="IM101" s="522"/>
      <c r="IN101" s="522"/>
      <c r="IO101" s="522"/>
      <c r="IP101" s="522"/>
      <c r="IQ101" s="522"/>
      <c r="IR101" s="522"/>
      <c r="IS101" s="522"/>
      <c r="IT101" s="522"/>
      <c r="IU101" s="522"/>
      <c r="IV101" s="522"/>
      <c r="IW101" s="522"/>
      <c r="IX101" s="522"/>
      <c r="IY101" s="522"/>
      <c r="IZ101" s="522"/>
      <c r="JA101" s="522"/>
      <c r="JB101" s="522"/>
      <c r="JC101" s="522"/>
      <c r="JD101" s="522"/>
      <c r="JE101" s="522"/>
      <c r="JF101" s="522"/>
      <c r="JG101" s="522"/>
      <c r="JH101" s="522"/>
      <c r="JI101" s="522"/>
      <c r="JJ101" s="522"/>
      <c r="JK101" s="522"/>
      <c r="JL101" s="522"/>
      <c r="JM101" s="522"/>
      <c r="JN101" s="522"/>
      <c r="JO101" s="522"/>
      <c r="JP101" s="522"/>
      <c r="JQ101" s="522"/>
      <c r="JR101" s="522"/>
      <c r="JS101" s="522"/>
      <c r="JT101" s="522"/>
      <c r="JU101" s="522"/>
      <c r="JV101" s="522"/>
      <c r="JW101" s="522"/>
      <c r="JX101" s="522"/>
      <c r="JY101" s="522"/>
      <c r="JZ101" s="522"/>
      <c r="KA101" s="522"/>
      <c r="KB101" s="522"/>
      <c r="KC101" s="522"/>
      <c r="KD101" s="522"/>
      <c r="KE101" s="522"/>
      <c r="KF101" s="522"/>
      <c r="KG101" s="522"/>
      <c r="KH101" s="522"/>
      <c r="KI101" s="522"/>
      <c r="KJ101" s="522"/>
      <c r="KK101" s="522"/>
      <c r="KL101" s="522"/>
      <c r="KM101" s="522"/>
      <c r="KN101" s="522"/>
      <c r="KO101" s="522"/>
      <c r="KP101" s="522"/>
      <c r="KQ101" s="522"/>
      <c r="KR101" s="522"/>
      <c r="KS101" s="522"/>
      <c r="KT101" s="522"/>
      <c r="KU101" s="522"/>
      <c r="KV101" s="522"/>
      <c r="KW101" s="522"/>
      <c r="KX101" s="522"/>
      <c r="KY101" s="522"/>
      <c r="KZ101" s="522"/>
      <c r="LA101" s="522"/>
      <c r="LB101" s="522"/>
      <c r="LC101" s="522"/>
      <c r="LD101" s="522"/>
      <c r="LE101" s="522"/>
      <c r="LF101" s="522"/>
      <c r="LG101" s="522"/>
      <c r="LH101" s="522"/>
      <c r="LI101" s="522"/>
      <c r="LJ101" s="522"/>
      <c r="LK101" s="522"/>
      <c r="LL101" s="522"/>
      <c r="LM101" s="522"/>
      <c r="LN101" s="522"/>
      <c r="LO101" s="522"/>
      <c r="LP101" s="522"/>
      <c r="LQ101" s="522"/>
      <c r="LR101" s="522"/>
      <c r="LS101" s="522"/>
      <c r="LT101" s="522"/>
      <c r="LU101" s="522"/>
      <c r="LV101" s="522"/>
      <c r="LW101" s="522"/>
      <c r="LX101" s="522"/>
      <c r="LY101" s="522"/>
      <c r="LZ101" s="522"/>
      <c r="MA101" s="522"/>
      <c r="MB101" s="522"/>
      <c r="MC101" s="522"/>
      <c r="MD101" s="522"/>
      <c r="ME101" s="522"/>
      <c r="MF101" s="522"/>
      <c r="MG101" s="522"/>
      <c r="MH101" s="522"/>
      <c r="MI101" s="522"/>
      <c r="MJ101" s="522"/>
      <c r="MK101" s="522"/>
      <c r="ML101" s="522"/>
      <c r="MM101" s="522"/>
      <c r="MN101" s="522"/>
      <c r="MO101" s="522"/>
      <c r="MP101" s="522"/>
      <c r="MQ101" s="522"/>
      <c r="MR101" s="522"/>
      <c r="MS101" s="522"/>
      <c r="MT101" s="522"/>
      <c r="MU101" s="522"/>
      <c r="MV101" s="522"/>
      <c r="MW101" s="522"/>
    </row>
    <row r="102" spans="1:361" s="526" customFormat="1" ht="11.1" customHeight="1">
      <c r="A102" s="524"/>
      <c r="B102" s="525"/>
      <c r="C102" s="525"/>
      <c r="D102" s="525"/>
      <c r="E102" s="525"/>
      <c r="F102" s="525"/>
      <c r="G102" s="525"/>
      <c r="H102" s="525"/>
      <c r="I102" s="525"/>
      <c r="J102" s="525"/>
      <c r="K102" s="525"/>
      <c r="L102" s="525"/>
      <c r="M102" s="525"/>
      <c r="N102" s="525"/>
      <c r="O102" s="525"/>
      <c r="P102" s="525"/>
      <c r="Q102" s="525"/>
      <c r="R102" s="525"/>
      <c r="S102" s="525"/>
      <c r="T102" s="525"/>
      <c r="U102" s="525"/>
      <c r="V102" s="525"/>
      <c r="W102" s="525"/>
      <c r="X102" s="525"/>
      <c r="Y102" s="525"/>
      <c r="Z102" s="525"/>
      <c r="AA102" s="525"/>
      <c r="AB102" s="525"/>
      <c r="AC102" s="525"/>
      <c r="AD102" s="525"/>
      <c r="AE102" s="525"/>
      <c r="AF102" s="525"/>
      <c r="AG102" s="525"/>
      <c r="AH102" s="525"/>
      <c r="AI102" s="525"/>
      <c r="AJ102" s="525"/>
      <c r="AK102" s="525"/>
      <c r="AL102" s="525"/>
      <c r="AM102" s="525"/>
      <c r="AN102" s="525"/>
      <c r="AO102" s="525"/>
      <c r="AP102" s="525"/>
      <c r="AQ102" s="525"/>
      <c r="AR102" s="525"/>
      <c r="AS102" s="525"/>
      <c r="AT102" s="525"/>
      <c r="AU102" s="525"/>
      <c r="AV102" s="525"/>
      <c r="AW102" s="525"/>
      <c r="AX102" s="525"/>
      <c r="AY102" s="525"/>
      <c r="AZ102" s="525"/>
      <c r="BA102" s="525"/>
      <c r="BB102" s="525"/>
      <c r="BC102" s="525"/>
      <c r="BD102" s="525"/>
      <c r="BE102" s="525"/>
      <c r="BF102" s="525"/>
      <c r="BG102" s="525"/>
      <c r="BH102" s="525"/>
      <c r="BI102" s="525"/>
      <c r="BJ102" s="525"/>
      <c r="BK102" s="525"/>
      <c r="BL102" s="525"/>
      <c r="BM102" s="525"/>
      <c r="BN102" s="525"/>
      <c r="BO102" s="525"/>
      <c r="BP102" s="525"/>
      <c r="BQ102" s="525"/>
      <c r="BR102" s="525"/>
      <c r="BS102" s="525"/>
      <c r="BT102" s="525"/>
      <c r="BU102" s="525"/>
      <c r="BV102" s="525"/>
      <c r="BW102" s="525"/>
      <c r="BX102" s="525"/>
      <c r="BY102" s="525"/>
      <c r="BZ102" s="525"/>
      <c r="CA102" s="525"/>
      <c r="CB102" s="525"/>
      <c r="CC102" s="525"/>
      <c r="CD102" s="525"/>
      <c r="CE102" s="525"/>
      <c r="CF102" s="525"/>
      <c r="CG102" s="525"/>
      <c r="CH102" s="525"/>
      <c r="CI102" s="525"/>
      <c r="CJ102" s="525"/>
      <c r="CK102" s="525"/>
      <c r="CL102" s="525"/>
      <c r="CM102" s="525"/>
      <c r="CN102" s="525"/>
      <c r="CO102" s="525"/>
      <c r="CP102" s="525"/>
      <c r="CQ102" s="525"/>
      <c r="CR102" s="525"/>
      <c r="CS102" s="525"/>
      <c r="CT102" s="525"/>
      <c r="CU102" s="525"/>
      <c r="CV102" s="525"/>
      <c r="CW102" s="525"/>
      <c r="CX102" s="525"/>
      <c r="CY102" s="525"/>
      <c r="CZ102" s="525"/>
      <c r="DA102" s="525"/>
      <c r="DB102" s="525"/>
      <c r="DC102" s="525"/>
      <c r="DD102" s="525"/>
      <c r="DE102" s="525"/>
      <c r="DF102" s="525"/>
      <c r="DG102" s="525"/>
      <c r="DH102" s="525"/>
      <c r="DI102" s="525"/>
      <c r="DJ102" s="525"/>
      <c r="DK102" s="525"/>
      <c r="DL102" s="525"/>
      <c r="DM102" s="525"/>
      <c r="DN102" s="525"/>
      <c r="DO102" s="525"/>
      <c r="DP102" s="525"/>
      <c r="DQ102" s="525"/>
      <c r="DR102" s="525"/>
      <c r="DS102" s="525"/>
      <c r="DT102" s="525"/>
      <c r="DU102" s="525"/>
      <c r="DV102" s="525"/>
      <c r="DW102" s="525"/>
      <c r="DX102" s="525"/>
      <c r="DY102" s="525"/>
      <c r="DZ102" s="525"/>
      <c r="EA102" s="525"/>
      <c r="EB102" s="525"/>
      <c r="EC102" s="525"/>
      <c r="ED102" s="525"/>
      <c r="EE102" s="525"/>
      <c r="EF102" s="525"/>
      <c r="EG102" s="525"/>
      <c r="EH102" s="525"/>
      <c r="EI102" s="525"/>
      <c r="EJ102" s="525"/>
      <c r="EK102" s="525"/>
      <c r="EL102" s="525"/>
      <c r="EM102" s="525"/>
      <c r="EN102" s="525"/>
      <c r="EO102" s="525"/>
      <c r="EP102" s="525"/>
      <c r="EQ102" s="525"/>
      <c r="ER102" s="525"/>
      <c r="ES102" s="525"/>
      <c r="ET102" s="525"/>
      <c r="EU102" s="525"/>
      <c r="EV102" s="525"/>
      <c r="EW102" s="525"/>
      <c r="EX102" s="525"/>
      <c r="EY102" s="525"/>
      <c r="EZ102" s="525"/>
      <c r="FA102" s="525"/>
      <c r="FB102" s="525"/>
      <c r="FC102" s="525"/>
      <c r="FD102" s="525"/>
      <c r="FE102" s="525"/>
      <c r="FF102" s="525"/>
      <c r="FG102" s="525"/>
      <c r="FH102" s="525"/>
      <c r="FI102" s="525"/>
      <c r="FJ102" s="525"/>
      <c r="FK102" s="525"/>
      <c r="FL102" s="525"/>
      <c r="FM102" s="525"/>
      <c r="FN102" s="525"/>
      <c r="FO102" s="525"/>
      <c r="FP102" s="525"/>
      <c r="FQ102" s="525"/>
      <c r="FR102" s="525"/>
      <c r="FS102" s="525"/>
      <c r="FT102" s="525"/>
      <c r="FU102" s="525"/>
      <c r="FV102" s="525"/>
      <c r="FW102" s="525"/>
      <c r="FX102" s="525"/>
      <c r="FY102" s="525"/>
      <c r="FZ102" s="525"/>
      <c r="GA102" s="525"/>
      <c r="GB102" s="525"/>
      <c r="GC102" s="525"/>
      <c r="GD102" s="525"/>
      <c r="GE102" s="525"/>
      <c r="GF102" s="525"/>
      <c r="GG102" s="525"/>
      <c r="GH102" s="525"/>
      <c r="GI102" s="525"/>
      <c r="GJ102" s="525"/>
      <c r="GK102" s="525"/>
      <c r="GL102" s="525"/>
      <c r="GM102" s="525"/>
      <c r="GN102" s="525"/>
      <c r="GO102" s="525"/>
      <c r="GP102" s="525"/>
      <c r="GQ102" s="525"/>
      <c r="GR102" s="525"/>
      <c r="GS102" s="525"/>
      <c r="GT102" s="525"/>
      <c r="GU102" s="525"/>
      <c r="GV102" s="525"/>
      <c r="GW102" s="525"/>
      <c r="GX102" s="525"/>
      <c r="GY102" s="525"/>
      <c r="GZ102" s="525"/>
      <c r="HA102" s="525"/>
      <c r="HB102" s="525"/>
      <c r="HC102" s="525"/>
      <c r="HD102" s="525"/>
      <c r="HE102" s="525"/>
      <c r="HF102" s="525"/>
      <c r="HG102" s="525"/>
      <c r="HH102" s="525"/>
      <c r="HI102" s="525"/>
      <c r="HJ102" s="525"/>
      <c r="HK102" s="525"/>
      <c r="HL102" s="525"/>
      <c r="HM102" s="525"/>
      <c r="HN102" s="525"/>
      <c r="HO102" s="525"/>
      <c r="HP102" s="525"/>
      <c r="HQ102" s="525"/>
      <c r="HR102" s="525"/>
      <c r="HS102" s="525"/>
      <c r="HT102" s="525"/>
      <c r="HU102" s="525"/>
      <c r="HV102" s="525"/>
      <c r="HW102" s="525"/>
      <c r="HX102" s="525"/>
      <c r="HY102" s="525"/>
      <c r="HZ102" s="525"/>
      <c r="IA102" s="525"/>
      <c r="IB102" s="525"/>
      <c r="IC102" s="525"/>
      <c r="ID102" s="525"/>
      <c r="IE102" s="525"/>
      <c r="IF102" s="525"/>
      <c r="IG102" s="525"/>
      <c r="IH102" s="525"/>
      <c r="II102" s="525"/>
      <c r="IJ102" s="525"/>
      <c r="IK102" s="525"/>
      <c r="IL102" s="525"/>
      <c r="IM102" s="525"/>
      <c r="IN102" s="525"/>
      <c r="IO102" s="525"/>
      <c r="IP102" s="525"/>
      <c r="IQ102" s="525"/>
      <c r="IR102" s="525"/>
      <c r="IS102" s="525"/>
      <c r="IT102" s="525"/>
      <c r="IU102" s="525"/>
      <c r="IV102" s="525"/>
      <c r="IW102" s="525"/>
      <c r="IX102" s="525"/>
      <c r="IY102" s="525"/>
      <c r="IZ102" s="525"/>
      <c r="JA102" s="525"/>
      <c r="JB102" s="525"/>
      <c r="JC102" s="525"/>
      <c r="JD102" s="525"/>
      <c r="JE102" s="525"/>
      <c r="JF102" s="525"/>
      <c r="JG102" s="525"/>
      <c r="JH102" s="525"/>
      <c r="JI102" s="525"/>
      <c r="JJ102" s="525"/>
      <c r="JK102" s="525"/>
      <c r="JL102" s="525"/>
      <c r="JM102" s="525"/>
      <c r="JN102" s="525"/>
      <c r="JO102" s="525"/>
      <c r="JP102" s="525"/>
      <c r="JQ102" s="525"/>
      <c r="JR102" s="525"/>
      <c r="JS102" s="525"/>
      <c r="JT102" s="525"/>
      <c r="JU102" s="525"/>
      <c r="JV102" s="525"/>
      <c r="JW102" s="525"/>
      <c r="JX102" s="525"/>
      <c r="JY102" s="525"/>
      <c r="JZ102" s="525"/>
      <c r="KA102" s="525"/>
      <c r="KB102" s="525"/>
      <c r="KC102" s="525"/>
      <c r="KD102" s="525"/>
      <c r="KE102" s="525"/>
      <c r="KF102" s="525"/>
      <c r="KG102" s="525"/>
      <c r="KH102" s="525"/>
      <c r="KI102" s="525"/>
      <c r="KJ102" s="525"/>
      <c r="KK102" s="525"/>
      <c r="KL102" s="525"/>
      <c r="KM102" s="525"/>
      <c r="KN102" s="525"/>
      <c r="KO102" s="525"/>
      <c r="KP102" s="525"/>
      <c r="KQ102" s="525"/>
      <c r="KR102" s="525"/>
      <c r="KS102" s="525"/>
      <c r="KT102" s="525"/>
      <c r="KU102" s="525"/>
      <c r="KV102" s="525"/>
      <c r="KW102" s="525"/>
      <c r="KX102" s="525"/>
      <c r="KY102" s="525"/>
      <c r="KZ102" s="525"/>
      <c r="LA102" s="525"/>
      <c r="LB102" s="525"/>
      <c r="LC102" s="525"/>
      <c r="LD102" s="525"/>
      <c r="LE102" s="525"/>
      <c r="LF102" s="525"/>
      <c r="LG102" s="525"/>
      <c r="LH102" s="525"/>
      <c r="LI102" s="525"/>
      <c r="LJ102" s="525"/>
      <c r="LK102" s="525"/>
      <c r="LL102" s="525"/>
      <c r="LM102" s="525"/>
      <c r="LN102" s="525"/>
      <c r="LO102" s="525"/>
      <c r="LP102" s="525"/>
      <c r="LQ102" s="525"/>
      <c r="LR102" s="525"/>
      <c r="LS102" s="525"/>
      <c r="LT102" s="525"/>
      <c r="LU102" s="525"/>
      <c r="LV102" s="525"/>
      <c r="LW102" s="525"/>
      <c r="LX102" s="525"/>
      <c r="LY102" s="525"/>
      <c r="LZ102" s="525"/>
      <c r="MA102" s="525"/>
      <c r="MB102" s="525"/>
      <c r="MC102" s="525"/>
      <c r="MD102" s="525"/>
      <c r="ME102" s="525"/>
      <c r="MF102" s="525"/>
      <c r="MG102" s="525"/>
      <c r="MH102" s="525"/>
      <c r="MI102" s="525"/>
      <c r="MJ102" s="525"/>
      <c r="MK102" s="525"/>
      <c r="ML102" s="525"/>
      <c r="MM102" s="525"/>
      <c r="MN102" s="525"/>
      <c r="MO102" s="525"/>
      <c r="MP102" s="525"/>
      <c r="MQ102" s="525"/>
      <c r="MR102" s="525"/>
      <c r="MS102" s="525"/>
      <c r="MT102" s="525"/>
      <c r="MU102" s="525"/>
      <c r="MV102" s="525"/>
      <c r="MW102" s="525"/>
    </row>
    <row r="103" spans="1:361" s="523" customFormat="1" ht="14.25" customHeight="1">
      <c r="A103" s="521" t="s">
        <v>1</v>
      </c>
      <c r="B103" s="522"/>
      <c r="C103" s="522"/>
      <c r="D103" s="522"/>
      <c r="E103" s="522"/>
      <c r="F103" s="522"/>
      <c r="G103" s="522"/>
      <c r="H103" s="522"/>
      <c r="I103" s="522"/>
      <c r="J103" s="522"/>
      <c r="K103" s="522"/>
      <c r="L103" s="522"/>
      <c r="M103" s="522"/>
      <c r="N103" s="522"/>
      <c r="O103" s="522"/>
      <c r="P103" s="522"/>
      <c r="Q103" s="522"/>
      <c r="R103" s="522"/>
      <c r="S103" s="522"/>
      <c r="T103" s="522"/>
      <c r="U103" s="522"/>
      <c r="V103" s="522"/>
      <c r="W103" s="522"/>
      <c r="X103" s="522"/>
      <c r="Y103" s="522"/>
      <c r="Z103" s="522"/>
      <c r="AA103" s="522"/>
      <c r="AB103" s="522"/>
      <c r="AC103" s="522"/>
      <c r="AD103" s="522"/>
      <c r="AE103" s="522"/>
      <c r="AF103" s="522"/>
      <c r="AG103" s="522"/>
      <c r="AH103" s="522"/>
      <c r="AI103" s="522"/>
      <c r="AJ103" s="522"/>
      <c r="AK103" s="522"/>
      <c r="AL103" s="522"/>
      <c r="AM103" s="522"/>
      <c r="AN103" s="522"/>
      <c r="AO103" s="522"/>
      <c r="AP103" s="522"/>
      <c r="AQ103" s="522"/>
      <c r="AR103" s="522"/>
      <c r="AS103" s="522"/>
      <c r="AT103" s="522"/>
      <c r="AU103" s="522"/>
      <c r="AV103" s="522"/>
      <c r="AW103" s="522"/>
      <c r="AX103" s="522"/>
      <c r="AY103" s="522"/>
      <c r="AZ103" s="522"/>
      <c r="BA103" s="522"/>
      <c r="BB103" s="522"/>
      <c r="BC103" s="522"/>
      <c r="BD103" s="522"/>
      <c r="BE103" s="522"/>
      <c r="BF103" s="522"/>
      <c r="BG103" s="522"/>
      <c r="BH103" s="522"/>
      <c r="BI103" s="522"/>
      <c r="BJ103" s="522"/>
      <c r="BK103" s="522"/>
      <c r="BL103" s="522"/>
      <c r="BM103" s="522"/>
      <c r="BN103" s="522"/>
      <c r="BO103" s="522"/>
      <c r="BP103" s="522"/>
      <c r="BQ103" s="522"/>
      <c r="BR103" s="522"/>
      <c r="BS103" s="522"/>
      <c r="BT103" s="522"/>
      <c r="BU103" s="522"/>
      <c r="BV103" s="522"/>
      <c r="BW103" s="522"/>
      <c r="BX103" s="522"/>
      <c r="BY103" s="522"/>
      <c r="BZ103" s="522"/>
      <c r="CA103" s="522"/>
      <c r="CB103" s="522"/>
      <c r="CC103" s="522"/>
      <c r="CD103" s="522"/>
      <c r="CE103" s="522"/>
      <c r="CF103" s="522"/>
      <c r="CG103" s="522"/>
      <c r="CH103" s="522"/>
      <c r="CI103" s="522"/>
      <c r="CJ103" s="522"/>
      <c r="CK103" s="522"/>
      <c r="CL103" s="522"/>
      <c r="CM103" s="522"/>
      <c r="CN103" s="522"/>
      <c r="CO103" s="522"/>
      <c r="CP103" s="522"/>
      <c r="CQ103" s="522"/>
      <c r="CR103" s="522"/>
      <c r="CS103" s="522"/>
      <c r="CT103" s="522"/>
      <c r="CU103" s="522"/>
      <c r="CV103" s="522"/>
      <c r="CW103" s="522"/>
      <c r="CX103" s="522"/>
      <c r="CY103" s="522"/>
      <c r="CZ103" s="522"/>
      <c r="DA103" s="522"/>
      <c r="DB103" s="522"/>
      <c r="DC103" s="522"/>
      <c r="DD103" s="522"/>
      <c r="DE103" s="522"/>
      <c r="DF103" s="522"/>
      <c r="DG103" s="522"/>
      <c r="DH103" s="522"/>
      <c r="DI103" s="522"/>
      <c r="DJ103" s="522"/>
      <c r="DK103" s="522"/>
      <c r="DL103" s="522"/>
      <c r="DM103" s="522"/>
      <c r="DN103" s="522"/>
      <c r="DO103" s="522"/>
      <c r="DP103" s="522"/>
      <c r="DQ103" s="522"/>
      <c r="DR103" s="522"/>
      <c r="DS103" s="522"/>
      <c r="DT103" s="522"/>
      <c r="DU103" s="522"/>
      <c r="DV103" s="522"/>
      <c r="DW103" s="522"/>
      <c r="DX103" s="522"/>
      <c r="DY103" s="522"/>
      <c r="DZ103" s="522"/>
      <c r="EA103" s="522"/>
      <c r="EB103" s="522"/>
      <c r="EC103" s="522"/>
      <c r="ED103" s="522"/>
      <c r="EE103" s="522"/>
      <c r="EF103" s="522"/>
      <c r="EG103" s="522"/>
      <c r="EH103" s="522"/>
      <c r="EI103" s="522"/>
      <c r="EJ103" s="522"/>
      <c r="EK103" s="522"/>
      <c r="EL103" s="522"/>
      <c r="EM103" s="522"/>
      <c r="EN103" s="522"/>
      <c r="EO103" s="522"/>
      <c r="EP103" s="522"/>
      <c r="EQ103" s="522"/>
      <c r="ER103" s="522"/>
      <c r="ES103" s="522"/>
      <c r="ET103" s="522"/>
      <c r="EU103" s="522"/>
      <c r="EV103" s="522"/>
      <c r="EW103" s="522"/>
      <c r="EX103" s="522"/>
      <c r="EY103" s="522"/>
      <c r="EZ103" s="522"/>
      <c r="FA103" s="522"/>
      <c r="FB103" s="522"/>
      <c r="FC103" s="522"/>
      <c r="FD103" s="522"/>
      <c r="FE103" s="522"/>
      <c r="FF103" s="522"/>
      <c r="FG103" s="522"/>
      <c r="FH103" s="522"/>
      <c r="FI103" s="522"/>
      <c r="FJ103" s="522"/>
      <c r="FK103" s="522"/>
      <c r="FL103" s="522"/>
      <c r="FM103" s="522"/>
      <c r="FN103" s="522"/>
      <c r="FO103" s="522"/>
      <c r="FP103" s="522"/>
      <c r="FQ103" s="522"/>
      <c r="FR103" s="522"/>
      <c r="FS103" s="522"/>
      <c r="FT103" s="522"/>
      <c r="FU103" s="522"/>
      <c r="FV103" s="522"/>
      <c r="FW103" s="522"/>
      <c r="FX103" s="522"/>
      <c r="FY103" s="522"/>
      <c r="FZ103" s="522"/>
      <c r="GA103" s="522"/>
      <c r="GB103" s="522"/>
      <c r="GC103" s="522"/>
      <c r="GD103" s="522"/>
      <c r="GE103" s="522"/>
      <c r="GF103" s="522"/>
      <c r="GG103" s="522"/>
      <c r="GH103" s="522"/>
      <c r="GI103" s="522"/>
      <c r="GJ103" s="522"/>
      <c r="GK103" s="522"/>
      <c r="GL103" s="522"/>
      <c r="GM103" s="522"/>
      <c r="GN103" s="522"/>
      <c r="GO103" s="522"/>
      <c r="GP103" s="522"/>
      <c r="GQ103" s="522"/>
      <c r="GR103" s="522"/>
      <c r="GS103" s="522"/>
      <c r="GT103" s="522"/>
      <c r="GU103" s="522"/>
      <c r="GV103" s="522"/>
      <c r="GW103" s="522"/>
      <c r="GX103" s="522"/>
      <c r="GY103" s="522"/>
      <c r="GZ103" s="522"/>
      <c r="HA103" s="522"/>
      <c r="HB103" s="522"/>
      <c r="HC103" s="522"/>
      <c r="HD103" s="522"/>
      <c r="HE103" s="522"/>
      <c r="HF103" s="522"/>
      <c r="HG103" s="522"/>
      <c r="HH103" s="522"/>
      <c r="HI103" s="522"/>
      <c r="HJ103" s="522"/>
      <c r="HK103" s="522"/>
      <c r="HL103" s="522"/>
      <c r="HM103" s="522"/>
      <c r="HN103" s="522"/>
      <c r="HO103" s="522"/>
      <c r="HP103" s="522"/>
      <c r="HQ103" s="522"/>
      <c r="HR103" s="522"/>
      <c r="HS103" s="522"/>
      <c r="HT103" s="522"/>
      <c r="HU103" s="522"/>
      <c r="HV103" s="522"/>
      <c r="HW103" s="522"/>
      <c r="HX103" s="522"/>
      <c r="HY103" s="522"/>
      <c r="HZ103" s="522"/>
      <c r="IA103" s="522"/>
      <c r="IB103" s="522"/>
      <c r="IC103" s="522"/>
      <c r="ID103" s="522"/>
      <c r="IE103" s="522"/>
      <c r="IF103" s="522"/>
      <c r="IG103" s="522"/>
      <c r="IH103" s="522"/>
      <c r="II103" s="522"/>
      <c r="IJ103" s="522"/>
      <c r="IK103" s="522"/>
      <c r="IL103" s="522"/>
      <c r="IM103" s="522"/>
      <c r="IN103" s="522"/>
      <c r="IO103" s="522"/>
      <c r="IP103" s="522"/>
      <c r="IQ103" s="522"/>
      <c r="IR103" s="522"/>
      <c r="IS103" s="522"/>
      <c r="IT103" s="522"/>
      <c r="IU103" s="522"/>
      <c r="IV103" s="522"/>
      <c r="IW103" s="522"/>
      <c r="IX103" s="522"/>
      <c r="IY103" s="522"/>
      <c r="IZ103" s="522"/>
      <c r="JA103" s="522"/>
      <c r="JB103" s="522"/>
      <c r="JC103" s="522"/>
      <c r="JD103" s="522"/>
      <c r="JE103" s="522"/>
      <c r="JF103" s="522"/>
      <c r="JG103" s="522"/>
      <c r="JH103" s="522"/>
      <c r="JI103" s="522"/>
      <c r="JJ103" s="522"/>
      <c r="JK103" s="522"/>
      <c r="JL103" s="522"/>
      <c r="JM103" s="522"/>
      <c r="JN103" s="522"/>
      <c r="JO103" s="522"/>
      <c r="JP103" s="522"/>
      <c r="JQ103" s="522"/>
      <c r="JR103" s="522"/>
      <c r="JS103" s="522"/>
      <c r="JT103" s="522"/>
      <c r="JU103" s="522"/>
      <c r="JV103" s="522"/>
      <c r="JW103" s="522"/>
      <c r="JX103" s="522"/>
      <c r="JY103" s="522"/>
      <c r="JZ103" s="522"/>
      <c r="KA103" s="522"/>
      <c r="KB103" s="522"/>
      <c r="KC103" s="522"/>
      <c r="KD103" s="522"/>
      <c r="KE103" s="522"/>
      <c r="KF103" s="522"/>
      <c r="KG103" s="522"/>
      <c r="KH103" s="522"/>
      <c r="KI103" s="522"/>
      <c r="KJ103" s="522"/>
      <c r="KK103" s="522"/>
      <c r="KL103" s="522"/>
      <c r="KM103" s="522"/>
      <c r="KN103" s="522"/>
      <c r="KO103" s="522"/>
      <c r="KP103" s="522"/>
      <c r="KQ103" s="522"/>
      <c r="KR103" s="522"/>
      <c r="KS103" s="522"/>
      <c r="KT103" s="522"/>
      <c r="KU103" s="522"/>
      <c r="KV103" s="522"/>
      <c r="KW103" s="522"/>
      <c r="KX103" s="522"/>
      <c r="KY103" s="522"/>
      <c r="KZ103" s="522"/>
      <c r="LA103" s="522"/>
      <c r="LB103" s="522"/>
      <c r="LC103" s="522"/>
      <c r="LD103" s="522"/>
      <c r="LE103" s="522"/>
      <c r="LF103" s="522"/>
      <c r="LG103" s="522"/>
      <c r="LH103" s="522"/>
      <c r="LI103" s="522"/>
      <c r="LJ103" s="522"/>
      <c r="LK103" s="522"/>
      <c r="LL103" s="522"/>
      <c r="LM103" s="522"/>
      <c r="LN103" s="522"/>
      <c r="LO103" s="522"/>
      <c r="LP103" s="522"/>
      <c r="LQ103" s="522"/>
      <c r="LR103" s="522"/>
      <c r="LS103" s="522"/>
      <c r="LT103" s="522"/>
      <c r="LU103" s="522"/>
      <c r="LV103" s="522"/>
      <c r="LW103" s="522"/>
      <c r="LX103" s="522"/>
      <c r="LY103" s="522"/>
      <c r="LZ103" s="522"/>
      <c r="MA103" s="522"/>
      <c r="MB103" s="522"/>
      <c r="MC103" s="522"/>
      <c r="MD103" s="522"/>
      <c r="ME103" s="522"/>
      <c r="MF103" s="522"/>
      <c r="MG103" s="522"/>
      <c r="MH103" s="522"/>
      <c r="MI103" s="522"/>
      <c r="MJ103" s="522"/>
      <c r="MK103" s="522"/>
      <c r="ML103" s="522"/>
      <c r="MM103" s="522"/>
      <c r="MN103" s="522"/>
      <c r="MO103" s="522"/>
      <c r="MP103" s="522"/>
      <c r="MQ103" s="522"/>
      <c r="MR103" s="522"/>
      <c r="MS103" s="522"/>
      <c r="MT103" s="522"/>
      <c r="MU103" s="522"/>
      <c r="MV103" s="522"/>
      <c r="MW103" s="522"/>
    </row>
    <row r="104" spans="1:361" s="523" customFormat="1" ht="13.5" customHeight="1">
      <c r="A104" s="527" t="s">
        <v>2</v>
      </c>
      <c r="B104" s="528"/>
      <c r="C104" s="528"/>
      <c r="D104" s="528"/>
      <c r="E104" s="528"/>
      <c r="F104" s="528"/>
      <c r="G104" s="528"/>
      <c r="H104" s="528"/>
      <c r="I104" s="528"/>
      <c r="J104" s="528"/>
      <c r="K104" s="528"/>
      <c r="L104" s="528"/>
      <c r="M104" s="528"/>
      <c r="N104" s="528"/>
      <c r="O104" s="528"/>
      <c r="P104" s="528"/>
      <c r="Q104" s="528"/>
      <c r="R104" s="528"/>
      <c r="S104" s="528"/>
      <c r="T104" s="528"/>
      <c r="U104" s="528"/>
      <c r="V104" s="528"/>
      <c r="W104" s="528"/>
      <c r="X104" s="528"/>
      <c r="Y104" s="528"/>
      <c r="Z104" s="528"/>
      <c r="AA104" s="528"/>
      <c r="AB104" s="528"/>
      <c r="AC104" s="528"/>
      <c r="AD104" s="528"/>
      <c r="AE104" s="528"/>
      <c r="AF104" s="528"/>
      <c r="AG104" s="528"/>
      <c r="AH104" s="528"/>
      <c r="AI104" s="528"/>
      <c r="AJ104" s="528"/>
      <c r="AK104" s="528"/>
      <c r="AL104" s="528"/>
      <c r="AM104" s="528"/>
      <c r="AN104" s="528"/>
      <c r="AO104" s="528"/>
      <c r="AP104" s="528"/>
      <c r="AQ104" s="528"/>
      <c r="AR104" s="528"/>
      <c r="AS104" s="528"/>
      <c r="AT104" s="528"/>
      <c r="AU104" s="528"/>
      <c r="AV104" s="528"/>
      <c r="AW104" s="528"/>
      <c r="AX104" s="528"/>
      <c r="AY104" s="528"/>
      <c r="AZ104" s="528"/>
      <c r="BA104" s="528"/>
      <c r="BB104" s="528"/>
      <c r="BC104" s="528"/>
      <c r="BD104" s="528"/>
      <c r="BE104" s="528"/>
      <c r="BF104" s="528"/>
      <c r="BG104" s="528"/>
      <c r="BH104" s="528"/>
      <c r="BI104" s="528"/>
      <c r="BJ104" s="528"/>
      <c r="BK104" s="528"/>
      <c r="BL104" s="528"/>
      <c r="BM104" s="528"/>
      <c r="BN104" s="528"/>
      <c r="BO104" s="528"/>
      <c r="BP104" s="528"/>
      <c r="BQ104" s="528"/>
      <c r="BR104" s="528"/>
      <c r="BS104" s="528"/>
      <c r="BT104" s="528"/>
      <c r="BU104" s="528"/>
      <c r="BV104" s="528"/>
      <c r="BW104" s="528"/>
      <c r="BX104" s="528"/>
      <c r="BY104" s="528"/>
      <c r="BZ104" s="528"/>
      <c r="CA104" s="528"/>
      <c r="CB104" s="528"/>
      <c r="CC104" s="528"/>
      <c r="CD104" s="528"/>
      <c r="CE104" s="528"/>
      <c r="CF104" s="528"/>
      <c r="CG104" s="528"/>
      <c r="CH104" s="528"/>
      <c r="CI104" s="528"/>
      <c r="CJ104" s="528"/>
      <c r="CK104" s="528"/>
      <c r="CL104" s="528"/>
      <c r="CM104" s="528"/>
      <c r="CN104" s="528"/>
      <c r="CO104" s="528"/>
      <c r="CP104" s="528"/>
      <c r="CQ104" s="528"/>
      <c r="CR104" s="528"/>
      <c r="CS104" s="528"/>
      <c r="CT104" s="528"/>
      <c r="CU104" s="528"/>
      <c r="CV104" s="528"/>
      <c r="CW104" s="528"/>
      <c r="CX104" s="528"/>
      <c r="CY104" s="528"/>
      <c r="CZ104" s="528"/>
      <c r="DA104" s="528"/>
      <c r="DB104" s="528"/>
      <c r="DC104" s="528"/>
      <c r="DD104" s="528"/>
      <c r="DE104" s="528"/>
      <c r="DF104" s="528"/>
      <c r="DG104" s="528"/>
      <c r="DH104" s="528"/>
      <c r="DI104" s="528"/>
      <c r="DJ104" s="528"/>
      <c r="DK104" s="528"/>
      <c r="DL104" s="528"/>
      <c r="DM104" s="528"/>
      <c r="DN104" s="528"/>
      <c r="DO104" s="528"/>
      <c r="DP104" s="528"/>
      <c r="DQ104" s="528"/>
      <c r="DR104" s="528"/>
      <c r="DS104" s="528"/>
      <c r="DT104" s="528"/>
      <c r="DU104" s="528"/>
      <c r="DV104" s="528"/>
      <c r="DW104" s="528"/>
      <c r="DX104" s="528"/>
      <c r="DY104" s="528"/>
      <c r="DZ104" s="528"/>
      <c r="EA104" s="528"/>
      <c r="EB104" s="528"/>
      <c r="EC104" s="528"/>
      <c r="ED104" s="528"/>
      <c r="EE104" s="528"/>
      <c r="EF104" s="528"/>
      <c r="EG104" s="528"/>
      <c r="EH104" s="528"/>
      <c r="EI104" s="528"/>
      <c r="EJ104" s="528"/>
      <c r="EK104" s="528"/>
      <c r="EL104" s="528"/>
      <c r="EM104" s="528"/>
      <c r="EN104" s="528"/>
      <c r="EO104" s="528"/>
      <c r="EP104" s="528"/>
      <c r="EQ104" s="528"/>
      <c r="ER104" s="528"/>
      <c r="ES104" s="528"/>
      <c r="ET104" s="528"/>
      <c r="EU104" s="528"/>
      <c r="EV104" s="528"/>
      <c r="EW104" s="528"/>
      <c r="EX104" s="528"/>
      <c r="EY104" s="528"/>
      <c r="EZ104" s="528"/>
      <c r="FA104" s="528"/>
      <c r="FB104" s="528"/>
      <c r="FC104" s="528"/>
      <c r="FD104" s="528"/>
      <c r="FE104" s="528"/>
      <c r="FF104" s="528"/>
      <c r="FG104" s="528"/>
      <c r="FH104" s="528"/>
      <c r="FI104" s="528"/>
      <c r="FJ104" s="528"/>
      <c r="FK104" s="528"/>
      <c r="FL104" s="528"/>
      <c r="FM104" s="528"/>
      <c r="FN104" s="528"/>
      <c r="FO104" s="528"/>
      <c r="FP104" s="528"/>
      <c r="FQ104" s="528"/>
      <c r="FR104" s="528"/>
      <c r="FS104" s="528"/>
      <c r="FT104" s="528"/>
      <c r="FU104" s="528"/>
      <c r="FV104" s="528"/>
      <c r="FW104" s="528"/>
      <c r="FX104" s="528"/>
      <c r="FY104" s="528"/>
      <c r="FZ104" s="528"/>
      <c r="GA104" s="528"/>
      <c r="GB104" s="528"/>
      <c r="GC104" s="528"/>
      <c r="GD104" s="528"/>
      <c r="GE104" s="528"/>
      <c r="GF104" s="528"/>
      <c r="GG104" s="528"/>
      <c r="GH104" s="528"/>
      <c r="GI104" s="528"/>
      <c r="GJ104" s="528"/>
      <c r="GK104" s="528"/>
      <c r="GL104" s="528"/>
      <c r="GM104" s="528"/>
      <c r="GN104" s="528"/>
      <c r="GO104" s="528"/>
      <c r="GP104" s="528"/>
      <c r="GQ104" s="528"/>
      <c r="GR104" s="528"/>
      <c r="GS104" s="528"/>
      <c r="GT104" s="528"/>
      <c r="GU104" s="528"/>
      <c r="GV104" s="528"/>
      <c r="GW104" s="528"/>
      <c r="GX104" s="528"/>
      <c r="GY104" s="528"/>
      <c r="GZ104" s="528"/>
      <c r="HA104" s="528"/>
      <c r="HB104" s="528"/>
      <c r="HC104" s="528"/>
      <c r="HD104" s="528"/>
      <c r="HE104" s="528"/>
      <c r="HF104" s="528"/>
      <c r="HG104" s="528"/>
      <c r="HH104" s="528"/>
      <c r="HI104" s="528"/>
      <c r="HJ104" s="528"/>
      <c r="HK104" s="528"/>
      <c r="HL104" s="528"/>
      <c r="HM104" s="528"/>
      <c r="HN104" s="528"/>
      <c r="HO104" s="528"/>
      <c r="HP104" s="528"/>
      <c r="HQ104" s="528"/>
      <c r="HR104" s="528"/>
      <c r="HS104" s="528"/>
      <c r="HT104" s="528"/>
      <c r="HU104" s="528"/>
      <c r="HV104" s="528"/>
      <c r="HW104" s="528"/>
      <c r="HX104" s="528"/>
      <c r="HY104" s="528"/>
      <c r="HZ104" s="528"/>
      <c r="IA104" s="528"/>
      <c r="IB104" s="528"/>
      <c r="IC104" s="528"/>
      <c r="ID104" s="528"/>
      <c r="IE104" s="528"/>
      <c r="IF104" s="528"/>
      <c r="IG104" s="528"/>
      <c r="IH104" s="528"/>
      <c r="II104" s="528"/>
      <c r="IJ104" s="528"/>
      <c r="IK104" s="528"/>
      <c r="IL104" s="528"/>
      <c r="IM104" s="528"/>
      <c r="IN104" s="528"/>
      <c r="IO104" s="528"/>
      <c r="IP104" s="528"/>
      <c r="IQ104" s="528"/>
      <c r="IR104" s="528"/>
      <c r="IS104" s="528"/>
      <c r="IT104" s="528"/>
      <c r="IU104" s="528"/>
      <c r="IV104" s="528"/>
      <c r="IW104" s="528"/>
      <c r="IX104" s="528"/>
      <c r="IY104" s="528"/>
      <c r="IZ104" s="528"/>
      <c r="JA104" s="528"/>
      <c r="JB104" s="528"/>
      <c r="JC104" s="528"/>
      <c r="JD104" s="528"/>
      <c r="JE104" s="528"/>
      <c r="JF104" s="528"/>
      <c r="JG104" s="528"/>
      <c r="JH104" s="528"/>
      <c r="JI104" s="528"/>
      <c r="JJ104" s="528"/>
      <c r="JK104" s="528"/>
      <c r="JL104" s="528"/>
      <c r="JM104" s="528"/>
      <c r="JN104" s="528"/>
      <c r="JO104" s="528"/>
      <c r="JP104" s="528"/>
      <c r="JQ104" s="528"/>
      <c r="JR104" s="528"/>
      <c r="JS104" s="528"/>
      <c r="JT104" s="528"/>
      <c r="JU104" s="528"/>
      <c r="JV104" s="528"/>
      <c r="JW104" s="528"/>
      <c r="JX104" s="528"/>
      <c r="JY104" s="528"/>
      <c r="JZ104" s="528"/>
      <c r="KA104" s="528"/>
      <c r="KB104" s="528"/>
      <c r="KC104" s="528"/>
      <c r="KD104" s="528"/>
      <c r="KE104" s="528"/>
      <c r="KF104" s="528"/>
      <c r="KG104" s="528"/>
      <c r="KH104" s="528"/>
      <c r="KI104" s="528"/>
      <c r="KJ104" s="528"/>
      <c r="KK104" s="528"/>
      <c r="KL104" s="528"/>
      <c r="KM104" s="528"/>
      <c r="KN104" s="528"/>
      <c r="KO104" s="528"/>
      <c r="KP104" s="528"/>
      <c r="KQ104" s="528"/>
      <c r="KR104" s="528"/>
      <c r="KS104" s="528"/>
      <c r="KT104" s="528"/>
      <c r="KU104" s="528"/>
      <c r="KV104" s="528"/>
      <c r="KW104" s="528"/>
      <c r="KX104" s="528"/>
      <c r="KY104" s="528"/>
      <c r="KZ104" s="528"/>
      <c r="LA104" s="528"/>
      <c r="LB104" s="528"/>
      <c r="LC104" s="528"/>
      <c r="LD104" s="528"/>
      <c r="LE104" s="528"/>
      <c r="LF104" s="528"/>
      <c r="LG104" s="528"/>
      <c r="LH104" s="528"/>
      <c r="LI104" s="528"/>
      <c r="LJ104" s="528"/>
      <c r="LK104" s="528"/>
      <c r="LL104" s="528"/>
      <c r="LM104" s="528"/>
      <c r="LN104" s="528"/>
      <c r="LO104" s="528"/>
      <c r="LP104" s="528"/>
      <c r="LQ104" s="528"/>
      <c r="LR104" s="528"/>
      <c r="LS104" s="528"/>
      <c r="LT104" s="528"/>
      <c r="LU104" s="528"/>
      <c r="LV104" s="528"/>
      <c r="LW104" s="528"/>
      <c r="LX104" s="528"/>
      <c r="LY104" s="528"/>
      <c r="LZ104" s="528"/>
      <c r="MA104" s="528"/>
      <c r="MB104" s="528"/>
      <c r="MC104" s="528"/>
      <c r="MD104" s="528"/>
      <c r="ME104" s="528"/>
      <c r="MF104" s="528"/>
      <c r="MG104" s="528"/>
      <c r="MH104" s="528"/>
      <c r="MI104" s="528"/>
      <c r="MJ104" s="528"/>
      <c r="MK104" s="528"/>
      <c r="ML104" s="528"/>
      <c r="MM104" s="528"/>
      <c r="MN104" s="528"/>
      <c r="MO104" s="528"/>
      <c r="MP104" s="528"/>
      <c r="MQ104" s="528"/>
      <c r="MR104" s="528"/>
      <c r="MS104" s="528"/>
      <c r="MT104" s="528"/>
      <c r="MU104" s="528"/>
      <c r="MV104" s="528"/>
      <c r="MW104" s="528"/>
    </row>
    <row r="105" spans="1:361" s="523" customFormat="1" ht="13.5" customHeight="1">
      <c r="A105" s="527" t="s">
        <v>3</v>
      </c>
      <c r="B105" s="528"/>
      <c r="C105" s="528"/>
      <c r="D105" s="528"/>
      <c r="E105" s="528"/>
      <c r="F105" s="528"/>
      <c r="G105" s="528"/>
      <c r="H105" s="528"/>
      <c r="I105" s="528"/>
      <c r="J105" s="528"/>
      <c r="K105" s="528"/>
      <c r="L105" s="528"/>
      <c r="M105" s="528"/>
      <c r="N105" s="528"/>
      <c r="O105" s="528"/>
      <c r="P105" s="528"/>
      <c r="Q105" s="528"/>
      <c r="R105" s="528"/>
      <c r="S105" s="528"/>
      <c r="T105" s="528"/>
      <c r="U105" s="528"/>
      <c r="V105" s="528"/>
      <c r="W105" s="528"/>
      <c r="X105" s="528"/>
      <c r="Y105" s="528"/>
      <c r="Z105" s="528"/>
      <c r="AA105" s="528"/>
      <c r="AB105" s="528"/>
      <c r="AC105" s="528"/>
      <c r="AD105" s="528"/>
      <c r="AE105" s="528"/>
      <c r="AF105" s="528"/>
      <c r="AG105" s="528"/>
      <c r="AH105" s="528"/>
      <c r="AI105" s="528"/>
      <c r="AJ105" s="528"/>
      <c r="AK105" s="528"/>
      <c r="AL105" s="528"/>
      <c r="AM105" s="528"/>
      <c r="AN105" s="528"/>
      <c r="AO105" s="528"/>
      <c r="AP105" s="528"/>
      <c r="AQ105" s="528"/>
      <c r="AR105" s="528"/>
      <c r="AS105" s="528"/>
      <c r="AT105" s="528"/>
      <c r="AU105" s="528"/>
      <c r="AV105" s="528"/>
      <c r="AW105" s="528"/>
      <c r="AX105" s="528"/>
      <c r="AY105" s="528"/>
      <c r="AZ105" s="528"/>
      <c r="BA105" s="528"/>
      <c r="BB105" s="528"/>
      <c r="BC105" s="528"/>
      <c r="BD105" s="528"/>
      <c r="BE105" s="528"/>
      <c r="BF105" s="528"/>
      <c r="BG105" s="528"/>
      <c r="BH105" s="528"/>
      <c r="BI105" s="528"/>
      <c r="BJ105" s="528"/>
      <c r="BK105" s="528"/>
      <c r="BL105" s="528"/>
      <c r="BM105" s="528"/>
      <c r="BN105" s="528"/>
      <c r="BO105" s="528"/>
      <c r="BP105" s="528"/>
      <c r="BQ105" s="528"/>
      <c r="BR105" s="528"/>
      <c r="BS105" s="528"/>
      <c r="BT105" s="528"/>
      <c r="BU105" s="528"/>
      <c r="BV105" s="528"/>
      <c r="BW105" s="528"/>
      <c r="BX105" s="528"/>
      <c r="BY105" s="528"/>
      <c r="BZ105" s="528"/>
      <c r="CA105" s="528"/>
      <c r="CB105" s="528"/>
      <c r="CC105" s="528"/>
      <c r="CD105" s="528"/>
      <c r="CE105" s="528"/>
      <c r="CF105" s="528"/>
      <c r="CG105" s="528"/>
      <c r="CH105" s="528"/>
      <c r="CI105" s="528"/>
      <c r="CJ105" s="528"/>
      <c r="CK105" s="528"/>
      <c r="CL105" s="528"/>
      <c r="CM105" s="528"/>
      <c r="CN105" s="528"/>
      <c r="CO105" s="528"/>
      <c r="CP105" s="528"/>
      <c r="CQ105" s="528"/>
      <c r="CR105" s="528"/>
      <c r="CS105" s="528"/>
      <c r="CT105" s="528"/>
      <c r="CU105" s="528"/>
      <c r="CV105" s="528"/>
      <c r="CW105" s="528"/>
      <c r="CX105" s="528"/>
      <c r="CY105" s="528"/>
      <c r="CZ105" s="528"/>
      <c r="DA105" s="528"/>
      <c r="DB105" s="528"/>
      <c r="DC105" s="528"/>
      <c r="DD105" s="528"/>
      <c r="DE105" s="528"/>
      <c r="DF105" s="528"/>
      <c r="DG105" s="528"/>
      <c r="DH105" s="528"/>
      <c r="DI105" s="528"/>
      <c r="DJ105" s="528"/>
      <c r="DK105" s="528"/>
      <c r="DL105" s="528"/>
      <c r="DM105" s="528"/>
      <c r="DN105" s="528"/>
      <c r="DO105" s="528"/>
      <c r="DP105" s="528"/>
      <c r="DQ105" s="528"/>
      <c r="DR105" s="528"/>
      <c r="DS105" s="528"/>
      <c r="DT105" s="528"/>
      <c r="DU105" s="528"/>
      <c r="DV105" s="528"/>
      <c r="DW105" s="528"/>
      <c r="DX105" s="528"/>
      <c r="DY105" s="528"/>
      <c r="DZ105" s="528"/>
      <c r="EA105" s="528"/>
      <c r="EB105" s="528"/>
      <c r="EC105" s="528"/>
      <c r="ED105" s="528"/>
      <c r="EE105" s="528"/>
      <c r="EF105" s="528"/>
      <c r="EG105" s="528"/>
      <c r="EH105" s="528"/>
      <c r="EI105" s="528"/>
      <c r="EJ105" s="528"/>
      <c r="EK105" s="528"/>
      <c r="EL105" s="528"/>
      <c r="EM105" s="528"/>
      <c r="EN105" s="528"/>
      <c r="EO105" s="528"/>
      <c r="EP105" s="528"/>
      <c r="EQ105" s="528"/>
      <c r="ER105" s="528"/>
      <c r="ES105" s="528"/>
      <c r="ET105" s="528"/>
      <c r="EU105" s="528"/>
      <c r="EV105" s="528"/>
      <c r="EW105" s="528"/>
      <c r="EX105" s="528"/>
      <c r="EY105" s="528"/>
      <c r="EZ105" s="528"/>
      <c r="FA105" s="528"/>
      <c r="FB105" s="528"/>
      <c r="FC105" s="528"/>
      <c r="FD105" s="528"/>
      <c r="FE105" s="528"/>
      <c r="FF105" s="528"/>
      <c r="FG105" s="528"/>
      <c r="FH105" s="528"/>
      <c r="FI105" s="528"/>
      <c r="FJ105" s="528"/>
      <c r="FK105" s="528"/>
      <c r="FL105" s="528"/>
      <c r="FM105" s="528"/>
      <c r="FN105" s="528"/>
      <c r="FO105" s="528"/>
      <c r="FP105" s="528"/>
      <c r="FQ105" s="528"/>
      <c r="FR105" s="528"/>
      <c r="FS105" s="528"/>
      <c r="FT105" s="528"/>
      <c r="FU105" s="528"/>
      <c r="FV105" s="528"/>
      <c r="FW105" s="528"/>
      <c r="FX105" s="528"/>
      <c r="FY105" s="528"/>
      <c r="FZ105" s="528"/>
      <c r="GA105" s="528"/>
      <c r="GB105" s="528"/>
      <c r="GC105" s="528"/>
      <c r="GD105" s="528"/>
      <c r="GE105" s="528"/>
      <c r="GF105" s="528"/>
      <c r="GG105" s="528"/>
      <c r="GH105" s="528"/>
      <c r="GI105" s="528"/>
      <c r="GJ105" s="528"/>
      <c r="GK105" s="528"/>
      <c r="GL105" s="528"/>
      <c r="GM105" s="528"/>
      <c r="GN105" s="528"/>
      <c r="GO105" s="528"/>
      <c r="GP105" s="528"/>
      <c r="GQ105" s="528"/>
      <c r="GR105" s="528"/>
      <c r="GS105" s="528"/>
      <c r="GT105" s="528"/>
      <c r="GU105" s="528"/>
      <c r="GV105" s="528"/>
      <c r="GW105" s="528"/>
      <c r="GX105" s="528"/>
      <c r="GY105" s="528"/>
      <c r="GZ105" s="528"/>
      <c r="HA105" s="528"/>
      <c r="HB105" s="528"/>
      <c r="HC105" s="528"/>
      <c r="HD105" s="528"/>
      <c r="HE105" s="528"/>
      <c r="HF105" s="528"/>
      <c r="HG105" s="528"/>
      <c r="HH105" s="528"/>
      <c r="HI105" s="528"/>
      <c r="HJ105" s="528"/>
      <c r="HK105" s="528"/>
      <c r="HL105" s="528"/>
      <c r="HM105" s="528"/>
      <c r="HN105" s="528"/>
      <c r="HO105" s="528"/>
      <c r="HP105" s="528"/>
      <c r="HQ105" s="528"/>
      <c r="HR105" s="528"/>
      <c r="HS105" s="528"/>
      <c r="HT105" s="528"/>
      <c r="HU105" s="528"/>
      <c r="HV105" s="528"/>
      <c r="HW105" s="528"/>
      <c r="HX105" s="528"/>
      <c r="HY105" s="528"/>
      <c r="HZ105" s="528"/>
      <c r="IA105" s="528"/>
      <c r="IB105" s="528"/>
      <c r="IC105" s="528"/>
      <c r="ID105" s="528"/>
      <c r="IE105" s="528"/>
      <c r="IF105" s="528"/>
      <c r="IG105" s="528"/>
      <c r="IH105" s="528"/>
      <c r="II105" s="528"/>
      <c r="IJ105" s="528"/>
      <c r="IK105" s="528"/>
      <c r="IL105" s="528"/>
      <c r="IM105" s="528"/>
      <c r="IN105" s="528"/>
      <c r="IO105" s="528"/>
      <c r="IP105" s="528"/>
      <c r="IQ105" s="528"/>
      <c r="IR105" s="528"/>
      <c r="IS105" s="528"/>
      <c r="IT105" s="528"/>
      <c r="IU105" s="528"/>
      <c r="IV105" s="528"/>
      <c r="IW105" s="528"/>
      <c r="IX105" s="528"/>
      <c r="IY105" s="528"/>
      <c r="IZ105" s="528"/>
      <c r="JA105" s="528"/>
      <c r="JB105" s="528"/>
      <c r="JC105" s="528"/>
      <c r="JD105" s="528"/>
      <c r="JE105" s="528"/>
      <c r="JF105" s="528"/>
      <c r="JG105" s="528"/>
      <c r="JH105" s="528"/>
      <c r="JI105" s="528"/>
      <c r="JJ105" s="528"/>
      <c r="JK105" s="528"/>
      <c r="JL105" s="528"/>
      <c r="JM105" s="528"/>
      <c r="JN105" s="528"/>
      <c r="JO105" s="528"/>
      <c r="JP105" s="528"/>
      <c r="JQ105" s="528"/>
      <c r="JR105" s="528"/>
      <c r="JS105" s="528"/>
      <c r="JT105" s="528"/>
      <c r="JU105" s="528"/>
      <c r="JV105" s="528"/>
      <c r="JW105" s="528"/>
      <c r="JX105" s="528"/>
      <c r="JY105" s="528"/>
      <c r="JZ105" s="528"/>
      <c r="KA105" s="528"/>
      <c r="KB105" s="528"/>
      <c r="KC105" s="528"/>
      <c r="KD105" s="528"/>
      <c r="KE105" s="528"/>
      <c r="KF105" s="528"/>
      <c r="KG105" s="528"/>
      <c r="KH105" s="528"/>
      <c r="KI105" s="528"/>
      <c r="KJ105" s="528"/>
      <c r="KK105" s="528"/>
      <c r="KL105" s="528"/>
      <c r="KM105" s="528"/>
      <c r="KN105" s="528"/>
      <c r="KO105" s="528"/>
      <c r="KP105" s="528"/>
      <c r="KQ105" s="528"/>
      <c r="KR105" s="528"/>
      <c r="KS105" s="528"/>
      <c r="KT105" s="528"/>
      <c r="KU105" s="528"/>
      <c r="KV105" s="528"/>
      <c r="KW105" s="528"/>
      <c r="KX105" s="528"/>
      <c r="KY105" s="528"/>
      <c r="KZ105" s="528"/>
      <c r="LA105" s="528"/>
      <c r="LB105" s="528"/>
      <c r="LC105" s="528"/>
      <c r="LD105" s="528"/>
      <c r="LE105" s="528"/>
      <c r="LF105" s="528"/>
      <c r="LG105" s="528"/>
      <c r="LH105" s="528"/>
      <c r="LI105" s="528"/>
      <c r="LJ105" s="528"/>
      <c r="LK105" s="528"/>
      <c r="LL105" s="528"/>
      <c r="LM105" s="528"/>
      <c r="LN105" s="528"/>
      <c r="LO105" s="528"/>
      <c r="LP105" s="528"/>
      <c r="LQ105" s="528"/>
      <c r="LR105" s="528"/>
      <c r="LS105" s="528"/>
      <c r="LT105" s="528"/>
      <c r="LU105" s="528"/>
      <c r="LV105" s="528"/>
      <c r="LW105" s="528"/>
      <c r="LX105" s="528"/>
      <c r="LY105" s="528"/>
      <c r="LZ105" s="528"/>
      <c r="MA105" s="528"/>
      <c r="MB105" s="528"/>
      <c r="MC105" s="528"/>
      <c r="MD105" s="528"/>
      <c r="ME105" s="528"/>
      <c r="MF105" s="528"/>
      <c r="MG105" s="528"/>
      <c r="MH105" s="528"/>
      <c r="MI105" s="528"/>
      <c r="MJ105" s="528"/>
      <c r="MK105" s="528"/>
      <c r="ML105" s="528"/>
      <c r="MM105" s="528"/>
      <c r="MN105" s="528"/>
      <c r="MO105" s="528"/>
      <c r="MP105" s="528"/>
      <c r="MQ105" s="528"/>
      <c r="MR105" s="528"/>
      <c r="MS105" s="528"/>
      <c r="MT105" s="528"/>
      <c r="MU105" s="528"/>
      <c r="MV105" s="528"/>
      <c r="MW105" s="528"/>
    </row>
    <row r="106" spans="1:361" s="526" customFormat="1" ht="12.6" customHeight="1">
      <c r="A106" s="524"/>
      <c r="B106" s="525"/>
      <c r="C106" s="525"/>
      <c r="D106" s="525"/>
      <c r="E106" s="525"/>
      <c r="F106" s="525"/>
      <c r="G106" s="525"/>
      <c r="H106" s="525"/>
      <c r="I106" s="525"/>
      <c r="J106" s="525"/>
      <c r="K106" s="525"/>
      <c r="L106" s="525"/>
      <c r="M106" s="525"/>
      <c r="N106" s="525"/>
      <c r="O106" s="525"/>
      <c r="P106" s="525"/>
      <c r="Q106" s="525"/>
      <c r="R106" s="525"/>
      <c r="S106" s="525"/>
      <c r="T106" s="525"/>
      <c r="U106" s="525"/>
      <c r="V106" s="525"/>
      <c r="W106" s="525"/>
      <c r="X106" s="525"/>
      <c r="Y106" s="525"/>
      <c r="Z106" s="525"/>
      <c r="AA106" s="525"/>
      <c r="AB106" s="525"/>
      <c r="AC106" s="525"/>
      <c r="AD106" s="525"/>
      <c r="AE106" s="525"/>
      <c r="AF106" s="525"/>
      <c r="AG106" s="525"/>
      <c r="AH106" s="525"/>
      <c r="AI106" s="525"/>
      <c r="AJ106" s="525"/>
      <c r="AK106" s="525"/>
      <c r="AL106" s="525"/>
      <c r="AM106" s="525"/>
      <c r="AN106" s="525"/>
      <c r="AO106" s="525"/>
      <c r="AP106" s="525"/>
      <c r="AQ106" s="525"/>
      <c r="AR106" s="525"/>
      <c r="AS106" s="525"/>
      <c r="AT106" s="525"/>
      <c r="AU106" s="525"/>
      <c r="AV106" s="525"/>
      <c r="AW106" s="525"/>
      <c r="AX106" s="525"/>
      <c r="AY106" s="525"/>
      <c r="AZ106" s="525"/>
      <c r="BA106" s="525"/>
      <c r="BB106" s="525"/>
      <c r="BC106" s="525"/>
      <c r="BD106" s="525"/>
      <c r="BE106" s="525"/>
      <c r="BF106" s="525"/>
      <c r="BG106" s="525"/>
      <c r="BH106" s="525"/>
      <c r="BI106" s="525"/>
      <c r="BJ106" s="525"/>
      <c r="BK106" s="525"/>
      <c r="BL106" s="525"/>
      <c r="BM106" s="525"/>
      <c r="BN106" s="525"/>
      <c r="BO106" s="525"/>
      <c r="BP106" s="525"/>
      <c r="BQ106" s="525"/>
      <c r="BR106" s="525"/>
      <c r="BS106" s="525"/>
      <c r="BT106" s="525"/>
      <c r="BU106" s="525"/>
      <c r="BV106" s="525"/>
      <c r="BW106" s="525"/>
      <c r="BX106" s="525"/>
      <c r="BY106" s="525"/>
      <c r="BZ106" s="525"/>
      <c r="CA106" s="525"/>
      <c r="CB106" s="525"/>
      <c r="CC106" s="525"/>
      <c r="CD106" s="525"/>
      <c r="CE106" s="525"/>
      <c r="CF106" s="525"/>
      <c r="CG106" s="525"/>
      <c r="CH106" s="525"/>
      <c r="CI106" s="525"/>
      <c r="CJ106" s="525"/>
      <c r="CK106" s="525"/>
      <c r="CL106" s="525"/>
      <c r="CM106" s="525"/>
      <c r="CN106" s="525"/>
      <c r="CO106" s="525"/>
      <c r="CP106" s="525"/>
      <c r="CQ106" s="525"/>
      <c r="CR106" s="525"/>
      <c r="CS106" s="525"/>
      <c r="CT106" s="525"/>
      <c r="CU106" s="525"/>
      <c r="CV106" s="525"/>
      <c r="CW106" s="525"/>
      <c r="CX106" s="525"/>
      <c r="CY106" s="525"/>
      <c r="CZ106" s="525"/>
      <c r="DA106" s="525"/>
      <c r="DB106" s="525"/>
      <c r="DC106" s="525"/>
      <c r="DD106" s="525"/>
      <c r="DE106" s="525"/>
      <c r="DF106" s="525"/>
      <c r="DG106" s="525"/>
      <c r="DH106" s="525"/>
      <c r="DI106" s="525"/>
      <c r="DJ106" s="525"/>
      <c r="DK106" s="525"/>
      <c r="DL106" s="525"/>
      <c r="DM106" s="525"/>
      <c r="DN106" s="525"/>
      <c r="DO106" s="525"/>
      <c r="DP106" s="525"/>
      <c r="DQ106" s="525"/>
      <c r="DR106" s="525"/>
      <c r="DS106" s="525"/>
      <c r="DT106" s="525"/>
      <c r="DU106" s="525"/>
      <c r="DV106" s="525"/>
      <c r="DW106" s="525"/>
      <c r="DX106" s="525"/>
      <c r="DY106" s="525"/>
      <c r="DZ106" s="525"/>
      <c r="EA106" s="525"/>
      <c r="EB106" s="525"/>
      <c r="EC106" s="525"/>
      <c r="ED106" s="525"/>
      <c r="EE106" s="525"/>
      <c r="EF106" s="525"/>
      <c r="EG106" s="525"/>
      <c r="EH106" s="525"/>
      <c r="EI106" s="525"/>
      <c r="EJ106" s="525"/>
      <c r="EK106" s="525"/>
      <c r="EL106" s="525"/>
      <c r="EM106" s="525"/>
      <c r="EN106" s="525"/>
      <c r="EO106" s="525"/>
      <c r="EP106" s="525"/>
      <c r="EQ106" s="525"/>
      <c r="ER106" s="525"/>
      <c r="ES106" s="525"/>
      <c r="ET106" s="525"/>
      <c r="EU106" s="525"/>
      <c r="EV106" s="525"/>
      <c r="EW106" s="525"/>
      <c r="EX106" s="525"/>
      <c r="EY106" s="525"/>
      <c r="EZ106" s="525"/>
      <c r="FA106" s="525"/>
      <c r="FB106" s="525"/>
      <c r="FC106" s="525"/>
      <c r="FD106" s="525"/>
      <c r="FE106" s="525"/>
      <c r="FF106" s="525"/>
      <c r="FG106" s="525"/>
      <c r="FH106" s="525"/>
      <c r="FI106" s="525"/>
      <c r="FJ106" s="525"/>
      <c r="FK106" s="525"/>
      <c r="FL106" s="525"/>
      <c r="FM106" s="525"/>
      <c r="FN106" s="525"/>
      <c r="FO106" s="525"/>
      <c r="FP106" s="525"/>
      <c r="FQ106" s="525"/>
      <c r="FR106" s="525"/>
      <c r="FS106" s="525"/>
      <c r="FT106" s="525"/>
      <c r="FU106" s="525"/>
      <c r="FV106" s="525"/>
      <c r="FW106" s="525"/>
      <c r="FX106" s="525"/>
      <c r="FY106" s="525"/>
      <c r="FZ106" s="525"/>
      <c r="GA106" s="525"/>
      <c r="GB106" s="525"/>
      <c r="GC106" s="525"/>
      <c r="GD106" s="525"/>
      <c r="GE106" s="525"/>
      <c r="GF106" s="525"/>
      <c r="GG106" s="525"/>
      <c r="GH106" s="525"/>
      <c r="GI106" s="525"/>
      <c r="GJ106" s="525"/>
      <c r="GK106" s="525"/>
      <c r="GL106" s="525"/>
      <c r="GM106" s="525"/>
      <c r="GN106" s="525"/>
      <c r="GO106" s="525"/>
      <c r="GP106" s="525"/>
      <c r="GQ106" s="525"/>
      <c r="GR106" s="525"/>
      <c r="GS106" s="525"/>
      <c r="GT106" s="525"/>
      <c r="GU106" s="525"/>
      <c r="GV106" s="525"/>
      <c r="GW106" s="525"/>
      <c r="GX106" s="525"/>
      <c r="GY106" s="525"/>
      <c r="GZ106" s="525"/>
      <c r="HA106" s="525"/>
      <c r="HB106" s="525"/>
      <c r="HC106" s="525"/>
      <c r="HD106" s="525"/>
      <c r="HE106" s="525"/>
      <c r="HF106" s="525"/>
      <c r="HG106" s="525"/>
      <c r="HH106" s="525"/>
      <c r="HI106" s="525"/>
      <c r="HJ106" s="525"/>
      <c r="HK106" s="525"/>
      <c r="HL106" s="525"/>
      <c r="HM106" s="525"/>
      <c r="HN106" s="525"/>
      <c r="HO106" s="525"/>
      <c r="HP106" s="525"/>
      <c r="HQ106" s="525"/>
      <c r="HR106" s="525"/>
      <c r="HS106" s="525"/>
      <c r="HT106" s="525"/>
      <c r="HU106" s="525"/>
      <c r="HV106" s="525"/>
      <c r="HW106" s="525"/>
      <c r="HX106" s="525"/>
      <c r="HY106" s="525"/>
      <c r="HZ106" s="525"/>
      <c r="IA106" s="525"/>
      <c r="IB106" s="525"/>
      <c r="IC106" s="525"/>
      <c r="ID106" s="525"/>
      <c r="IE106" s="525"/>
      <c r="IF106" s="525"/>
      <c r="IG106" s="525"/>
      <c r="IH106" s="525"/>
      <c r="II106" s="525"/>
      <c r="IJ106" s="525"/>
      <c r="IK106" s="525"/>
      <c r="IL106" s="525"/>
      <c r="IM106" s="525"/>
      <c r="IN106" s="525"/>
      <c r="IO106" s="525"/>
      <c r="IP106" s="525"/>
      <c r="IQ106" s="525"/>
      <c r="IR106" s="525"/>
      <c r="IS106" s="525"/>
      <c r="IT106" s="525"/>
      <c r="IU106" s="525"/>
      <c r="IV106" s="525"/>
      <c r="IW106" s="525"/>
      <c r="IX106" s="525"/>
      <c r="IY106" s="525"/>
      <c r="IZ106" s="525"/>
      <c r="JA106" s="525"/>
      <c r="JB106" s="525"/>
      <c r="JC106" s="525"/>
      <c r="JD106" s="525"/>
      <c r="JE106" s="525"/>
      <c r="JF106" s="525"/>
      <c r="JG106" s="525"/>
      <c r="JH106" s="525"/>
      <c r="JI106" s="525"/>
      <c r="JJ106" s="525"/>
      <c r="JK106" s="525"/>
      <c r="JL106" s="525"/>
      <c r="JM106" s="525"/>
      <c r="JN106" s="525"/>
      <c r="JO106" s="525"/>
      <c r="JP106" s="525"/>
      <c r="JQ106" s="525"/>
      <c r="JR106" s="525"/>
      <c r="JS106" s="525"/>
      <c r="JT106" s="525"/>
      <c r="JU106" s="525"/>
      <c r="JV106" s="525"/>
      <c r="JW106" s="525"/>
      <c r="JX106" s="525"/>
      <c r="JY106" s="525"/>
      <c r="JZ106" s="525"/>
      <c r="KA106" s="525"/>
      <c r="KB106" s="525"/>
      <c r="KC106" s="525"/>
      <c r="KD106" s="525"/>
      <c r="KE106" s="525"/>
      <c r="KF106" s="525"/>
      <c r="KG106" s="525"/>
      <c r="KH106" s="525"/>
      <c r="KI106" s="525"/>
      <c r="KJ106" s="525"/>
      <c r="KK106" s="525"/>
      <c r="KL106" s="525"/>
      <c r="KM106" s="525"/>
      <c r="KN106" s="525"/>
      <c r="KO106" s="525"/>
      <c r="KP106" s="525"/>
      <c r="KQ106" s="525"/>
      <c r="KR106" s="525"/>
      <c r="KS106" s="525"/>
      <c r="KT106" s="525"/>
      <c r="KU106" s="525"/>
      <c r="KV106" s="525"/>
      <c r="KW106" s="525"/>
      <c r="KX106" s="525"/>
      <c r="KY106" s="525"/>
      <c r="KZ106" s="525"/>
      <c r="LA106" s="525"/>
      <c r="LB106" s="525"/>
      <c r="LC106" s="525"/>
      <c r="LD106" s="525"/>
      <c r="LE106" s="525"/>
      <c r="LF106" s="525"/>
      <c r="LG106" s="525"/>
      <c r="LH106" s="525"/>
      <c r="LI106" s="525"/>
      <c r="LJ106" s="525"/>
      <c r="LK106" s="525"/>
      <c r="LL106" s="525"/>
      <c r="LM106" s="525"/>
      <c r="LN106" s="525"/>
      <c r="LO106" s="525"/>
      <c r="LP106" s="525"/>
      <c r="LQ106" s="525"/>
      <c r="LR106" s="525"/>
      <c r="LS106" s="525"/>
      <c r="LT106" s="525"/>
      <c r="LU106" s="525"/>
      <c r="LV106" s="525"/>
      <c r="LW106" s="525"/>
      <c r="LX106" s="525"/>
      <c r="LY106" s="525"/>
      <c r="LZ106" s="525"/>
      <c r="MA106" s="525"/>
      <c r="MB106" s="525"/>
      <c r="MC106" s="525"/>
      <c r="MD106" s="525"/>
      <c r="ME106" s="525"/>
      <c r="MF106" s="525"/>
      <c r="MG106" s="525"/>
      <c r="MH106" s="525"/>
      <c r="MI106" s="525"/>
      <c r="MJ106" s="525"/>
      <c r="MK106" s="525"/>
      <c r="ML106" s="525"/>
      <c r="MM106" s="525"/>
      <c r="MN106" s="525"/>
      <c r="MO106" s="525"/>
      <c r="MP106" s="525"/>
      <c r="MQ106" s="525"/>
      <c r="MR106" s="525"/>
      <c r="MS106" s="525"/>
      <c r="MT106" s="525"/>
      <c r="MU106" s="525"/>
      <c r="MV106" s="525"/>
      <c r="MW106" s="525"/>
    </row>
    <row r="107" spans="1:361" s="523" customFormat="1" ht="14.25" customHeight="1">
      <c r="A107" s="521" t="s">
        <v>4</v>
      </c>
      <c r="B107" s="522"/>
      <c r="C107" s="522"/>
      <c r="D107" s="522"/>
      <c r="E107" s="522"/>
      <c r="F107" s="522"/>
      <c r="G107" s="522"/>
      <c r="H107" s="522"/>
      <c r="I107" s="522"/>
      <c r="J107" s="522"/>
      <c r="K107" s="522"/>
      <c r="L107" s="522"/>
      <c r="M107" s="522"/>
      <c r="N107" s="522"/>
      <c r="O107" s="522"/>
      <c r="P107" s="522"/>
      <c r="Q107" s="522"/>
      <c r="R107" s="522"/>
      <c r="S107" s="522"/>
      <c r="T107" s="522"/>
      <c r="U107" s="522"/>
      <c r="V107" s="522"/>
      <c r="W107" s="522"/>
      <c r="X107" s="522"/>
      <c r="Y107" s="522"/>
      <c r="Z107" s="522"/>
      <c r="AA107" s="522"/>
      <c r="AB107" s="522"/>
      <c r="AC107" s="522"/>
      <c r="AD107" s="522"/>
      <c r="AE107" s="522"/>
      <c r="AF107" s="522"/>
      <c r="AG107" s="522"/>
      <c r="AH107" s="522"/>
      <c r="AI107" s="522"/>
      <c r="AJ107" s="522"/>
      <c r="AK107" s="522"/>
      <c r="AL107" s="522"/>
      <c r="AM107" s="522"/>
      <c r="AN107" s="522"/>
      <c r="AO107" s="522"/>
      <c r="AP107" s="522"/>
      <c r="AQ107" s="522"/>
      <c r="AR107" s="522"/>
      <c r="AS107" s="522"/>
      <c r="AT107" s="522"/>
      <c r="AU107" s="522"/>
      <c r="AV107" s="522"/>
      <c r="AW107" s="522"/>
      <c r="AX107" s="522"/>
      <c r="AY107" s="522"/>
      <c r="AZ107" s="522"/>
      <c r="BA107" s="522"/>
      <c r="BB107" s="522"/>
      <c r="BC107" s="522"/>
      <c r="BD107" s="522"/>
      <c r="BE107" s="522"/>
      <c r="BF107" s="522"/>
      <c r="BG107" s="522"/>
      <c r="BH107" s="522"/>
      <c r="BI107" s="522"/>
      <c r="BJ107" s="522"/>
      <c r="BK107" s="522"/>
      <c r="BL107" s="522"/>
      <c r="BM107" s="522"/>
      <c r="BN107" s="522"/>
      <c r="BO107" s="522"/>
      <c r="BP107" s="522"/>
      <c r="BQ107" s="522"/>
      <c r="BR107" s="522"/>
      <c r="BS107" s="522"/>
      <c r="BT107" s="522"/>
      <c r="BU107" s="522"/>
      <c r="BV107" s="522"/>
      <c r="BW107" s="522"/>
      <c r="BX107" s="522"/>
      <c r="BY107" s="522"/>
      <c r="BZ107" s="522"/>
      <c r="CA107" s="522"/>
      <c r="CB107" s="522"/>
      <c r="CC107" s="522"/>
      <c r="CD107" s="522"/>
      <c r="CE107" s="522"/>
      <c r="CF107" s="522"/>
      <c r="CG107" s="522"/>
      <c r="CH107" s="522"/>
      <c r="CI107" s="522"/>
      <c r="CJ107" s="522"/>
      <c r="CK107" s="522"/>
      <c r="CL107" s="522"/>
      <c r="CM107" s="522"/>
      <c r="CN107" s="522"/>
      <c r="CO107" s="522"/>
      <c r="CP107" s="522"/>
      <c r="CQ107" s="522"/>
      <c r="CR107" s="522"/>
      <c r="CS107" s="522"/>
      <c r="CT107" s="522"/>
      <c r="CU107" s="522"/>
      <c r="CV107" s="522"/>
      <c r="CW107" s="522"/>
      <c r="CX107" s="522"/>
      <c r="CY107" s="522"/>
      <c r="CZ107" s="522"/>
      <c r="DA107" s="522"/>
      <c r="DB107" s="522"/>
      <c r="DC107" s="522"/>
      <c r="DD107" s="522"/>
      <c r="DE107" s="522"/>
      <c r="DF107" s="522"/>
      <c r="DG107" s="522"/>
      <c r="DH107" s="522"/>
      <c r="DI107" s="522"/>
      <c r="DJ107" s="522"/>
      <c r="DK107" s="522"/>
      <c r="DL107" s="522"/>
      <c r="DM107" s="522"/>
      <c r="DN107" s="522"/>
      <c r="DO107" s="522"/>
      <c r="DP107" s="522"/>
      <c r="DQ107" s="522"/>
      <c r="DR107" s="522"/>
      <c r="DS107" s="522"/>
      <c r="DT107" s="522"/>
      <c r="DU107" s="522"/>
      <c r="DV107" s="522"/>
      <c r="DW107" s="522"/>
      <c r="DX107" s="522"/>
      <c r="DY107" s="522"/>
      <c r="DZ107" s="522"/>
      <c r="EA107" s="522"/>
      <c r="EB107" s="522"/>
      <c r="EC107" s="522"/>
      <c r="ED107" s="522"/>
      <c r="EE107" s="522"/>
      <c r="EF107" s="522"/>
      <c r="EG107" s="522"/>
      <c r="EH107" s="522"/>
      <c r="EI107" s="522"/>
      <c r="EJ107" s="522"/>
      <c r="EK107" s="522"/>
      <c r="EL107" s="522"/>
      <c r="EM107" s="522"/>
      <c r="EN107" s="522"/>
      <c r="EO107" s="522"/>
      <c r="EP107" s="522"/>
      <c r="EQ107" s="522"/>
      <c r="ER107" s="522"/>
      <c r="ES107" s="522"/>
      <c r="ET107" s="522"/>
      <c r="EU107" s="522"/>
      <c r="EV107" s="522"/>
      <c r="EW107" s="522"/>
      <c r="EX107" s="522"/>
      <c r="EY107" s="522"/>
      <c r="EZ107" s="522"/>
      <c r="FA107" s="522"/>
      <c r="FB107" s="522"/>
      <c r="FC107" s="522"/>
      <c r="FD107" s="522"/>
      <c r="FE107" s="522"/>
      <c r="FF107" s="522"/>
      <c r="FG107" s="522"/>
      <c r="FH107" s="522"/>
      <c r="FI107" s="522"/>
      <c r="FJ107" s="522"/>
      <c r="FK107" s="522"/>
      <c r="FL107" s="522"/>
      <c r="FM107" s="522"/>
      <c r="FN107" s="522"/>
      <c r="FO107" s="522"/>
      <c r="FP107" s="522"/>
      <c r="FQ107" s="522"/>
      <c r="FR107" s="522"/>
      <c r="FS107" s="522"/>
      <c r="FT107" s="522"/>
      <c r="FU107" s="522"/>
      <c r="FV107" s="522"/>
      <c r="FW107" s="522"/>
      <c r="FX107" s="522"/>
      <c r="FY107" s="522"/>
      <c r="FZ107" s="522"/>
      <c r="GA107" s="522"/>
      <c r="GB107" s="522"/>
      <c r="GC107" s="522"/>
      <c r="GD107" s="522"/>
      <c r="GE107" s="522"/>
      <c r="GF107" s="522"/>
      <c r="GG107" s="522"/>
      <c r="GH107" s="522"/>
      <c r="GI107" s="522"/>
      <c r="GJ107" s="522"/>
      <c r="GK107" s="522"/>
      <c r="GL107" s="522"/>
      <c r="GM107" s="522"/>
      <c r="GN107" s="522"/>
      <c r="GO107" s="522"/>
      <c r="GP107" s="522"/>
      <c r="GQ107" s="522"/>
      <c r="GR107" s="522"/>
      <c r="GS107" s="522"/>
      <c r="GT107" s="522"/>
      <c r="GU107" s="522"/>
      <c r="GV107" s="522"/>
      <c r="GW107" s="522"/>
      <c r="GX107" s="522"/>
      <c r="GY107" s="522"/>
      <c r="GZ107" s="522"/>
      <c r="HA107" s="522"/>
      <c r="HB107" s="522"/>
      <c r="HC107" s="522"/>
      <c r="HD107" s="522"/>
      <c r="HE107" s="522"/>
      <c r="HF107" s="522"/>
      <c r="HG107" s="522"/>
      <c r="HH107" s="522"/>
      <c r="HI107" s="522"/>
      <c r="HJ107" s="522"/>
      <c r="HK107" s="522"/>
      <c r="HL107" s="522"/>
      <c r="HM107" s="522"/>
      <c r="HN107" s="522"/>
      <c r="HO107" s="522"/>
      <c r="HP107" s="522"/>
      <c r="HQ107" s="522"/>
      <c r="HR107" s="522"/>
      <c r="HS107" s="522"/>
      <c r="HT107" s="522"/>
      <c r="HU107" s="522"/>
      <c r="HV107" s="522"/>
      <c r="HW107" s="522"/>
      <c r="HX107" s="522"/>
      <c r="HY107" s="522"/>
      <c r="HZ107" s="522"/>
      <c r="IA107" s="522"/>
      <c r="IB107" s="522"/>
      <c r="IC107" s="522"/>
      <c r="ID107" s="522"/>
      <c r="IE107" s="522"/>
      <c r="IF107" s="522"/>
      <c r="IG107" s="522"/>
      <c r="IH107" s="522"/>
      <c r="II107" s="522"/>
      <c r="IJ107" s="522"/>
      <c r="IK107" s="522"/>
      <c r="IL107" s="522"/>
      <c r="IM107" s="522"/>
      <c r="IN107" s="522"/>
      <c r="IO107" s="522"/>
      <c r="IP107" s="522"/>
      <c r="IQ107" s="522"/>
      <c r="IR107" s="522"/>
      <c r="IS107" s="522"/>
      <c r="IT107" s="522"/>
      <c r="IU107" s="522"/>
      <c r="IV107" s="522"/>
      <c r="IW107" s="522"/>
      <c r="IX107" s="522"/>
      <c r="IY107" s="522"/>
      <c r="IZ107" s="522"/>
      <c r="JA107" s="522"/>
      <c r="JB107" s="522"/>
      <c r="JC107" s="522"/>
      <c r="JD107" s="522"/>
      <c r="JE107" s="522"/>
      <c r="JF107" s="522"/>
      <c r="JG107" s="522"/>
      <c r="JH107" s="522"/>
      <c r="JI107" s="522"/>
      <c r="JJ107" s="522"/>
      <c r="JK107" s="522"/>
      <c r="JL107" s="522"/>
      <c r="JM107" s="522"/>
      <c r="JN107" s="522"/>
      <c r="JO107" s="522"/>
      <c r="JP107" s="522"/>
      <c r="JQ107" s="522"/>
      <c r="JR107" s="522"/>
      <c r="JS107" s="522"/>
      <c r="JT107" s="522"/>
      <c r="JU107" s="522"/>
      <c r="JV107" s="522"/>
      <c r="JW107" s="522"/>
      <c r="JX107" s="522"/>
      <c r="JY107" s="522"/>
      <c r="JZ107" s="522"/>
      <c r="KA107" s="522"/>
      <c r="KB107" s="522"/>
      <c r="KC107" s="522"/>
      <c r="KD107" s="522"/>
      <c r="KE107" s="522"/>
      <c r="KF107" s="522"/>
      <c r="KG107" s="522"/>
      <c r="KH107" s="522"/>
      <c r="KI107" s="522"/>
      <c r="KJ107" s="522"/>
      <c r="KK107" s="522"/>
      <c r="KL107" s="522"/>
      <c r="KM107" s="522"/>
      <c r="KN107" s="522"/>
      <c r="KO107" s="522"/>
      <c r="KP107" s="522"/>
      <c r="KQ107" s="522"/>
      <c r="KR107" s="522"/>
      <c r="KS107" s="522"/>
      <c r="KT107" s="522"/>
      <c r="KU107" s="522"/>
      <c r="KV107" s="522"/>
      <c r="KW107" s="522"/>
      <c r="KX107" s="522"/>
      <c r="KY107" s="522"/>
      <c r="KZ107" s="522"/>
      <c r="LA107" s="522"/>
      <c r="LB107" s="522"/>
      <c r="LC107" s="522"/>
      <c r="LD107" s="522"/>
      <c r="LE107" s="522"/>
      <c r="LF107" s="522"/>
      <c r="LG107" s="522"/>
      <c r="LH107" s="522"/>
      <c r="LI107" s="522"/>
      <c r="LJ107" s="522"/>
      <c r="LK107" s="522"/>
      <c r="LL107" s="522"/>
      <c r="LM107" s="522"/>
      <c r="LN107" s="522"/>
      <c r="LO107" s="522"/>
      <c r="LP107" s="522"/>
      <c r="LQ107" s="522"/>
      <c r="LR107" s="522"/>
      <c r="LS107" s="522"/>
      <c r="LT107" s="522"/>
      <c r="LU107" s="522"/>
      <c r="LV107" s="522"/>
      <c r="LW107" s="522"/>
      <c r="LX107" s="522"/>
      <c r="LY107" s="522"/>
      <c r="LZ107" s="522"/>
      <c r="MA107" s="522"/>
      <c r="MB107" s="522"/>
      <c r="MC107" s="522"/>
      <c r="MD107" s="522"/>
      <c r="ME107" s="522"/>
      <c r="MF107" s="522"/>
      <c r="MG107" s="522"/>
      <c r="MH107" s="522"/>
      <c r="MI107" s="522"/>
      <c r="MJ107" s="522"/>
      <c r="MK107" s="522"/>
      <c r="ML107" s="522"/>
      <c r="MM107" s="522"/>
      <c r="MN107" s="522"/>
      <c r="MO107" s="522"/>
      <c r="MP107" s="522"/>
      <c r="MQ107" s="522"/>
      <c r="MR107" s="522"/>
      <c r="MS107" s="522"/>
      <c r="MT107" s="522"/>
      <c r="MU107" s="522"/>
      <c r="MV107" s="522"/>
      <c r="MW107" s="522"/>
    </row>
    <row r="108" spans="1:361" s="523" customFormat="1" ht="14.25" customHeight="1">
      <c r="A108" s="529" t="s">
        <v>5</v>
      </c>
      <c r="B108" s="530"/>
      <c r="C108" s="530"/>
      <c r="D108" s="530"/>
      <c r="E108" s="530"/>
      <c r="F108" s="530"/>
      <c r="G108" s="530"/>
      <c r="H108" s="530"/>
      <c r="I108" s="530"/>
      <c r="J108" s="530"/>
      <c r="K108" s="530"/>
      <c r="L108" s="530"/>
      <c r="M108" s="530"/>
      <c r="N108" s="530"/>
      <c r="O108" s="530"/>
      <c r="P108" s="530"/>
      <c r="Q108" s="530"/>
      <c r="R108" s="530"/>
      <c r="S108" s="530"/>
      <c r="T108" s="530"/>
      <c r="U108" s="530"/>
      <c r="V108" s="530"/>
      <c r="W108" s="530"/>
      <c r="X108" s="530"/>
      <c r="Y108" s="530"/>
      <c r="Z108" s="530"/>
      <c r="AA108" s="530"/>
      <c r="AB108" s="530"/>
      <c r="AC108" s="530"/>
      <c r="AD108" s="530"/>
      <c r="AE108" s="530"/>
      <c r="AF108" s="530"/>
      <c r="AG108" s="530"/>
      <c r="AH108" s="530"/>
      <c r="AI108" s="530"/>
      <c r="AJ108" s="530"/>
      <c r="AK108" s="530"/>
      <c r="AL108" s="530"/>
      <c r="AM108" s="530"/>
      <c r="AN108" s="530"/>
      <c r="AO108" s="530"/>
      <c r="AP108" s="530"/>
      <c r="AQ108" s="530"/>
      <c r="AR108" s="530"/>
      <c r="AS108" s="530"/>
      <c r="AT108" s="530"/>
      <c r="AU108" s="530"/>
      <c r="AV108" s="530"/>
      <c r="AW108" s="530"/>
      <c r="AX108" s="530"/>
      <c r="AY108" s="530"/>
      <c r="AZ108" s="530"/>
      <c r="BA108" s="530"/>
      <c r="BB108" s="530"/>
      <c r="BC108" s="530"/>
      <c r="BD108" s="530"/>
      <c r="BE108" s="530"/>
      <c r="BF108" s="530"/>
      <c r="BG108" s="530"/>
      <c r="BH108" s="530"/>
      <c r="BI108" s="530"/>
      <c r="BJ108" s="530"/>
      <c r="BK108" s="530"/>
      <c r="BL108" s="530"/>
      <c r="BM108" s="530"/>
      <c r="BN108" s="530"/>
      <c r="BO108" s="530"/>
      <c r="BP108" s="530"/>
      <c r="BQ108" s="530"/>
      <c r="BR108" s="530"/>
      <c r="BS108" s="530"/>
      <c r="BT108" s="530"/>
      <c r="BU108" s="530"/>
      <c r="BV108" s="530"/>
      <c r="BW108" s="530"/>
      <c r="BX108" s="530"/>
      <c r="BY108" s="530"/>
      <c r="BZ108" s="530"/>
      <c r="CA108" s="530"/>
      <c r="CB108" s="530"/>
      <c r="CC108" s="530"/>
      <c r="CD108" s="530"/>
      <c r="CE108" s="530"/>
      <c r="CF108" s="530"/>
      <c r="CG108" s="530"/>
      <c r="CH108" s="530"/>
      <c r="CI108" s="530"/>
      <c r="CJ108" s="530"/>
      <c r="CK108" s="530"/>
      <c r="CL108" s="530"/>
      <c r="CM108" s="530"/>
      <c r="CN108" s="530"/>
      <c r="CO108" s="530"/>
      <c r="CP108" s="530"/>
      <c r="CQ108" s="530"/>
      <c r="CR108" s="530"/>
      <c r="CS108" s="530"/>
      <c r="CT108" s="530"/>
      <c r="CU108" s="530"/>
      <c r="CV108" s="530"/>
      <c r="CW108" s="530"/>
      <c r="CX108" s="530"/>
      <c r="CY108" s="530"/>
      <c r="CZ108" s="530"/>
      <c r="DA108" s="530"/>
      <c r="DB108" s="530"/>
      <c r="DC108" s="530"/>
      <c r="DD108" s="530"/>
      <c r="DE108" s="530"/>
      <c r="DF108" s="530"/>
      <c r="DG108" s="530"/>
      <c r="DH108" s="530"/>
      <c r="DI108" s="530"/>
      <c r="DJ108" s="530"/>
      <c r="DK108" s="530"/>
      <c r="DL108" s="530"/>
      <c r="DM108" s="530"/>
      <c r="DN108" s="530"/>
      <c r="DO108" s="530"/>
      <c r="DP108" s="530"/>
      <c r="DQ108" s="530"/>
      <c r="DR108" s="530"/>
      <c r="DS108" s="530"/>
      <c r="DT108" s="530"/>
      <c r="DU108" s="530"/>
      <c r="DV108" s="530"/>
      <c r="DW108" s="530"/>
      <c r="DX108" s="530"/>
      <c r="DY108" s="530"/>
      <c r="DZ108" s="530"/>
      <c r="EA108" s="530"/>
      <c r="EB108" s="530"/>
      <c r="EC108" s="530"/>
      <c r="ED108" s="530"/>
      <c r="EE108" s="530"/>
      <c r="EF108" s="530"/>
      <c r="EG108" s="530"/>
      <c r="EH108" s="530"/>
      <c r="EI108" s="530"/>
      <c r="EJ108" s="530"/>
      <c r="EK108" s="530"/>
      <c r="EL108" s="530"/>
      <c r="EM108" s="530"/>
      <c r="EN108" s="530"/>
      <c r="EO108" s="530"/>
      <c r="EP108" s="530"/>
      <c r="EQ108" s="530"/>
      <c r="ER108" s="530"/>
      <c r="ES108" s="530"/>
      <c r="ET108" s="530"/>
      <c r="EU108" s="530"/>
      <c r="EV108" s="530"/>
      <c r="EW108" s="530"/>
      <c r="EX108" s="530"/>
      <c r="EY108" s="530"/>
      <c r="EZ108" s="530"/>
      <c r="FA108" s="530"/>
      <c r="FB108" s="530"/>
      <c r="FC108" s="530"/>
      <c r="FD108" s="530"/>
      <c r="FE108" s="530"/>
      <c r="FF108" s="530"/>
      <c r="FG108" s="530"/>
      <c r="FH108" s="530"/>
      <c r="FI108" s="530"/>
      <c r="FJ108" s="530"/>
      <c r="FK108" s="530"/>
      <c r="FL108" s="530"/>
      <c r="FM108" s="530"/>
      <c r="FN108" s="530"/>
      <c r="FO108" s="530"/>
      <c r="FP108" s="530"/>
      <c r="FQ108" s="530"/>
      <c r="FR108" s="530"/>
      <c r="FS108" s="530"/>
      <c r="FT108" s="530"/>
      <c r="FU108" s="530"/>
      <c r="FV108" s="530"/>
      <c r="FW108" s="530"/>
      <c r="FX108" s="530"/>
      <c r="FY108" s="530"/>
      <c r="FZ108" s="530"/>
      <c r="GA108" s="530"/>
      <c r="GB108" s="530"/>
      <c r="GC108" s="530"/>
      <c r="GD108" s="530"/>
      <c r="GE108" s="530"/>
      <c r="GF108" s="530"/>
      <c r="GG108" s="530"/>
      <c r="GH108" s="530"/>
      <c r="GI108" s="530"/>
      <c r="GJ108" s="530"/>
      <c r="GK108" s="530"/>
      <c r="GL108" s="530"/>
      <c r="GM108" s="530"/>
      <c r="GN108" s="530"/>
      <c r="GO108" s="530"/>
      <c r="GP108" s="530"/>
      <c r="GQ108" s="530"/>
      <c r="GR108" s="530"/>
      <c r="GS108" s="530"/>
      <c r="GT108" s="530"/>
      <c r="GU108" s="530"/>
      <c r="GV108" s="530"/>
      <c r="GW108" s="530"/>
      <c r="GX108" s="530"/>
      <c r="GY108" s="530"/>
      <c r="GZ108" s="530"/>
      <c r="HA108" s="530"/>
      <c r="HB108" s="530"/>
      <c r="HC108" s="530"/>
      <c r="HD108" s="530"/>
      <c r="HE108" s="530"/>
      <c r="HF108" s="530"/>
      <c r="HG108" s="530"/>
      <c r="HH108" s="530"/>
      <c r="HI108" s="530"/>
      <c r="HJ108" s="530"/>
      <c r="HK108" s="530"/>
      <c r="HL108" s="530"/>
      <c r="HM108" s="530"/>
      <c r="HN108" s="530"/>
      <c r="HO108" s="530"/>
      <c r="HP108" s="530"/>
      <c r="HQ108" s="530"/>
      <c r="HR108" s="530"/>
      <c r="HS108" s="530"/>
      <c r="HT108" s="530"/>
      <c r="HU108" s="530"/>
      <c r="HV108" s="530"/>
      <c r="HW108" s="530"/>
      <c r="HX108" s="530"/>
      <c r="HY108" s="530"/>
      <c r="HZ108" s="530"/>
      <c r="IA108" s="530"/>
      <c r="IB108" s="530"/>
      <c r="IC108" s="530"/>
      <c r="ID108" s="530"/>
      <c r="IE108" s="530"/>
      <c r="IF108" s="530"/>
      <c r="IG108" s="530"/>
      <c r="IH108" s="530"/>
      <c r="II108" s="530"/>
      <c r="IJ108" s="530"/>
      <c r="IK108" s="530"/>
      <c r="IL108" s="530"/>
      <c r="IM108" s="530"/>
      <c r="IN108" s="530"/>
      <c r="IO108" s="530"/>
      <c r="IP108" s="530"/>
      <c r="IQ108" s="530"/>
      <c r="IR108" s="530"/>
      <c r="IS108" s="530"/>
      <c r="IT108" s="530"/>
      <c r="IU108" s="530"/>
      <c r="IV108" s="530"/>
      <c r="IW108" s="530"/>
      <c r="IX108" s="530"/>
      <c r="IY108" s="530"/>
      <c r="IZ108" s="530"/>
      <c r="JA108" s="530"/>
      <c r="JB108" s="530"/>
      <c r="JC108" s="530"/>
      <c r="JD108" s="530"/>
      <c r="JE108" s="530"/>
      <c r="JF108" s="530"/>
      <c r="JG108" s="530"/>
      <c r="JH108" s="530"/>
      <c r="JI108" s="530"/>
      <c r="JJ108" s="530"/>
      <c r="JK108" s="530"/>
      <c r="JL108" s="530"/>
      <c r="JM108" s="530"/>
      <c r="JN108" s="530"/>
      <c r="JO108" s="530"/>
      <c r="JP108" s="530"/>
      <c r="JQ108" s="530"/>
      <c r="JR108" s="530"/>
      <c r="JS108" s="530"/>
      <c r="JT108" s="530"/>
      <c r="JU108" s="530"/>
      <c r="JV108" s="530"/>
      <c r="JW108" s="530"/>
      <c r="JX108" s="530"/>
      <c r="JY108" s="530"/>
      <c r="JZ108" s="530"/>
      <c r="KA108" s="530"/>
      <c r="KB108" s="530"/>
      <c r="KC108" s="530"/>
      <c r="KD108" s="530"/>
      <c r="KE108" s="530"/>
      <c r="KF108" s="530"/>
      <c r="KG108" s="530"/>
      <c r="KH108" s="530"/>
      <c r="KI108" s="530"/>
      <c r="KJ108" s="530"/>
      <c r="KK108" s="530"/>
      <c r="KL108" s="530"/>
      <c r="KM108" s="530"/>
      <c r="KN108" s="530"/>
      <c r="KO108" s="530"/>
      <c r="KP108" s="530"/>
      <c r="KQ108" s="530"/>
      <c r="KR108" s="530"/>
      <c r="KS108" s="530"/>
      <c r="KT108" s="530"/>
      <c r="KU108" s="530"/>
      <c r="KV108" s="530"/>
      <c r="KW108" s="530"/>
      <c r="KX108" s="530"/>
      <c r="KY108" s="530"/>
      <c r="KZ108" s="530"/>
      <c r="LA108" s="530"/>
      <c r="LB108" s="530"/>
      <c r="LC108" s="530"/>
      <c r="LD108" s="530"/>
      <c r="LE108" s="530"/>
      <c r="LF108" s="530"/>
      <c r="LG108" s="530"/>
      <c r="LH108" s="530"/>
      <c r="LI108" s="530"/>
      <c r="LJ108" s="530"/>
      <c r="LK108" s="530"/>
      <c r="LL108" s="530"/>
      <c r="LM108" s="530"/>
      <c r="LN108" s="530"/>
      <c r="LO108" s="530"/>
      <c r="LP108" s="530"/>
      <c r="LQ108" s="530"/>
      <c r="LR108" s="530"/>
      <c r="LS108" s="530"/>
      <c r="LT108" s="530"/>
      <c r="LU108" s="530"/>
      <c r="LV108" s="530"/>
      <c r="LW108" s="530"/>
      <c r="LX108" s="530"/>
      <c r="LY108" s="530"/>
      <c r="LZ108" s="530"/>
      <c r="MA108" s="530"/>
      <c r="MB108" s="530"/>
      <c r="MC108" s="530"/>
      <c r="MD108" s="530"/>
      <c r="ME108" s="530"/>
      <c r="MF108" s="530"/>
      <c r="MG108" s="530"/>
      <c r="MH108" s="530"/>
      <c r="MI108" s="530"/>
      <c r="MJ108" s="530"/>
      <c r="MK108" s="530"/>
      <c r="ML108" s="530"/>
      <c r="MM108" s="530"/>
      <c r="MN108" s="530"/>
      <c r="MO108" s="530"/>
      <c r="MP108" s="530"/>
      <c r="MQ108" s="530"/>
      <c r="MR108" s="530"/>
      <c r="MS108" s="530"/>
      <c r="MT108" s="530"/>
      <c r="MU108" s="530"/>
      <c r="MV108" s="530"/>
      <c r="MW108" s="530"/>
    </row>
    <row r="109" spans="1:361" s="523" customFormat="1" ht="13.5" customHeight="1">
      <c r="A109" s="527" t="s">
        <v>6</v>
      </c>
      <c r="B109" s="528"/>
      <c r="C109" s="528"/>
      <c r="D109" s="528"/>
      <c r="E109" s="528"/>
      <c r="F109" s="528"/>
      <c r="G109" s="528"/>
      <c r="H109" s="528"/>
      <c r="I109" s="528"/>
      <c r="J109" s="528"/>
      <c r="K109" s="528"/>
      <c r="L109" s="528"/>
      <c r="M109" s="528"/>
      <c r="N109" s="528"/>
      <c r="O109" s="528"/>
      <c r="P109" s="528"/>
      <c r="Q109" s="528"/>
      <c r="R109" s="528"/>
      <c r="S109" s="528"/>
      <c r="T109" s="528"/>
      <c r="U109" s="528"/>
      <c r="V109" s="528"/>
      <c r="W109" s="528"/>
      <c r="X109" s="528"/>
      <c r="Y109" s="528"/>
      <c r="Z109" s="528"/>
      <c r="AA109" s="528"/>
      <c r="AB109" s="528"/>
      <c r="AC109" s="528"/>
      <c r="AD109" s="528"/>
      <c r="AE109" s="528"/>
      <c r="AF109" s="528"/>
      <c r="AG109" s="528"/>
      <c r="AH109" s="528"/>
      <c r="AI109" s="528"/>
      <c r="AJ109" s="528"/>
      <c r="AK109" s="528"/>
      <c r="AL109" s="528"/>
      <c r="AM109" s="528"/>
      <c r="AN109" s="528"/>
      <c r="AO109" s="528"/>
      <c r="AP109" s="528"/>
      <c r="AQ109" s="528"/>
      <c r="AR109" s="528"/>
      <c r="AS109" s="528"/>
      <c r="AT109" s="528"/>
      <c r="AU109" s="528"/>
      <c r="AV109" s="528"/>
      <c r="AW109" s="528"/>
      <c r="AX109" s="528"/>
      <c r="AY109" s="528"/>
      <c r="AZ109" s="528"/>
      <c r="BA109" s="528"/>
      <c r="BB109" s="528"/>
      <c r="BC109" s="528"/>
      <c r="BD109" s="528"/>
      <c r="BE109" s="528"/>
      <c r="BF109" s="528"/>
      <c r="BG109" s="528"/>
      <c r="BH109" s="528"/>
      <c r="BI109" s="528"/>
      <c r="BJ109" s="528"/>
      <c r="BK109" s="528"/>
      <c r="BL109" s="528"/>
      <c r="BM109" s="528"/>
      <c r="BN109" s="528"/>
      <c r="BO109" s="528"/>
      <c r="BP109" s="528"/>
      <c r="BQ109" s="528"/>
      <c r="BR109" s="528"/>
      <c r="BS109" s="528"/>
      <c r="BT109" s="528"/>
      <c r="BU109" s="528"/>
      <c r="BV109" s="528"/>
      <c r="BW109" s="528"/>
      <c r="BX109" s="528"/>
      <c r="BY109" s="528"/>
      <c r="BZ109" s="528"/>
      <c r="CA109" s="528"/>
      <c r="CB109" s="528"/>
      <c r="CC109" s="528"/>
      <c r="CD109" s="528"/>
      <c r="CE109" s="528"/>
      <c r="CF109" s="528"/>
      <c r="CG109" s="528"/>
      <c r="CH109" s="528"/>
      <c r="CI109" s="528"/>
      <c r="CJ109" s="528"/>
      <c r="CK109" s="528"/>
      <c r="CL109" s="528"/>
      <c r="CM109" s="528"/>
      <c r="CN109" s="528"/>
      <c r="CO109" s="528"/>
      <c r="CP109" s="528"/>
      <c r="CQ109" s="528"/>
      <c r="CR109" s="528"/>
      <c r="CS109" s="528"/>
      <c r="CT109" s="528"/>
      <c r="CU109" s="528"/>
      <c r="CV109" s="528"/>
      <c r="CW109" s="528"/>
      <c r="CX109" s="528"/>
      <c r="CY109" s="528"/>
      <c r="CZ109" s="528"/>
      <c r="DA109" s="528"/>
      <c r="DB109" s="528"/>
      <c r="DC109" s="528"/>
      <c r="DD109" s="528"/>
      <c r="DE109" s="528"/>
      <c r="DF109" s="528"/>
      <c r="DG109" s="528"/>
      <c r="DH109" s="528"/>
      <c r="DI109" s="528"/>
      <c r="DJ109" s="528"/>
      <c r="DK109" s="528"/>
      <c r="DL109" s="528"/>
      <c r="DM109" s="528"/>
      <c r="DN109" s="528"/>
      <c r="DO109" s="528"/>
      <c r="DP109" s="528"/>
      <c r="DQ109" s="528"/>
      <c r="DR109" s="528"/>
      <c r="DS109" s="528"/>
      <c r="DT109" s="528"/>
      <c r="DU109" s="528"/>
      <c r="DV109" s="528"/>
      <c r="DW109" s="528"/>
      <c r="DX109" s="528"/>
      <c r="DY109" s="528"/>
      <c r="DZ109" s="528"/>
      <c r="EA109" s="528"/>
      <c r="EB109" s="528"/>
      <c r="EC109" s="528"/>
      <c r="ED109" s="528"/>
      <c r="EE109" s="528"/>
      <c r="EF109" s="528"/>
      <c r="EG109" s="528"/>
      <c r="EH109" s="528"/>
      <c r="EI109" s="528"/>
      <c r="EJ109" s="528"/>
      <c r="EK109" s="528"/>
      <c r="EL109" s="528"/>
      <c r="EM109" s="528"/>
      <c r="EN109" s="528"/>
      <c r="EO109" s="528"/>
      <c r="EP109" s="528"/>
      <c r="EQ109" s="528"/>
      <c r="ER109" s="528"/>
      <c r="ES109" s="528"/>
      <c r="ET109" s="528"/>
      <c r="EU109" s="528"/>
      <c r="EV109" s="528"/>
      <c r="EW109" s="528"/>
      <c r="EX109" s="528"/>
      <c r="EY109" s="528"/>
      <c r="EZ109" s="528"/>
      <c r="FA109" s="528"/>
      <c r="FB109" s="528"/>
      <c r="FC109" s="528"/>
      <c r="FD109" s="528"/>
      <c r="FE109" s="528"/>
      <c r="FF109" s="528"/>
      <c r="FG109" s="528"/>
      <c r="FH109" s="528"/>
      <c r="FI109" s="528"/>
      <c r="FJ109" s="528"/>
      <c r="FK109" s="528"/>
      <c r="FL109" s="528"/>
      <c r="FM109" s="528"/>
      <c r="FN109" s="528"/>
      <c r="FO109" s="528"/>
      <c r="FP109" s="528"/>
      <c r="FQ109" s="528"/>
      <c r="FR109" s="528"/>
      <c r="FS109" s="528"/>
      <c r="FT109" s="528"/>
      <c r="FU109" s="528"/>
      <c r="FV109" s="528"/>
      <c r="FW109" s="528"/>
      <c r="FX109" s="528"/>
      <c r="FY109" s="528"/>
      <c r="FZ109" s="528"/>
      <c r="GA109" s="528"/>
      <c r="GB109" s="528"/>
      <c r="GC109" s="528"/>
      <c r="GD109" s="528"/>
      <c r="GE109" s="528"/>
      <c r="GF109" s="528"/>
      <c r="GG109" s="528"/>
      <c r="GH109" s="528"/>
      <c r="GI109" s="528"/>
      <c r="GJ109" s="528"/>
      <c r="GK109" s="528"/>
      <c r="GL109" s="528"/>
      <c r="GM109" s="528"/>
      <c r="GN109" s="528"/>
      <c r="GO109" s="528"/>
      <c r="GP109" s="528"/>
      <c r="GQ109" s="528"/>
      <c r="GR109" s="528"/>
      <c r="GS109" s="528"/>
      <c r="GT109" s="528"/>
      <c r="GU109" s="528"/>
      <c r="GV109" s="528"/>
      <c r="GW109" s="528"/>
      <c r="GX109" s="528"/>
      <c r="GY109" s="528"/>
      <c r="GZ109" s="528"/>
      <c r="HA109" s="528"/>
      <c r="HB109" s="528"/>
      <c r="HC109" s="528"/>
      <c r="HD109" s="528"/>
      <c r="HE109" s="528"/>
      <c r="HF109" s="528"/>
      <c r="HG109" s="528"/>
      <c r="HH109" s="528"/>
      <c r="HI109" s="528"/>
      <c r="HJ109" s="528"/>
      <c r="HK109" s="528"/>
      <c r="HL109" s="528"/>
      <c r="HM109" s="528"/>
      <c r="HN109" s="528"/>
      <c r="HO109" s="528"/>
      <c r="HP109" s="528"/>
      <c r="HQ109" s="528"/>
      <c r="HR109" s="528"/>
      <c r="HS109" s="528"/>
      <c r="HT109" s="528"/>
      <c r="HU109" s="528"/>
      <c r="HV109" s="528"/>
      <c r="HW109" s="528"/>
      <c r="HX109" s="528"/>
      <c r="HY109" s="528"/>
      <c r="HZ109" s="528"/>
      <c r="IA109" s="528"/>
      <c r="IB109" s="528"/>
      <c r="IC109" s="528"/>
      <c r="ID109" s="528"/>
      <c r="IE109" s="528"/>
      <c r="IF109" s="528"/>
      <c r="IG109" s="528"/>
      <c r="IH109" s="528"/>
      <c r="II109" s="528"/>
      <c r="IJ109" s="528"/>
      <c r="IK109" s="528"/>
      <c r="IL109" s="528"/>
      <c r="IM109" s="528"/>
      <c r="IN109" s="528"/>
      <c r="IO109" s="528"/>
      <c r="IP109" s="528"/>
      <c r="IQ109" s="528"/>
      <c r="IR109" s="528"/>
      <c r="IS109" s="528"/>
      <c r="IT109" s="528"/>
      <c r="IU109" s="528"/>
      <c r="IV109" s="528"/>
      <c r="IW109" s="528"/>
      <c r="IX109" s="528"/>
      <c r="IY109" s="528"/>
      <c r="IZ109" s="528"/>
      <c r="JA109" s="528"/>
      <c r="JB109" s="528"/>
      <c r="JC109" s="528"/>
      <c r="JD109" s="528"/>
      <c r="JE109" s="528"/>
      <c r="JF109" s="528"/>
      <c r="JG109" s="528"/>
      <c r="JH109" s="528"/>
      <c r="JI109" s="528"/>
      <c r="JJ109" s="528"/>
      <c r="JK109" s="528"/>
      <c r="JL109" s="528"/>
      <c r="JM109" s="528"/>
      <c r="JN109" s="528"/>
      <c r="JO109" s="528"/>
      <c r="JP109" s="528"/>
      <c r="JQ109" s="528"/>
      <c r="JR109" s="528"/>
      <c r="JS109" s="528"/>
      <c r="JT109" s="528"/>
      <c r="JU109" s="528"/>
      <c r="JV109" s="528"/>
      <c r="JW109" s="528"/>
      <c r="JX109" s="528"/>
      <c r="JY109" s="528"/>
      <c r="JZ109" s="528"/>
      <c r="KA109" s="528"/>
      <c r="KB109" s="528"/>
      <c r="KC109" s="528"/>
      <c r="KD109" s="528"/>
      <c r="KE109" s="528"/>
      <c r="KF109" s="528"/>
      <c r="KG109" s="528"/>
      <c r="KH109" s="528"/>
      <c r="KI109" s="528"/>
      <c r="KJ109" s="528"/>
      <c r="KK109" s="528"/>
      <c r="KL109" s="528"/>
      <c r="KM109" s="528"/>
      <c r="KN109" s="528"/>
      <c r="KO109" s="528"/>
      <c r="KP109" s="528"/>
      <c r="KQ109" s="528"/>
      <c r="KR109" s="528"/>
      <c r="KS109" s="528"/>
      <c r="KT109" s="528"/>
      <c r="KU109" s="528"/>
      <c r="KV109" s="528"/>
      <c r="KW109" s="528"/>
      <c r="KX109" s="528"/>
      <c r="KY109" s="528"/>
      <c r="KZ109" s="528"/>
      <c r="LA109" s="528"/>
      <c r="LB109" s="528"/>
      <c r="LC109" s="528"/>
      <c r="LD109" s="528"/>
      <c r="LE109" s="528"/>
      <c r="LF109" s="528"/>
      <c r="LG109" s="528"/>
      <c r="LH109" s="528"/>
      <c r="LI109" s="528"/>
      <c r="LJ109" s="528"/>
      <c r="LK109" s="528"/>
      <c r="LL109" s="528"/>
      <c r="LM109" s="528"/>
      <c r="LN109" s="528"/>
      <c r="LO109" s="528"/>
      <c r="LP109" s="528"/>
      <c r="LQ109" s="528"/>
      <c r="LR109" s="528"/>
      <c r="LS109" s="528"/>
      <c r="LT109" s="528"/>
      <c r="LU109" s="528"/>
      <c r="LV109" s="528"/>
      <c r="LW109" s="528"/>
      <c r="LX109" s="528"/>
      <c r="LY109" s="528"/>
      <c r="LZ109" s="528"/>
      <c r="MA109" s="528"/>
      <c r="MB109" s="528"/>
      <c r="MC109" s="528"/>
      <c r="MD109" s="528"/>
      <c r="ME109" s="528"/>
      <c r="MF109" s="528"/>
      <c r="MG109" s="528"/>
      <c r="MH109" s="528"/>
      <c r="MI109" s="528"/>
      <c r="MJ109" s="528"/>
      <c r="MK109" s="528"/>
      <c r="ML109" s="528"/>
      <c r="MM109" s="528"/>
      <c r="MN109" s="528"/>
      <c r="MO109" s="528"/>
      <c r="MP109" s="528"/>
      <c r="MQ109" s="528"/>
      <c r="MR109" s="528"/>
      <c r="MS109" s="528"/>
      <c r="MT109" s="528"/>
      <c r="MU109" s="528"/>
      <c r="MV109" s="528"/>
      <c r="MW109" s="528"/>
    </row>
    <row r="110" spans="1:361" s="523" customFormat="1" ht="13.5" customHeight="1">
      <c r="A110" s="527" t="s">
        <v>7</v>
      </c>
      <c r="B110" s="528"/>
      <c r="C110" s="528"/>
      <c r="D110" s="528"/>
      <c r="E110" s="528"/>
      <c r="F110" s="528"/>
      <c r="G110" s="528"/>
      <c r="H110" s="528"/>
      <c r="I110" s="528"/>
      <c r="J110" s="528"/>
      <c r="K110" s="528"/>
      <c r="L110" s="528"/>
      <c r="M110" s="528"/>
      <c r="N110" s="528"/>
      <c r="O110" s="528"/>
      <c r="P110" s="528"/>
      <c r="Q110" s="528"/>
      <c r="R110" s="528"/>
      <c r="S110" s="528"/>
      <c r="T110" s="528"/>
      <c r="U110" s="528"/>
      <c r="V110" s="528"/>
      <c r="W110" s="528"/>
      <c r="X110" s="528"/>
      <c r="Y110" s="528"/>
      <c r="Z110" s="528"/>
      <c r="AA110" s="528"/>
      <c r="AB110" s="528"/>
      <c r="AC110" s="528"/>
      <c r="AD110" s="528"/>
      <c r="AE110" s="528"/>
      <c r="AF110" s="528"/>
      <c r="AG110" s="528"/>
      <c r="AH110" s="528"/>
      <c r="AI110" s="528"/>
      <c r="AJ110" s="528"/>
      <c r="AK110" s="528"/>
      <c r="AL110" s="528"/>
      <c r="AM110" s="528"/>
      <c r="AN110" s="528"/>
      <c r="AO110" s="528"/>
      <c r="AP110" s="528"/>
      <c r="AQ110" s="528"/>
      <c r="AR110" s="528"/>
      <c r="AS110" s="528"/>
      <c r="AT110" s="528"/>
      <c r="AU110" s="528"/>
      <c r="AV110" s="528"/>
      <c r="AW110" s="528"/>
      <c r="AX110" s="528"/>
      <c r="AY110" s="528"/>
      <c r="AZ110" s="528"/>
      <c r="BA110" s="528"/>
      <c r="BB110" s="528"/>
      <c r="BC110" s="528"/>
      <c r="BD110" s="528"/>
      <c r="BE110" s="528"/>
      <c r="BF110" s="528"/>
      <c r="BG110" s="528"/>
      <c r="BH110" s="528"/>
      <c r="BI110" s="528"/>
      <c r="BJ110" s="528"/>
      <c r="BK110" s="528"/>
      <c r="BL110" s="528"/>
      <c r="BM110" s="528"/>
      <c r="BN110" s="528"/>
      <c r="BO110" s="528"/>
      <c r="BP110" s="528"/>
      <c r="BQ110" s="528"/>
      <c r="BR110" s="528"/>
      <c r="BS110" s="528"/>
      <c r="BT110" s="528"/>
      <c r="BU110" s="528"/>
      <c r="BV110" s="528"/>
      <c r="BW110" s="528"/>
      <c r="BX110" s="528"/>
      <c r="BY110" s="528"/>
      <c r="BZ110" s="528"/>
      <c r="CA110" s="528"/>
      <c r="CB110" s="528"/>
      <c r="CC110" s="528"/>
      <c r="CD110" s="528"/>
      <c r="CE110" s="528"/>
      <c r="CF110" s="528"/>
      <c r="CG110" s="528"/>
      <c r="CH110" s="528"/>
      <c r="CI110" s="528"/>
      <c r="CJ110" s="528"/>
      <c r="CK110" s="528"/>
      <c r="CL110" s="528"/>
      <c r="CM110" s="528"/>
      <c r="CN110" s="528"/>
      <c r="CO110" s="528"/>
      <c r="CP110" s="528"/>
      <c r="CQ110" s="528"/>
      <c r="CR110" s="528"/>
      <c r="CS110" s="528"/>
      <c r="CT110" s="528"/>
      <c r="CU110" s="528"/>
      <c r="CV110" s="528"/>
      <c r="CW110" s="528"/>
      <c r="CX110" s="528"/>
      <c r="CY110" s="528"/>
      <c r="CZ110" s="528"/>
      <c r="DA110" s="528"/>
      <c r="DB110" s="528"/>
      <c r="DC110" s="528"/>
      <c r="DD110" s="528"/>
      <c r="DE110" s="528"/>
      <c r="DF110" s="528"/>
      <c r="DG110" s="528"/>
      <c r="DH110" s="528"/>
      <c r="DI110" s="528"/>
      <c r="DJ110" s="528"/>
      <c r="DK110" s="528"/>
      <c r="DL110" s="528"/>
      <c r="DM110" s="528"/>
      <c r="DN110" s="528"/>
      <c r="DO110" s="528"/>
      <c r="DP110" s="528"/>
      <c r="DQ110" s="528"/>
      <c r="DR110" s="528"/>
      <c r="DS110" s="528"/>
      <c r="DT110" s="528"/>
      <c r="DU110" s="528"/>
      <c r="DV110" s="528"/>
      <c r="DW110" s="528"/>
      <c r="DX110" s="528"/>
      <c r="DY110" s="528"/>
      <c r="DZ110" s="528"/>
      <c r="EA110" s="528"/>
      <c r="EB110" s="528"/>
      <c r="EC110" s="528"/>
      <c r="ED110" s="528"/>
      <c r="EE110" s="528"/>
      <c r="EF110" s="528"/>
      <c r="EG110" s="528"/>
      <c r="EH110" s="528"/>
      <c r="EI110" s="528"/>
      <c r="EJ110" s="528"/>
      <c r="EK110" s="528"/>
      <c r="EL110" s="528"/>
      <c r="EM110" s="528"/>
      <c r="EN110" s="528"/>
      <c r="EO110" s="528"/>
      <c r="EP110" s="528"/>
      <c r="EQ110" s="528"/>
      <c r="ER110" s="528"/>
      <c r="ES110" s="528"/>
      <c r="ET110" s="528"/>
      <c r="EU110" s="528"/>
      <c r="EV110" s="528"/>
      <c r="EW110" s="528"/>
      <c r="EX110" s="528"/>
      <c r="EY110" s="528"/>
      <c r="EZ110" s="528"/>
      <c r="FA110" s="528"/>
      <c r="FB110" s="528"/>
      <c r="FC110" s="528"/>
      <c r="FD110" s="528"/>
      <c r="FE110" s="528"/>
      <c r="FF110" s="528"/>
      <c r="FG110" s="528"/>
      <c r="FH110" s="528"/>
      <c r="FI110" s="528"/>
      <c r="FJ110" s="528"/>
      <c r="FK110" s="528"/>
      <c r="FL110" s="528"/>
      <c r="FM110" s="528"/>
      <c r="FN110" s="528"/>
      <c r="FO110" s="528"/>
      <c r="FP110" s="528"/>
      <c r="FQ110" s="528"/>
      <c r="FR110" s="528"/>
      <c r="FS110" s="528"/>
      <c r="FT110" s="528"/>
      <c r="FU110" s="528"/>
      <c r="FV110" s="528"/>
      <c r="FW110" s="528"/>
      <c r="FX110" s="528"/>
      <c r="FY110" s="528"/>
      <c r="FZ110" s="528"/>
      <c r="GA110" s="528"/>
      <c r="GB110" s="528"/>
      <c r="GC110" s="528"/>
      <c r="GD110" s="528"/>
      <c r="GE110" s="528"/>
      <c r="GF110" s="528"/>
      <c r="GG110" s="528"/>
      <c r="GH110" s="528"/>
      <c r="GI110" s="528"/>
      <c r="GJ110" s="528"/>
      <c r="GK110" s="528"/>
      <c r="GL110" s="528"/>
      <c r="GM110" s="528"/>
      <c r="GN110" s="528"/>
      <c r="GO110" s="528"/>
      <c r="GP110" s="528"/>
      <c r="GQ110" s="528"/>
      <c r="GR110" s="528"/>
      <c r="GS110" s="528"/>
      <c r="GT110" s="528"/>
      <c r="GU110" s="528"/>
      <c r="GV110" s="528"/>
      <c r="GW110" s="528"/>
      <c r="GX110" s="528"/>
      <c r="GY110" s="528"/>
      <c r="GZ110" s="528"/>
      <c r="HA110" s="528"/>
      <c r="HB110" s="528"/>
      <c r="HC110" s="528"/>
      <c r="HD110" s="528"/>
      <c r="HE110" s="528"/>
      <c r="HF110" s="528"/>
      <c r="HG110" s="528"/>
      <c r="HH110" s="528"/>
      <c r="HI110" s="528"/>
      <c r="HJ110" s="528"/>
      <c r="HK110" s="528"/>
      <c r="HL110" s="528"/>
      <c r="HM110" s="528"/>
      <c r="HN110" s="528"/>
      <c r="HO110" s="528"/>
      <c r="HP110" s="528"/>
      <c r="HQ110" s="528"/>
      <c r="HR110" s="528"/>
      <c r="HS110" s="528"/>
      <c r="HT110" s="528"/>
      <c r="HU110" s="528"/>
      <c r="HV110" s="528"/>
      <c r="HW110" s="528"/>
      <c r="HX110" s="528"/>
      <c r="HY110" s="528"/>
      <c r="HZ110" s="528"/>
      <c r="IA110" s="528"/>
      <c r="IB110" s="528"/>
      <c r="IC110" s="528"/>
      <c r="ID110" s="528"/>
      <c r="IE110" s="528"/>
      <c r="IF110" s="528"/>
      <c r="IG110" s="528"/>
      <c r="IH110" s="528"/>
      <c r="II110" s="528"/>
      <c r="IJ110" s="528"/>
      <c r="IK110" s="528"/>
      <c r="IL110" s="528"/>
      <c r="IM110" s="528"/>
      <c r="IN110" s="528"/>
      <c r="IO110" s="528"/>
      <c r="IP110" s="528"/>
      <c r="IQ110" s="528"/>
      <c r="IR110" s="528"/>
      <c r="IS110" s="528"/>
      <c r="IT110" s="528"/>
      <c r="IU110" s="528"/>
      <c r="IV110" s="528"/>
      <c r="IW110" s="528"/>
      <c r="IX110" s="528"/>
      <c r="IY110" s="528"/>
      <c r="IZ110" s="528"/>
      <c r="JA110" s="528"/>
      <c r="JB110" s="528"/>
      <c r="JC110" s="528"/>
      <c r="JD110" s="528"/>
      <c r="JE110" s="528"/>
      <c r="JF110" s="528"/>
      <c r="JG110" s="528"/>
      <c r="JH110" s="528"/>
      <c r="JI110" s="528"/>
      <c r="JJ110" s="528"/>
      <c r="JK110" s="528"/>
      <c r="JL110" s="528"/>
      <c r="JM110" s="528"/>
      <c r="JN110" s="528"/>
      <c r="JO110" s="528"/>
      <c r="JP110" s="528"/>
      <c r="JQ110" s="528"/>
      <c r="JR110" s="528"/>
      <c r="JS110" s="528"/>
      <c r="JT110" s="528"/>
      <c r="JU110" s="528"/>
      <c r="JV110" s="528"/>
      <c r="JW110" s="528"/>
      <c r="JX110" s="528"/>
      <c r="JY110" s="528"/>
      <c r="JZ110" s="528"/>
      <c r="KA110" s="528"/>
      <c r="KB110" s="528"/>
      <c r="KC110" s="528"/>
      <c r="KD110" s="528"/>
      <c r="KE110" s="528"/>
      <c r="KF110" s="528"/>
      <c r="KG110" s="528"/>
      <c r="KH110" s="528"/>
      <c r="KI110" s="528"/>
      <c r="KJ110" s="528"/>
      <c r="KK110" s="528"/>
      <c r="KL110" s="528"/>
      <c r="KM110" s="528"/>
      <c r="KN110" s="528"/>
      <c r="KO110" s="528"/>
      <c r="KP110" s="528"/>
      <c r="KQ110" s="528"/>
      <c r="KR110" s="528"/>
      <c r="KS110" s="528"/>
      <c r="KT110" s="528"/>
      <c r="KU110" s="528"/>
      <c r="KV110" s="528"/>
      <c r="KW110" s="528"/>
      <c r="KX110" s="528"/>
      <c r="KY110" s="528"/>
      <c r="KZ110" s="528"/>
      <c r="LA110" s="528"/>
      <c r="LB110" s="528"/>
      <c r="LC110" s="528"/>
      <c r="LD110" s="528"/>
      <c r="LE110" s="528"/>
      <c r="LF110" s="528"/>
      <c r="LG110" s="528"/>
      <c r="LH110" s="528"/>
      <c r="LI110" s="528"/>
      <c r="LJ110" s="528"/>
      <c r="LK110" s="528"/>
      <c r="LL110" s="528"/>
      <c r="LM110" s="528"/>
      <c r="LN110" s="528"/>
      <c r="LO110" s="528"/>
      <c r="LP110" s="528"/>
      <c r="LQ110" s="528"/>
      <c r="LR110" s="528"/>
      <c r="LS110" s="528"/>
      <c r="LT110" s="528"/>
      <c r="LU110" s="528"/>
      <c r="LV110" s="528"/>
      <c r="LW110" s="528"/>
      <c r="LX110" s="528"/>
      <c r="LY110" s="528"/>
      <c r="LZ110" s="528"/>
      <c r="MA110" s="528"/>
      <c r="MB110" s="528"/>
      <c r="MC110" s="528"/>
      <c r="MD110" s="528"/>
      <c r="ME110" s="528"/>
      <c r="MF110" s="528"/>
      <c r="MG110" s="528"/>
      <c r="MH110" s="528"/>
      <c r="MI110" s="528"/>
      <c r="MJ110" s="528"/>
      <c r="MK110" s="528"/>
      <c r="ML110" s="528"/>
      <c r="MM110" s="528"/>
      <c r="MN110" s="528"/>
      <c r="MO110" s="528"/>
      <c r="MP110" s="528"/>
      <c r="MQ110" s="528"/>
      <c r="MR110" s="528"/>
      <c r="MS110" s="528"/>
      <c r="MT110" s="528"/>
      <c r="MU110" s="528"/>
      <c r="MV110" s="528"/>
      <c r="MW110" s="528"/>
    </row>
    <row r="111" spans="1:361" s="523" customFormat="1" ht="14.25" customHeight="1">
      <c r="A111" s="529" t="s">
        <v>8</v>
      </c>
      <c r="B111" s="530"/>
      <c r="C111" s="530"/>
      <c r="D111" s="530"/>
      <c r="E111" s="530"/>
      <c r="F111" s="530"/>
      <c r="G111" s="530"/>
      <c r="H111" s="530"/>
      <c r="I111" s="530"/>
      <c r="J111" s="530"/>
      <c r="K111" s="530"/>
      <c r="L111" s="530"/>
      <c r="M111" s="530"/>
      <c r="N111" s="530"/>
      <c r="O111" s="530"/>
      <c r="P111" s="530"/>
      <c r="Q111" s="530"/>
      <c r="R111" s="530"/>
      <c r="S111" s="530"/>
      <c r="T111" s="530"/>
      <c r="U111" s="530"/>
      <c r="V111" s="530"/>
      <c r="W111" s="530"/>
      <c r="X111" s="530"/>
      <c r="Y111" s="530"/>
      <c r="Z111" s="530"/>
      <c r="AA111" s="530"/>
      <c r="AB111" s="530"/>
      <c r="AC111" s="530"/>
      <c r="AD111" s="530"/>
      <c r="AE111" s="530"/>
      <c r="AF111" s="530"/>
      <c r="AG111" s="530"/>
      <c r="AH111" s="530"/>
      <c r="AI111" s="530"/>
      <c r="AJ111" s="530"/>
      <c r="AK111" s="530"/>
      <c r="AL111" s="530"/>
      <c r="AM111" s="530"/>
      <c r="AN111" s="530"/>
      <c r="AO111" s="530"/>
      <c r="AP111" s="530"/>
      <c r="AQ111" s="530"/>
      <c r="AR111" s="530"/>
      <c r="AS111" s="530"/>
      <c r="AT111" s="530"/>
      <c r="AU111" s="530"/>
      <c r="AV111" s="530"/>
      <c r="AW111" s="530"/>
      <c r="AX111" s="530"/>
      <c r="AY111" s="530"/>
      <c r="AZ111" s="530"/>
      <c r="BA111" s="530"/>
      <c r="BB111" s="530"/>
      <c r="BC111" s="530"/>
      <c r="BD111" s="530"/>
      <c r="BE111" s="530"/>
      <c r="BF111" s="530"/>
      <c r="BG111" s="530"/>
      <c r="BH111" s="530"/>
      <c r="BI111" s="530"/>
      <c r="BJ111" s="530"/>
      <c r="BK111" s="530"/>
      <c r="BL111" s="530"/>
      <c r="BM111" s="530"/>
      <c r="BN111" s="530"/>
      <c r="BO111" s="530"/>
      <c r="BP111" s="530"/>
      <c r="BQ111" s="530"/>
      <c r="BR111" s="530"/>
      <c r="BS111" s="530"/>
      <c r="BT111" s="530"/>
      <c r="BU111" s="530"/>
      <c r="BV111" s="530"/>
      <c r="BW111" s="530"/>
      <c r="BX111" s="530"/>
      <c r="BY111" s="530"/>
      <c r="BZ111" s="530"/>
      <c r="CA111" s="530"/>
      <c r="CB111" s="530"/>
      <c r="CC111" s="530"/>
      <c r="CD111" s="530"/>
      <c r="CE111" s="530"/>
      <c r="CF111" s="530"/>
      <c r="CG111" s="530"/>
      <c r="CH111" s="530"/>
      <c r="CI111" s="530"/>
      <c r="CJ111" s="530"/>
      <c r="CK111" s="530"/>
      <c r="CL111" s="530"/>
      <c r="CM111" s="530"/>
      <c r="CN111" s="530"/>
      <c r="CO111" s="530"/>
      <c r="CP111" s="530"/>
      <c r="CQ111" s="530"/>
      <c r="CR111" s="530"/>
      <c r="CS111" s="530"/>
      <c r="CT111" s="530"/>
      <c r="CU111" s="530"/>
      <c r="CV111" s="530"/>
      <c r="CW111" s="530"/>
      <c r="CX111" s="530"/>
      <c r="CY111" s="530"/>
      <c r="CZ111" s="530"/>
      <c r="DA111" s="530"/>
      <c r="DB111" s="530"/>
      <c r="DC111" s="530"/>
      <c r="DD111" s="530"/>
      <c r="DE111" s="530"/>
      <c r="DF111" s="530"/>
      <c r="DG111" s="530"/>
      <c r="DH111" s="530"/>
      <c r="DI111" s="530"/>
      <c r="DJ111" s="530"/>
      <c r="DK111" s="530"/>
      <c r="DL111" s="530"/>
      <c r="DM111" s="530"/>
      <c r="DN111" s="530"/>
      <c r="DO111" s="530"/>
      <c r="DP111" s="530"/>
      <c r="DQ111" s="530"/>
      <c r="DR111" s="530"/>
      <c r="DS111" s="530"/>
      <c r="DT111" s="530"/>
      <c r="DU111" s="530"/>
      <c r="DV111" s="530"/>
      <c r="DW111" s="530"/>
      <c r="DX111" s="530"/>
      <c r="DY111" s="530"/>
      <c r="DZ111" s="530"/>
      <c r="EA111" s="530"/>
      <c r="EB111" s="530"/>
      <c r="EC111" s="530"/>
      <c r="ED111" s="530"/>
      <c r="EE111" s="530"/>
      <c r="EF111" s="530"/>
      <c r="EG111" s="530"/>
      <c r="EH111" s="530"/>
      <c r="EI111" s="530"/>
      <c r="EJ111" s="530"/>
      <c r="EK111" s="530"/>
      <c r="EL111" s="530"/>
      <c r="EM111" s="530"/>
      <c r="EN111" s="530"/>
      <c r="EO111" s="530"/>
      <c r="EP111" s="530"/>
      <c r="EQ111" s="530"/>
      <c r="ER111" s="530"/>
      <c r="ES111" s="530"/>
      <c r="ET111" s="530"/>
      <c r="EU111" s="530"/>
      <c r="EV111" s="530"/>
      <c r="EW111" s="530"/>
      <c r="EX111" s="530"/>
      <c r="EY111" s="530"/>
      <c r="EZ111" s="530"/>
      <c r="FA111" s="530"/>
      <c r="FB111" s="530"/>
      <c r="FC111" s="530"/>
      <c r="FD111" s="530"/>
      <c r="FE111" s="530"/>
      <c r="FF111" s="530"/>
      <c r="FG111" s="530"/>
      <c r="FH111" s="530"/>
      <c r="FI111" s="530"/>
      <c r="FJ111" s="530"/>
      <c r="FK111" s="530"/>
      <c r="FL111" s="530"/>
      <c r="FM111" s="530"/>
      <c r="FN111" s="530"/>
      <c r="FO111" s="530"/>
      <c r="FP111" s="530"/>
      <c r="FQ111" s="530"/>
      <c r="FR111" s="530"/>
      <c r="FS111" s="530"/>
      <c r="FT111" s="530"/>
      <c r="FU111" s="530"/>
      <c r="FV111" s="530"/>
      <c r="FW111" s="530"/>
      <c r="FX111" s="530"/>
      <c r="FY111" s="530"/>
      <c r="FZ111" s="530"/>
      <c r="GA111" s="530"/>
      <c r="GB111" s="530"/>
      <c r="GC111" s="530"/>
      <c r="GD111" s="530"/>
      <c r="GE111" s="530"/>
      <c r="GF111" s="530"/>
      <c r="GG111" s="530"/>
      <c r="GH111" s="530"/>
      <c r="GI111" s="530"/>
      <c r="GJ111" s="530"/>
      <c r="GK111" s="530"/>
      <c r="GL111" s="530"/>
      <c r="GM111" s="530"/>
      <c r="GN111" s="530"/>
      <c r="GO111" s="530"/>
      <c r="GP111" s="530"/>
      <c r="GQ111" s="530"/>
      <c r="GR111" s="530"/>
      <c r="GS111" s="530"/>
      <c r="GT111" s="530"/>
      <c r="GU111" s="530"/>
      <c r="GV111" s="530"/>
      <c r="GW111" s="530"/>
      <c r="GX111" s="530"/>
      <c r="GY111" s="530"/>
      <c r="GZ111" s="530"/>
      <c r="HA111" s="530"/>
      <c r="HB111" s="530"/>
      <c r="HC111" s="530"/>
      <c r="HD111" s="530"/>
      <c r="HE111" s="530"/>
      <c r="HF111" s="530"/>
      <c r="HG111" s="530"/>
      <c r="HH111" s="530"/>
      <c r="HI111" s="530"/>
      <c r="HJ111" s="530"/>
      <c r="HK111" s="530"/>
      <c r="HL111" s="530"/>
      <c r="HM111" s="530"/>
      <c r="HN111" s="530"/>
      <c r="HO111" s="530"/>
      <c r="HP111" s="530"/>
      <c r="HQ111" s="530"/>
      <c r="HR111" s="530"/>
      <c r="HS111" s="530"/>
      <c r="HT111" s="530"/>
      <c r="HU111" s="530"/>
      <c r="HV111" s="530"/>
      <c r="HW111" s="530"/>
      <c r="HX111" s="530"/>
      <c r="HY111" s="530"/>
      <c r="HZ111" s="530"/>
      <c r="IA111" s="530"/>
      <c r="IB111" s="530"/>
      <c r="IC111" s="530"/>
      <c r="ID111" s="530"/>
      <c r="IE111" s="530"/>
      <c r="IF111" s="530"/>
      <c r="IG111" s="530"/>
      <c r="IH111" s="530"/>
      <c r="II111" s="530"/>
      <c r="IJ111" s="530"/>
      <c r="IK111" s="530"/>
      <c r="IL111" s="530"/>
      <c r="IM111" s="530"/>
      <c r="IN111" s="530"/>
      <c r="IO111" s="530"/>
      <c r="IP111" s="530"/>
      <c r="IQ111" s="530"/>
      <c r="IR111" s="530"/>
      <c r="IS111" s="530"/>
      <c r="IT111" s="530"/>
      <c r="IU111" s="530"/>
      <c r="IV111" s="530"/>
      <c r="IW111" s="530"/>
      <c r="IX111" s="530"/>
      <c r="IY111" s="530"/>
      <c r="IZ111" s="530"/>
      <c r="JA111" s="530"/>
      <c r="JB111" s="530"/>
      <c r="JC111" s="530"/>
      <c r="JD111" s="530"/>
      <c r="JE111" s="530"/>
      <c r="JF111" s="530"/>
      <c r="JG111" s="530"/>
      <c r="JH111" s="530"/>
      <c r="JI111" s="530"/>
      <c r="JJ111" s="530"/>
      <c r="JK111" s="530"/>
      <c r="JL111" s="530"/>
      <c r="JM111" s="530"/>
      <c r="JN111" s="530"/>
      <c r="JO111" s="530"/>
      <c r="JP111" s="530"/>
      <c r="JQ111" s="530"/>
      <c r="JR111" s="530"/>
      <c r="JS111" s="530"/>
      <c r="JT111" s="530"/>
      <c r="JU111" s="530"/>
      <c r="JV111" s="530"/>
      <c r="JW111" s="530"/>
      <c r="JX111" s="530"/>
      <c r="JY111" s="530"/>
      <c r="JZ111" s="530"/>
      <c r="KA111" s="530"/>
      <c r="KB111" s="530"/>
      <c r="KC111" s="530"/>
      <c r="KD111" s="530"/>
      <c r="KE111" s="530"/>
      <c r="KF111" s="530"/>
      <c r="KG111" s="530"/>
      <c r="KH111" s="530"/>
      <c r="KI111" s="530"/>
      <c r="KJ111" s="530"/>
      <c r="KK111" s="530"/>
      <c r="KL111" s="530"/>
      <c r="KM111" s="530"/>
      <c r="KN111" s="530"/>
      <c r="KO111" s="530"/>
      <c r="KP111" s="530"/>
      <c r="KQ111" s="530"/>
      <c r="KR111" s="530"/>
      <c r="KS111" s="530"/>
      <c r="KT111" s="530"/>
      <c r="KU111" s="530"/>
      <c r="KV111" s="530"/>
      <c r="KW111" s="530"/>
      <c r="KX111" s="530"/>
      <c r="KY111" s="530"/>
      <c r="KZ111" s="530"/>
      <c r="LA111" s="530"/>
      <c r="LB111" s="530"/>
      <c r="LC111" s="530"/>
      <c r="LD111" s="530"/>
      <c r="LE111" s="530"/>
      <c r="LF111" s="530"/>
      <c r="LG111" s="530"/>
      <c r="LH111" s="530"/>
      <c r="LI111" s="530"/>
      <c r="LJ111" s="530"/>
      <c r="LK111" s="530"/>
      <c r="LL111" s="530"/>
      <c r="LM111" s="530"/>
      <c r="LN111" s="530"/>
      <c r="LO111" s="530"/>
      <c r="LP111" s="530"/>
      <c r="LQ111" s="530"/>
      <c r="LR111" s="530"/>
      <c r="LS111" s="530"/>
      <c r="LT111" s="530"/>
      <c r="LU111" s="530"/>
      <c r="LV111" s="530"/>
      <c r="LW111" s="530"/>
      <c r="LX111" s="530"/>
      <c r="LY111" s="530"/>
      <c r="LZ111" s="530"/>
      <c r="MA111" s="530"/>
      <c r="MB111" s="530"/>
      <c r="MC111" s="530"/>
      <c r="MD111" s="530"/>
      <c r="ME111" s="530"/>
      <c r="MF111" s="530"/>
      <c r="MG111" s="530"/>
      <c r="MH111" s="530"/>
      <c r="MI111" s="530"/>
      <c r="MJ111" s="530"/>
      <c r="MK111" s="530"/>
      <c r="ML111" s="530"/>
      <c r="MM111" s="530"/>
      <c r="MN111" s="530"/>
      <c r="MO111" s="530"/>
      <c r="MP111" s="530"/>
      <c r="MQ111" s="530"/>
      <c r="MR111" s="530"/>
      <c r="MS111" s="530"/>
      <c r="MT111" s="530"/>
      <c r="MU111" s="530"/>
      <c r="MV111" s="530"/>
      <c r="MW111" s="530"/>
    </row>
    <row r="112" spans="1:361" s="526" customFormat="1" ht="12" customHeight="1">
      <c r="A112" s="524"/>
      <c r="B112" s="525"/>
      <c r="C112" s="525"/>
      <c r="D112" s="525"/>
      <c r="E112" s="525"/>
      <c r="F112" s="525"/>
      <c r="G112" s="525"/>
      <c r="H112" s="525"/>
      <c r="I112" s="525"/>
      <c r="J112" s="525"/>
      <c r="K112" s="525"/>
      <c r="L112" s="525"/>
      <c r="M112" s="525"/>
      <c r="N112" s="525"/>
      <c r="O112" s="525"/>
      <c r="P112" s="525"/>
      <c r="Q112" s="525"/>
      <c r="R112" s="525"/>
      <c r="S112" s="525"/>
      <c r="T112" s="525"/>
      <c r="U112" s="525"/>
      <c r="V112" s="525"/>
      <c r="W112" s="525"/>
      <c r="X112" s="525"/>
      <c r="Y112" s="525"/>
      <c r="Z112" s="525"/>
      <c r="AA112" s="525"/>
      <c r="AB112" s="525"/>
      <c r="AC112" s="525"/>
      <c r="AD112" s="525"/>
      <c r="AE112" s="525"/>
      <c r="AF112" s="525"/>
      <c r="AG112" s="525"/>
      <c r="AH112" s="525"/>
      <c r="AI112" s="525"/>
      <c r="AJ112" s="525"/>
      <c r="AK112" s="525"/>
      <c r="AL112" s="525"/>
      <c r="AM112" s="525"/>
      <c r="AN112" s="525"/>
      <c r="AO112" s="525"/>
      <c r="AP112" s="525"/>
      <c r="AQ112" s="525"/>
      <c r="AR112" s="525"/>
      <c r="AS112" s="525"/>
      <c r="AT112" s="525"/>
      <c r="AU112" s="525"/>
      <c r="AV112" s="525"/>
      <c r="AW112" s="525"/>
      <c r="AX112" s="525"/>
      <c r="AY112" s="525"/>
      <c r="AZ112" s="525"/>
      <c r="BA112" s="525"/>
      <c r="BB112" s="525"/>
      <c r="BC112" s="525"/>
      <c r="BD112" s="525"/>
      <c r="BE112" s="525"/>
      <c r="BF112" s="525"/>
      <c r="BG112" s="525"/>
      <c r="BH112" s="525"/>
      <c r="BI112" s="525"/>
      <c r="BJ112" s="525"/>
      <c r="BK112" s="525"/>
      <c r="BL112" s="525"/>
      <c r="BM112" s="525"/>
      <c r="BN112" s="525"/>
      <c r="BO112" s="525"/>
      <c r="BP112" s="525"/>
      <c r="BQ112" s="525"/>
      <c r="BR112" s="525"/>
      <c r="BS112" s="525"/>
      <c r="BT112" s="525"/>
      <c r="BU112" s="525"/>
      <c r="BV112" s="525"/>
      <c r="BW112" s="525"/>
      <c r="BX112" s="525"/>
      <c r="BY112" s="525"/>
      <c r="BZ112" s="525"/>
      <c r="CA112" s="525"/>
      <c r="CB112" s="525"/>
      <c r="CC112" s="525"/>
      <c r="CD112" s="525"/>
      <c r="CE112" s="525"/>
      <c r="CF112" s="525"/>
      <c r="CG112" s="525"/>
      <c r="CH112" s="525"/>
      <c r="CI112" s="525"/>
      <c r="CJ112" s="525"/>
      <c r="CK112" s="525"/>
      <c r="CL112" s="525"/>
      <c r="CM112" s="525"/>
      <c r="CN112" s="525"/>
      <c r="CO112" s="525"/>
      <c r="CP112" s="525"/>
      <c r="CQ112" s="525"/>
      <c r="CR112" s="525"/>
      <c r="CS112" s="525"/>
      <c r="CT112" s="525"/>
      <c r="CU112" s="525"/>
      <c r="CV112" s="525"/>
      <c r="CW112" s="525"/>
      <c r="CX112" s="525"/>
      <c r="CY112" s="525"/>
      <c r="CZ112" s="525"/>
      <c r="DA112" s="525"/>
      <c r="DB112" s="525"/>
      <c r="DC112" s="525"/>
      <c r="DD112" s="525"/>
      <c r="DE112" s="525"/>
      <c r="DF112" s="525"/>
      <c r="DG112" s="525"/>
      <c r="DH112" s="525"/>
      <c r="DI112" s="525"/>
      <c r="DJ112" s="525"/>
      <c r="DK112" s="525"/>
      <c r="DL112" s="525"/>
      <c r="DM112" s="525"/>
      <c r="DN112" s="525"/>
      <c r="DO112" s="525"/>
      <c r="DP112" s="525"/>
      <c r="DQ112" s="525"/>
      <c r="DR112" s="525"/>
      <c r="DS112" s="525"/>
      <c r="DT112" s="525"/>
      <c r="DU112" s="525"/>
      <c r="DV112" s="525"/>
      <c r="DW112" s="525"/>
      <c r="DX112" s="525"/>
      <c r="DY112" s="525"/>
      <c r="DZ112" s="525"/>
      <c r="EA112" s="525"/>
      <c r="EB112" s="525"/>
      <c r="EC112" s="525"/>
      <c r="ED112" s="525"/>
      <c r="EE112" s="525"/>
      <c r="EF112" s="525"/>
      <c r="EG112" s="525"/>
      <c r="EH112" s="525"/>
      <c r="EI112" s="525"/>
      <c r="EJ112" s="525"/>
      <c r="EK112" s="525"/>
      <c r="EL112" s="525"/>
      <c r="EM112" s="525"/>
      <c r="EN112" s="525"/>
      <c r="EO112" s="525"/>
      <c r="EP112" s="525"/>
      <c r="EQ112" s="525"/>
      <c r="ER112" s="525"/>
      <c r="ES112" s="525"/>
      <c r="ET112" s="525"/>
      <c r="EU112" s="525"/>
      <c r="EV112" s="525"/>
      <c r="EW112" s="525"/>
      <c r="EX112" s="525"/>
      <c r="EY112" s="525"/>
      <c r="EZ112" s="525"/>
      <c r="FA112" s="525"/>
      <c r="FB112" s="525"/>
      <c r="FC112" s="525"/>
      <c r="FD112" s="525"/>
      <c r="FE112" s="525"/>
      <c r="FF112" s="525"/>
      <c r="FG112" s="525"/>
      <c r="FH112" s="525"/>
      <c r="FI112" s="525"/>
      <c r="FJ112" s="525"/>
      <c r="FK112" s="525"/>
      <c r="FL112" s="525"/>
      <c r="FM112" s="525"/>
      <c r="FN112" s="525"/>
      <c r="FO112" s="525"/>
      <c r="FP112" s="525"/>
      <c r="FQ112" s="525"/>
      <c r="FR112" s="525"/>
      <c r="FS112" s="525"/>
      <c r="FT112" s="525"/>
      <c r="FU112" s="525"/>
      <c r="FV112" s="525"/>
      <c r="FW112" s="525"/>
      <c r="FX112" s="525"/>
      <c r="FY112" s="525"/>
      <c r="FZ112" s="525"/>
      <c r="GA112" s="525"/>
      <c r="GB112" s="525"/>
      <c r="GC112" s="525"/>
      <c r="GD112" s="525"/>
      <c r="GE112" s="525"/>
      <c r="GF112" s="525"/>
      <c r="GG112" s="525"/>
      <c r="GH112" s="525"/>
      <c r="GI112" s="525"/>
      <c r="GJ112" s="525"/>
      <c r="GK112" s="525"/>
      <c r="GL112" s="525"/>
      <c r="GM112" s="525"/>
      <c r="GN112" s="525"/>
      <c r="GO112" s="525"/>
      <c r="GP112" s="525"/>
      <c r="GQ112" s="525"/>
      <c r="GR112" s="525"/>
      <c r="GS112" s="525"/>
      <c r="GT112" s="525"/>
      <c r="GU112" s="525"/>
      <c r="GV112" s="525"/>
      <c r="GW112" s="525"/>
      <c r="GX112" s="525"/>
      <c r="GY112" s="525"/>
      <c r="GZ112" s="525"/>
      <c r="HA112" s="525"/>
      <c r="HB112" s="525"/>
      <c r="HC112" s="525"/>
      <c r="HD112" s="525"/>
      <c r="HE112" s="525"/>
      <c r="HF112" s="525"/>
      <c r="HG112" s="525"/>
      <c r="HH112" s="525"/>
      <c r="HI112" s="525"/>
      <c r="HJ112" s="525"/>
      <c r="HK112" s="525"/>
      <c r="HL112" s="525"/>
      <c r="HM112" s="525"/>
      <c r="HN112" s="525"/>
      <c r="HO112" s="525"/>
      <c r="HP112" s="525"/>
      <c r="HQ112" s="525"/>
      <c r="HR112" s="525"/>
      <c r="HS112" s="525"/>
      <c r="HT112" s="525"/>
      <c r="HU112" s="525"/>
      <c r="HV112" s="525"/>
      <c r="HW112" s="525"/>
      <c r="HX112" s="525"/>
      <c r="HY112" s="525"/>
      <c r="HZ112" s="525"/>
      <c r="IA112" s="525"/>
      <c r="IB112" s="525"/>
      <c r="IC112" s="525"/>
      <c r="ID112" s="525"/>
      <c r="IE112" s="525"/>
      <c r="IF112" s="525"/>
      <c r="IG112" s="525"/>
      <c r="IH112" s="525"/>
      <c r="II112" s="525"/>
      <c r="IJ112" s="525"/>
      <c r="IK112" s="525"/>
      <c r="IL112" s="525"/>
      <c r="IM112" s="525"/>
      <c r="IN112" s="525"/>
      <c r="IO112" s="525"/>
      <c r="IP112" s="525"/>
      <c r="IQ112" s="525"/>
      <c r="IR112" s="525"/>
      <c r="IS112" s="525"/>
      <c r="IT112" s="525"/>
      <c r="IU112" s="525"/>
      <c r="IV112" s="525"/>
      <c r="IW112" s="525"/>
      <c r="IX112" s="525"/>
      <c r="IY112" s="525"/>
      <c r="IZ112" s="525"/>
      <c r="JA112" s="525"/>
      <c r="JB112" s="525"/>
      <c r="JC112" s="525"/>
      <c r="JD112" s="525"/>
      <c r="JE112" s="525"/>
      <c r="JF112" s="525"/>
      <c r="JG112" s="525"/>
      <c r="JH112" s="525"/>
      <c r="JI112" s="525"/>
      <c r="JJ112" s="525"/>
      <c r="JK112" s="525"/>
      <c r="JL112" s="525"/>
      <c r="JM112" s="525"/>
      <c r="JN112" s="525"/>
      <c r="JO112" s="525"/>
      <c r="JP112" s="525"/>
      <c r="JQ112" s="525"/>
      <c r="JR112" s="525"/>
      <c r="JS112" s="525"/>
      <c r="JT112" s="525"/>
      <c r="JU112" s="525"/>
      <c r="JV112" s="525"/>
      <c r="JW112" s="525"/>
      <c r="JX112" s="525"/>
      <c r="JY112" s="525"/>
      <c r="JZ112" s="525"/>
      <c r="KA112" s="525"/>
      <c r="KB112" s="525"/>
      <c r="KC112" s="525"/>
      <c r="KD112" s="525"/>
      <c r="KE112" s="525"/>
      <c r="KF112" s="525"/>
      <c r="KG112" s="525"/>
      <c r="KH112" s="525"/>
      <c r="KI112" s="525"/>
      <c r="KJ112" s="525"/>
      <c r="KK112" s="525"/>
      <c r="KL112" s="525"/>
      <c r="KM112" s="525"/>
      <c r="KN112" s="525"/>
      <c r="KO112" s="525"/>
      <c r="KP112" s="525"/>
      <c r="KQ112" s="525"/>
      <c r="KR112" s="525"/>
      <c r="KS112" s="525"/>
      <c r="KT112" s="525"/>
      <c r="KU112" s="525"/>
      <c r="KV112" s="525"/>
      <c r="KW112" s="525"/>
      <c r="KX112" s="525"/>
      <c r="KY112" s="525"/>
      <c r="KZ112" s="525"/>
      <c r="LA112" s="525"/>
      <c r="LB112" s="525"/>
      <c r="LC112" s="525"/>
      <c r="LD112" s="525"/>
      <c r="LE112" s="525"/>
      <c r="LF112" s="525"/>
      <c r="LG112" s="525"/>
      <c r="LH112" s="525"/>
      <c r="LI112" s="525"/>
      <c r="LJ112" s="525"/>
      <c r="LK112" s="525"/>
      <c r="LL112" s="525"/>
      <c r="LM112" s="525"/>
      <c r="LN112" s="525"/>
      <c r="LO112" s="525"/>
      <c r="LP112" s="525"/>
      <c r="LQ112" s="525"/>
      <c r="LR112" s="525"/>
      <c r="LS112" s="525"/>
      <c r="LT112" s="525"/>
      <c r="LU112" s="525"/>
      <c r="LV112" s="525"/>
      <c r="LW112" s="525"/>
      <c r="LX112" s="525"/>
      <c r="LY112" s="525"/>
      <c r="LZ112" s="525"/>
      <c r="MA112" s="525"/>
      <c r="MB112" s="525"/>
      <c r="MC112" s="525"/>
      <c r="MD112" s="525"/>
      <c r="ME112" s="525"/>
      <c r="MF112" s="525"/>
      <c r="MG112" s="525"/>
      <c r="MH112" s="525"/>
      <c r="MI112" s="525"/>
      <c r="MJ112" s="525"/>
      <c r="MK112" s="525"/>
      <c r="ML112" s="525"/>
      <c r="MM112" s="525"/>
      <c r="MN112" s="525"/>
      <c r="MO112" s="525"/>
      <c r="MP112" s="525"/>
      <c r="MQ112" s="525"/>
      <c r="MR112" s="525"/>
      <c r="MS112" s="525"/>
      <c r="MT112" s="525"/>
      <c r="MU112" s="525"/>
      <c r="MV112" s="525"/>
      <c r="MW112" s="525"/>
    </row>
    <row r="113" spans="1:361" s="523" customFormat="1" ht="14.25" customHeight="1">
      <c r="A113" s="521" t="s">
        <v>9</v>
      </c>
      <c r="B113" s="522"/>
      <c r="C113" s="522"/>
      <c r="D113" s="522"/>
      <c r="E113" s="522"/>
      <c r="F113" s="522"/>
      <c r="G113" s="522"/>
      <c r="H113" s="522"/>
      <c r="I113" s="522"/>
      <c r="J113" s="522"/>
      <c r="K113" s="522"/>
      <c r="L113" s="522"/>
      <c r="M113" s="522"/>
      <c r="N113" s="522"/>
      <c r="O113" s="522"/>
      <c r="P113" s="522"/>
      <c r="Q113" s="522"/>
      <c r="R113" s="522"/>
      <c r="S113" s="522"/>
      <c r="T113" s="522"/>
      <c r="U113" s="522"/>
      <c r="V113" s="522"/>
      <c r="W113" s="522"/>
      <c r="X113" s="522"/>
      <c r="Y113" s="522"/>
      <c r="Z113" s="522"/>
      <c r="AA113" s="522"/>
      <c r="AB113" s="522"/>
      <c r="AC113" s="522"/>
      <c r="AD113" s="522"/>
      <c r="AE113" s="522"/>
      <c r="AF113" s="522"/>
      <c r="AG113" s="522"/>
      <c r="AH113" s="522"/>
      <c r="AI113" s="522"/>
      <c r="AJ113" s="522"/>
      <c r="AK113" s="522"/>
      <c r="AL113" s="522"/>
      <c r="AM113" s="522"/>
      <c r="AN113" s="522"/>
      <c r="AO113" s="522"/>
      <c r="AP113" s="522"/>
      <c r="AQ113" s="522"/>
      <c r="AR113" s="522"/>
      <c r="AS113" s="522"/>
      <c r="AT113" s="522"/>
      <c r="AU113" s="522"/>
      <c r="AV113" s="522"/>
      <c r="AW113" s="522"/>
      <c r="AX113" s="522"/>
      <c r="AY113" s="522"/>
      <c r="AZ113" s="522"/>
      <c r="BA113" s="522"/>
      <c r="BB113" s="522"/>
      <c r="BC113" s="522"/>
      <c r="BD113" s="522"/>
      <c r="BE113" s="522"/>
      <c r="BF113" s="522"/>
      <c r="BG113" s="522"/>
      <c r="BH113" s="522"/>
      <c r="BI113" s="522"/>
      <c r="BJ113" s="522"/>
      <c r="BK113" s="522"/>
      <c r="BL113" s="522"/>
      <c r="BM113" s="522"/>
      <c r="BN113" s="522"/>
      <c r="BO113" s="522"/>
      <c r="BP113" s="522"/>
      <c r="BQ113" s="522"/>
      <c r="BR113" s="522"/>
      <c r="BS113" s="522"/>
      <c r="BT113" s="522"/>
      <c r="BU113" s="522"/>
      <c r="BV113" s="522"/>
      <c r="BW113" s="522"/>
      <c r="BX113" s="522"/>
      <c r="BY113" s="522"/>
      <c r="BZ113" s="522"/>
      <c r="CA113" s="522"/>
      <c r="CB113" s="522"/>
      <c r="CC113" s="522"/>
      <c r="CD113" s="522"/>
      <c r="CE113" s="522"/>
      <c r="CF113" s="522"/>
      <c r="CG113" s="522"/>
      <c r="CH113" s="522"/>
      <c r="CI113" s="522"/>
      <c r="CJ113" s="522"/>
      <c r="CK113" s="522"/>
      <c r="CL113" s="522"/>
      <c r="CM113" s="522"/>
      <c r="CN113" s="522"/>
      <c r="CO113" s="522"/>
      <c r="CP113" s="522"/>
      <c r="CQ113" s="522"/>
      <c r="CR113" s="522"/>
      <c r="CS113" s="522"/>
      <c r="CT113" s="522"/>
      <c r="CU113" s="522"/>
      <c r="CV113" s="522"/>
      <c r="CW113" s="522"/>
      <c r="CX113" s="522"/>
      <c r="CY113" s="522"/>
      <c r="CZ113" s="522"/>
      <c r="DA113" s="522"/>
      <c r="DB113" s="522"/>
      <c r="DC113" s="522"/>
      <c r="DD113" s="522"/>
      <c r="DE113" s="522"/>
      <c r="DF113" s="522"/>
      <c r="DG113" s="522"/>
      <c r="DH113" s="522"/>
      <c r="DI113" s="522"/>
      <c r="DJ113" s="522"/>
      <c r="DK113" s="522"/>
      <c r="DL113" s="522"/>
      <c r="DM113" s="522"/>
      <c r="DN113" s="522"/>
      <c r="DO113" s="522"/>
      <c r="DP113" s="522"/>
      <c r="DQ113" s="522"/>
      <c r="DR113" s="522"/>
      <c r="DS113" s="522"/>
      <c r="DT113" s="522"/>
      <c r="DU113" s="522"/>
      <c r="DV113" s="522"/>
      <c r="DW113" s="522"/>
      <c r="DX113" s="522"/>
      <c r="DY113" s="522"/>
      <c r="DZ113" s="522"/>
      <c r="EA113" s="522"/>
      <c r="EB113" s="522"/>
      <c r="EC113" s="522"/>
      <c r="ED113" s="522"/>
      <c r="EE113" s="522"/>
      <c r="EF113" s="522"/>
      <c r="EG113" s="522"/>
      <c r="EH113" s="522"/>
      <c r="EI113" s="522"/>
      <c r="EJ113" s="522"/>
      <c r="EK113" s="522"/>
      <c r="EL113" s="522"/>
      <c r="EM113" s="522"/>
      <c r="EN113" s="522"/>
      <c r="EO113" s="522"/>
      <c r="EP113" s="522"/>
      <c r="EQ113" s="522"/>
      <c r="ER113" s="522"/>
      <c r="ES113" s="522"/>
      <c r="ET113" s="522"/>
      <c r="EU113" s="522"/>
      <c r="EV113" s="522"/>
      <c r="EW113" s="522"/>
      <c r="EX113" s="522"/>
      <c r="EY113" s="522"/>
      <c r="EZ113" s="522"/>
      <c r="FA113" s="522"/>
      <c r="FB113" s="522"/>
      <c r="FC113" s="522"/>
      <c r="FD113" s="522"/>
      <c r="FE113" s="522"/>
      <c r="FF113" s="522"/>
      <c r="FG113" s="522"/>
      <c r="FH113" s="522"/>
      <c r="FI113" s="522"/>
      <c r="FJ113" s="522"/>
      <c r="FK113" s="522"/>
      <c r="FL113" s="522"/>
      <c r="FM113" s="522"/>
      <c r="FN113" s="522"/>
      <c r="FO113" s="522"/>
      <c r="FP113" s="522"/>
      <c r="FQ113" s="522"/>
      <c r="FR113" s="522"/>
      <c r="FS113" s="522"/>
      <c r="FT113" s="522"/>
      <c r="FU113" s="522"/>
      <c r="FV113" s="522"/>
      <c r="FW113" s="522"/>
      <c r="FX113" s="522"/>
      <c r="FY113" s="522"/>
      <c r="FZ113" s="522"/>
      <c r="GA113" s="522"/>
      <c r="GB113" s="522"/>
      <c r="GC113" s="522"/>
      <c r="GD113" s="522"/>
      <c r="GE113" s="522"/>
      <c r="GF113" s="522"/>
      <c r="GG113" s="522"/>
      <c r="GH113" s="522"/>
      <c r="GI113" s="522"/>
      <c r="GJ113" s="522"/>
      <c r="GK113" s="522"/>
      <c r="GL113" s="522"/>
      <c r="GM113" s="522"/>
      <c r="GN113" s="522"/>
      <c r="GO113" s="522"/>
      <c r="GP113" s="522"/>
      <c r="GQ113" s="522"/>
      <c r="GR113" s="522"/>
      <c r="GS113" s="522"/>
      <c r="GT113" s="522"/>
      <c r="GU113" s="522"/>
      <c r="GV113" s="522"/>
      <c r="GW113" s="522"/>
      <c r="GX113" s="522"/>
      <c r="GY113" s="522"/>
      <c r="GZ113" s="522"/>
      <c r="HA113" s="522"/>
      <c r="HB113" s="522"/>
      <c r="HC113" s="522"/>
      <c r="HD113" s="522"/>
      <c r="HE113" s="522"/>
      <c r="HF113" s="522"/>
      <c r="HG113" s="522"/>
      <c r="HH113" s="522"/>
      <c r="HI113" s="522"/>
      <c r="HJ113" s="522"/>
      <c r="HK113" s="522"/>
      <c r="HL113" s="522"/>
      <c r="HM113" s="522"/>
      <c r="HN113" s="522"/>
      <c r="HO113" s="522"/>
      <c r="HP113" s="522"/>
      <c r="HQ113" s="522"/>
      <c r="HR113" s="522"/>
      <c r="HS113" s="522"/>
      <c r="HT113" s="522"/>
      <c r="HU113" s="522"/>
      <c r="HV113" s="522"/>
      <c r="HW113" s="522"/>
      <c r="HX113" s="522"/>
      <c r="HY113" s="522"/>
      <c r="HZ113" s="522"/>
      <c r="IA113" s="522"/>
      <c r="IB113" s="522"/>
      <c r="IC113" s="522"/>
      <c r="ID113" s="522"/>
      <c r="IE113" s="522"/>
      <c r="IF113" s="522"/>
      <c r="IG113" s="522"/>
      <c r="IH113" s="522"/>
      <c r="II113" s="522"/>
      <c r="IJ113" s="522"/>
      <c r="IK113" s="522"/>
      <c r="IL113" s="522"/>
      <c r="IM113" s="522"/>
      <c r="IN113" s="522"/>
      <c r="IO113" s="522"/>
      <c r="IP113" s="522"/>
      <c r="IQ113" s="522"/>
      <c r="IR113" s="522"/>
      <c r="IS113" s="522"/>
      <c r="IT113" s="522"/>
      <c r="IU113" s="522"/>
      <c r="IV113" s="522"/>
      <c r="IW113" s="522"/>
      <c r="IX113" s="522"/>
      <c r="IY113" s="522"/>
      <c r="IZ113" s="522"/>
      <c r="JA113" s="522"/>
      <c r="JB113" s="522"/>
      <c r="JC113" s="522"/>
      <c r="JD113" s="522"/>
      <c r="JE113" s="522"/>
      <c r="JF113" s="522"/>
      <c r="JG113" s="522"/>
      <c r="JH113" s="522"/>
      <c r="JI113" s="522"/>
      <c r="JJ113" s="522"/>
      <c r="JK113" s="522"/>
      <c r="JL113" s="522"/>
      <c r="JM113" s="522"/>
      <c r="JN113" s="522"/>
      <c r="JO113" s="522"/>
      <c r="JP113" s="522"/>
      <c r="JQ113" s="522"/>
      <c r="JR113" s="522"/>
      <c r="JS113" s="522"/>
      <c r="JT113" s="522"/>
      <c r="JU113" s="522"/>
      <c r="JV113" s="522"/>
      <c r="JW113" s="522"/>
      <c r="JX113" s="522"/>
      <c r="JY113" s="522"/>
      <c r="JZ113" s="522"/>
      <c r="KA113" s="522"/>
      <c r="KB113" s="522"/>
      <c r="KC113" s="522"/>
      <c r="KD113" s="522"/>
      <c r="KE113" s="522"/>
      <c r="KF113" s="522"/>
      <c r="KG113" s="522"/>
      <c r="KH113" s="522"/>
      <c r="KI113" s="522"/>
      <c r="KJ113" s="522"/>
      <c r="KK113" s="522"/>
      <c r="KL113" s="522"/>
      <c r="KM113" s="522"/>
      <c r="KN113" s="522"/>
      <c r="KO113" s="522"/>
      <c r="KP113" s="522"/>
      <c r="KQ113" s="522"/>
      <c r="KR113" s="522"/>
      <c r="KS113" s="522"/>
      <c r="KT113" s="522"/>
      <c r="KU113" s="522"/>
      <c r="KV113" s="522"/>
      <c r="KW113" s="522"/>
      <c r="KX113" s="522"/>
      <c r="KY113" s="522"/>
      <c r="KZ113" s="522"/>
      <c r="LA113" s="522"/>
      <c r="LB113" s="522"/>
      <c r="LC113" s="522"/>
      <c r="LD113" s="522"/>
      <c r="LE113" s="522"/>
      <c r="LF113" s="522"/>
      <c r="LG113" s="522"/>
      <c r="LH113" s="522"/>
      <c r="LI113" s="522"/>
      <c r="LJ113" s="522"/>
      <c r="LK113" s="522"/>
      <c r="LL113" s="522"/>
      <c r="LM113" s="522"/>
      <c r="LN113" s="522"/>
      <c r="LO113" s="522"/>
      <c r="LP113" s="522"/>
      <c r="LQ113" s="522"/>
      <c r="LR113" s="522"/>
      <c r="LS113" s="522"/>
      <c r="LT113" s="522"/>
      <c r="LU113" s="522"/>
      <c r="LV113" s="522"/>
      <c r="LW113" s="522"/>
      <c r="LX113" s="522"/>
      <c r="LY113" s="522"/>
      <c r="LZ113" s="522"/>
      <c r="MA113" s="522"/>
      <c r="MB113" s="522"/>
      <c r="MC113" s="522"/>
      <c r="MD113" s="522"/>
      <c r="ME113" s="522"/>
      <c r="MF113" s="522"/>
      <c r="MG113" s="522"/>
      <c r="MH113" s="522"/>
      <c r="MI113" s="522"/>
      <c r="MJ113" s="522"/>
      <c r="MK113" s="522"/>
      <c r="ML113" s="522"/>
      <c r="MM113" s="522"/>
      <c r="MN113" s="522"/>
      <c r="MO113" s="522"/>
      <c r="MP113" s="522"/>
      <c r="MQ113" s="522"/>
      <c r="MR113" s="522"/>
      <c r="MS113" s="522"/>
      <c r="MT113" s="522"/>
      <c r="MU113" s="522"/>
      <c r="MV113" s="522"/>
      <c r="MW113" s="522"/>
    </row>
    <row r="114" spans="1:361" s="523" customFormat="1" ht="14.25" customHeight="1">
      <c r="A114" s="529" t="s">
        <v>10</v>
      </c>
      <c r="B114" s="530"/>
      <c r="C114" s="530"/>
      <c r="D114" s="530"/>
      <c r="E114" s="530"/>
      <c r="F114" s="530"/>
      <c r="G114" s="530"/>
      <c r="H114" s="530"/>
      <c r="I114" s="530"/>
      <c r="J114" s="530"/>
      <c r="K114" s="530"/>
      <c r="L114" s="530"/>
      <c r="M114" s="530"/>
      <c r="N114" s="530"/>
      <c r="O114" s="530"/>
      <c r="P114" s="530"/>
      <c r="Q114" s="530"/>
      <c r="R114" s="530"/>
      <c r="S114" s="530"/>
      <c r="T114" s="530"/>
      <c r="U114" s="530"/>
      <c r="V114" s="530"/>
      <c r="W114" s="530"/>
      <c r="X114" s="530"/>
      <c r="Y114" s="530"/>
      <c r="Z114" s="530"/>
      <c r="AA114" s="530"/>
      <c r="AB114" s="530"/>
      <c r="AC114" s="530"/>
      <c r="AD114" s="530"/>
      <c r="AE114" s="530"/>
      <c r="AF114" s="530"/>
      <c r="AG114" s="530"/>
      <c r="AH114" s="530"/>
      <c r="AI114" s="530"/>
      <c r="AJ114" s="530"/>
      <c r="AK114" s="530"/>
      <c r="AL114" s="530"/>
      <c r="AM114" s="530"/>
      <c r="AN114" s="530"/>
      <c r="AO114" s="530"/>
      <c r="AP114" s="530"/>
      <c r="AQ114" s="530"/>
      <c r="AR114" s="530"/>
      <c r="AS114" s="530"/>
      <c r="AT114" s="530"/>
      <c r="AU114" s="530"/>
      <c r="AV114" s="530"/>
      <c r="AW114" s="530"/>
      <c r="AX114" s="530"/>
      <c r="AY114" s="530"/>
      <c r="AZ114" s="530"/>
      <c r="BA114" s="530"/>
      <c r="BB114" s="530"/>
      <c r="BC114" s="530"/>
      <c r="BD114" s="530"/>
      <c r="BE114" s="530"/>
      <c r="BF114" s="530"/>
      <c r="BG114" s="530"/>
      <c r="BH114" s="530"/>
      <c r="BI114" s="530"/>
      <c r="BJ114" s="530"/>
      <c r="BK114" s="530"/>
      <c r="BL114" s="530"/>
      <c r="BM114" s="530"/>
      <c r="BN114" s="530"/>
      <c r="BO114" s="530"/>
      <c r="BP114" s="530"/>
      <c r="BQ114" s="530"/>
      <c r="BR114" s="530"/>
      <c r="BS114" s="530"/>
      <c r="BT114" s="530"/>
      <c r="BU114" s="530"/>
      <c r="BV114" s="530"/>
      <c r="BW114" s="530"/>
      <c r="BX114" s="530"/>
      <c r="BY114" s="530"/>
      <c r="BZ114" s="530"/>
      <c r="CA114" s="530"/>
      <c r="CB114" s="530"/>
      <c r="CC114" s="530"/>
      <c r="CD114" s="530"/>
      <c r="CE114" s="530"/>
      <c r="CF114" s="530"/>
      <c r="CG114" s="530"/>
      <c r="CH114" s="530"/>
      <c r="CI114" s="530"/>
      <c r="CJ114" s="530"/>
      <c r="CK114" s="530"/>
      <c r="CL114" s="530"/>
      <c r="CM114" s="530"/>
      <c r="CN114" s="530"/>
      <c r="CO114" s="530"/>
      <c r="CP114" s="530"/>
      <c r="CQ114" s="530"/>
      <c r="CR114" s="530"/>
      <c r="CS114" s="530"/>
      <c r="CT114" s="530"/>
      <c r="CU114" s="530"/>
      <c r="CV114" s="530"/>
      <c r="CW114" s="530"/>
      <c r="CX114" s="530"/>
      <c r="CY114" s="530"/>
      <c r="CZ114" s="530"/>
      <c r="DA114" s="530"/>
      <c r="DB114" s="530"/>
      <c r="DC114" s="530"/>
      <c r="DD114" s="530"/>
      <c r="DE114" s="530"/>
      <c r="DF114" s="530"/>
      <c r="DG114" s="530"/>
      <c r="DH114" s="530"/>
      <c r="DI114" s="530"/>
      <c r="DJ114" s="530"/>
      <c r="DK114" s="530"/>
      <c r="DL114" s="530"/>
      <c r="DM114" s="530"/>
      <c r="DN114" s="530"/>
      <c r="DO114" s="530"/>
      <c r="DP114" s="530"/>
      <c r="DQ114" s="530"/>
      <c r="DR114" s="530"/>
      <c r="DS114" s="530"/>
      <c r="DT114" s="530"/>
      <c r="DU114" s="530"/>
      <c r="DV114" s="530"/>
      <c r="DW114" s="530"/>
      <c r="DX114" s="530"/>
      <c r="DY114" s="530"/>
      <c r="DZ114" s="530"/>
      <c r="EA114" s="530"/>
      <c r="EB114" s="530"/>
      <c r="EC114" s="530"/>
      <c r="ED114" s="530"/>
      <c r="EE114" s="530"/>
      <c r="EF114" s="530"/>
      <c r="EG114" s="530"/>
      <c r="EH114" s="530"/>
      <c r="EI114" s="530"/>
      <c r="EJ114" s="530"/>
      <c r="EK114" s="530"/>
      <c r="EL114" s="530"/>
      <c r="EM114" s="530"/>
      <c r="EN114" s="530"/>
      <c r="EO114" s="530"/>
      <c r="EP114" s="530"/>
      <c r="EQ114" s="530"/>
      <c r="ER114" s="530"/>
      <c r="ES114" s="530"/>
      <c r="ET114" s="530"/>
      <c r="EU114" s="530"/>
      <c r="EV114" s="530"/>
      <c r="EW114" s="530"/>
      <c r="EX114" s="530"/>
      <c r="EY114" s="530"/>
      <c r="EZ114" s="530"/>
      <c r="FA114" s="530"/>
      <c r="FB114" s="530"/>
      <c r="FC114" s="530"/>
      <c r="FD114" s="530"/>
      <c r="FE114" s="530"/>
      <c r="FF114" s="530"/>
      <c r="FG114" s="530"/>
      <c r="FH114" s="530"/>
      <c r="FI114" s="530"/>
      <c r="FJ114" s="530"/>
      <c r="FK114" s="530"/>
      <c r="FL114" s="530"/>
      <c r="FM114" s="530"/>
      <c r="FN114" s="530"/>
      <c r="FO114" s="530"/>
      <c r="FP114" s="530"/>
      <c r="FQ114" s="530"/>
      <c r="FR114" s="530"/>
      <c r="FS114" s="530"/>
      <c r="FT114" s="530"/>
      <c r="FU114" s="530"/>
      <c r="FV114" s="530"/>
      <c r="FW114" s="530"/>
      <c r="FX114" s="530"/>
      <c r="FY114" s="530"/>
      <c r="FZ114" s="530"/>
      <c r="GA114" s="530"/>
      <c r="GB114" s="530"/>
      <c r="GC114" s="530"/>
      <c r="GD114" s="530"/>
      <c r="GE114" s="530"/>
      <c r="GF114" s="530"/>
      <c r="GG114" s="530"/>
      <c r="GH114" s="530"/>
      <c r="GI114" s="530"/>
      <c r="GJ114" s="530"/>
      <c r="GK114" s="530"/>
      <c r="GL114" s="530"/>
      <c r="GM114" s="530"/>
      <c r="GN114" s="530"/>
      <c r="GO114" s="530"/>
      <c r="GP114" s="530"/>
      <c r="GQ114" s="530"/>
      <c r="GR114" s="530"/>
      <c r="GS114" s="530"/>
      <c r="GT114" s="530"/>
      <c r="GU114" s="530"/>
      <c r="GV114" s="530"/>
      <c r="GW114" s="530"/>
      <c r="GX114" s="530"/>
      <c r="GY114" s="530"/>
      <c r="GZ114" s="530"/>
      <c r="HA114" s="530"/>
      <c r="HB114" s="530"/>
      <c r="HC114" s="530"/>
      <c r="HD114" s="530"/>
      <c r="HE114" s="530"/>
      <c r="HF114" s="530"/>
      <c r="HG114" s="530"/>
      <c r="HH114" s="530"/>
      <c r="HI114" s="530"/>
      <c r="HJ114" s="530"/>
      <c r="HK114" s="530"/>
      <c r="HL114" s="530"/>
      <c r="HM114" s="530"/>
      <c r="HN114" s="530"/>
      <c r="HO114" s="530"/>
      <c r="HP114" s="530"/>
      <c r="HQ114" s="530"/>
      <c r="HR114" s="530"/>
      <c r="HS114" s="530"/>
      <c r="HT114" s="530"/>
      <c r="HU114" s="530"/>
      <c r="HV114" s="530"/>
      <c r="HW114" s="530"/>
      <c r="HX114" s="530"/>
      <c r="HY114" s="530"/>
      <c r="HZ114" s="530"/>
      <c r="IA114" s="530"/>
      <c r="IB114" s="530"/>
      <c r="IC114" s="530"/>
      <c r="ID114" s="530"/>
      <c r="IE114" s="530"/>
      <c r="IF114" s="530"/>
      <c r="IG114" s="530"/>
      <c r="IH114" s="530"/>
      <c r="II114" s="530"/>
      <c r="IJ114" s="530"/>
      <c r="IK114" s="530"/>
      <c r="IL114" s="530"/>
      <c r="IM114" s="530"/>
      <c r="IN114" s="530"/>
      <c r="IO114" s="530"/>
      <c r="IP114" s="530"/>
      <c r="IQ114" s="530"/>
      <c r="IR114" s="530"/>
      <c r="IS114" s="530"/>
      <c r="IT114" s="530"/>
      <c r="IU114" s="530"/>
      <c r="IV114" s="530"/>
      <c r="IW114" s="530"/>
      <c r="IX114" s="530"/>
      <c r="IY114" s="530"/>
      <c r="IZ114" s="530"/>
      <c r="JA114" s="530"/>
      <c r="JB114" s="530"/>
      <c r="JC114" s="530"/>
      <c r="JD114" s="530"/>
      <c r="JE114" s="530"/>
      <c r="JF114" s="530"/>
      <c r="JG114" s="530"/>
      <c r="JH114" s="530"/>
      <c r="JI114" s="530"/>
      <c r="JJ114" s="530"/>
      <c r="JK114" s="530"/>
      <c r="JL114" s="530"/>
      <c r="JM114" s="530"/>
      <c r="JN114" s="530"/>
      <c r="JO114" s="530"/>
      <c r="JP114" s="530"/>
      <c r="JQ114" s="530"/>
      <c r="JR114" s="530"/>
      <c r="JS114" s="530"/>
      <c r="JT114" s="530"/>
      <c r="JU114" s="530"/>
      <c r="JV114" s="530"/>
      <c r="JW114" s="530"/>
      <c r="JX114" s="530"/>
      <c r="JY114" s="530"/>
      <c r="JZ114" s="530"/>
      <c r="KA114" s="530"/>
      <c r="KB114" s="530"/>
      <c r="KC114" s="530"/>
      <c r="KD114" s="530"/>
      <c r="KE114" s="530"/>
      <c r="KF114" s="530"/>
      <c r="KG114" s="530"/>
      <c r="KH114" s="530"/>
      <c r="KI114" s="530"/>
      <c r="KJ114" s="530"/>
      <c r="KK114" s="530"/>
      <c r="KL114" s="530"/>
      <c r="KM114" s="530"/>
      <c r="KN114" s="530"/>
      <c r="KO114" s="530"/>
      <c r="KP114" s="530"/>
      <c r="KQ114" s="530"/>
      <c r="KR114" s="530"/>
      <c r="KS114" s="530"/>
      <c r="KT114" s="530"/>
      <c r="KU114" s="530"/>
      <c r="KV114" s="530"/>
      <c r="KW114" s="530"/>
      <c r="KX114" s="530"/>
      <c r="KY114" s="530"/>
      <c r="KZ114" s="530"/>
      <c r="LA114" s="530"/>
      <c r="LB114" s="530"/>
      <c r="LC114" s="530"/>
      <c r="LD114" s="530"/>
      <c r="LE114" s="530"/>
      <c r="LF114" s="530"/>
      <c r="LG114" s="530"/>
      <c r="LH114" s="530"/>
      <c r="LI114" s="530"/>
      <c r="LJ114" s="530"/>
      <c r="LK114" s="530"/>
      <c r="LL114" s="530"/>
      <c r="LM114" s="530"/>
      <c r="LN114" s="530"/>
      <c r="LO114" s="530"/>
      <c r="LP114" s="530"/>
      <c r="LQ114" s="530"/>
      <c r="LR114" s="530"/>
      <c r="LS114" s="530"/>
      <c r="LT114" s="530"/>
      <c r="LU114" s="530"/>
      <c r="LV114" s="530"/>
      <c r="LW114" s="530"/>
      <c r="LX114" s="530"/>
      <c r="LY114" s="530"/>
      <c r="LZ114" s="530"/>
      <c r="MA114" s="530"/>
      <c r="MB114" s="530"/>
      <c r="MC114" s="530"/>
      <c r="MD114" s="530"/>
      <c r="ME114" s="530"/>
      <c r="MF114" s="530"/>
      <c r="MG114" s="530"/>
      <c r="MH114" s="530"/>
      <c r="MI114" s="530"/>
      <c r="MJ114" s="530"/>
      <c r="MK114" s="530"/>
      <c r="ML114" s="530"/>
      <c r="MM114" s="530"/>
      <c r="MN114" s="530"/>
      <c r="MO114" s="530"/>
      <c r="MP114" s="530"/>
      <c r="MQ114" s="530"/>
      <c r="MR114" s="530"/>
      <c r="MS114" s="530"/>
      <c r="MT114" s="530"/>
      <c r="MU114" s="530"/>
      <c r="MV114" s="530"/>
      <c r="MW114" s="530"/>
    </row>
    <row r="115" spans="1:361" s="523" customFormat="1" ht="13.5" customHeight="1">
      <c r="A115" s="527" t="s">
        <v>11</v>
      </c>
      <c r="B115" s="528"/>
      <c r="C115" s="528"/>
      <c r="D115" s="528"/>
      <c r="E115" s="528"/>
      <c r="F115" s="528"/>
      <c r="G115" s="528"/>
      <c r="H115" s="528"/>
      <c r="I115" s="528"/>
      <c r="J115" s="528"/>
      <c r="K115" s="528"/>
      <c r="L115" s="528"/>
      <c r="M115" s="528"/>
      <c r="N115" s="528"/>
      <c r="O115" s="528"/>
      <c r="P115" s="528"/>
      <c r="Q115" s="528"/>
      <c r="R115" s="528"/>
      <c r="S115" s="528"/>
      <c r="T115" s="528"/>
      <c r="U115" s="528"/>
      <c r="V115" s="528"/>
      <c r="W115" s="528"/>
      <c r="X115" s="528"/>
      <c r="Y115" s="528"/>
      <c r="Z115" s="528"/>
      <c r="AA115" s="528"/>
      <c r="AB115" s="528"/>
      <c r="AC115" s="528"/>
      <c r="AD115" s="528"/>
      <c r="AE115" s="528"/>
      <c r="AF115" s="528"/>
      <c r="AG115" s="528"/>
      <c r="AH115" s="528"/>
      <c r="AI115" s="528"/>
      <c r="AJ115" s="528"/>
      <c r="AK115" s="528"/>
      <c r="AL115" s="528"/>
      <c r="AM115" s="528"/>
      <c r="AN115" s="528"/>
      <c r="AO115" s="528"/>
      <c r="AP115" s="528"/>
      <c r="AQ115" s="528"/>
      <c r="AR115" s="528"/>
      <c r="AS115" s="528"/>
      <c r="AT115" s="528"/>
      <c r="AU115" s="528"/>
      <c r="AV115" s="528"/>
      <c r="AW115" s="528"/>
      <c r="AX115" s="528"/>
      <c r="AY115" s="528"/>
      <c r="AZ115" s="528"/>
      <c r="BA115" s="528"/>
      <c r="BB115" s="528"/>
      <c r="BC115" s="528"/>
      <c r="BD115" s="528"/>
      <c r="BE115" s="528"/>
      <c r="BF115" s="528"/>
      <c r="BG115" s="528"/>
      <c r="BH115" s="528"/>
      <c r="BI115" s="528"/>
      <c r="BJ115" s="528"/>
      <c r="BK115" s="528"/>
      <c r="BL115" s="528"/>
      <c r="BM115" s="528"/>
      <c r="BN115" s="528"/>
      <c r="BO115" s="528"/>
      <c r="BP115" s="528"/>
      <c r="BQ115" s="528"/>
      <c r="BR115" s="528"/>
      <c r="BS115" s="528"/>
      <c r="BT115" s="528"/>
      <c r="BU115" s="528"/>
      <c r="BV115" s="528"/>
      <c r="BW115" s="528"/>
      <c r="BX115" s="528"/>
      <c r="BY115" s="528"/>
      <c r="BZ115" s="528"/>
      <c r="CA115" s="528"/>
      <c r="CB115" s="528"/>
      <c r="CC115" s="528"/>
      <c r="CD115" s="528"/>
      <c r="CE115" s="528"/>
      <c r="CF115" s="528"/>
      <c r="CG115" s="528"/>
      <c r="CH115" s="528"/>
      <c r="CI115" s="528"/>
      <c r="CJ115" s="528"/>
      <c r="CK115" s="528"/>
      <c r="CL115" s="528"/>
      <c r="CM115" s="528"/>
      <c r="CN115" s="528"/>
      <c r="CO115" s="528"/>
      <c r="CP115" s="528"/>
      <c r="CQ115" s="528"/>
      <c r="CR115" s="528"/>
      <c r="CS115" s="528"/>
      <c r="CT115" s="528"/>
      <c r="CU115" s="528"/>
      <c r="CV115" s="528"/>
      <c r="CW115" s="528"/>
      <c r="CX115" s="528"/>
      <c r="CY115" s="528"/>
      <c r="CZ115" s="528"/>
      <c r="DA115" s="528"/>
      <c r="DB115" s="528"/>
      <c r="DC115" s="528"/>
      <c r="DD115" s="528"/>
      <c r="DE115" s="528"/>
      <c r="DF115" s="528"/>
      <c r="DG115" s="528"/>
      <c r="DH115" s="528"/>
      <c r="DI115" s="528"/>
      <c r="DJ115" s="528"/>
      <c r="DK115" s="528"/>
      <c r="DL115" s="528"/>
      <c r="DM115" s="528"/>
      <c r="DN115" s="528"/>
      <c r="DO115" s="528"/>
      <c r="DP115" s="528"/>
      <c r="DQ115" s="528"/>
      <c r="DR115" s="528"/>
      <c r="DS115" s="528"/>
      <c r="DT115" s="528"/>
      <c r="DU115" s="528"/>
      <c r="DV115" s="528"/>
      <c r="DW115" s="528"/>
      <c r="DX115" s="528"/>
      <c r="DY115" s="528"/>
      <c r="DZ115" s="528"/>
      <c r="EA115" s="528"/>
      <c r="EB115" s="528"/>
      <c r="EC115" s="528"/>
      <c r="ED115" s="528"/>
      <c r="EE115" s="528"/>
      <c r="EF115" s="528"/>
      <c r="EG115" s="528"/>
      <c r="EH115" s="528"/>
      <c r="EI115" s="528"/>
      <c r="EJ115" s="528"/>
      <c r="EK115" s="528"/>
      <c r="EL115" s="528"/>
      <c r="EM115" s="528"/>
      <c r="EN115" s="528"/>
      <c r="EO115" s="528"/>
      <c r="EP115" s="528"/>
      <c r="EQ115" s="528"/>
      <c r="ER115" s="528"/>
      <c r="ES115" s="528"/>
      <c r="ET115" s="528"/>
      <c r="EU115" s="528"/>
      <c r="EV115" s="528"/>
      <c r="EW115" s="528"/>
      <c r="EX115" s="528"/>
      <c r="EY115" s="528"/>
      <c r="EZ115" s="528"/>
      <c r="FA115" s="528"/>
      <c r="FB115" s="528"/>
      <c r="FC115" s="528"/>
      <c r="FD115" s="528"/>
      <c r="FE115" s="528"/>
      <c r="FF115" s="528"/>
      <c r="FG115" s="528"/>
      <c r="FH115" s="528"/>
      <c r="FI115" s="528"/>
      <c r="FJ115" s="528"/>
      <c r="FK115" s="528"/>
      <c r="FL115" s="528"/>
      <c r="FM115" s="528"/>
      <c r="FN115" s="528"/>
      <c r="FO115" s="528"/>
      <c r="FP115" s="528"/>
      <c r="FQ115" s="528"/>
      <c r="FR115" s="528"/>
      <c r="FS115" s="528"/>
      <c r="FT115" s="528"/>
      <c r="FU115" s="528"/>
      <c r="FV115" s="528"/>
      <c r="FW115" s="528"/>
      <c r="FX115" s="528"/>
      <c r="FY115" s="528"/>
      <c r="FZ115" s="528"/>
      <c r="GA115" s="528"/>
      <c r="GB115" s="528"/>
      <c r="GC115" s="528"/>
      <c r="GD115" s="528"/>
      <c r="GE115" s="528"/>
      <c r="GF115" s="528"/>
      <c r="GG115" s="528"/>
      <c r="GH115" s="528"/>
      <c r="GI115" s="528"/>
      <c r="GJ115" s="528"/>
      <c r="GK115" s="528"/>
      <c r="GL115" s="528"/>
      <c r="GM115" s="528"/>
      <c r="GN115" s="528"/>
      <c r="GO115" s="528"/>
      <c r="GP115" s="528"/>
      <c r="GQ115" s="528"/>
      <c r="GR115" s="528"/>
      <c r="GS115" s="528"/>
      <c r="GT115" s="528"/>
      <c r="GU115" s="528"/>
      <c r="GV115" s="528"/>
      <c r="GW115" s="528"/>
      <c r="GX115" s="528"/>
      <c r="GY115" s="528"/>
      <c r="GZ115" s="528"/>
      <c r="HA115" s="528"/>
      <c r="HB115" s="528"/>
      <c r="HC115" s="528"/>
      <c r="HD115" s="528"/>
      <c r="HE115" s="528"/>
      <c r="HF115" s="528"/>
      <c r="HG115" s="528"/>
      <c r="HH115" s="528"/>
      <c r="HI115" s="528"/>
      <c r="HJ115" s="528"/>
      <c r="HK115" s="528"/>
      <c r="HL115" s="528"/>
      <c r="HM115" s="528"/>
      <c r="HN115" s="528"/>
      <c r="HO115" s="528"/>
      <c r="HP115" s="528"/>
      <c r="HQ115" s="528"/>
      <c r="HR115" s="528"/>
      <c r="HS115" s="528"/>
      <c r="HT115" s="528"/>
      <c r="HU115" s="528"/>
      <c r="HV115" s="528"/>
      <c r="HW115" s="528"/>
      <c r="HX115" s="528"/>
      <c r="HY115" s="528"/>
      <c r="HZ115" s="528"/>
      <c r="IA115" s="528"/>
      <c r="IB115" s="528"/>
      <c r="IC115" s="528"/>
      <c r="ID115" s="528"/>
      <c r="IE115" s="528"/>
      <c r="IF115" s="528"/>
      <c r="IG115" s="528"/>
      <c r="IH115" s="528"/>
      <c r="II115" s="528"/>
      <c r="IJ115" s="528"/>
      <c r="IK115" s="528"/>
      <c r="IL115" s="528"/>
      <c r="IM115" s="528"/>
      <c r="IN115" s="528"/>
      <c r="IO115" s="528"/>
      <c r="IP115" s="528"/>
      <c r="IQ115" s="528"/>
      <c r="IR115" s="528"/>
      <c r="IS115" s="528"/>
      <c r="IT115" s="528"/>
      <c r="IU115" s="528"/>
      <c r="IV115" s="528"/>
      <c r="IW115" s="528"/>
      <c r="IX115" s="528"/>
      <c r="IY115" s="528"/>
      <c r="IZ115" s="528"/>
      <c r="JA115" s="528"/>
      <c r="JB115" s="528"/>
      <c r="JC115" s="528"/>
      <c r="JD115" s="528"/>
      <c r="JE115" s="528"/>
      <c r="JF115" s="528"/>
      <c r="JG115" s="528"/>
      <c r="JH115" s="528"/>
      <c r="JI115" s="528"/>
      <c r="JJ115" s="528"/>
      <c r="JK115" s="528"/>
      <c r="JL115" s="528"/>
      <c r="JM115" s="528"/>
      <c r="JN115" s="528"/>
      <c r="JO115" s="528"/>
      <c r="JP115" s="528"/>
      <c r="JQ115" s="528"/>
      <c r="JR115" s="528"/>
      <c r="JS115" s="528"/>
      <c r="JT115" s="528"/>
      <c r="JU115" s="528"/>
      <c r="JV115" s="528"/>
      <c r="JW115" s="528"/>
      <c r="JX115" s="528"/>
      <c r="JY115" s="528"/>
      <c r="JZ115" s="528"/>
      <c r="KA115" s="528"/>
      <c r="KB115" s="528"/>
      <c r="KC115" s="528"/>
      <c r="KD115" s="528"/>
      <c r="KE115" s="528"/>
      <c r="KF115" s="528"/>
      <c r="KG115" s="528"/>
      <c r="KH115" s="528"/>
      <c r="KI115" s="528"/>
      <c r="KJ115" s="528"/>
      <c r="KK115" s="528"/>
      <c r="KL115" s="528"/>
      <c r="KM115" s="528"/>
      <c r="KN115" s="528"/>
      <c r="KO115" s="528"/>
      <c r="KP115" s="528"/>
      <c r="KQ115" s="528"/>
      <c r="KR115" s="528"/>
      <c r="KS115" s="528"/>
      <c r="KT115" s="528"/>
      <c r="KU115" s="528"/>
      <c r="KV115" s="528"/>
      <c r="KW115" s="528"/>
      <c r="KX115" s="528"/>
      <c r="KY115" s="528"/>
      <c r="KZ115" s="528"/>
      <c r="LA115" s="528"/>
      <c r="LB115" s="528"/>
      <c r="LC115" s="528"/>
      <c r="LD115" s="528"/>
      <c r="LE115" s="528"/>
      <c r="LF115" s="528"/>
      <c r="LG115" s="528"/>
      <c r="LH115" s="528"/>
      <c r="LI115" s="528"/>
      <c r="LJ115" s="528"/>
      <c r="LK115" s="528"/>
      <c r="LL115" s="528"/>
      <c r="LM115" s="528"/>
      <c r="LN115" s="528"/>
      <c r="LO115" s="528"/>
      <c r="LP115" s="528"/>
      <c r="LQ115" s="528"/>
      <c r="LR115" s="528"/>
      <c r="LS115" s="528"/>
      <c r="LT115" s="528"/>
      <c r="LU115" s="528"/>
      <c r="LV115" s="528"/>
      <c r="LW115" s="528"/>
      <c r="LX115" s="528"/>
      <c r="LY115" s="528"/>
      <c r="LZ115" s="528"/>
      <c r="MA115" s="528"/>
      <c r="MB115" s="528"/>
      <c r="MC115" s="528"/>
      <c r="MD115" s="528"/>
      <c r="ME115" s="528"/>
      <c r="MF115" s="528"/>
      <c r="MG115" s="528"/>
      <c r="MH115" s="528"/>
      <c r="MI115" s="528"/>
      <c r="MJ115" s="528"/>
      <c r="MK115" s="528"/>
      <c r="ML115" s="528"/>
      <c r="MM115" s="528"/>
      <c r="MN115" s="528"/>
      <c r="MO115" s="528"/>
      <c r="MP115" s="528"/>
      <c r="MQ115" s="528"/>
      <c r="MR115" s="528"/>
      <c r="MS115" s="528"/>
      <c r="MT115" s="528"/>
      <c r="MU115" s="528"/>
      <c r="MV115" s="528"/>
      <c r="MW115" s="528"/>
    </row>
    <row r="116" spans="1:361" s="523" customFormat="1" ht="13.5" customHeight="1">
      <c r="A116" s="527" t="s">
        <v>12</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28"/>
      <c r="Y116" s="528"/>
      <c r="Z116" s="528"/>
      <c r="AA116" s="528"/>
      <c r="AB116" s="528"/>
      <c r="AC116" s="528"/>
      <c r="AD116" s="528"/>
      <c r="AE116" s="528"/>
      <c r="AF116" s="528"/>
      <c r="AG116" s="528"/>
      <c r="AH116" s="528"/>
      <c r="AI116" s="528"/>
      <c r="AJ116" s="528"/>
      <c r="AK116" s="528"/>
      <c r="AL116" s="528"/>
      <c r="AM116" s="528"/>
      <c r="AN116" s="528"/>
      <c r="AO116" s="528"/>
      <c r="AP116" s="528"/>
      <c r="AQ116" s="528"/>
      <c r="AR116" s="528"/>
      <c r="AS116" s="528"/>
      <c r="AT116" s="528"/>
      <c r="AU116" s="528"/>
      <c r="AV116" s="528"/>
      <c r="AW116" s="528"/>
      <c r="AX116" s="528"/>
      <c r="AY116" s="528"/>
      <c r="AZ116" s="528"/>
      <c r="BA116" s="528"/>
      <c r="BB116" s="528"/>
      <c r="BC116" s="528"/>
      <c r="BD116" s="528"/>
      <c r="BE116" s="528"/>
      <c r="BF116" s="528"/>
      <c r="BG116" s="528"/>
      <c r="BH116" s="528"/>
      <c r="BI116" s="528"/>
      <c r="BJ116" s="528"/>
      <c r="BK116" s="528"/>
      <c r="BL116" s="528"/>
      <c r="BM116" s="528"/>
      <c r="BN116" s="528"/>
      <c r="BO116" s="528"/>
      <c r="BP116" s="528"/>
      <c r="BQ116" s="528"/>
      <c r="BR116" s="528"/>
      <c r="BS116" s="528"/>
      <c r="BT116" s="528"/>
      <c r="BU116" s="528"/>
      <c r="BV116" s="528"/>
      <c r="BW116" s="528"/>
      <c r="BX116" s="528"/>
      <c r="BY116" s="528"/>
      <c r="BZ116" s="528"/>
      <c r="CA116" s="528"/>
      <c r="CB116" s="528"/>
      <c r="CC116" s="528"/>
      <c r="CD116" s="528"/>
      <c r="CE116" s="528"/>
      <c r="CF116" s="528"/>
      <c r="CG116" s="528"/>
      <c r="CH116" s="528"/>
      <c r="CI116" s="528"/>
      <c r="CJ116" s="528"/>
      <c r="CK116" s="528"/>
      <c r="CL116" s="528"/>
      <c r="CM116" s="528"/>
      <c r="CN116" s="528"/>
      <c r="CO116" s="528"/>
      <c r="CP116" s="528"/>
      <c r="CQ116" s="528"/>
      <c r="CR116" s="528"/>
      <c r="CS116" s="528"/>
      <c r="CT116" s="528"/>
      <c r="CU116" s="528"/>
      <c r="CV116" s="528"/>
      <c r="CW116" s="528"/>
      <c r="CX116" s="528"/>
      <c r="CY116" s="528"/>
      <c r="CZ116" s="528"/>
      <c r="DA116" s="528"/>
      <c r="DB116" s="528"/>
      <c r="DC116" s="528"/>
      <c r="DD116" s="528"/>
      <c r="DE116" s="528"/>
      <c r="DF116" s="528"/>
      <c r="DG116" s="528"/>
      <c r="DH116" s="528"/>
      <c r="DI116" s="528"/>
      <c r="DJ116" s="528"/>
      <c r="DK116" s="528"/>
      <c r="DL116" s="528"/>
      <c r="DM116" s="528"/>
      <c r="DN116" s="528"/>
      <c r="DO116" s="528"/>
      <c r="DP116" s="528"/>
      <c r="DQ116" s="528"/>
      <c r="DR116" s="528"/>
      <c r="DS116" s="528"/>
      <c r="DT116" s="528"/>
      <c r="DU116" s="528"/>
      <c r="DV116" s="528"/>
      <c r="DW116" s="528"/>
      <c r="DX116" s="528"/>
      <c r="DY116" s="528"/>
      <c r="DZ116" s="528"/>
      <c r="EA116" s="528"/>
      <c r="EB116" s="528"/>
      <c r="EC116" s="528"/>
      <c r="ED116" s="528"/>
      <c r="EE116" s="528"/>
      <c r="EF116" s="528"/>
      <c r="EG116" s="528"/>
      <c r="EH116" s="528"/>
      <c r="EI116" s="528"/>
      <c r="EJ116" s="528"/>
      <c r="EK116" s="528"/>
      <c r="EL116" s="528"/>
      <c r="EM116" s="528"/>
      <c r="EN116" s="528"/>
      <c r="EO116" s="528"/>
      <c r="EP116" s="528"/>
      <c r="EQ116" s="528"/>
      <c r="ER116" s="528"/>
      <c r="ES116" s="528"/>
      <c r="ET116" s="528"/>
      <c r="EU116" s="528"/>
      <c r="EV116" s="528"/>
      <c r="EW116" s="528"/>
      <c r="EX116" s="528"/>
      <c r="EY116" s="528"/>
      <c r="EZ116" s="528"/>
      <c r="FA116" s="528"/>
      <c r="FB116" s="528"/>
      <c r="FC116" s="528"/>
      <c r="FD116" s="528"/>
      <c r="FE116" s="528"/>
      <c r="FF116" s="528"/>
      <c r="FG116" s="528"/>
      <c r="FH116" s="528"/>
      <c r="FI116" s="528"/>
      <c r="FJ116" s="528"/>
      <c r="FK116" s="528"/>
      <c r="FL116" s="528"/>
      <c r="FM116" s="528"/>
      <c r="FN116" s="528"/>
      <c r="FO116" s="528"/>
      <c r="FP116" s="528"/>
      <c r="FQ116" s="528"/>
      <c r="FR116" s="528"/>
      <c r="FS116" s="528"/>
      <c r="FT116" s="528"/>
      <c r="FU116" s="528"/>
      <c r="FV116" s="528"/>
      <c r="FW116" s="528"/>
      <c r="FX116" s="528"/>
      <c r="FY116" s="528"/>
      <c r="FZ116" s="528"/>
      <c r="GA116" s="528"/>
      <c r="GB116" s="528"/>
      <c r="GC116" s="528"/>
      <c r="GD116" s="528"/>
      <c r="GE116" s="528"/>
      <c r="GF116" s="528"/>
      <c r="GG116" s="528"/>
      <c r="GH116" s="528"/>
      <c r="GI116" s="528"/>
      <c r="GJ116" s="528"/>
      <c r="GK116" s="528"/>
      <c r="GL116" s="528"/>
      <c r="GM116" s="528"/>
      <c r="GN116" s="528"/>
      <c r="GO116" s="528"/>
      <c r="GP116" s="528"/>
      <c r="GQ116" s="528"/>
      <c r="GR116" s="528"/>
      <c r="GS116" s="528"/>
      <c r="GT116" s="528"/>
      <c r="GU116" s="528"/>
      <c r="GV116" s="528"/>
      <c r="GW116" s="528"/>
      <c r="GX116" s="528"/>
      <c r="GY116" s="528"/>
      <c r="GZ116" s="528"/>
      <c r="HA116" s="528"/>
      <c r="HB116" s="528"/>
      <c r="HC116" s="528"/>
      <c r="HD116" s="528"/>
      <c r="HE116" s="528"/>
      <c r="HF116" s="528"/>
      <c r="HG116" s="528"/>
      <c r="HH116" s="528"/>
      <c r="HI116" s="528"/>
      <c r="HJ116" s="528"/>
      <c r="HK116" s="528"/>
      <c r="HL116" s="528"/>
      <c r="HM116" s="528"/>
      <c r="HN116" s="528"/>
      <c r="HO116" s="528"/>
      <c r="HP116" s="528"/>
      <c r="HQ116" s="528"/>
      <c r="HR116" s="528"/>
      <c r="HS116" s="528"/>
      <c r="HT116" s="528"/>
      <c r="HU116" s="528"/>
      <c r="HV116" s="528"/>
      <c r="HW116" s="528"/>
      <c r="HX116" s="528"/>
      <c r="HY116" s="528"/>
      <c r="HZ116" s="528"/>
      <c r="IA116" s="528"/>
      <c r="IB116" s="528"/>
      <c r="IC116" s="528"/>
      <c r="ID116" s="528"/>
      <c r="IE116" s="528"/>
      <c r="IF116" s="528"/>
      <c r="IG116" s="528"/>
      <c r="IH116" s="528"/>
      <c r="II116" s="528"/>
      <c r="IJ116" s="528"/>
      <c r="IK116" s="528"/>
      <c r="IL116" s="528"/>
      <c r="IM116" s="528"/>
      <c r="IN116" s="528"/>
      <c r="IO116" s="528"/>
      <c r="IP116" s="528"/>
      <c r="IQ116" s="528"/>
      <c r="IR116" s="528"/>
      <c r="IS116" s="528"/>
      <c r="IT116" s="528"/>
      <c r="IU116" s="528"/>
      <c r="IV116" s="528"/>
      <c r="IW116" s="528"/>
      <c r="IX116" s="528"/>
      <c r="IY116" s="528"/>
      <c r="IZ116" s="528"/>
      <c r="JA116" s="528"/>
      <c r="JB116" s="528"/>
      <c r="JC116" s="528"/>
      <c r="JD116" s="528"/>
      <c r="JE116" s="528"/>
      <c r="JF116" s="528"/>
      <c r="JG116" s="528"/>
      <c r="JH116" s="528"/>
      <c r="JI116" s="528"/>
      <c r="JJ116" s="528"/>
      <c r="JK116" s="528"/>
      <c r="JL116" s="528"/>
      <c r="JM116" s="528"/>
      <c r="JN116" s="528"/>
      <c r="JO116" s="528"/>
      <c r="JP116" s="528"/>
      <c r="JQ116" s="528"/>
      <c r="JR116" s="528"/>
      <c r="JS116" s="528"/>
      <c r="JT116" s="528"/>
      <c r="JU116" s="528"/>
      <c r="JV116" s="528"/>
      <c r="JW116" s="528"/>
      <c r="JX116" s="528"/>
      <c r="JY116" s="528"/>
      <c r="JZ116" s="528"/>
      <c r="KA116" s="528"/>
      <c r="KB116" s="528"/>
      <c r="KC116" s="528"/>
      <c r="KD116" s="528"/>
      <c r="KE116" s="528"/>
      <c r="KF116" s="528"/>
      <c r="KG116" s="528"/>
      <c r="KH116" s="528"/>
      <c r="KI116" s="528"/>
      <c r="KJ116" s="528"/>
      <c r="KK116" s="528"/>
      <c r="KL116" s="528"/>
      <c r="KM116" s="528"/>
      <c r="KN116" s="528"/>
      <c r="KO116" s="528"/>
      <c r="KP116" s="528"/>
      <c r="KQ116" s="528"/>
      <c r="KR116" s="528"/>
      <c r="KS116" s="528"/>
      <c r="KT116" s="528"/>
      <c r="KU116" s="528"/>
      <c r="KV116" s="528"/>
      <c r="KW116" s="528"/>
      <c r="KX116" s="528"/>
      <c r="KY116" s="528"/>
      <c r="KZ116" s="528"/>
      <c r="LA116" s="528"/>
      <c r="LB116" s="528"/>
      <c r="LC116" s="528"/>
      <c r="LD116" s="528"/>
      <c r="LE116" s="528"/>
      <c r="LF116" s="528"/>
      <c r="LG116" s="528"/>
      <c r="LH116" s="528"/>
      <c r="LI116" s="528"/>
      <c r="LJ116" s="528"/>
      <c r="LK116" s="528"/>
      <c r="LL116" s="528"/>
      <c r="LM116" s="528"/>
      <c r="LN116" s="528"/>
      <c r="LO116" s="528"/>
      <c r="LP116" s="528"/>
      <c r="LQ116" s="528"/>
      <c r="LR116" s="528"/>
      <c r="LS116" s="528"/>
      <c r="LT116" s="528"/>
      <c r="LU116" s="528"/>
      <c r="LV116" s="528"/>
      <c r="LW116" s="528"/>
      <c r="LX116" s="528"/>
      <c r="LY116" s="528"/>
      <c r="LZ116" s="528"/>
      <c r="MA116" s="528"/>
      <c r="MB116" s="528"/>
      <c r="MC116" s="528"/>
      <c r="MD116" s="528"/>
      <c r="ME116" s="528"/>
      <c r="MF116" s="528"/>
      <c r="MG116" s="528"/>
      <c r="MH116" s="528"/>
      <c r="MI116" s="528"/>
      <c r="MJ116" s="528"/>
      <c r="MK116" s="528"/>
      <c r="ML116" s="528"/>
      <c r="MM116" s="528"/>
      <c r="MN116" s="528"/>
      <c r="MO116" s="528"/>
      <c r="MP116" s="528"/>
      <c r="MQ116" s="528"/>
      <c r="MR116" s="528"/>
      <c r="MS116" s="528"/>
      <c r="MT116" s="528"/>
      <c r="MU116" s="528"/>
      <c r="MV116" s="528"/>
      <c r="MW116" s="528"/>
    </row>
    <row r="117" spans="1:361" s="523" customFormat="1" ht="14.25" customHeight="1">
      <c r="A117" s="529" t="s">
        <v>13</v>
      </c>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30"/>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30"/>
      <c r="BC117" s="530"/>
      <c r="BD117" s="530"/>
      <c r="BE117" s="530"/>
      <c r="BF117" s="530"/>
      <c r="BG117" s="530"/>
      <c r="BH117" s="530"/>
      <c r="BI117" s="530"/>
      <c r="BJ117" s="530"/>
      <c r="BK117" s="530"/>
      <c r="BL117" s="530"/>
      <c r="BM117" s="530"/>
      <c r="BN117" s="530"/>
      <c r="BO117" s="530"/>
      <c r="BP117" s="530"/>
      <c r="BQ117" s="530"/>
      <c r="BR117" s="530"/>
      <c r="BS117" s="530"/>
      <c r="BT117" s="530"/>
      <c r="BU117" s="530"/>
      <c r="BV117" s="530"/>
      <c r="BW117" s="530"/>
      <c r="BX117" s="530"/>
      <c r="BY117" s="530"/>
      <c r="BZ117" s="530"/>
      <c r="CA117" s="530"/>
      <c r="CB117" s="530"/>
      <c r="CC117" s="530"/>
      <c r="CD117" s="530"/>
      <c r="CE117" s="530"/>
      <c r="CF117" s="530"/>
      <c r="CG117" s="530"/>
      <c r="CH117" s="530"/>
      <c r="CI117" s="530"/>
      <c r="CJ117" s="530"/>
      <c r="CK117" s="530"/>
      <c r="CL117" s="530"/>
      <c r="CM117" s="530"/>
      <c r="CN117" s="530"/>
      <c r="CO117" s="530"/>
      <c r="CP117" s="530"/>
      <c r="CQ117" s="530"/>
      <c r="CR117" s="530"/>
      <c r="CS117" s="530"/>
      <c r="CT117" s="530"/>
      <c r="CU117" s="530"/>
      <c r="CV117" s="530"/>
      <c r="CW117" s="530"/>
      <c r="CX117" s="530"/>
      <c r="CY117" s="530"/>
      <c r="CZ117" s="530"/>
      <c r="DA117" s="530"/>
      <c r="DB117" s="530"/>
      <c r="DC117" s="530"/>
      <c r="DD117" s="530"/>
      <c r="DE117" s="530"/>
      <c r="DF117" s="530"/>
      <c r="DG117" s="530"/>
      <c r="DH117" s="530"/>
      <c r="DI117" s="530"/>
      <c r="DJ117" s="530"/>
      <c r="DK117" s="530"/>
      <c r="DL117" s="530"/>
      <c r="DM117" s="530"/>
      <c r="DN117" s="530"/>
      <c r="DO117" s="530"/>
      <c r="DP117" s="530"/>
      <c r="DQ117" s="530"/>
      <c r="DR117" s="530"/>
      <c r="DS117" s="530"/>
      <c r="DT117" s="530"/>
      <c r="DU117" s="530"/>
      <c r="DV117" s="530"/>
      <c r="DW117" s="530"/>
      <c r="DX117" s="530"/>
      <c r="DY117" s="530"/>
      <c r="DZ117" s="530"/>
      <c r="EA117" s="530"/>
      <c r="EB117" s="530"/>
      <c r="EC117" s="530"/>
      <c r="ED117" s="530"/>
      <c r="EE117" s="530"/>
      <c r="EF117" s="530"/>
      <c r="EG117" s="530"/>
      <c r="EH117" s="530"/>
      <c r="EI117" s="530"/>
      <c r="EJ117" s="530"/>
      <c r="EK117" s="530"/>
      <c r="EL117" s="530"/>
      <c r="EM117" s="530"/>
      <c r="EN117" s="530"/>
      <c r="EO117" s="530"/>
      <c r="EP117" s="530"/>
      <c r="EQ117" s="530"/>
      <c r="ER117" s="530"/>
      <c r="ES117" s="530"/>
      <c r="ET117" s="530"/>
      <c r="EU117" s="530"/>
      <c r="EV117" s="530"/>
      <c r="EW117" s="530"/>
      <c r="EX117" s="530"/>
      <c r="EY117" s="530"/>
      <c r="EZ117" s="530"/>
      <c r="FA117" s="530"/>
      <c r="FB117" s="530"/>
      <c r="FC117" s="530"/>
      <c r="FD117" s="530"/>
      <c r="FE117" s="530"/>
      <c r="FF117" s="530"/>
      <c r="FG117" s="530"/>
      <c r="FH117" s="530"/>
      <c r="FI117" s="530"/>
      <c r="FJ117" s="530"/>
      <c r="FK117" s="530"/>
      <c r="FL117" s="530"/>
      <c r="FM117" s="530"/>
      <c r="FN117" s="530"/>
      <c r="FO117" s="530"/>
      <c r="FP117" s="530"/>
      <c r="FQ117" s="530"/>
      <c r="FR117" s="530"/>
      <c r="FS117" s="530"/>
      <c r="FT117" s="530"/>
      <c r="FU117" s="530"/>
      <c r="FV117" s="530"/>
      <c r="FW117" s="530"/>
      <c r="FX117" s="530"/>
      <c r="FY117" s="530"/>
      <c r="FZ117" s="530"/>
      <c r="GA117" s="530"/>
      <c r="GB117" s="530"/>
      <c r="GC117" s="530"/>
      <c r="GD117" s="530"/>
      <c r="GE117" s="530"/>
      <c r="GF117" s="530"/>
      <c r="GG117" s="530"/>
      <c r="GH117" s="530"/>
      <c r="GI117" s="530"/>
      <c r="GJ117" s="530"/>
      <c r="GK117" s="530"/>
      <c r="GL117" s="530"/>
      <c r="GM117" s="530"/>
      <c r="GN117" s="530"/>
      <c r="GO117" s="530"/>
      <c r="GP117" s="530"/>
      <c r="GQ117" s="530"/>
      <c r="GR117" s="530"/>
      <c r="GS117" s="530"/>
      <c r="GT117" s="530"/>
      <c r="GU117" s="530"/>
      <c r="GV117" s="530"/>
      <c r="GW117" s="530"/>
      <c r="GX117" s="530"/>
      <c r="GY117" s="530"/>
      <c r="GZ117" s="530"/>
      <c r="HA117" s="530"/>
      <c r="HB117" s="530"/>
      <c r="HC117" s="530"/>
      <c r="HD117" s="530"/>
      <c r="HE117" s="530"/>
      <c r="HF117" s="530"/>
      <c r="HG117" s="530"/>
      <c r="HH117" s="530"/>
      <c r="HI117" s="530"/>
      <c r="HJ117" s="530"/>
      <c r="HK117" s="530"/>
      <c r="HL117" s="530"/>
      <c r="HM117" s="530"/>
      <c r="HN117" s="530"/>
      <c r="HO117" s="530"/>
      <c r="HP117" s="530"/>
      <c r="HQ117" s="530"/>
      <c r="HR117" s="530"/>
      <c r="HS117" s="530"/>
      <c r="HT117" s="530"/>
      <c r="HU117" s="530"/>
      <c r="HV117" s="530"/>
      <c r="HW117" s="530"/>
      <c r="HX117" s="530"/>
      <c r="HY117" s="530"/>
      <c r="HZ117" s="530"/>
      <c r="IA117" s="530"/>
      <c r="IB117" s="530"/>
      <c r="IC117" s="530"/>
      <c r="ID117" s="530"/>
      <c r="IE117" s="530"/>
      <c r="IF117" s="530"/>
      <c r="IG117" s="530"/>
      <c r="IH117" s="530"/>
      <c r="II117" s="530"/>
      <c r="IJ117" s="530"/>
      <c r="IK117" s="530"/>
      <c r="IL117" s="530"/>
      <c r="IM117" s="530"/>
      <c r="IN117" s="530"/>
      <c r="IO117" s="530"/>
      <c r="IP117" s="530"/>
      <c r="IQ117" s="530"/>
      <c r="IR117" s="530"/>
      <c r="IS117" s="530"/>
      <c r="IT117" s="530"/>
      <c r="IU117" s="530"/>
      <c r="IV117" s="530"/>
      <c r="IW117" s="530"/>
      <c r="IX117" s="530"/>
      <c r="IY117" s="530"/>
      <c r="IZ117" s="530"/>
      <c r="JA117" s="530"/>
      <c r="JB117" s="530"/>
      <c r="JC117" s="530"/>
      <c r="JD117" s="530"/>
      <c r="JE117" s="530"/>
      <c r="JF117" s="530"/>
      <c r="JG117" s="530"/>
      <c r="JH117" s="530"/>
      <c r="JI117" s="530"/>
      <c r="JJ117" s="530"/>
      <c r="JK117" s="530"/>
      <c r="JL117" s="530"/>
      <c r="JM117" s="530"/>
      <c r="JN117" s="530"/>
      <c r="JO117" s="530"/>
      <c r="JP117" s="530"/>
      <c r="JQ117" s="530"/>
      <c r="JR117" s="530"/>
      <c r="JS117" s="530"/>
      <c r="JT117" s="530"/>
      <c r="JU117" s="530"/>
      <c r="JV117" s="530"/>
      <c r="JW117" s="530"/>
      <c r="JX117" s="530"/>
      <c r="JY117" s="530"/>
      <c r="JZ117" s="530"/>
      <c r="KA117" s="530"/>
      <c r="KB117" s="530"/>
      <c r="KC117" s="530"/>
      <c r="KD117" s="530"/>
      <c r="KE117" s="530"/>
      <c r="KF117" s="530"/>
      <c r="KG117" s="530"/>
      <c r="KH117" s="530"/>
      <c r="KI117" s="530"/>
      <c r="KJ117" s="530"/>
      <c r="KK117" s="530"/>
      <c r="KL117" s="530"/>
      <c r="KM117" s="530"/>
      <c r="KN117" s="530"/>
      <c r="KO117" s="530"/>
      <c r="KP117" s="530"/>
      <c r="KQ117" s="530"/>
      <c r="KR117" s="530"/>
      <c r="KS117" s="530"/>
      <c r="KT117" s="530"/>
      <c r="KU117" s="530"/>
      <c r="KV117" s="530"/>
      <c r="KW117" s="530"/>
      <c r="KX117" s="530"/>
      <c r="KY117" s="530"/>
      <c r="KZ117" s="530"/>
      <c r="LA117" s="530"/>
      <c r="LB117" s="530"/>
      <c r="LC117" s="530"/>
      <c r="LD117" s="530"/>
      <c r="LE117" s="530"/>
      <c r="LF117" s="530"/>
      <c r="LG117" s="530"/>
      <c r="LH117" s="530"/>
      <c r="LI117" s="530"/>
      <c r="LJ117" s="530"/>
      <c r="LK117" s="530"/>
      <c r="LL117" s="530"/>
      <c r="LM117" s="530"/>
      <c r="LN117" s="530"/>
      <c r="LO117" s="530"/>
      <c r="LP117" s="530"/>
      <c r="LQ117" s="530"/>
      <c r="LR117" s="530"/>
      <c r="LS117" s="530"/>
      <c r="LT117" s="530"/>
      <c r="LU117" s="530"/>
      <c r="LV117" s="530"/>
      <c r="LW117" s="530"/>
      <c r="LX117" s="530"/>
      <c r="LY117" s="530"/>
      <c r="LZ117" s="530"/>
      <c r="MA117" s="530"/>
      <c r="MB117" s="530"/>
      <c r="MC117" s="530"/>
      <c r="MD117" s="530"/>
      <c r="ME117" s="530"/>
      <c r="MF117" s="530"/>
      <c r="MG117" s="530"/>
      <c r="MH117" s="530"/>
      <c r="MI117" s="530"/>
      <c r="MJ117" s="530"/>
      <c r="MK117" s="530"/>
      <c r="ML117" s="530"/>
      <c r="MM117" s="530"/>
      <c r="MN117" s="530"/>
      <c r="MO117" s="530"/>
      <c r="MP117" s="530"/>
      <c r="MQ117" s="530"/>
      <c r="MR117" s="530"/>
      <c r="MS117" s="530"/>
      <c r="MT117" s="530"/>
      <c r="MU117" s="530"/>
      <c r="MV117" s="530"/>
      <c r="MW117" s="530"/>
    </row>
    <row r="118" spans="1:361" s="523" customFormat="1" ht="13.5" customHeight="1">
      <c r="A118" s="527" t="s">
        <v>11</v>
      </c>
      <c r="B118" s="528"/>
      <c r="C118" s="528"/>
      <c r="D118" s="528"/>
      <c r="E118" s="528"/>
      <c r="F118" s="528"/>
      <c r="G118" s="528"/>
      <c r="H118" s="528"/>
      <c r="I118" s="528"/>
      <c r="J118" s="528"/>
      <c r="K118" s="528"/>
      <c r="L118" s="528"/>
      <c r="M118" s="528"/>
      <c r="N118" s="528"/>
      <c r="O118" s="528"/>
      <c r="P118" s="528"/>
      <c r="Q118" s="528"/>
      <c r="R118" s="528"/>
      <c r="S118" s="528"/>
      <c r="T118" s="528"/>
      <c r="U118" s="528"/>
      <c r="V118" s="528"/>
      <c r="W118" s="528"/>
      <c r="X118" s="528"/>
      <c r="Y118" s="528"/>
      <c r="Z118" s="528"/>
      <c r="AA118" s="528"/>
      <c r="AB118" s="528"/>
      <c r="AC118" s="528"/>
      <c r="AD118" s="528"/>
      <c r="AE118" s="528"/>
      <c r="AF118" s="528"/>
      <c r="AG118" s="528"/>
      <c r="AH118" s="528"/>
      <c r="AI118" s="528"/>
      <c r="AJ118" s="528"/>
      <c r="AK118" s="528"/>
      <c r="AL118" s="528"/>
      <c r="AM118" s="528"/>
      <c r="AN118" s="528"/>
      <c r="AO118" s="528"/>
      <c r="AP118" s="528"/>
      <c r="AQ118" s="528"/>
      <c r="AR118" s="528"/>
      <c r="AS118" s="528"/>
      <c r="AT118" s="528"/>
      <c r="AU118" s="528"/>
      <c r="AV118" s="528"/>
      <c r="AW118" s="528"/>
      <c r="AX118" s="528"/>
      <c r="AY118" s="528"/>
      <c r="AZ118" s="528"/>
      <c r="BA118" s="528"/>
      <c r="BB118" s="528"/>
      <c r="BC118" s="528"/>
      <c r="BD118" s="528"/>
      <c r="BE118" s="528"/>
      <c r="BF118" s="528"/>
      <c r="BG118" s="528"/>
      <c r="BH118" s="528"/>
      <c r="BI118" s="528"/>
      <c r="BJ118" s="528"/>
      <c r="BK118" s="528"/>
      <c r="BL118" s="528"/>
      <c r="BM118" s="528"/>
      <c r="BN118" s="528"/>
      <c r="BO118" s="528"/>
      <c r="BP118" s="528"/>
      <c r="BQ118" s="528"/>
      <c r="BR118" s="528"/>
      <c r="BS118" s="528"/>
      <c r="BT118" s="528"/>
      <c r="BU118" s="528"/>
      <c r="BV118" s="528"/>
      <c r="BW118" s="528"/>
      <c r="BX118" s="528"/>
      <c r="BY118" s="528"/>
      <c r="BZ118" s="528"/>
      <c r="CA118" s="528"/>
      <c r="CB118" s="528"/>
      <c r="CC118" s="528"/>
      <c r="CD118" s="528"/>
      <c r="CE118" s="528"/>
      <c r="CF118" s="528"/>
      <c r="CG118" s="528"/>
      <c r="CH118" s="528"/>
      <c r="CI118" s="528"/>
      <c r="CJ118" s="528"/>
      <c r="CK118" s="528"/>
      <c r="CL118" s="528"/>
      <c r="CM118" s="528"/>
      <c r="CN118" s="528"/>
      <c r="CO118" s="528"/>
      <c r="CP118" s="528"/>
      <c r="CQ118" s="528"/>
      <c r="CR118" s="528"/>
      <c r="CS118" s="528"/>
      <c r="CT118" s="528"/>
      <c r="CU118" s="528"/>
      <c r="CV118" s="528"/>
      <c r="CW118" s="528"/>
      <c r="CX118" s="528"/>
      <c r="CY118" s="528"/>
      <c r="CZ118" s="528"/>
      <c r="DA118" s="528"/>
      <c r="DB118" s="528"/>
      <c r="DC118" s="528"/>
      <c r="DD118" s="528"/>
      <c r="DE118" s="528"/>
      <c r="DF118" s="528"/>
      <c r="DG118" s="528"/>
      <c r="DH118" s="528"/>
      <c r="DI118" s="528"/>
      <c r="DJ118" s="528"/>
      <c r="DK118" s="528"/>
      <c r="DL118" s="528"/>
      <c r="DM118" s="528"/>
      <c r="DN118" s="528"/>
      <c r="DO118" s="528"/>
      <c r="DP118" s="528"/>
      <c r="DQ118" s="528"/>
      <c r="DR118" s="528"/>
      <c r="DS118" s="528"/>
      <c r="DT118" s="528"/>
      <c r="DU118" s="528"/>
      <c r="DV118" s="528"/>
      <c r="DW118" s="528"/>
      <c r="DX118" s="528"/>
      <c r="DY118" s="528"/>
      <c r="DZ118" s="528"/>
      <c r="EA118" s="528"/>
      <c r="EB118" s="528"/>
      <c r="EC118" s="528"/>
      <c r="ED118" s="528"/>
      <c r="EE118" s="528"/>
      <c r="EF118" s="528"/>
      <c r="EG118" s="528"/>
      <c r="EH118" s="528"/>
      <c r="EI118" s="528"/>
      <c r="EJ118" s="528"/>
      <c r="EK118" s="528"/>
      <c r="EL118" s="528"/>
      <c r="EM118" s="528"/>
      <c r="EN118" s="528"/>
      <c r="EO118" s="528"/>
      <c r="EP118" s="528"/>
      <c r="EQ118" s="528"/>
      <c r="ER118" s="528"/>
      <c r="ES118" s="528"/>
      <c r="ET118" s="528"/>
      <c r="EU118" s="528"/>
      <c r="EV118" s="528"/>
      <c r="EW118" s="528"/>
      <c r="EX118" s="528"/>
      <c r="EY118" s="528"/>
      <c r="EZ118" s="528"/>
      <c r="FA118" s="528"/>
      <c r="FB118" s="528"/>
      <c r="FC118" s="528"/>
      <c r="FD118" s="528"/>
      <c r="FE118" s="528"/>
      <c r="FF118" s="528"/>
      <c r="FG118" s="528"/>
      <c r="FH118" s="528"/>
      <c r="FI118" s="528"/>
      <c r="FJ118" s="528"/>
      <c r="FK118" s="528"/>
      <c r="FL118" s="528"/>
      <c r="FM118" s="528"/>
      <c r="FN118" s="528"/>
      <c r="FO118" s="528"/>
      <c r="FP118" s="528"/>
      <c r="FQ118" s="528"/>
      <c r="FR118" s="528"/>
      <c r="FS118" s="528"/>
      <c r="FT118" s="528"/>
      <c r="FU118" s="528"/>
      <c r="FV118" s="528"/>
      <c r="FW118" s="528"/>
      <c r="FX118" s="528"/>
      <c r="FY118" s="528"/>
      <c r="FZ118" s="528"/>
      <c r="GA118" s="528"/>
      <c r="GB118" s="528"/>
      <c r="GC118" s="528"/>
      <c r="GD118" s="528"/>
      <c r="GE118" s="528"/>
      <c r="GF118" s="528"/>
      <c r="GG118" s="528"/>
      <c r="GH118" s="528"/>
      <c r="GI118" s="528"/>
      <c r="GJ118" s="528"/>
      <c r="GK118" s="528"/>
      <c r="GL118" s="528"/>
      <c r="GM118" s="528"/>
      <c r="GN118" s="528"/>
      <c r="GO118" s="528"/>
      <c r="GP118" s="528"/>
      <c r="GQ118" s="528"/>
      <c r="GR118" s="528"/>
      <c r="GS118" s="528"/>
      <c r="GT118" s="528"/>
      <c r="GU118" s="528"/>
      <c r="GV118" s="528"/>
      <c r="GW118" s="528"/>
      <c r="GX118" s="528"/>
      <c r="GY118" s="528"/>
      <c r="GZ118" s="528"/>
      <c r="HA118" s="528"/>
      <c r="HB118" s="528"/>
      <c r="HC118" s="528"/>
      <c r="HD118" s="528"/>
      <c r="HE118" s="528"/>
      <c r="HF118" s="528"/>
      <c r="HG118" s="528"/>
      <c r="HH118" s="528"/>
      <c r="HI118" s="528"/>
      <c r="HJ118" s="528"/>
      <c r="HK118" s="528"/>
      <c r="HL118" s="528"/>
      <c r="HM118" s="528"/>
      <c r="HN118" s="528"/>
      <c r="HO118" s="528"/>
      <c r="HP118" s="528"/>
      <c r="HQ118" s="528"/>
      <c r="HR118" s="528"/>
      <c r="HS118" s="528"/>
      <c r="HT118" s="528"/>
      <c r="HU118" s="528"/>
      <c r="HV118" s="528"/>
      <c r="HW118" s="528"/>
      <c r="HX118" s="528"/>
      <c r="HY118" s="528"/>
      <c r="HZ118" s="528"/>
      <c r="IA118" s="528"/>
      <c r="IB118" s="528"/>
      <c r="IC118" s="528"/>
      <c r="ID118" s="528"/>
      <c r="IE118" s="528"/>
      <c r="IF118" s="528"/>
      <c r="IG118" s="528"/>
      <c r="IH118" s="528"/>
      <c r="II118" s="528"/>
      <c r="IJ118" s="528"/>
      <c r="IK118" s="528"/>
      <c r="IL118" s="528"/>
      <c r="IM118" s="528"/>
      <c r="IN118" s="528"/>
      <c r="IO118" s="528"/>
      <c r="IP118" s="528"/>
      <c r="IQ118" s="528"/>
      <c r="IR118" s="528"/>
      <c r="IS118" s="528"/>
      <c r="IT118" s="528"/>
      <c r="IU118" s="528"/>
      <c r="IV118" s="528"/>
      <c r="IW118" s="528"/>
      <c r="IX118" s="528"/>
      <c r="IY118" s="528"/>
      <c r="IZ118" s="528"/>
      <c r="JA118" s="528"/>
      <c r="JB118" s="528"/>
      <c r="JC118" s="528"/>
      <c r="JD118" s="528"/>
      <c r="JE118" s="528"/>
      <c r="JF118" s="528"/>
      <c r="JG118" s="528"/>
      <c r="JH118" s="528"/>
      <c r="JI118" s="528"/>
      <c r="JJ118" s="528"/>
      <c r="JK118" s="528"/>
      <c r="JL118" s="528"/>
      <c r="JM118" s="528"/>
      <c r="JN118" s="528"/>
      <c r="JO118" s="528"/>
      <c r="JP118" s="528"/>
      <c r="JQ118" s="528"/>
      <c r="JR118" s="528"/>
      <c r="JS118" s="528"/>
      <c r="JT118" s="528"/>
      <c r="JU118" s="528"/>
      <c r="JV118" s="528"/>
      <c r="JW118" s="528"/>
      <c r="JX118" s="528"/>
      <c r="JY118" s="528"/>
      <c r="JZ118" s="528"/>
      <c r="KA118" s="528"/>
      <c r="KB118" s="528"/>
      <c r="KC118" s="528"/>
      <c r="KD118" s="528"/>
      <c r="KE118" s="528"/>
      <c r="KF118" s="528"/>
      <c r="KG118" s="528"/>
      <c r="KH118" s="528"/>
      <c r="KI118" s="528"/>
      <c r="KJ118" s="528"/>
      <c r="KK118" s="528"/>
      <c r="KL118" s="528"/>
      <c r="KM118" s="528"/>
      <c r="KN118" s="528"/>
      <c r="KO118" s="528"/>
      <c r="KP118" s="528"/>
      <c r="KQ118" s="528"/>
      <c r="KR118" s="528"/>
      <c r="KS118" s="528"/>
      <c r="KT118" s="528"/>
      <c r="KU118" s="528"/>
      <c r="KV118" s="528"/>
      <c r="KW118" s="528"/>
      <c r="KX118" s="528"/>
      <c r="KY118" s="528"/>
      <c r="KZ118" s="528"/>
      <c r="LA118" s="528"/>
      <c r="LB118" s="528"/>
      <c r="LC118" s="528"/>
      <c r="LD118" s="528"/>
      <c r="LE118" s="528"/>
      <c r="LF118" s="528"/>
      <c r="LG118" s="528"/>
      <c r="LH118" s="528"/>
      <c r="LI118" s="528"/>
      <c r="LJ118" s="528"/>
      <c r="LK118" s="528"/>
      <c r="LL118" s="528"/>
      <c r="LM118" s="528"/>
      <c r="LN118" s="528"/>
      <c r="LO118" s="528"/>
      <c r="LP118" s="528"/>
      <c r="LQ118" s="528"/>
      <c r="LR118" s="528"/>
      <c r="LS118" s="528"/>
      <c r="LT118" s="528"/>
      <c r="LU118" s="528"/>
      <c r="LV118" s="528"/>
      <c r="LW118" s="528"/>
      <c r="LX118" s="528"/>
      <c r="LY118" s="528"/>
      <c r="LZ118" s="528"/>
      <c r="MA118" s="528"/>
      <c r="MB118" s="528"/>
      <c r="MC118" s="528"/>
      <c r="MD118" s="528"/>
      <c r="ME118" s="528"/>
      <c r="MF118" s="528"/>
      <c r="MG118" s="528"/>
      <c r="MH118" s="528"/>
      <c r="MI118" s="528"/>
      <c r="MJ118" s="528"/>
      <c r="MK118" s="528"/>
      <c r="ML118" s="528"/>
      <c r="MM118" s="528"/>
      <c r="MN118" s="528"/>
      <c r="MO118" s="528"/>
      <c r="MP118" s="528"/>
      <c r="MQ118" s="528"/>
      <c r="MR118" s="528"/>
      <c r="MS118" s="528"/>
      <c r="MT118" s="528"/>
      <c r="MU118" s="528"/>
      <c r="MV118" s="528"/>
      <c r="MW118" s="528"/>
    </row>
    <row r="119" spans="1:361" s="523" customFormat="1" ht="13.5" customHeight="1" thickBot="1">
      <c r="A119" s="531" t="s">
        <v>12</v>
      </c>
      <c r="B119" s="532"/>
      <c r="C119" s="532"/>
      <c r="D119" s="532"/>
      <c r="E119" s="532"/>
      <c r="F119" s="532"/>
      <c r="G119" s="532"/>
      <c r="H119" s="532"/>
      <c r="I119" s="532"/>
      <c r="J119" s="532"/>
      <c r="K119" s="532"/>
      <c r="L119" s="532"/>
      <c r="M119" s="532"/>
      <c r="N119" s="532"/>
      <c r="O119" s="532"/>
      <c r="P119" s="532"/>
      <c r="Q119" s="532"/>
      <c r="R119" s="532"/>
      <c r="S119" s="532"/>
      <c r="T119" s="532"/>
      <c r="U119" s="532"/>
      <c r="V119" s="532"/>
      <c r="W119" s="532"/>
      <c r="X119" s="532"/>
      <c r="Y119" s="532"/>
      <c r="Z119" s="532"/>
      <c r="AA119" s="532"/>
      <c r="AB119" s="532"/>
      <c r="AC119" s="532"/>
      <c r="AD119" s="532"/>
      <c r="AE119" s="532"/>
      <c r="AF119" s="532"/>
      <c r="AG119" s="532"/>
      <c r="AH119" s="532"/>
      <c r="AI119" s="532"/>
      <c r="AJ119" s="532"/>
      <c r="AK119" s="532"/>
      <c r="AL119" s="532"/>
      <c r="AM119" s="532"/>
      <c r="AN119" s="532"/>
      <c r="AO119" s="532"/>
      <c r="AP119" s="532"/>
      <c r="AQ119" s="532"/>
      <c r="AR119" s="532"/>
      <c r="AS119" s="532"/>
      <c r="AT119" s="532"/>
      <c r="AU119" s="532"/>
      <c r="AV119" s="532"/>
      <c r="AW119" s="532"/>
      <c r="AX119" s="532"/>
      <c r="AY119" s="532"/>
      <c r="AZ119" s="532"/>
      <c r="BA119" s="532"/>
      <c r="BB119" s="532"/>
      <c r="BC119" s="532"/>
      <c r="BD119" s="532"/>
      <c r="BE119" s="532"/>
      <c r="BF119" s="532"/>
      <c r="BG119" s="532"/>
      <c r="BH119" s="532"/>
      <c r="BI119" s="532"/>
      <c r="BJ119" s="532"/>
      <c r="BK119" s="532"/>
      <c r="BL119" s="532"/>
      <c r="BM119" s="532"/>
      <c r="BN119" s="532"/>
      <c r="BO119" s="532"/>
      <c r="BP119" s="532"/>
      <c r="BQ119" s="532"/>
      <c r="BR119" s="532"/>
      <c r="BS119" s="532"/>
      <c r="BT119" s="532"/>
      <c r="BU119" s="532"/>
      <c r="BV119" s="532"/>
      <c r="BW119" s="532"/>
      <c r="BX119" s="532"/>
      <c r="BY119" s="532"/>
      <c r="BZ119" s="532"/>
      <c r="CA119" s="532"/>
      <c r="CB119" s="532"/>
      <c r="CC119" s="532"/>
      <c r="CD119" s="532"/>
      <c r="CE119" s="532"/>
      <c r="CF119" s="532"/>
      <c r="CG119" s="532"/>
      <c r="CH119" s="532"/>
      <c r="CI119" s="532"/>
      <c r="CJ119" s="532"/>
      <c r="CK119" s="532"/>
      <c r="CL119" s="532"/>
      <c r="CM119" s="532"/>
      <c r="CN119" s="532"/>
      <c r="CO119" s="532"/>
      <c r="CP119" s="532"/>
      <c r="CQ119" s="532"/>
      <c r="CR119" s="532"/>
      <c r="CS119" s="532"/>
      <c r="CT119" s="532"/>
      <c r="CU119" s="532"/>
      <c r="CV119" s="532"/>
      <c r="CW119" s="532"/>
      <c r="CX119" s="532"/>
      <c r="CY119" s="532"/>
      <c r="CZ119" s="532"/>
      <c r="DA119" s="532"/>
      <c r="DB119" s="532"/>
      <c r="DC119" s="532"/>
      <c r="DD119" s="532"/>
      <c r="DE119" s="532"/>
      <c r="DF119" s="532"/>
      <c r="DG119" s="532"/>
      <c r="DH119" s="532"/>
      <c r="DI119" s="532"/>
      <c r="DJ119" s="532"/>
      <c r="DK119" s="532"/>
      <c r="DL119" s="532"/>
      <c r="DM119" s="532"/>
      <c r="DN119" s="532"/>
      <c r="DO119" s="532"/>
      <c r="DP119" s="532"/>
      <c r="DQ119" s="532"/>
      <c r="DR119" s="532"/>
      <c r="DS119" s="532"/>
      <c r="DT119" s="532"/>
      <c r="DU119" s="532"/>
      <c r="DV119" s="532"/>
      <c r="DW119" s="532"/>
      <c r="DX119" s="532"/>
      <c r="DY119" s="532"/>
      <c r="DZ119" s="532"/>
      <c r="EA119" s="532"/>
      <c r="EB119" s="532"/>
      <c r="EC119" s="532"/>
      <c r="ED119" s="532"/>
      <c r="EE119" s="532"/>
      <c r="EF119" s="532"/>
      <c r="EG119" s="532"/>
      <c r="EH119" s="532"/>
      <c r="EI119" s="532"/>
      <c r="EJ119" s="532"/>
      <c r="EK119" s="532"/>
      <c r="EL119" s="532"/>
      <c r="EM119" s="532"/>
      <c r="EN119" s="532"/>
      <c r="EO119" s="532"/>
      <c r="EP119" s="532"/>
      <c r="EQ119" s="532"/>
      <c r="ER119" s="532"/>
      <c r="ES119" s="532"/>
      <c r="ET119" s="532"/>
      <c r="EU119" s="532"/>
      <c r="EV119" s="532"/>
      <c r="EW119" s="532"/>
      <c r="EX119" s="532"/>
      <c r="EY119" s="532"/>
      <c r="EZ119" s="532"/>
      <c r="FA119" s="532"/>
      <c r="FB119" s="532"/>
      <c r="FC119" s="532"/>
      <c r="FD119" s="532"/>
      <c r="FE119" s="532"/>
      <c r="FF119" s="532"/>
      <c r="FG119" s="532"/>
      <c r="FH119" s="532"/>
      <c r="FI119" s="532"/>
      <c r="FJ119" s="532"/>
      <c r="FK119" s="532"/>
      <c r="FL119" s="532"/>
      <c r="FM119" s="532"/>
      <c r="FN119" s="532"/>
      <c r="FO119" s="532"/>
      <c r="FP119" s="532"/>
      <c r="FQ119" s="532"/>
      <c r="FR119" s="532"/>
      <c r="FS119" s="532"/>
      <c r="FT119" s="532"/>
      <c r="FU119" s="532"/>
      <c r="FV119" s="532"/>
      <c r="FW119" s="532"/>
      <c r="FX119" s="532"/>
      <c r="FY119" s="532"/>
      <c r="FZ119" s="532"/>
      <c r="GA119" s="532"/>
      <c r="GB119" s="532"/>
      <c r="GC119" s="532"/>
      <c r="GD119" s="532"/>
      <c r="GE119" s="532"/>
      <c r="GF119" s="532"/>
      <c r="GG119" s="532"/>
      <c r="GH119" s="532"/>
      <c r="GI119" s="532"/>
      <c r="GJ119" s="532"/>
      <c r="GK119" s="532"/>
      <c r="GL119" s="532"/>
      <c r="GM119" s="532"/>
      <c r="GN119" s="532"/>
      <c r="GO119" s="532"/>
      <c r="GP119" s="532"/>
      <c r="GQ119" s="532"/>
      <c r="GR119" s="532"/>
      <c r="GS119" s="532"/>
      <c r="GT119" s="532"/>
      <c r="GU119" s="532"/>
      <c r="GV119" s="532"/>
      <c r="GW119" s="532"/>
      <c r="GX119" s="532"/>
      <c r="GY119" s="532"/>
      <c r="GZ119" s="532"/>
      <c r="HA119" s="532"/>
      <c r="HB119" s="532"/>
      <c r="HC119" s="532"/>
      <c r="HD119" s="532"/>
      <c r="HE119" s="532"/>
      <c r="HF119" s="532"/>
      <c r="HG119" s="532"/>
      <c r="HH119" s="532"/>
      <c r="HI119" s="532"/>
      <c r="HJ119" s="532"/>
      <c r="HK119" s="532"/>
      <c r="HL119" s="532"/>
      <c r="HM119" s="532"/>
      <c r="HN119" s="532"/>
      <c r="HO119" s="532"/>
      <c r="HP119" s="532"/>
      <c r="HQ119" s="532"/>
      <c r="HR119" s="532"/>
      <c r="HS119" s="532"/>
      <c r="HT119" s="532"/>
      <c r="HU119" s="532"/>
      <c r="HV119" s="532"/>
      <c r="HW119" s="532"/>
      <c r="HX119" s="532"/>
      <c r="HY119" s="532"/>
      <c r="HZ119" s="532"/>
      <c r="IA119" s="532"/>
      <c r="IB119" s="532"/>
      <c r="IC119" s="532"/>
      <c r="ID119" s="532"/>
      <c r="IE119" s="532"/>
      <c r="IF119" s="532"/>
      <c r="IG119" s="532"/>
      <c r="IH119" s="532"/>
      <c r="II119" s="532"/>
      <c r="IJ119" s="532"/>
      <c r="IK119" s="532"/>
      <c r="IL119" s="532"/>
      <c r="IM119" s="532"/>
      <c r="IN119" s="532"/>
      <c r="IO119" s="532"/>
      <c r="IP119" s="532"/>
      <c r="IQ119" s="532"/>
      <c r="IR119" s="532"/>
      <c r="IS119" s="532"/>
      <c r="IT119" s="532"/>
      <c r="IU119" s="532"/>
      <c r="IV119" s="532"/>
      <c r="IW119" s="532"/>
      <c r="IX119" s="532"/>
      <c r="IY119" s="532"/>
      <c r="IZ119" s="532"/>
      <c r="JA119" s="532"/>
      <c r="JB119" s="532"/>
      <c r="JC119" s="532"/>
      <c r="JD119" s="532"/>
      <c r="JE119" s="532"/>
      <c r="JF119" s="532"/>
      <c r="JG119" s="532"/>
      <c r="JH119" s="532"/>
      <c r="JI119" s="532"/>
      <c r="JJ119" s="532"/>
      <c r="JK119" s="532"/>
      <c r="JL119" s="532"/>
      <c r="JM119" s="532"/>
      <c r="JN119" s="532"/>
      <c r="JO119" s="532"/>
      <c r="JP119" s="532"/>
      <c r="JQ119" s="532"/>
      <c r="JR119" s="532"/>
      <c r="JS119" s="532"/>
      <c r="JT119" s="532"/>
      <c r="JU119" s="532"/>
      <c r="JV119" s="532"/>
      <c r="JW119" s="532"/>
      <c r="JX119" s="532"/>
      <c r="JY119" s="532"/>
      <c r="JZ119" s="532"/>
      <c r="KA119" s="532"/>
      <c r="KB119" s="532"/>
      <c r="KC119" s="532"/>
      <c r="KD119" s="532"/>
      <c r="KE119" s="532"/>
      <c r="KF119" s="532"/>
      <c r="KG119" s="532"/>
      <c r="KH119" s="532"/>
      <c r="KI119" s="532"/>
      <c r="KJ119" s="532"/>
      <c r="KK119" s="532"/>
      <c r="KL119" s="532"/>
      <c r="KM119" s="532"/>
      <c r="KN119" s="532"/>
      <c r="KO119" s="532"/>
      <c r="KP119" s="532"/>
      <c r="KQ119" s="532"/>
      <c r="KR119" s="532"/>
      <c r="KS119" s="532"/>
      <c r="KT119" s="532"/>
      <c r="KU119" s="532"/>
      <c r="KV119" s="532"/>
      <c r="KW119" s="532"/>
      <c r="KX119" s="532"/>
      <c r="KY119" s="532"/>
      <c r="KZ119" s="532"/>
      <c r="LA119" s="532"/>
      <c r="LB119" s="532"/>
      <c r="LC119" s="532"/>
      <c r="LD119" s="532"/>
      <c r="LE119" s="532"/>
      <c r="LF119" s="532"/>
      <c r="LG119" s="532"/>
      <c r="LH119" s="532"/>
      <c r="LI119" s="532"/>
      <c r="LJ119" s="532"/>
      <c r="LK119" s="532"/>
      <c r="LL119" s="532"/>
      <c r="LM119" s="532"/>
      <c r="LN119" s="532"/>
      <c r="LO119" s="532"/>
      <c r="LP119" s="532"/>
      <c r="LQ119" s="532"/>
      <c r="LR119" s="532"/>
      <c r="LS119" s="532"/>
      <c r="LT119" s="532"/>
      <c r="LU119" s="532"/>
      <c r="LV119" s="532"/>
      <c r="LW119" s="532"/>
      <c r="LX119" s="532"/>
      <c r="LY119" s="532"/>
      <c r="LZ119" s="532"/>
      <c r="MA119" s="532"/>
      <c r="MB119" s="532"/>
      <c r="MC119" s="532"/>
      <c r="MD119" s="532"/>
      <c r="ME119" s="532"/>
      <c r="MF119" s="532"/>
      <c r="MG119" s="532"/>
      <c r="MH119" s="532"/>
      <c r="MI119" s="532"/>
      <c r="MJ119" s="532"/>
      <c r="MK119" s="532"/>
      <c r="ML119" s="532"/>
      <c r="MM119" s="532"/>
      <c r="MN119" s="532"/>
      <c r="MO119" s="532"/>
      <c r="MP119" s="532"/>
      <c r="MQ119" s="532"/>
      <c r="MR119" s="532"/>
      <c r="MS119" s="532"/>
      <c r="MT119" s="532"/>
      <c r="MU119" s="532"/>
      <c r="MV119" s="532"/>
      <c r="MW119" s="532"/>
    </row>
    <row r="120" spans="1:361" s="523" customFormat="1" ht="13.5" customHeight="1" thickTop="1">
      <c r="A120" s="353" t="s">
        <v>961</v>
      </c>
      <c r="B120" s="533"/>
      <c r="C120" s="533"/>
      <c r="D120" s="533"/>
      <c r="E120" s="533"/>
      <c r="F120" s="533"/>
      <c r="G120" s="533"/>
      <c r="H120" s="533"/>
      <c r="I120" s="533"/>
      <c r="J120" s="533"/>
      <c r="K120" s="533"/>
      <c r="L120" s="533"/>
      <c r="M120" s="533"/>
      <c r="N120" s="533"/>
      <c r="O120" s="533"/>
      <c r="P120" s="533"/>
      <c r="Q120" s="533"/>
      <c r="R120" s="533"/>
      <c r="S120" s="533"/>
      <c r="T120" s="533"/>
      <c r="U120" s="533"/>
      <c r="V120" s="533"/>
      <c r="W120" s="533"/>
      <c r="X120" s="533"/>
      <c r="Y120" s="533"/>
      <c r="Z120" s="533"/>
      <c r="AA120" s="533"/>
      <c r="AB120" s="533"/>
      <c r="AC120" s="533"/>
      <c r="AD120" s="533"/>
      <c r="AE120" s="533"/>
      <c r="AF120" s="533"/>
      <c r="AG120" s="533"/>
      <c r="AH120" s="533"/>
      <c r="AI120" s="533"/>
      <c r="AJ120" s="533"/>
      <c r="AK120" s="533"/>
      <c r="AL120" s="533"/>
      <c r="AM120" s="533"/>
      <c r="AN120" s="533"/>
      <c r="AO120" s="533"/>
      <c r="AP120" s="533"/>
      <c r="AQ120" s="533"/>
      <c r="AR120" s="533"/>
      <c r="AS120" s="533"/>
      <c r="AT120" s="533"/>
      <c r="AU120" s="533"/>
      <c r="AV120" s="533"/>
      <c r="AW120" s="533"/>
      <c r="AX120" s="533"/>
      <c r="AY120" s="533"/>
      <c r="AZ120" s="533"/>
      <c r="BA120" s="533"/>
      <c r="BB120" s="533"/>
      <c r="BC120" s="533"/>
      <c r="BD120" s="533"/>
      <c r="BE120" s="533"/>
      <c r="BF120" s="533"/>
      <c r="BG120" s="533"/>
      <c r="BH120" s="533"/>
      <c r="BI120" s="533"/>
      <c r="BJ120" s="533"/>
      <c r="BK120" s="533"/>
      <c r="BL120" s="533"/>
      <c r="BM120" s="533"/>
      <c r="BN120" s="533"/>
      <c r="BO120" s="533"/>
      <c r="BP120" s="533"/>
      <c r="BQ120" s="533"/>
      <c r="BR120" s="533"/>
      <c r="BS120" s="533"/>
      <c r="BT120" s="533"/>
      <c r="BU120" s="533"/>
      <c r="BV120" s="533"/>
      <c r="BW120" s="533"/>
      <c r="BX120" s="533"/>
      <c r="BY120" s="533"/>
      <c r="BZ120" s="533"/>
      <c r="CA120" s="533"/>
      <c r="CB120" s="533"/>
      <c r="CC120" s="533"/>
      <c r="CD120" s="533"/>
      <c r="CE120" s="533"/>
      <c r="CF120" s="533"/>
      <c r="CG120" s="533"/>
      <c r="CH120" s="533"/>
      <c r="CI120" s="533"/>
      <c r="CJ120" s="533"/>
      <c r="CK120" s="533"/>
      <c r="CL120" s="533"/>
      <c r="CM120" s="533"/>
      <c r="CN120" s="533"/>
      <c r="CO120" s="533"/>
      <c r="CP120" s="533"/>
      <c r="CQ120" s="533"/>
      <c r="CR120" s="533"/>
      <c r="CS120" s="533"/>
      <c r="CT120" s="533"/>
      <c r="CU120" s="533"/>
      <c r="CV120" s="533"/>
      <c r="CW120" s="533"/>
      <c r="CX120" s="533"/>
      <c r="CY120" s="533"/>
      <c r="CZ120" s="533"/>
      <c r="DA120" s="533"/>
      <c r="DB120" s="533"/>
      <c r="DC120" s="533"/>
      <c r="DD120" s="533"/>
      <c r="DE120" s="533"/>
      <c r="DF120" s="533"/>
      <c r="DG120" s="533"/>
      <c r="DH120" s="533"/>
      <c r="DI120" s="533"/>
      <c r="DJ120" s="533"/>
      <c r="DK120" s="533"/>
      <c r="DL120" s="533"/>
      <c r="DM120" s="533"/>
      <c r="DN120" s="533"/>
      <c r="DO120" s="533"/>
      <c r="DP120" s="533"/>
      <c r="DQ120" s="533"/>
      <c r="DR120" s="533"/>
      <c r="DS120" s="533"/>
      <c r="DT120" s="533"/>
      <c r="DU120" s="533"/>
      <c r="DV120" s="533"/>
      <c r="DW120" s="533"/>
      <c r="DX120" s="533"/>
      <c r="DY120" s="533"/>
      <c r="DZ120" s="533"/>
      <c r="EA120" s="533"/>
      <c r="EB120" s="533"/>
      <c r="EC120" s="533"/>
      <c r="ED120" s="533"/>
      <c r="EE120" s="533"/>
      <c r="EF120" s="533"/>
      <c r="EG120" s="533"/>
      <c r="EH120" s="533"/>
      <c r="EI120" s="533"/>
      <c r="EJ120" s="533"/>
      <c r="EK120" s="533"/>
      <c r="EL120" s="533"/>
      <c r="EM120" s="533"/>
      <c r="EN120" s="533"/>
      <c r="EO120" s="533"/>
      <c r="EP120" s="533"/>
      <c r="EQ120" s="533"/>
      <c r="ER120" s="533"/>
      <c r="ES120" s="533"/>
      <c r="ET120" s="533"/>
      <c r="EU120" s="533"/>
      <c r="EV120" s="533"/>
      <c r="EW120" s="533"/>
      <c r="EX120" s="533"/>
      <c r="EY120" s="533"/>
      <c r="EZ120" s="533"/>
      <c r="FA120" s="533"/>
      <c r="FB120" s="533"/>
      <c r="FC120" s="533"/>
      <c r="FD120" s="533"/>
      <c r="FE120" s="533"/>
      <c r="FF120" s="533"/>
      <c r="FG120" s="533"/>
      <c r="FH120" s="533"/>
      <c r="FI120" s="533"/>
      <c r="FJ120" s="533"/>
      <c r="FK120" s="533"/>
      <c r="FL120" s="533"/>
      <c r="FM120" s="533"/>
      <c r="FN120" s="533"/>
      <c r="FO120" s="533"/>
      <c r="FP120" s="533"/>
      <c r="FQ120" s="533"/>
      <c r="FR120" s="533"/>
      <c r="FS120" s="533"/>
      <c r="FT120" s="533"/>
      <c r="FU120" s="533"/>
      <c r="FV120" s="533"/>
      <c r="FW120" s="533"/>
      <c r="FX120" s="533"/>
      <c r="FY120" s="533"/>
      <c r="FZ120" s="533"/>
      <c r="GA120" s="533"/>
      <c r="GB120" s="533"/>
      <c r="GC120" s="533"/>
      <c r="GD120" s="533"/>
      <c r="GE120" s="533"/>
      <c r="GF120" s="533"/>
      <c r="GG120" s="533"/>
      <c r="GH120" s="533"/>
      <c r="GI120" s="533"/>
      <c r="GJ120" s="533"/>
      <c r="GK120" s="533"/>
      <c r="GL120" s="533"/>
      <c r="GM120" s="533"/>
      <c r="GN120" s="533"/>
      <c r="GO120" s="533"/>
      <c r="GP120" s="533"/>
      <c r="GQ120" s="533"/>
      <c r="GR120" s="533"/>
      <c r="GS120" s="533"/>
      <c r="GT120" s="533"/>
      <c r="GU120" s="533"/>
      <c r="GV120" s="533"/>
      <c r="GW120" s="533"/>
      <c r="GX120" s="533"/>
      <c r="GY120" s="533"/>
      <c r="GZ120" s="533"/>
      <c r="HA120" s="533"/>
      <c r="HB120" s="533"/>
      <c r="HC120" s="533"/>
      <c r="HD120" s="533"/>
      <c r="HE120" s="533"/>
      <c r="HF120" s="533"/>
      <c r="HG120" s="533"/>
      <c r="HH120" s="533"/>
      <c r="HI120" s="533"/>
      <c r="HJ120" s="533"/>
      <c r="HK120" s="533"/>
      <c r="HL120" s="533"/>
      <c r="HM120" s="533"/>
      <c r="HN120" s="533"/>
      <c r="HO120" s="533"/>
      <c r="HP120" s="533"/>
      <c r="HQ120" s="533"/>
      <c r="HR120" s="533"/>
      <c r="HS120" s="533"/>
      <c r="HT120" s="533"/>
      <c r="HU120" s="533"/>
      <c r="HV120" s="533"/>
      <c r="HW120" s="533"/>
      <c r="HX120" s="533"/>
      <c r="HY120" s="533"/>
      <c r="HZ120" s="533"/>
      <c r="IA120" s="533"/>
      <c r="IB120" s="533"/>
      <c r="IC120" s="533"/>
      <c r="ID120" s="533"/>
      <c r="IE120" s="533"/>
      <c r="IF120" s="533"/>
      <c r="IG120" s="533"/>
      <c r="IH120" s="533"/>
      <c r="II120" s="533"/>
      <c r="IJ120" s="533"/>
      <c r="IK120" s="533"/>
      <c r="IL120" s="533"/>
      <c r="IM120" s="533"/>
      <c r="IN120" s="533"/>
      <c r="IO120" s="533"/>
      <c r="IP120" s="533"/>
      <c r="IQ120" s="533"/>
      <c r="IR120" s="533"/>
      <c r="IS120" s="533"/>
      <c r="IT120" s="533"/>
      <c r="IU120" s="533"/>
      <c r="IV120" s="533"/>
      <c r="IW120" s="533"/>
      <c r="IX120" s="533"/>
      <c r="IY120" s="533"/>
      <c r="IZ120" s="533"/>
      <c r="JA120" s="533"/>
      <c r="JB120" s="533"/>
      <c r="JC120" s="533"/>
      <c r="JD120" s="533"/>
      <c r="JE120" s="533"/>
      <c r="JF120" s="533"/>
      <c r="JG120" s="533"/>
      <c r="JH120" s="533"/>
      <c r="JI120" s="533"/>
      <c r="JJ120" s="533"/>
      <c r="JK120" s="533"/>
      <c r="JL120" s="533"/>
      <c r="JM120" s="533"/>
      <c r="JN120" s="533"/>
      <c r="JO120" s="533"/>
      <c r="JP120" s="533"/>
      <c r="JQ120" s="533"/>
      <c r="JR120" s="533"/>
      <c r="JS120" s="533"/>
      <c r="JT120" s="533"/>
      <c r="JU120" s="533"/>
      <c r="JV120" s="533"/>
      <c r="JW120" s="533"/>
      <c r="JX120" s="533"/>
      <c r="JY120" s="533"/>
      <c r="JZ120" s="533"/>
      <c r="KA120" s="533"/>
      <c r="KB120" s="533"/>
      <c r="KC120" s="533"/>
      <c r="KD120" s="533"/>
      <c r="KE120" s="533"/>
      <c r="KF120" s="533"/>
      <c r="KG120" s="533"/>
      <c r="KH120" s="533"/>
      <c r="KI120" s="533"/>
      <c r="KJ120" s="533"/>
      <c r="KK120" s="533"/>
      <c r="KL120" s="533"/>
      <c r="KM120" s="533"/>
      <c r="KN120" s="533"/>
      <c r="KO120" s="533"/>
      <c r="KP120" s="533"/>
      <c r="KQ120" s="533"/>
      <c r="KR120" s="533"/>
      <c r="KS120" s="533"/>
      <c r="KT120" s="533"/>
      <c r="KU120" s="533"/>
      <c r="KV120" s="533"/>
      <c r="KW120" s="533"/>
      <c r="KX120" s="533"/>
      <c r="KY120" s="533"/>
      <c r="KZ120" s="533"/>
      <c r="LA120" s="533"/>
      <c r="LB120" s="533"/>
      <c r="LC120" s="533"/>
      <c r="LD120" s="533"/>
      <c r="LE120" s="533"/>
      <c r="LF120" s="533"/>
      <c r="LG120" s="533"/>
      <c r="LH120" s="533"/>
      <c r="LI120" s="533"/>
      <c r="LJ120" s="533"/>
      <c r="LK120" s="533"/>
      <c r="LL120" s="533"/>
      <c r="LM120" s="533"/>
      <c r="LN120" s="533"/>
      <c r="LO120" s="533"/>
      <c r="LP120" s="533"/>
      <c r="LQ120" s="533"/>
      <c r="LR120" s="533"/>
      <c r="LS120" s="533"/>
      <c r="LT120" s="533"/>
      <c r="LU120" s="533"/>
      <c r="LV120" s="533"/>
      <c r="LW120" s="533"/>
      <c r="LX120" s="533"/>
      <c r="LY120" s="533"/>
      <c r="LZ120" s="533"/>
      <c r="MA120" s="533"/>
      <c r="MB120" s="533"/>
      <c r="MC120" s="533"/>
      <c r="MD120" s="533"/>
      <c r="ME120" s="533"/>
      <c r="MF120" s="533"/>
      <c r="MG120" s="533"/>
      <c r="MH120" s="533"/>
      <c r="MI120" s="533"/>
      <c r="MJ120" s="533"/>
      <c r="MK120" s="533"/>
      <c r="ML120" s="533"/>
      <c r="MM120" s="533"/>
      <c r="MN120" s="533"/>
      <c r="MO120" s="533"/>
      <c r="MP120" s="533"/>
      <c r="MQ120" s="533"/>
      <c r="MR120" s="533"/>
      <c r="MS120" s="533"/>
      <c r="MT120" s="533"/>
      <c r="MU120" s="533"/>
      <c r="MV120" s="533"/>
      <c r="MW120" s="533"/>
    </row>
    <row r="121" spans="1:361" s="523" customFormat="1" ht="13.5" customHeight="1">
      <c r="A121" s="520"/>
      <c r="B121" s="533"/>
      <c r="C121" s="533"/>
      <c r="D121" s="533"/>
      <c r="E121" s="533"/>
      <c r="F121" s="533"/>
      <c r="G121" s="533"/>
      <c r="H121" s="533"/>
      <c r="I121" s="533"/>
      <c r="J121" s="533"/>
      <c r="K121" s="533"/>
      <c r="L121" s="533"/>
      <c r="M121" s="533"/>
      <c r="N121" s="533"/>
      <c r="O121" s="533"/>
      <c r="P121" s="533"/>
      <c r="Q121" s="533"/>
      <c r="R121" s="533"/>
      <c r="S121" s="533"/>
      <c r="T121" s="533"/>
      <c r="U121" s="533"/>
      <c r="V121" s="533"/>
      <c r="W121" s="533"/>
      <c r="X121" s="533"/>
      <c r="Y121" s="533"/>
      <c r="Z121" s="533"/>
      <c r="AA121" s="533"/>
      <c r="AB121" s="533"/>
      <c r="AC121" s="533"/>
      <c r="AD121" s="533"/>
      <c r="AE121" s="533"/>
      <c r="AF121" s="533"/>
      <c r="AG121" s="533"/>
      <c r="AH121" s="533"/>
      <c r="AI121" s="533"/>
      <c r="AJ121" s="533"/>
      <c r="AK121" s="533"/>
      <c r="AL121" s="533"/>
      <c r="AM121" s="533"/>
      <c r="AN121" s="533"/>
      <c r="AO121" s="533"/>
      <c r="AP121" s="533"/>
      <c r="AQ121" s="533"/>
      <c r="AR121" s="533"/>
      <c r="AS121" s="533"/>
      <c r="AT121" s="533"/>
      <c r="AU121" s="533"/>
      <c r="AV121" s="533"/>
      <c r="AW121" s="533"/>
      <c r="AX121" s="533"/>
      <c r="AY121" s="533"/>
      <c r="AZ121" s="533"/>
      <c r="BA121" s="533"/>
      <c r="BB121" s="533"/>
      <c r="BC121" s="533"/>
      <c r="BD121" s="533"/>
      <c r="BE121" s="533"/>
      <c r="BF121" s="533"/>
      <c r="BG121" s="533"/>
      <c r="BH121" s="533"/>
      <c r="BI121" s="533"/>
      <c r="BJ121" s="533"/>
      <c r="BK121" s="533"/>
      <c r="BL121" s="533"/>
      <c r="BM121" s="533"/>
      <c r="BN121" s="533"/>
      <c r="BO121" s="533"/>
      <c r="BP121" s="533"/>
      <c r="BQ121" s="533"/>
      <c r="BR121" s="533"/>
      <c r="BS121" s="533"/>
      <c r="BT121" s="533"/>
      <c r="BU121" s="533"/>
      <c r="BV121" s="533"/>
      <c r="BW121" s="533"/>
      <c r="BX121" s="533"/>
      <c r="BY121" s="533"/>
      <c r="BZ121" s="533"/>
      <c r="CA121" s="533"/>
      <c r="CB121" s="533"/>
      <c r="CC121" s="533"/>
      <c r="CD121" s="533"/>
      <c r="CE121" s="533"/>
      <c r="CF121" s="533"/>
      <c r="CG121" s="533"/>
      <c r="CH121" s="533"/>
      <c r="CI121" s="533"/>
      <c r="CJ121" s="533"/>
      <c r="CK121" s="533"/>
      <c r="CL121" s="533"/>
      <c r="CM121" s="533"/>
      <c r="CN121" s="533"/>
      <c r="CO121" s="533"/>
      <c r="CP121" s="533"/>
      <c r="CQ121" s="533"/>
      <c r="CR121" s="533"/>
      <c r="CS121" s="533"/>
      <c r="CT121" s="533"/>
      <c r="CU121" s="533"/>
      <c r="CV121" s="533"/>
      <c r="CW121" s="533"/>
      <c r="CX121" s="533"/>
      <c r="CY121" s="533"/>
      <c r="CZ121" s="533"/>
      <c r="DA121" s="533"/>
      <c r="DB121" s="533"/>
      <c r="DC121" s="533"/>
      <c r="DD121" s="533"/>
      <c r="DE121" s="533"/>
      <c r="DF121" s="533"/>
      <c r="DG121" s="533"/>
      <c r="DH121" s="533"/>
      <c r="DI121" s="533"/>
      <c r="DJ121" s="533"/>
      <c r="DK121" s="533"/>
      <c r="DL121" s="533"/>
      <c r="DM121" s="533"/>
      <c r="DN121" s="533"/>
      <c r="DO121" s="533"/>
      <c r="DP121" s="533"/>
      <c r="DQ121" s="533"/>
      <c r="DR121" s="533"/>
      <c r="DS121" s="533"/>
      <c r="DT121" s="533"/>
      <c r="DU121" s="533"/>
      <c r="DV121" s="533"/>
      <c r="DW121" s="533"/>
      <c r="DX121" s="533"/>
      <c r="DY121" s="533"/>
      <c r="DZ121" s="533"/>
      <c r="EA121" s="533"/>
      <c r="EB121" s="533"/>
      <c r="EC121" s="533"/>
      <c r="ED121" s="533"/>
      <c r="EE121" s="533"/>
      <c r="EF121" s="533"/>
      <c r="EG121" s="533"/>
      <c r="EH121" s="533"/>
      <c r="EI121" s="533"/>
      <c r="EJ121" s="533"/>
      <c r="EK121" s="533"/>
      <c r="EL121" s="533"/>
      <c r="EM121" s="533"/>
      <c r="EN121" s="533"/>
      <c r="EO121" s="533"/>
      <c r="EP121" s="533"/>
      <c r="EQ121" s="533"/>
      <c r="ER121" s="533"/>
      <c r="ES121" s="533"/>
      <c r="ET121" s="533"/>
      <c r="EU121" s="533"/>
      <c r="EV121" s="533"/>
      <c r="EW121" s="533"/>
      <c r="EX121" s="533"/>
      <c r="EY121" s="533"/>
      <c r="EZ121" s="533"/>
      <c r="FA121" s="533"/>
      <c r="FB121" s="533"/>
      <c r="FC121" s="533"/>
      <c r="FD121" s="533"/>
      <c r="FE121" s="533"/>
      <c r="FF121" s="533"/>
      <c r="FG121" s="533"/>
      <c r="FH121" s="533"/>
      <c r="FI121" s="533"/>
      <c r="FJ121" s="533"/>
      <c r="FK121" s="533"/>
      <c r="FL121" s="533"/>
      <c r="FM121" s="533"/>
      <c r="FN121" s="533"/>
      <c r="FO121" s="533"/>
      <c r="FP121" s="533"/>
      <c r="FQ121" s="533"/>
      <c r="FR121" s="533"/>
      <c r="FS121" s="533"/>
      <c r="FT121" s="533"/>
      <c r="FU121" s="533"/>
      <c r="FV121" s="533"/>
      <c r="FW121" s="533"/>
      <c r="FX121" s="533"/>
      <c r="FY121" s="533"/>
      <c r="FZ121" s="533"/>
      <c r="GA121" s="533"/>
      <c r="GB121" s="533"/>
      <c r="GC121" s="533"/>
      <c r="GD121" s="533"/>
      <c r="GE121" s="533"/>
      <c r="GF121" s="533"/>
      <c r="GG121" s="533"/>
      <c r="GH121" s="533"/>
      <c r="GI121" s="533"/>
      <c r="GJ121" s="533"/>
      <c r="GK121" s="533"/>
      <c r="GL121" s="533"/>
      <c r="GM121" s="533"/>
      <c r="GN121" s="533"/>
      <c r="GO121" s="533"/>
      <c r="GP121" s="533"/>
      <c r="GQ121" s="533"/>
      <c r="GR121" s="533"/>
      <c r="GS121" s="533"/>
      <c r="GT121" s="533"/>
      <c r="GU121" s="533"/>
      <c r="GV121" s="533"/>
      <c r="GW121" s="533"/>
      <c r="GX121" s="533"/>
      <c r="GY121" s="533"/>
      <c r="GZ121" s="533"/>
      <c r="HA121" s="533"/>
      <c r="HB121" s="533"/>
      <c r="HC121" s="533"/>
      <c r="HD121" s="533"/>
      <c r="HE121" s="533"/>
      <c r="HF121" s="533"/>
      <c r="HG121" s="533"/>
      <c r="HH121" s="533"/>
      <c r="HI121" s="533"/>
      <c r="HJ121" s="533"/>
      <c r="HK121" s="533"/>
      <c r="HL121" s="533"/>
      <c r="HM121" s="533"/>
      <c r="HN121" s="533"/>
      <c r="HO121" s="533"/>
      <c r="HP121" s="533"/>
      <c r="HQ121" s="533"/>
      <c r="HR121" s="533"/>
      <c r="HS121" s="533"/>
      <c r="HT121" s="533"/>
      <c r="HU121" s="533"/>
      <c r="HV121" s="533"/>
      <c r="HW121" s="533"/>
      <c r="HX121" s="533"/>
      <c r="HY121" s="533"/>
      <c r="HZ121" s="533"/>
      <c r="IA121" s="533"/>
      <c r="IB121" s="533"/>
      <c r="IC121" s="533"/>
      <c r="ID121" s="533"/>
      <c r="IE121" s="533"/>
      <c r="IF121" s="533"/>
      <c r="IG121" s="533"/>
      <c r="IH121" s="533"/>
      <c r="II121" s="533"/>
      <c r="IJ121" s="533"/>
      <c r="IK121" s="533"/>
      <c r="IL121" s="533"/>
      <c r="IM121" s="533"/>
      <c r="IN121" s="533"/>
      <c r="IO121" s="533"/>
      <c r="IP121" s="533"/>
      <c r="IQ121" s="533"/>
      <c r="IR121" s="533"/>
      <c r="IS121" s="533"/>
      <c r="IT121" s="533"/>
      <c r="IU121" s="533"/>
      <c r="IV121" s="533"/>
      <c r="IW121" s="533"/>
      <c r="IX121" s="533"/>
      <c r="IY121" s="533"/>
      <c r="IZ121" s="533"/>
      <c r="JA121" s="533"/>
      <c r="JB121" s="533"/>
      <c r="JC121" s="533"/>
      <c r="JD121" s="533"/>
      <c r="JE121" s="533"/>
      <c r="JF121" s="533"/>
      <c r="JG121" s="533"/>
      <c r="JH121" s="533"/>
      <c r="JI121" s="533"/>
      <c r="JJ121" s="533"/>
      <c r="JK121" s="533"/>
      <c r="JL121" s="533"/>
      <c r="JM121" s="533"/>
      <c r="JN121" s="533"/>
      <c r="JO121" s="533"/>
      <c r="JP121" s="533"/>
      <c r="JQ121" s="533"/>
      <c r="JR121" s="533"/>
      <c r="JS121" s="533"/>
      <c r="JT121" s="533"/>
      <c r="JU121" s="533"/>
      <c r="JV121" s="533"/>
      <c r="JW121" s="533"/>
      <c r="JX121" s="533"/>
      <c r="JY121" s="533"/>
      <c r="JZ121" s="533"/>
      <c r="KA121" s="533"/>
      <c r="KB121" s="533"/>
      <c r="KC121" s="533"/>
      <c r="KD121" s="533"/>
      <c r="KE121" s="533"/>
      <c r="KF121" s="533"/>
      <c r="KG121" s="533"/>
      <c r="KH121" s="533"/>
      <c r="KI121" s="533"/>
      <c r="KJ121" s="533"/>
      <c r="KK121" s="533"/>
      <c r="KL121" s="533"/>
      <c r="KM121" s="533"/>
      <c r="KN121" s="533"/>
      <c r="KO121" s="533"/>
      <c r="KP121" s="533"/>
      <c r="KQ121" s="533"/>
      <c r="KR121" s="533"/>
      <c r="KS121" s="533"/>
      <c r="KT121" s="533"/>
      <c r="KU121" s="533"/>
      <c r="KV121" s="533"/>
      <c r="KW121" s="533"/>
      <c r="KX121" s="533"/>
      <c r="KY121" s="533"/>
      <c r="KZ121" s="533"/>
      <c r="LA121" s="533"/>
      <c r="LB121" s="533"/>
      <c r="LC121" s="533"/>
      <c r="LD121" s="533"/>
      <c r="LE121" s="533"/>
      <c r="LF121" s="533"/>
      <c r="LG121" s="533"/>
      <c r="LH121" s="533"/>
      <c r="LI121" s="533"/>
      <c r="LJ121" s="533"/>
      <c r="LK121" s="533"/>
      <c r="LL121" s="533"/>
      <c r="LM121" s="533"/>
      <c r="LN121" s="533"/>
      <c r="LO121" s="533"/>
      <c r="LP121" s="533"/>
      <c r="LQ121" s="533"/>
      <c r="LR121" s="533"/>
      <c r="LS121" s="533"/>
      <c r="LT121" s="533"/>
      <c r="LU121" s="533"/>
      <c r="LV121" s="533"/>
      <c r="LW121" s="533"/>
      <c r="LX121" s="533"/>
      <c r="LY121" s="533"/>
      <c r="LZ121" s="533"/>
      <c r="MA121" s="533"/>
      <c r="MB121" s="533"/>
      <c r="MC121" s="533"/>
      <c r="MD121" s="533"/>
      <c r="ME121" s="533"/>
      <c r="MF121" s="533"/>
      <c r="MG121" s="533"/>
      <c r="MH121" s="533"/>
      <c r="MI121" s="533"/>
      <c r="MJ121" s="533"/>
      <c r="MK121" s="533"/>
      <c r="ML121" s="533"/>
      <c r="MM121" s="533"/>
      <c r="MN121" s="533"/>
      <c r="MO121" s="533"/>
      <c r="MP121" s="533"/>
      <c r="MQ121" s="533"/>
      <c r="MR121" s="533"/>
      <c r="MS121" s="533"/>
      <c r="MT121" s="533"/>
      <c r="MU121" s="533"/>
      <c r="MV121" s="533"/>
      <c r="MW121" s="533"/>
    </row>
    <row r="122" spans="1:361" s="523" customFormat="1" ht="13.5" customHeight="1" thickBot="1">
      <c r="A122" s="108" t="s">
        <v>960</v>
      </c>
      <c r="B122" s="273">
        <v>34700</v>
      </c>
      <c r="C122" s="273">
        <v>34731</v>
      </c>
      <c r="D122" s="273">
        <v>34759</v>
      </c>
      <c r="E122" s="273">
        <v>34790</v>
      </c>
      <c r="F122" s="273">
        <v>34820</v>
      </c>
      <c r="G122" s="273">
        <v>34851</v>
      </c>
      <c r="H122" s="273">
        <v>34881</v>
      </c>
      <c r="I122" s="273">
        <v>34912</v>
      </c>
      <c r="J122" s="273">
        <v>34943</v>
      </c>
      <c r="K122" s="273">
        <v>34973</v>
      </c>
      <c r="L122" s="273">
        <v>35004</v>
      </c>
      <c r="M122" s="273">
        <v>35034</v>
      </c>
      <c r="N122" s="273">
        <v>35065</v>
      </c>
      <c r="O122" s="273">
        <v>35096</v>
      </c>
      <c r="P122" s="273">
        <v>35125</v>
      </c>
      <c r="Q122" s="273">
        <v>35156</v>
      </c>
      <c r="R122" s="273">
        <v>35186</v>
      </c>
      <c r="S122" s="273">
        <v>35217</v>
      </c>
      <c r="T122" s="273">
        <v>35247</v>
      </c>
      <c r="U122" s="273">
        <v>35278</v>
      </c>
      <c r="V122" s="273">
        <v>35309</v>
      </c>
      <c r="W122" s="273">
        <v>35339</v>
      </c>
      <c r="X122" s="273">
        <v>35370</v>
      </c>
      <c r="Y122" s="273">
        <v>35400</v>
      </c>
      <c r="Z122" s="273">
        <v>35431</v>
      </c>
      <c r="AA122" s="273">
        <v>35462</v>
      </c>
      <c r="AB122" s="273">
        <v>35490</v>
      </c>
      <c r="AC122" s="273">
        <v>35521</v>
      </c>
      <c r="AD122" s="273">
        <v>35551</v>
      </c>
      <c r="AE122" s="273">
        <v>35582</v>
      </c>
      <c r="AF122" s="273">
        <v>35612</v>
      </c>
      <c r="AG122" s="273">
        <v>35643</v>
      </c>
      <c r="AH122" s="273">
        <v>35674</v>
      </c>
      <c r="AI122" s="273">
        <v>35704</v>
      </c>
      <c r="AJ122" s="273">
        <v>35735</v>
      </c>
      <c r="AK122" s="273">
        <v>35765</v>
      </c>
      <c r="AL122" s="273">
        <v>35796</v>
      </c>
      <c r="AM122" s="273">
        <v>35827</v>
      </c>
      <c r="AN122" s="273">
        <v>35855</v>
      </c>
      <c r="AO122" s="273">
        <v>35886</v>
      </c>
      <c r="AP122" s="273">
        <v>35916</v>
      </c>
      <c r="AQ122" s="273">
        <v>35947</v>
      </c>
      <c r="AR122" s="273">
        <v>35977</v>
      </c>
      <c r="AS122" s="273">
        <v>36008</v>
      </c>
      <c r="AT122" s="273">
        <v>36039</v>
      </c>
      <c r="AU122" s="273">
        <v>36069</v>
      </c>
      <c r="AV122" s="273">
        <v>36100</v>
      </c>
      <c r="AW122" s="273">
        <v>36130</v>
      </c>
      <c r="AX122" s="273">
        <v>36161</v>
      </c>
      <c r="AY122" s="273">
        <v>36192</v>
      </c>
      <c r="AZ122" s="273">
        <v>36220</v>
      </c>
      <c r="BA122" s="273">
        <v>36251</v>
      </c>
      <c r="BB122" s="273">
        <v>36281</v>
      </c>
      <c r="BC122" s="273">
        <v>36312</v>
      </c>
      <c r="BD122" s="273">
        <v>36342</v>
      </c>
      <c r="BE122" s="273">
        <v>36373</v>
      </c>
      <c r="BF122" s="273">
        <v>36404</v>
      </c>
      <c r="BG122" s="273">
        <v>36434</v>
      </c>
      <c r="BH122" s="273">
        <v>36465</v>
      </c>
      <c r="BI122" s="273">
        <v>36495</v>
      </c>
      <c r="BJ122" s="273">
        <v>36526</v>
      </c>
      <c r="BK122" s="273">
        <v>36557</v>
      </c>
      <c r="BL122" s="273">
        <v>36586</v>
      </c>
      <c r="BM122" s="273">
        <v>36617</v>
      </c>
      <c r="BN122" s="273">
        <v>36647</v>
      </c>
      <c r="BO122" s="273">
        <v>36678</v>
      </c>
      <c r="BP122" s="273">
        <v>36708</v>
      </c>
      <c r="BQ122" s="273">
        <v>36739</v>
      </c>
      <c r="BR122" s="273">
        <v>36770</v>
      </c>
      <c r="BS122" s="273">
        <v>36800</v>
      </c>
      <c r="BT122" s="273">
        <v>36831</v>
      </c>
      <c r="BU122" s="273">
        <v>36861</v>
      </c>
      <c r="BV122" s="273">
        <v>36892</v>
      </c>
      <c r="BW122" s="273">
        <v>36923</v>
      </c>
      <c r="BX122" s="273">
        <v>36951</v>
      </c>
      <c r="BY122" s="273">
        <v>36982</v>
      </c>
      <c r="BZ122" s="273">
        <v>37012</v>
      </c>
      <c r="CA122" s="273">
        <v>37043</v>
      </c>
      <c r="CB122" s="273">
        <v>37073</v>
      </c>
      <c r="CC122" s="273">
        <v>37104</v>
      </c>
      <c r="CD122" s="273">
        <v>37135</v>
      </c>
      <c r="CE122" s="273">
        <v>37165</v>
      </c>
      <c r="CF122" s="273">
        <v>37196</v>
      </c>
      <c r="CG122" s="273">
        <v>37226</v>
      </c>
      <c r="CH122" s="273">
        <v>37257</v>
      </c>
      <c r="CI122" s="273">
        <v>37288</v>
      </c>
      <c r="CJ122" s="273">
        <v>37316</v>
      </c>
      <c r="CK122" s="273">
        <v>37347</v>
      </c>
      <c r="CL122" s="273">
        <v>37377</v>
      </c>
      <c r="CM122" s="273">
        <v>37408</v>
      </c>
      <c r="CN122" s="273">
        <v>37438</v>
      </c>
      <c r="CO122" s="273">
        <v>37469</v>
      </c>
      <c r="CP122" s="273">
        <v>37500</v>
      </c>
      <c r="CQ122" s="273">
        <v>37530</v>
      </c>
      <c r="CR122" s="273">
        <v>37561</v>
      </c>
      <c r="CS122" s="273">
        <v>37591</v>
      </c>
      <c r="CT122" s="273">
        <v>37622</v>
      </c>
      <c r="CU122" s="273">
        <v>37653</v>
      </c>
      <c r="CV122" s="273">
        <v>37681</v>
      </c>
      <c r="CW122" s="273">
        <v>37712</v>
      </c>
      <c r="CX122" s="273">
        <v>37742</v>
      </c>
      <c r="CY122" s="273">
        <v>37773</v>
      </c>
      <c r="CZ122" s="273">
        <v>37803</v>
      </c>
      <c r="DA122" s="273">
        <v>37834</v>
      </c>
      <c r="DB122" s="273">
        <v>37865</v>
      </c>
      <c r="DC122" s="273">
        <v>37895</v>
      </c>
      <c r="DD122" s="273">
        <v>37926</v>
      </c>
      <c r="DE122" s="273">
        <v>37956</v>
      </c>
      <c r="DF122" s="273">
        <v>37987</v>
      </c>
      <c r="DG122" s="273">
        <v>38018</v>
      </c>
      <c r="DH122" s="273">
        <v>38047</v>
      </c>
      <c r="DI122" s="273">
        <v>38078</v>
      </c>
      <c r="DJ122" s="273">
        <v>38108</v>
      </c>
      <c r="DK122" s="273">
        <v>38139</v>
      </c>
      <c r="DL122" s="273">
        <v>38169</v>
      </c>
      <c r="DM122" s="273">
        <v>38200</v>
      </c>
      <c r="DN122" s="273">
        <v>38231</v>
      </c>
      <c r="DO122" s="273">
        <v>38261</v>
      </c>
      <c r="DP122" s="273">
        <v>38292</v>
      </c>
      <c r="DQ122" s="273">
        <v>38322</v>
      </c>
      <c r="DR122" s="273">
        <v>38353</v>
      </c>
      <c r="DS122" s="273">
        <v>38384</v>
      </c>
      <c r="DT122" s="273">
        <v>38412</v>
      </c>
      <c r="DU122" s="273">
        <v>38443</v>
      </c>
      <c r="DV122" s="273">
        <v>38473</v>
      </c>
      <c r="DW122" s="273">
        <v>38504</v>
      </c>
      <c r="DX122" s="273">
        <v>38534</v>
      </c>
      <c r="DY122" s="273">
        <v>38565</v>
      </c>
      <c r="DZ122" s="273">
        <v>38596</v>
      </c>
      <c r="EA122" s="273">
        <v>38626</v>
      </c>
      <c r="EB122" s="273">
        <v>38657</v>
      </c>
      <c r="EC122" s="273">
        <v>38687</v>
      </c>
      <c r="ED122" s="273">
        <v>38718</v>
      </c>
      <c r="EE122" s="273">
        <v>38749</v>
      </c>
      <c r="EF122" s="273">
        <v>38777</v>
      </c>
      <c r="EG122" s="273">
        <v>38808</v>
      </c>
      <c r="EH122" s="273">
        <v>38838</v>
      </c>
      <c r="EI122" s="273">
        <v>38869</v>
      </c>
      <c r="EJ122" s="273">
        <v>38899</v>
      </c>
      <c r="EK122" s="273">
        <v>38930</v>
      </c>
      <c r="EL122" s="273">
        <v>38961</v>
      </c>
      <c r="EM122" s="273">
        <v>38991</v>
      </c>
      <c r="EN122" s="273">
        <v>39022</v>
      </c>
      <c r="EO122" s="273">
        <v>39052</v>
      </c>
      <c r="EP122" s="273">
        <v>39083</v>
      </c>
      <c r="EQ122" s="273">
        <v>39114</v>
      </c>
      <c r="ER122" s="273">
        <v>39142</v>
      </c>
      <c r="ES122" s="273">
        <v>39173</v>
      </c>
      <c r="ET122" s="273">
        <v>39203</v>
      </c>
      <c r="EU122" s="273">
        <v>39234</v>
      </c>
      <c r="EV122" s="273">
        <v>39264</v>
      </c>
      <c r="EW122" s="273">
        <v>39295</v>
      </c>
      <c r="EX122" s="273">
        <v>39326</v>
      </c>
      <c r="EY122" s="273">
        <v>39356</v>
      </c>
      <c r="EZ122" s="273">
        <v>39387</v>
      </c>
      <c r="FA122" s="273">
        <v>39417</v>
      </c>
      <c r="FB122" s="273">
        <v>39448</v>
      </c>
      <c r="FC122" s="273">
        <v>39479</v>
      </c>
      <c r="FD122" s="273">
        <v>39508</v>
      </c>
      <c r="FE122" s="273">
        <v>39539</v>
      </c>
      <c r="FF122" s="273">
        <v>39569</v>
      </c>
      <c r="FG122" s="273">
        <v>39600</v>
      </c>
      <c r="FH122" s="273">
        <v>39630</v>
      </c>
      <c r="FI122" s="273">
        <v>39661</v>
      </c>
      <c r="FJ122" s="273">
        <v>39692</v>
      </c>
      <c r="FK122" s="273">
        <v>39722</v>
      </c>
      <c r="FL122" s="273">
        <v>39753</v>
      </c>
      <c r="FM122" s="273">
        <v>39783</v>
      </c>
      <c r="FN122" s="273">
        <v>39814</v>
      </c>
      <c r="FO122" s="273">
        <v>39845</v>
      </c>
      <c r="FP122" s="273">
        <v>39873</v>
      </c>
      <c r="FQ122" s="273">
        <v>39904</v>
      </c>
      <c r="FR122" s="273">
        <v>39934</v>
      </c>
      <c r="FS122" s="273">
        <v>39965</v>
      </c>
      <c r="FT122" s="273">
        <v>39995</v>
      </c>
      <c r="FU122" s="273">
        <v>40026</v>
      </c>
      <c r="FV122" s="273">
        <v>40057</v>
      </c>
      <c r="FW122" s="273">
        <v>40087</v>
      </c>
      <c r="FX122" s="273">
        <v>40118</v>
      </c>
      <c r="FY122" s="273">
        <v>40148</v>
      </c>
      <c r="FZ122" s="273">
        <v>40179</v>
      </c>
      <c r="GA122" s="273">
        <v>40210</v>
      </c>
      <c r="GB122" s="273">
        <v>40238</v>
      </c>
      <c r="GC122" s="273">
        <v>40269</v>
      </c>
      <c r="GD122" s="273">
        <v>40299</v>
      </c>
      <c r="GE122" s="273">
        <v>40330</v>
      </c>
      <c r="GF122" s="273">
        <v>40360</v>
      </c>
      <c r="GG122" s="273">
        <v>40391</v>
      </c>
      <c r="GH122" s="273">
        <v>40422</v>
      </c>
      <c r="GI122" s="273">
        <v>40452</v>
      </c>
      <c r="GJ122" s="273">
        <v>40483</v>
      </c>
      <c r="GK122" s="273">
        <v>40513</v>
      </c>
      <c r="GL122" s="273">
        <v>40544</v>
      </c>
      <c r="GM122" s="273">
        <v>40575</v>
      </c>
      <c r="GN122" s="273">
        <v>40603</v>
      </c>
      <c r="GO122" s="273">
        <v>40634</v>
      </c>
      <c r="GP122" s="273">
        <v>40664</v>
      </c>
      <c r="GQ122" s="273">
        <v>40695</v>
      </c>
      <c r="GR122" s="273">
        <v>40725</v>
      </c>
      <c r="GS122" s="273">
        <v>40756</v>
      </c>
      <c r="GT122" s="273">
        <v>40787</v>
      </c>
      <c r="GU122" s="273">
        <v>40817</v>
      </c>
      <c r="GV122" s="273">
        <v>40848</v>
      </c>
      <c r="GW122" s="273">
        <v>40878</v>
      </c>
      <c r="GX122" s="273">
        <v>40909</v>
      </c>
      <c r="GY122" s="273">
        <v>40940</v>
      </c>
      <c r="GZ122" s="273">
        <v>40969</v>
      </c>
      <c r="HA122" s="273">
        <v>41000</v>
      </c>
      <c r="HB122" s="273">
        <v>41030</v>
      </c>
      <c r="HC122" s="273">
        <v>41061</v>
      </c>
      <c r="HD122" s="273">
        <v>41091</v>
      </c>
      <c r="HE122" s="273">
        <v>41122</v>
      </c>
      <c r="HF122" s="273">
        <v>41153</v>
      </c>
      <c r="HG122" s="273">
        <v>41183</v>
      </c>
      <c r="HH122" s="273">
        <v>41214</v>
      </c>
      <c r="HI122" s="273">
        <v>41244</v>
      </c>
      <c r="HJ122" s="273">
        <v>41275</v>
      </c>
      <c r="HK122" s="273">
        <v>41306</v>
      </c>
      <c r="HL122" s="273">
        <v>41334</v>
      </c>
      <c r="HM122" s="273">
        <v>41365</v>
      </c>
      <c r="HN122" s="273">
        <v>41395</v>
      </c>
      <c r="HO122" s="273">
        <v>41426</v>
      </c>
      <c r="HP122" s="273">
        <v>41456</v>
      </c>
      <c r="HQ122" s="273">
        <v>41487</v>
      </c>
      <c r="HR122" s="273">
        <v>41518</v>
      </c>
      <c r="HS122" s="273">
        <v>41548</v>
      </c>
      <c r="HT122" s="273">
        <v>41579</v>
      </c>
      <c r="HU122" s="273">
        <v>41609</v>
      </c>
      <c r="HV122" s="273">
        <v>41640</v>
      </c>
      <c r="HW122" s="273">
        <v>41671</v>
      </c>
      <c r="HX122" s="273">
        <v>41699</v>
      </c>
      <c r="HY122" s="273">
        <v>41730</v>
      </c>
      <c r="HZ122" s="273">
        <v>41760</v>
      </c>
      <c r="IA122" s="273">
        <v>41791</v>
      </c>
      <c r="IB122" s="273">
        <v>41821</v>
      </c>
      <c r="IC122" s="273">
        <v>41852</v>
      </c>
      <c r="ID122" s="273">
        <v>41883</v>
      </c>
      <c r="IE122" s="273">
        <v>41913</v>
      </c>
      <c r="IF122" s="273">
        <v>41944</v>
      </c>
      <c r="IG122" s="273">
        <v>41974</v>
      </c>
      <c r="IH122" s="273">
        <v>42005</v>
      </c>
      <c r="II122" s="273">
        <v>42036</v>
      </c>
      <c r="IJ122" s="273">
        <v>42064</v>
      </c>
      <c r="IK122" s="273">
        <v>42095</v>
      </c>
      <c r="IL122" s="273">
        <v>42125</v>
      </c>
      <c r="IM122" s="273">
        <v>42156</v>
      </c>
      <c r="IN122" s="273">
        <v>42186</v>
      </c>
      <c r="IO122" s="273">
        <v>42217</v>
      </c>
      <c r="IP122" s="273">
        <v>42248</v>
      </c>
      <c r="IQ122" s="273">
        <v>42278</v>
      </c>
      <c r="IR122" s="273">
        <v>42309</v>
      </c>
      <c r="IS122" s="273">
        <v>42339</v>
      </c>
      <c r="IT122" s="273">
        <v>42370</v>
      </c>
      <c r="IU122" s="273">
        <v>42401</v>
      </c>
      <c r="IV122" s="273">
        <v>42430</v>
      </c>
      <c r="IW122" s="273">
        <v>42461</v>
      </c>
      <c r="IX122" s="273">
        <v>42491</v>
      </c>
      <c r="IY122" s="273">
        <v>42522</v>
      </c>
      <c r="IZ122" s="273">
        <v>42552</v>
      </c>
      <c r="JA122" s="273">
        <v>42583</v>
      </c>
      <c r="JB122" s="273">
        <v>42614</v>
      </c>
      <c r="JC122" s="273">
        <v>42644</v>
      </c>
      <c r="JD122" s="273">
        <v>42675</v>
      </c>
      <c r="JE122" s="273">
        <v>42705</v>
      </c>
      <c r="JF122" s="273">
        <v>42736</v>
      </c>
      <c r="JG122" s="273">
        <v>42767</v>
      </c>
      <c r="JH122" s="273">
        <v>42795</v>
      </c>
      <c r="JI122" s="273">
        <v>42826</v>
      </c>
      <c r="JJ122" s="273">
        <v>42856</v>
      </c>
      <c r="JK122" s="273">
        <v>42887</v>
      </c>
      <c r="JL122" s="273">
        <v>42917</v>
      </c>
      <c r="JM122" s="273">
        <v>42948</v>
      </c>
      <c r="JN122" s="273">
        <v>42979</v>
      </c>
      <c r="JO122" s="273">
        <v>43009</v>
      </c>
      <c r="JP122" s="273">
        <v>43040</v>
      </c>
      <c r="JQ122" s="273">
        <v>43070</v>
      </c>
      <c r="JR122" s="273">
        <v>43101</v>
      </c>
      <c r="JS122" s="273">
        <v>43132</v>
      </c>
      <c r="JT122" s="273">
        <v>43160</v>
      </c>
      <c r="JU122" s="273">
        <v>43191</v>
      </c>
      <c r="JV122" s="273">
        <v>43221</v>
      </c>
      <c r="JW122" s="273">
        <v>43252</v>
      </c>
      <c r="JX122" s="273">
        <v>43282</v>
      </c>
      <c r="JY122" s="273">
        <v>43313</v>
      </c>
      <c r="JZ122" s="273">
        <v>43344</v>
      </c>
      <c r="KA122" s="273">
        <v>43374</v>
      </c>
      <c r="KB122" s="273">
        <v>43405</v>
      </c>
      <c r="KC122" s="273">
        <v>43435</v>
      </c>
      <c r="KD122" s="273">
        <v>43466</v>
      </c>
      <c r="KE122" s="273">
        <v>43497</v>
      </c>
      <c r="KF122" s="273">
        <v>43525</v>
      </c>
      <c r="KG122" s="273">
        <v>43556</v>
      </c>
      <c r="KH122" s="273">
        <v>43586</v>
      </c>
      <c r="KI122" s="273">
        <v>43617</v>
      </c>
      <c r="KJ122" s="273">
        <v>43647</v>
      </c>
      <c r="KK122" s="273">
        <v>43678</v>
      </c>
      <c r="KL122" s="273">
        <v>43709</v>
      </c>
      <c r="KM122" s="273">
        <v>43739</v>
      </c>
      <c r="KN122" s="273">
        <v>43770</v>
      </c>
      <c r="KO122" s="273">
        <v>43800</v>
      </c>
      <c r="KP122" s="273">
        <v>43831</v>
      </c>
      <c r="KQ122" s="273">
        <v>43862</v>
      </c>
      <c r="KR122" s="273">
        <v>43891</v>
      </c>
      <c r="KS122" s="273">
        <v>43922</v>
      </c>
      <c r="KT122" s="273">
        <v>43952</v>
      </c>
      <c r="KU122" s="273">
        <v>43983</v>
      </c>
      <c r="KV122" s="273">
        <v>44013</v>
      </c>
      <c r="KW122" s="273">
        <v>44044</v>
      </c>
      <c r="KX122" s="273">
        <v>44075</v>
      </c>
      <c r="KY122" s="273">
        <v>44105</v>
      </c>
      <c r="KZ122" s="273">
        <v>44136</v>
      </c>
      <c r="LA122" s="273">
        <v>44166</v>
      </c>
      <c r="LB122" s="273">
        <v>44197</v>
      </c>
      <c r="LC122" s="273">
        <v>44228</v>
      </c>
      <c r="LD122" s="273">
        <v>44256</v>
      </c>
      <c r="LE122" s="273">
        <v>44287</v>
      </c>
      <c r="LF122" s="273">
        <v>44317</v>
      </c>
      <c r="LG122" s="273">
        <v>44348</v>
      </c>
      <c r="LH122" s="273">
        <v>44378</v>
      </c>
      <c r="LI122" s="273">
        <v>44409</v>
      </c>
      <c r="LJ122" s="273">
        <v>44440</v>
      </c>
      <c r="LK122" s="273">
        <v>44470</v>
      </c>
      <c r="LL122" s="273">
        <v>44501</v>
      </c>
      <c r="LM122" s="273">
        <v>44531</v>
      </c>
      <c r="LN122" s="273">
        <v>44562</v>
      </c>
      <c r="LO122" s="273">
        <v>44593</v>
      </c>
      <c r="LP122" s="273">
        <v>44621</v>
      </c>
      <c r="LQ122" s="273">
        <v>44652</v>
      </c>
      <c r="LR122" s="273">
        <v>44682</v>
      </c>
      <c r="LS122" s="273">
        <v>44713</v>
      </c>
      <c r="LT122" s="273">
        <v>44743</v>
      </c>
      <c r="LU122" s="273">
        <v>44774</v>
      </c>
      <c r="LV122" s="273">
        <v>44805</v>
      </c>
      <c r="LW122" s="273">
        <v>44835</v>
      </c>
      <c r="LX122" s="273">
        <v>44866</v>
      </c>
      <c r="LY122" s="273">
        <v>44896</v>
      </c>
      <c r="LZ122" s="273">
        <v>44927</v>
      </c>
      <c r="MA122" s="273">
        <v>44958</v>
      </c>
      <c r="MB122" s="273">
        <v>44986</v>
      </c>
      <c r="MC122" s="273">
        <v>45017</v>
      </c>
      <c r="MD122" s="273">
        <v>45047</v>
      </c>
      <c r="ME122" s="273">
        <v>45078</v>
      </c>
      <c r="MF122" s="273">
        <v>45108</v>
      </c>
      <c r="MG122" s="273">
        <v>45139</v>
      </c>
      <c r="MH122" s="273">
        <v>45170</v>
      </c>
      <c r="MI122" s="273">
        <v>45200</v>
      </c>
      <c r="MJ122" s="273">
        <v>45231</v>
      </c>
      <c r="MK122" s="273">
        <v>45261</v>
      </c>
      <c r="ML122" s="273">
        <v>45292</v>
      </c>
      <c r="MM122" s="273">
        <v>45323</v>
      </c>
      <c r="MN122" s="273">
        <v>45352</v>
      </c>
      <c r="MO122" s="273">
        <v>45383</v>
      </c>
      <c r="MP122" s="273">
        <v>45413</v>
      </c>
      <c r="MQ122" s="273">
        <v>45444</v>
      </c>
      <c r="MR122" s="273">
        <v>45474</v>
      </c>
      <c r="MS122" s="273">
        <v>45505</v>
      </c>
      <c r="MT122" s="273">
        <v>45536</v>
      </c>
      <c r="MU122" s="273">
        <v>45566</v>
      </c>
      <c r="MV122" s="273">
        <v>45597</v>
      </c>
      <c r="MW122" s="273">
        <v>45627</v>
      </c>
    </row>
    <row r="123" spans="1:361" ht="15" thickTop="1">
      <c r="A123" s="458" t="s">
        <v>632</v>
      </c>
      <c r="B123" s="454"/>
      <c r="C123" s="454"/>
      <c r="D123" s="454"/>
      <c r="E123" s="454"/>
      <c r="F123" s="454"/>
      <c r="G123" s="454"/>
      <c r="H123" s="454"/>
      <c r="I123" s="454"/>
      <c r="J123" s="454"/>
      <c r="K123" s="454"/>
      <c r="L123" s="454"/>
      <c r="M123" s="454"/>
      <c r="N123" s="454"/>
      <c r="O123" s="454"/>
      <c r="P123" s="454"/>
      <c r="Q123" s="454"/>
      <c r="R123" s="454"/>
      <c r="S123" s="454"/>
      <c r="T123" s="454"/>
      <c r="U123" s="454"/>
      <c r="V123" s="454"/>
      <c r="W123" s="454"/>
      <c r="X123" s="454"/>
      <c r="Y123" s="454"/>
      <c r="Z123" s="454"/>
      <c r="AA123" s="454"/>
      <c r="AB123" s="454"/>
      <c r="AC123" s="454"/>
      <c r="AD123" s="454"/>
      <c r="AE123" s="454"/>
      <c r="AF123" s="454"/>
      <c r="AG123" s="454"/>
      <c r="AH123" s="454"/>
      <c r="AI123" s="454"/>
      <c r="AJ123" s="454"/>
      <c r="AK123" s="454"/>
      <c r="AL123" s="454"/>
      <c r="AM123" s="454"/>
      <c r="AN123" s="454"/>
      <c r="AO123" s="454"/>
      <c r="AP123" s="454"/>
      <c r="AQ123" s="454"/>
      <c r="AR123" s="454"/>
      <c r="AS123" s="454"/>
      <c r="AT123" s="454"/>
      <c r="AU123" s="454"/>
      <c r="AV123" s="454"/>
      <c r="AW123" s="454"/>
      <c r="AX123" s="454"/>
      <c r="AY123" s="454"/>
      <c r="AZ123" s="454"/>
      <c r="BA123" s="454"/>
      <c r="BB123" s="454"/>
      <c r="BC123" s="454"/>
      <c r="BD123" s="454"/>
      <c r="BE123" s="454"/>
      <c r="BF123" s="454"/>
      <c r="BG123" s="454"/>
      <c r="BH123" s="454"/>
      <c r="BI123" s="454"/>
      <c r="BJ123" s="454"/>
      <c r="BK123" s="454"/>
      <c r="BL123" s="454"/>
      <c r="BM123" s="454"/>
      <c r="BN123" s="454"/>
      <c r="BO123" s="454"/>
      <c r="BP123" s="454"/>
      <c r="BQ123" s="454"/>
      <c r="BR123" s="454"/>
      <c r="BS123" s="454"/>
      <c r="BT123" s="454"/>
      <c r="BU123" s="454"/>
      <c r="BV123" s="454"/>
      <c r="BW123" s="454"/>
      <c r="BX123" s="454"/>
      <c r="BY123" s="454"/>
      <c r="BZ123" s="454"/>
      <c r="CA123" s="454"/>
      <c r="CB123" s="454"/>
      <c r="CC123" s="454"/>
      <c r="CD123" s="454"/>
      <c r="CE123" s="454"/>
      <c r="CF123" s="454"/>
      <c r="CG123" s="454"/>
      <c r="CH123" s="454"/>
      <c r="CI123" s="454"/>
      <c r="CJ123" s="454"/>
      <c r="CK123" s="454"/>
      <c r="CL123" s="454"/>
      <c r="CM123" s="454"/>
      <c r="CN123" s="454"/>
      <c r="CO123" s="454"/>
      <c r="CP123" s="454"/>
      <c r="CQ123" s="454"/>
      <c r="CR123" s="454"/>
      <c r="CS123" s="454"/>
      <c r="CT123" s="454"/>
      <c r="CU123" s="454"/>
      <c r="CV123" s="454"/>
      <c r="CW123" s="454"/>
      <c r="CX123" s="454"/>
      <c r="CY123" s="454"/>
      <c r="CZ123" s="454"/>
      <c r="DA123" s="454"/>
      <c r="DB123" s="454"/>
      <c r="DC123" s="454"/>
      <c r="DD123" s="454"/>
      <c r="DE123" s="454"/>
      <c r="DF123" s="454"/>
      <c r="DG123" s="454"/>
      <c r="DH123" s="454"/>
      <c r="DI123" s="454"/>
      <c r="DJ123" s="454"/>
      <c r="DK123" s="454"/>
      <c r="DL123" s="454"/>
      <c r="DM123" s="454"/>
      <c r="DN123" s="454"/>
      <c r="DO123" s="454"/>
      <c r="DP123" s="454"/>
      <c r="DQ123" s="454"/>
      <c r="DR123" s="454"/>
      <c r="DS123" s="454"/>
      <c r="DT123" s="454"/>
      <c r="DU123" s="454"/>
      <c r="DV123" s="454"/>
      <c r="DW123" s="454"/>
      <c r="DX123" s="454"/>
      <c r="DY123" s="454"/>
      <c r="DZ123" s="454"/>
      <c r="EA123" s="454"/>
      <c r="EB123" s="454"/>
      <c r="EC123" s="454"/>
      <c r="ED123" s="454"/>
      <c r="EE123" s="454"/>
      <c r="EF123" s="454"/>
      <c r="EG123" s="454"/>
      <c r="EH123" s="454"/>
      <c r="EI123" s="454"/>
      <c r="EJ123" s="454"/>
      <c r="EK123" s="454"/>
      <c r="EL123" s="454"/>
      <c r="EM123" s="454"/>
      <c r="EN123" s="454"/>
      <c r="EO123" s="454"/>
      <c r="EP123" s="454"/>
      <c r="EQ123" s="454"/>
      <c r="ER123" s="454"/>
      <c r="ES123" s="454"/>
      <c r="ET123" s="454"/>
      <c r="EU123" s="454"/>
      <c r="EV123" s="454"/>
      <c r="EW123" s="454"/>
      <c r="EX123" s="454"/>
      <c r="EY123" s="454"/>
      <c r="EZ123" s="454"/>
      <c r="FA123" s="454"/>
      <c r="FB123" s="454"/>
      <c r="FC123" s="454"/>
      <c r="FD123" s="454"/>
      <c r="FE123" s="454"/>
      <c r="FF123" s="454"/>
      <c r="FG123" s="454"/>
      <c r="FH123" s="454"/>
      <c r="FI123" s="454"/>
      <c r="FJ123" s="454"/>
      <c r="FK123" s="454"/>
      <c r="FL123" s="454"/>
      <c r="FM123" s="454"/>
      <c r="FN123" s="454"/>
      <c r="FO123" s="454"/>
      <c r="FP123" s="454"/>
      <c r="FQ123" s="454"/>
      <c r="FR123" s="454"/>
      <c r="FS123" s="454"/>
      <c r="FT123" s="454"/>
      <c r="FU123" s="454"/>
      <c r="FV123" s="454"/>
      <c r="FW123" s="454"/>
      <c r="FX123" s="454"/>
      <c r="FY123" s="454"/>
      <c r="FZ123" s="454"/>
      <c r="GA123" s="454"/>
      <c r="GB123" s="454"/>
      <c r="GC123" s="454"/>
      <c r="GD123" s="454"/>
      <c r="GE123" s="454"/>
      <c r="GF123" s="454"/>
      <c r="GG123" s="454"/>
      <c r="GH123" s="454"/>
      <c r="GI123" s="454"/>
      <c r="GJ123" s="454"/>
      <c r="GK123" s="454"/>
      <c r="GL123" s="454"/>
      <c r="GM123" s="454"/>
      <c r="GN123" s="454"/>
      <c r="GO123" s="454"/>
      <c r="GP123" s="454"/>
      <c r="GQ123" s="454"/>
      <c r="GR123" s="454"/>
      <c r="GS123" s="454"/>
      <c r="GT123" s="454"/>
      <c r="GU123" s="454"/>
      <c r="GV123" s="454"/>
      <c r="GW123" s="454"/>
      <c r="GX123" s="454"/>
      <c r="GY123" s="454"/>
      <c r="GZ123" s="454"/>
      <c r="HA123" s="454"/>
      <c r="HB123" s="454"/>
      <c r="HC123" s="454"/>
      <c r="HD123" s="454"/>
      <c r="HE123" s="454"/>
      <c r="HF123" s="454"/>
      <c r="HG123" s="454"/>
      <c r="HH123" s="454"/>
      <c r="HI123" s="454"/>
      <c r="HJ123" s="454"/>
      <c r="HK123" s="454"/>
      <c r="HL123" s="454"/>
      <c r="HM123" s="454"/>
      <c r="HN123" s="454"/>
      <c r="HO123" s="454"/>
      <c r="HP123" s="454"/>
      <c r="HQ123" s="454"/>
      <c r="HR123" s="454"/>
      <c r="HS123" s="454"/>
      <c r="HT123" s="454"/>
      <c r="HU123" s="454"/>
      <c r="HV123" s="454"/>
      <c r="HW123" s="454"/>
      <c r="HX123" s="454"/>
      <c r="HY123" s="454"/>
      <c r="HZ123" s="454"/>
      <c r="IA123" s="454"/>
      <c r="IB123" s="454"/>
      <c r="IC123" s="454"/>
      <c r="ID123" s="454"/>
      <c r="IE123" s="454"/>
      <c r="IF123" s="454"/>
      <c r="IG123" s="454"/>
      <c r="IH123" s="454"/>
      <c r="II123" s="454"/>
      <c r="IJ123" s="454"/>
      <c r="IK123" s="454"/>
      <c r="IL123" s="454"/>
      <c r="IM123" s="454"/>
      <c r="IN123" s="454"/>
      <c r="IO123" s="454"/>
      <c r="IP123" s="454"/>
      <c r="IQ123" s="454"/>
      <c r="IR123" s="454"/>
      <c r="IS123" s="454"/>
      <c r="IT123" s="454"/>
      <c r="IU123" s="454"/>
      <c r="IV123" s="454"/>
      <c r="IW123" s="454"/>
      <c r="IX123" s="454"/>
      <c r="IY123" s="454"/>
      <c r="IZ123" s="454"/>
      <c r="JA123" s="454"/>
      <c r="JB123" s="454"/>
      <c r="JC123" s="454"/>
      <c r="JD123" s="454"/>
      <c r="JE123" s="454"/>
      <c r="JF123" s="454"/>
      <c r="JG123" s="454"/>
      <c r="JH123" s="454"/>
      <c r="JI123" s="454"/>
      <c r="JJ123" s="454"/>
      <c r="JK123" s="454"/>
      <c r="JL123" s="454"/>
      <c r="JM123" s="454"/>
      <c r="JN123" s="454"/>
      <c r="JO123" s="454"/>
      <c r="JP123" s="454"/>
      <c r="JQ123" s="454"/>
      <c r="JR123" s="454"/>
      <c r="JS123" s="454"/>
      <c r="JT123" s="454"/>
      <c r="JU123" s="454"/>
      <c r="JV123" s="454"/>
      <c r="JW123" s="454"/>
      <c r="JX123" s="454"/>
      <c r="JY123" s="454"/>
      <c r="JZ123" s="454"/>
      <c r="KA123" s="454"/>
      <c r="KB123" s="454"/>
      <c r="KC123" s="454"/>
      <c r="KD123" s="454"/>
      <c r="KE123" s="454"/>
      <c r="KF123" s="454"/>
      <c r="KG123" s="454"/>
      <c r="KH123" s="454"/>
      <c r="KI123" s="454"/>
      <c r="KJ123" s="454"/>
      <c r="KK123" s="454"/>
      <c r="KL123" s="454"/>
      <c r="KM123" s="454"/>
      <c r="KN123" s="454"/>
      <c r="KO123" s="454"/>
      <c r="KP123" s="454"/>
      <c r="KQ123" s="454"/>
      <c r="KR123" s="454"/>
      <c r="KS123" s="454"/>
      <c r="KT123" s="454"/>
      <c r="KU123" s="454"/>
      <c r="KV123" s="454"/>
      <c r="KW123" s="454"/>
      <c r="KX123" s="454"/>
      <c r="KY123" s="454"/>
      <c r="KZ123" s="454"/>
      <c r="LA123" s="454"/>
      <c r="LB123" s="454"/>
      <c r="LC123" s="454"/>
      <c r="LD123" s="454"/>
      <c r="LE123" s="454"/>
      <c r="LF123" s="454"/>
      <c r="LG123" s="454"/>
      <c r="LH123" s="454"/>
      <c r="LI123" s="454"/>
      <c r="LJ123" s="454"/>
      <c r="LK123" s="454"/>
      <c r="LL123" s="454"/>
      <c r="LM123" s="454"/>
      <c r="LN123" s="454"/>
      <c r="LO123" s="454"/>
      <c r="LP123" s="454"/>
      <c r="LQ123" s="454"/>
      <c r="LR123" s="454"/>
      <c r="LS123" s="454"/>
      <c r="LT123" s="454"/>
      <c r="LU123" s="454"/>
      <c r="LV123" s="454"/>
      <c r="LW123" s="454"/>
      <c r="LX123" s="454"/>
      <c r="LY123" s="454"/>
      <c r="LZ123" s="454"/>
      <c r="MA123" s="454"/>
      <c r="MB123" s="454"/>
      <c r="MC123" s="454"/>
      <c r="MD123" s="454"/>
      <c r="ME123" s="454"/>
      <c r="MF123" s="454"/>
      <c r="MG123" s="454"/>
      <c r="MH123" s="454"/>
      <c r="MI123" s="454"/>
      <c r="MJ123" s="454"/>
      <c r="MK123" s="454"/>
      <c r="ML123" s="454"/>
      <c r="MM123" s="454"/>
      <c r="MN123" s="454"/>
      <c r="MO123" s="454"/>
      <c r="MP123" s="454"/>
      <c r="MQ123" s="454"/>
      <c r="MR123" s="454"/>
      <c r="MS123" s="454"/>
      <c r="MT123" s="454"/>
      <c r="MU123" s="454"/>
      <c r="MV123" s="454"/>
      <c r="MW123" s="454"/>
    </row>
    <row r="124" spans="1:361" ht="17.25" customHeight="1">
      <c r="A124" s="458" t="s">
        <v>26</v>
      </c>
      <c r="B124" s="454"/>
      <c r="C124" s="454"/>
      <c r="D124" s="454"/>
      <c r="E124" s="454"/>
      <c r="F124" s="454"/>
      <c r="G124" s="454"/>
      <c r="H124" s="454"/>
      <c r="I124" s="454"/>
      <c r="J124" s="454"/>
      <c r="K124" s="454"/>
      <c r="L124" s="454"/>
      <c r="M124" s="454"/>
      <c r="N124" s="454"/>
      <c r="O124" s="454"/>
      <c r="P124" s="454"/>
      <c r="Q124" s="454"/>
      <c r="R124" s="454"/>
      <c r="S124" s="454"/>
      <c r="T124" s="454"/>
      <c r="U124" s="454"/>
      <c r="V124" s="454"/>
      <c r="W124" s="454"/>
      <c r="X124" s="454"/>
      <c r="Y124" s="454"/>
      <c r="Z124" s="454"/>
      <c r="AA124" s="454"/>
      <c r="AB124" s="454"/>
      <c r="AC124" s="454"/>
      <c r="AD124" s="454"/>
      <c r="AE124" s="454"/>
      <c r="AF124" s="454"/>
      <c r="AG124" s="454"/>
      <c r="AH124" s="454"/>
      <c r="AI124" s="454"/>
      <c r="AJ124" s="454"/>
      <c r="AK124" s="454"/>
      <c r="AL124" s="454"/>
      <c r="AM124" s="454"/>
      <c r="AN124" s="454"/>
      <c r="AO124" s="454"/>
      <c r="AP124" s="454"/>
      <c r="AQ124" s="454"/>
      <c r="AR124" s="454"/>
      <c r="AS124" s="454"/>
      <c r="AT124" s="454"/>
      <c r="AU124" s="454"/>
      <c r="AV124" s="454"/>
      <c r="AW124" s="454"/>
      <c r="AX124" s="454"/>
      <c r="AY124" s="454"/>
      <c r="AZ124" s="454"/>
      <c r="BA124" s="454"/>
      <c r="BB124" s="454"/>
      <c r="BC124" s="454"/>
      <c r="BD124" s="454"/>
      <c r="BE124" s="454"/>
      <c r="BF124" s="454"/>
      <c r="BG124" s="454"/>
      <c r="BH124" s="454"/>
      <c r="BI124" s="454"/>
      <c r="BJ124" s="454"/>
      <c r="BK124" s="454"/>
      <c r="BL124" s="454"/>
      <c r="BM124" s="454"/>
      <c r="BN124" s="454"/>
      <c r="BO124" s="454"/>
      <c r="BP124" s="454"/>
      <c r="BQ124" s="454"/>
      <c r="BR124" s="454"/>
      <c r="BS124" s="454"/>
      <c r="BT124" s="454"/>
      <c r="BU124" s="454"/>
      <c r="BV124" s="454"/>
      <c r="BW124" s="454"/>
      <c r="BX124" s="454"/>
      <c r="BY124" s="454"/>
      <c r="BZ124" s="454"/>
      <c r="CA124" s="454"/>
      <c r="CB124" s="454"/>
      <c r="CC124" s="454"/>
      <c r="CD124" s="454"/>
      <c r="CE124" s="454"/>
      <c r="CF124" s="454"/>
      <c r="CG124" s="454"/>
      <c r="CH124" s="454"/>
      <c r="CI124" s="454"/>
      <c r="CJ124" s="454"/>
      <c r="CK124" s="454"/>
      <c r="CL124" s="454"/>
      <c r="CM124" s="454"/>
      <c r="CN124" s="454"/>
      <c r="CO124" s="454"/>
      <c r="CP124" s="454"/>
      <c r="CQ124" s="454"/>
      <c r="CR124" s="454"/>
      <c r="CS124" s="454"/>
      <c r="CT124" s="454"/>
      <c r="CU124" s="454"/>
      <c r="CV124" s="454"/>
      <c r="CW124" s="454"/>
      <c r="CX124" s="454"/>
      <c r="CY124" s="454"/>
      <c r="CZ124" s="454"/>
      <c r="DA124" s="454"/>
      <c r="DB124" s="454"/>
      <c r="DC124" s="454"/>
      <c r="DD124" s="454"/>
      <c r="DE124" s="454"/>
      <c r="DF124" s="454"/>
      <c r="DG124" s="454"/>
      <c r="DH124" s="454"/>
      <c r="DI124" s="454"/>
      <c r="DJ124" s="454"/>
      <c r="DK124" s="454"/>
      <c r="DL124" s="454"/>
      <c r="DM124" s="454"/>
      <c r="DN124" s="454"/>
      <c r="DO124" s="454"/>
      <c r="DP124" s="454"/>
      <c r="DQ124" s="454"/>
      <c r="DR124" s="454"/>
      <c r="DS124" s="454"/>
      <c r="DT124" s="454"/>
      <c r="DU124" s="454"/>
      <c r="DV124" s="454"/>
      <c r="DW124" s="454"/>
      <c r="DX124" s="454"/>
      <c r="DY124" s="454"/>
      <c r="DZ124" s="454"/>
      <c r="EA124" s="454"/>
      <c r="EB124" s="454"/>
      <c r="EC124" s="454"/>
      <c r="ED124" s="454"/>
      <c r="EE124" s="454"/>
      <c r="EF124" s="454"/>
      <c r="EG124" s="454"/>
      <c r="EH124" s="454"/>
      <c r="EI124" s="454"/>
      <c r="EJ124" s="454"/>
      <c r="EK124" s="454"/>
      <c r="EL124" s="454"/>
      <c r="EM124" s="454"/>
      <c r="EN124" s="454"/>
      <c r="EO124" s="454"/>
      <c r="EP124" s="454"/>
      <c r="EQ124" s="454"/>
      <c r="ER124" s="454"/>
      <c r="ES124" s="454"/>
      <c r="ET124" s="454"/>
      <c r="EU124" s="454"/>
      <c r="EV124" s="454"/>
      <c r="EW124" s="454"/>
      <c r="EX124" s="454"/>
      <c r="EY124" s="454"/>
      <c r="EZ124" s="454"/>
      <c r="FA124" s="454"/>
      <c r="FB124" s="454"/>
      <c r="FC124" s="454"/>
      <c r="FD124" s="454"/>
      <c r="FE124" s="454"/>
      <c r="FF124" s="454"/>
      <c r="FG124" s="454"/>
      <c r="FH124" s="454"/>
      <c r="FI124" s="454"/>
      <c r="FJ124" s="454"/>
      <c r="FK124" s="454"/>
      <c r="FL124" s="454"/>
      <c r="FM124" s="454"/>
      <c r="FN124" s="454"/>
      <c r="FO124" s="454"/>
      <c r="FP124" s="454"/>
      <c r="FQ124" s="454"/>
      <c r="FR124" s="454"/>
      <c r="FS124" s="454"/>
      <c r="FT124" s="454"/>
      <c r="FU124" s="454"/>
      <c r="FV124" s="454"/>
      <c r="FW124" s="454"/>
      <c r="FX124" s="454"/>
      <c r="FY124" s="454"/>
      <c r="FZ124" s="454"/>
      <c r="GA124" s="454"/>
      <c r="GB124" s="454"/>
      <c r="GC124" s="454"/>
      <c r="GD124" s="454"/>
      <c r="GE124" s="454"/>
      <c r="GF124" s="454"/>
      <c r="GG124" s="454"/>
      <c r="GH124" s="454"/>
      <c r="GI124" s="454"/>
      <c r="GJ124" s="454"/>
      <c r="GK124" s="454"/>
      <c r="GL124" s="454"/>
      <c r="GM124" s="454"/>
      <c r="GN124" s="454"/>
      <c r="GO124" s="454"/>
      <c r="GP124" s="454"/>
      <c r="GQ124" s="454"/>
      <c r="GR124" s="454"/>
      <c r="GS124" s="454"/>
      <c r="GT124" s="454"/>
      <c r="GU124" s="454"/>
      <c r="GV124" s="454"/>
      <c r="GW124" s="454"/>
      <c r="GX124" s="454"/>
      <c r="GY124" s="454"/>
      <c r="GZ124" s="454"/>
      <c r="HA124" s="454"/>
      <c r="HB124" s="454"/>
      <c r="HC124" s="454"/>
      <c r="HD124" s="454"/>
      <c r="HE124" s="454"/>
      <c r="HF124" s="454"/>
      <c r="HG124" s="454"/>
      <c r="HH124" s="454"/>
      <c r="HI124" s="454"/>
      <c r="HJ124" s="454"/>
      <c r="HK124" s="454"/>
      <c r="HL124" s="454"/>
      <c r="HM124" s="454"/>
      <c r="HN124" s="454"/>
      <c r="HO124" s="454"/>
      <c r="HP124" s="454"/>
      <c r="HQ124" s="454"/>
      <c r="HR124" s="454"/>
      <c r="HS124" s="454"/>
      <c r="HT124" s="454"/>
      <c r="HU124" s="454"/>
      <c r="HV124" s="454"/>
      <c r="HW124" s="454"/>
      <c r="HX124" s="454"/>
      <c r="HY124" s="454"/>
      <c r="HZ124" s="454"/>
      <c r="IA124" s="454"/>
      <c r="IB124" s="454"/>
      <c r="IC124" s="454"/>
      <c r="ID124" s="454"/>
      <c r="IE124" s="454"/>
      <c r="IF124" s="454"/>
      <c r="IG124" s="454"/>
      <c r="IH124" s="454"/>
      <c r="II124" s="454"/>
      <c r="IJ124" s="454"/>
      <c r="IK124" s="454"/>
      <c r="IL124" s="454"/>
      <c r="IM124" s="454"/>
      <c r="IN124" s="454"/>
      <c r="IO124" s="454"/>
      <c r="IP124" s="454"/>
      <c r="IQ124" s="454"/>
      <c r="IR124" s="454"/>
      <c r="IS124" s="454"/>
      <c r="IT124" s="454"/>
      <c r="IU124" s="454"/>
      <c r="IV124" s="454"/>
      <c r="IW124" s="454"/>
      <c r="IX124" s="454"/>
      <c r="IY124" s="454"/>
      <c r="IZ124" s="454"/>
      <c r="JA124" s="454"/>
      <c r="JB124" s="454"/>
      <c r="JC124" s="454"/>
      <c r="JD124" s="454"/>
      <c r="JE124" s="454"/>
      <c r="JF124" s="454"/>
      <c r="JG124" s="454"/>
      <c r="JH124" s="454"/>
      <c r="JI124" s="454"/>
      <c r="JJ124" s="454"/>
      <c r="JK124" s="454"/>
      <c r="JL124" s="454"/>
      <c r="JM124" s="454"/>
      <c r="JN124" s="454"/>
      <c r="JO124" s="454"/>
      <c r="JP124" s="454"/>
      <c r="JQ124" s="454"/>
      <c r="JR124" s="454"/>
      <c r="JS124" s="454"/>
      <c r="JT124" s="454"/>
      <c r="JU124" s="454"/>
      <c r="JV124" s="454"/>
      <c r="JW124" s="454"/>
      <c r="JX124" s="454"/>
      <c r="JY124" s="454"/>
      <c r="JZ124" s="454"/>
      <c r="KA124" s="454"/>
      <c r="KB124" s="454"/>
      <c r="KC124" s="454"/>
      <c r="KD124" s="454"/>
      <c r="KE124" s="454"/>
      <c r="KF124" s="454"/>
      <c r="KG124" s="454"/>
      <c r="KH124" s="454"/>
      <c r="KI124" s="454"/>
      <c r="KJ124" s="454"/>
      <c r="KK124" s="454"/>
      <c r="KL124" s="454"/>
      <c r="KM124" s="454"/>
      <c r="KN124" s="454"/>
      <c r="KO124" s="454"/>
      <c r="KP124" s="454"/>
      <c r="KQ124" s="454"/>
      <c r="KR124" s="454"/>
      <c r="KS124" s="454"/>
      <c r="KT124" s="454"/>
      <c r="KU124" s="454"/>
      <c r="KV124" s="454"/>
      <c r="KW124" s="454"/>
      <c r="KX124" s="454"/>
      <c r="KY124" s="454"/>
      <c r="KZ124" s="454"/>
      <c r="LA124" s="454"/>
      <c r="LB124" s="454"/>
      <c r="LC124" s="454"/>
      <c r="LD124" s="454"/>
      <c r="LE124" s="454"/>
      <c r="LF124" s="454"/>
      <c r="LG124" s="454"/>
      <c r="LH124" s="454"/>
      <c r="LI124" s="454"/>
      <c r="LJ124" s="454"/>
      <c r="LK124" s="454"/>
      <c r="LL124" s="454"/>
      <c r="LM124" s="454"/>
      <c r="LN124" s="454"/>
      <c r="LO124" s="454"/>
      <c r="LP124" s="454"/>
      <c r="LQ124" s="454"/>
      <c r="LR124" s="454"/>
      <c r="LS124" s="454"/>
      <c r="LT124" s="454"/>
      <c r="LU124" s="454"/>
      <c r="LV124" s="454"/>
      <c r="LW124" s="454"/>
      <c r="LX124" s="454"/>
      <c r="LY124" s="454"/>
      <c r="LZ124" s="454"/>
      <c r="MA124" s="454"/>
      <c r="MB124" s="454"/>
      <c r="MC124" s="454"/>
      <c r="MD124" s="454"/>
      <c r="ME124" s="454"/>
      <c r="MF124" s="454"/>
      <c r="MG124" s="454"/>
      <c r="MH124" s="454"/>
      <c r="MI124" s="454"/>
      <c r="MJ124" s="454"/>
      <c r="MK124" s="454"/>
      <c r="ML124" s="454"/>
      <c r="MM124" s="454"/>
      <c r="MN124" s="454"/>
      <c r="MO124" s="454"/>
      <c r="MP124" s="454"/>
      <c r="MQ124" s="454"/>
      <c r="MR124" s="454"/>
      <c r="MS124" s="454"/>
      <c r="MT124" s="454"/>
      <c r="MU124" s="454"/>
      <c r="MV124" s="454"/>
      <c r="MW124" s="454"/>
    </row>
    <row r="125" spans="1:361" ht="15" customHeight="1">
      <c r="A125" s="459" t="s">
        <v>27</v>
      </c>
      <c r="B125" s="455"/>
      <c r="C125" s="455"/>
      <c r="D125" s="455"/>
      <c r="E125" s="455"/>
      <c r="F125" s="455"/>
      <c r="G125" s="455"/>
      <c r="H125" s="455"/>
      <c r="I125" s="455"/>
      <c r="J125" s="455"/>
      <c r="K125" s="455"/>
      <c r="L125" s="455"/>
      <c r="M125" s="455"/>
      <c r="N125" s="455"/>
      <c r="O125" s="455"/>
      <c r="P125" s="455"/>
      <c r="Q125" s="455"/>
      <c r="R125" s="455"/>
      <c r="S125" s="455"/>
      <c r="T125" s="455"/>
      <c r="U125" s="455"/>
      <c r="V125" s="455"/>
      <c r="W125" s="455"/>
      <c r="X125" s="455"/>
      <c r="Y125" s="455"/>
      <c r="Z125" s="455"/>
      <c r="AA125" s="455"/>
      <c r="AB125" s="455"/>
      <c r="AC125" s="455"/>
      <c r="AD125" s="455"/>
      <c r="AE125" s="455"/>
      <c r="AF125" s="455"/>
      <c r="AG125" s="455"/>
      <c r="AH125" s="455"/>
      <c r="AI125" s="455"/>
      <c r="AJ125" s="455"/>
      <c r="AK125" s="455"/>
      <c r="AL125" s="455"/>
      <c r="AM125" s="455"/>
      <c r="AN125" s="455"/>
      <c r="AO125" s="455"/>
      <c r="AP125" s="455"/>
      <c r="AQ125" s="455"/>
      <c r="AR125" s="455"/>
      <c r="AS125" s="455"/>
      <c r="AT125" s="455"/>
      <c r="AU125" s="455"/>
      <c r="AV125" s="455"/>
      <c r="AW125" s="455"/>
      <c r="AX125" s="455"/>
      <c r="AY125" s="455"/>
      <c r="AZ125" s="455"/>
      <c r="BA125" s="455"/>
      <c r="BB125" s="455"/>
      <c r="BC125" s="455"/>
      <c r="BD125" s="455"/>
      <c r="BE125" s="455"/>
      <c r="BF125" s="455"/>
      <c r="BG125" s="455"/>
      <c r="BH125" s="455"/>
      <c r="BI125" s="455"/>
      <c r="BJ125" s="455"/>
      <c r="BK125" s="455"/>
      <c r="BL125" s="455"/>
      <c r="BM125" s="455"/>
      <c r="BN125" s="455"/>
      <c r="BO125" s="455"/>
      <c r="BP125" s="455"/>
      <c r="BQ125" s="455"/>
      <c r="BR125" s="455"/>
      <c r="BS125" s="455"/>
      <c r="BT125" s="455"/>
      <c r="BU125" s="455"/>
      <c r="BV125" s="455"/>
      <c r="BW125" s="455"/>
      <c r="BX125" s="455"/>
      <c r="BY125" s="455"/>
      <c r="BZ125" s="455"/>
      <c r="CA125" s="455"/>
      <c r="CB125" s="455"/>
      <c r="CC125" s="455"/>
      <c r="CD125" s="455"/>
      <c r="CE125" s="455"/>
      <c r="CF125" s="455"/>
      <c r="CG125" s="455"/>
      <c r="CH125" s="455"/>
      <c r="CI125" s="455"/>
      <c r="CJ125" s="455"/>
      <c r="CK125" s="455"/>
      <c r="CL125" s="455"/>
      <c r="CM125" s="455"/>
      <c r="CN125" s="455"/>
      <c r="CO125" s="455"/>
      <c r="CP125" s="455"/>
      <c r="CQ125" s="455"/>
      <c r="CR125" s="455"/>
      <c r="CS125" s="455"/>
      <c r="CT125" s="455"/>
      <c r="CU125" s="455"/>
      <c r="CV125" s="455"/>
      <c r="CW125" s="455"/>
      <c r="CX125" s="455"/>
      <c r="CY125" s="455"/>
      <c r="CZ125" s="455"/>
      <c r="DA125" s="455"/>
      <c r="DB125" s="455"/>
      <c r="DC125" s="455"/>
      <c r="DD125" s="455"/>
      <c r="DE125" s="455"/>
      <c r="DF125" s="455"/>
      <c r="DG125" s="455"/>
      <c r="DH125" s="455"/>
      <c r="DI125" s="455"/>
      <c r="DJ125" s="455"/>
      <c r="DK125" s="455"/>
      <c r="DL125" s="455"/>
      <c r="DM125" s="455"/>
      <c r="DN125" s="455"/>
      <c r="DO125" s="455"/>
      <c r="DP125" s="455"/>
      <c r="DQ125" s="455"/>
      <c r="DR125" s="455"/>
      <c r="DS125" s="455"/>
      <c r="DT125" s="455"/>
      <c r="DU125" s="455"/>
      <c r="DV125" s="455"/>
      <c r="DW125" s="455"/>
      <c r="DX125" s="455"/>
      <c r="DY125" s="455"/>
      <c r="DZ125" s="455"/>
      <c r="EA125" s="455"/>
      <c r="EB125" s="455"/>
      <c r="EC125" s="455"/>
      <c r="ED125" s="455"/>
      <c r="EE125" s="455"/>
      <c r="EF125" s="455"/>
      <c r="EG125" s="455"/>
      <c r="EH125" s="455"/>
      <c r="EI125" s="455"/>
      <c r="EJ125" s="455"/>
      <c r="EK125" s="455"/>
      <c r="EL125" s="455"/>
      <c r="EM125" s="455"/>
      <c r="EN125" s="455"/>
      <c r="EO125" s="455"/>
      <c r="EP125" s="455"/>
      <c r="EQ125" s="455"/>
      <c r="ER125" s="455"/>
      <c r="ES125" s="455"/>
      <c r="ET125" s="455"/>
      <c r="EU125" s="455"/>
      <c r="EV125" s="455"/>
      <c r="EW125" s="455"/>
      <c r="EX125" s="455"/>
      <c r="EY125" s="455"/>
      <c r="EZ125" s="455"/>
      <c r="FA125" s="455"/>
      <c r="FB125" s="455"/>
      <c r="FC125" s="455"/>
      <c r="FD125" s="455"/>
      <c r="FE125" s="455"/>
      <c r="FF125" s="455"/>
      <c r="FG125" s="455"/>
      <c r="FH125" s="455"/>
      <c r="FI125" s="455"/>
      <c r="FJ125" s="455"/>
      <c r="FK125" s="455"/>
      <c r="FL125" s="455"/>
      <c r="FM125" s="455"/>
      <c r="FN125" s="455"/>
      <c r="FO125" s="455"/>
      <c r="FP125" s="455"/>
      <c r="FQ125" s="455"/>
      <c r="FR125" s="455"/>
      <c r="FS125" s="455"/>
      <c r="FT125" s="455"/>
      <c r="FU125" s="455"/>
      <c r="FV125" s="455"/>
      <c r="FW125" s="455"/>
      <c r="FX125" s="455"/>
      <c r="FY125" s="455"/>
      <c r="FZ125" s="455"/>
      <c r="GA125" s="455"/>
      <c r="GB125" s="455"/>
      <c r="GC125" s="455"/>
      <c r="GD125" s="455"/>
      <c r="GE125" s="455"/>
      <c r="GF125" s="455"/>
      <c r="GG125" s="455"/>
      <c r="GH125" s="455"/>
      <c r="GI125" s="455"/>
      <c r="GJ125" s="455"/>
      <c r="GK125" s="455"/>
      <c r="GL125" s="455"/>
      <c r="GM125" s="455"/>
      <c r="GN125" s="455"/>
      <c r="GO125" s="455"/>
      <c r="GP125" s="455"/>
      <c r="GQ125" s="455"/>
      <c r="GR125" s="455"/>
      <c r="GS125" s="455"/>
      <c r="GT125" s="455"/>
      <c r="GU125" s="455"/>
      <c r="GV125" s="455"/>
      <c r="GW125" s="455"/>
      <c r="GX125" s="455"/>
      <c r="GY125" s="455"/>
      <c r="GZ125" s="455"/>
      <c r="HA125" s="455"/>
      <c r="HB125" s="455"/>
      <c r="HC125" s="455"/>
      <c r="HD125" s="455"/>
      <c r="HE125" s="455"/>
      <c r="HF125" s="455"/>
      <c r="HG125" s="455"/>
      <c r="HH125" s="455"/>
      <c r="HI125" s="455"/>
      <c r="HJ125" s="455"/>
      <c r="HK125" s="455"/>
      <c r="HL125" s="455"/>
      <c r="HM125" s="455"/>
      <c r="HN125" s="455"/>
      <c r="HO125" s="455"/>
      <c r="HP125" s="455"/>
      <c r="HQ125" s="455"/>
      <c r="HR125" s="455"/>
      <c r="HS125" s="455"/>
      <c r="HT125" s="455"/>
      <c r="HU125" s="455"/>
      <c r="HV125" s="455"/>
      <c r="HW125" s="455"/>
      <c r="HX125" s="455"/>
      <c r="HY125" s="455"/>
      <c r="HZ125" s="455"/>
      <c r="IA125" s="455"/>
      <c r="IB125" s="455"/>
      <c r="IC125" s="455"/>
      <c r="ID125" s="455"/>
      <c r="IE125" s="455"/>
      <c r="IF125" s="455"/>
      <c r="IG125" s="455"/>
      <c r="IH125" s="455"/>
      <c r="II125" s="455"/>
      <c r="IJ125" s="455"/>
      <c r="IK125" s="455"/>
      <c r="IL125" s="455"/>
      <c r="IM125" s="455"/>
      <c r="IN125" s="455"/>
      <c r="IO125" s="455"/>
      <c r="IP125" s="455"/>
      <c r="IQ125" s="455"/>
      <c r="IR125" s="455"/>
      <c r="IS125" s="455"/>
      <c r="IT125" s="455"/>
      <c r="IU125" s="455"/>
      <c r="IV125" s="455"/>
      <c r="IW125" s="455"/>
      <c r="IX125" s="455"/>
      <c r="IY125" s="455"/>
      <c r="IZ125" s="455"/>
      <c r="JA125" s="455"/>
      <c r="JB125" s="455"/>
      <c r="JC125" s="455"/>
      <c r="JD125" s="455"/>
      <c r="JE125" s="455"/>
      <c r="JF125" s="455"/>
      <c r="JG125" s="455"/>
      <c r="JH125" s="455"/>
      <c r="JI125" s="455"/>
      <c r="JJ125" s="455"/>
      <c r="JK125" s="455"/>
      <c r="JL125" s="455"/>
      <c r="JM125" s="455"/>
      <c r="JN125" s="455"/>
      <c r="JO125" s="455"/>
      <c r="JP125" s="455"/>
      <c r="JQ125" s="455"/>
      <c r="JR125" s="455"/>
      <c r="JS125" s="455"/>
      <c r="JT125" s="455"/>
      <c r="JU125" s="455"/>
      <c r="JV125" s="455"/>
      <c r="JW125" s="455"/>
      <c r="JX125" s="455"/>
      <c r="JY125" s="455"/>
      <c r="JZ125" s="455"/>
      <c r="KA125" s="455"/>
      <c r="KB125" s="455"/>
      <c r="KC125" s="455"/>
      <c r="KD125" s="455"/>
      <c r="KE125" s="455"/>
      <c r="KF125" s="455"/>
      <c r="KG125" s="455"/>
      <c r="KH125" s="455"/>
      <c r="KI125" s="455"/>
      <c r="KJ125" s="455"/>
      <c r="KK125" s="455"/>
      <c r="KL125" s="455"/>
      <c r="KM125" s="455"/>
      <c r="KN125" s="455"/>
      <c r="KO125" s="455"/>
      <c r="KP125" s="455"/>
      <c r="KQ125" s="455"/>
      <c r="KR125" s="455"/>
      <c r="KS125" s="455"/>
      <c r="KT125" s="455"/>
      <c r="KU125" s="455"/>
      <c r="KV125" s="455"/>
      <c r="KW125" s="455"/>
      <c r="KX125" s="455"/>
      <c r="KY125" s="455"/>
      <c r="KZ125" s="455"/>
      <c r="LA125" s="455"/>
      <c r="LB125" s="455"/>
      <c r="LC125" s="455"/>
      <c r="LD125" s="455"/>
      <c r="LE125" s="455"/>
      <c r="LF125" s="455"/>
      <c r="LG125" s="455"/>
      <c r="LH125" s="455"/>
      <c r="LI125" s="455"/>
      <c r="LJ125" s="455"/>
      <c r="LK125" s="455"/>
      <c r="LL125" s="455"/>
      <c r="LM125" s="455"/>
      <c r="LN125" s="455"/>
      <c r="LO125" s="455"/>
      <c r="LP125" s="455"/>
      <c r="LQ125" s="455"/>
      <c r="LR125" s="455"/>
      <c r="LS125" s="455"/>
      <c r="LT125" s="455"/>
      <c r="LU125" s="455"/>
      <c r="LV125" s="455"/>
      <c r="LW125" s="455"/>
      <c r="LX125" s="455"/>
      <c r="LY125" s="455"/>
      <c r="LZ125" s="455"/>
      <c r="MA125" s="455"/>
      <c r="MB125" s="455"/>
      <c r="MC125" s="455"/>
      <c r="MD125" s="455"/>
      <c r="ME125" s="455"/>
      <c r="MF125" s="455"/>
      <c r="MG125" s="455"/>
      <c r="MH125" s="455"/>
      <c r="MI125" s="455"/>
      <c r="MJ125" s="455"/>
      <c r="MK125" s="455"/>
      <c r="ML125" s="455"/>
      <c r="MM125" s="455"/>
      <c r="MN125" s="455"/>
      <c r="MO125" s="455"/>
      <c r="MP125" s="455"/>
      <c r="MQ125" s="455"/>
      <c r="MR125" s="455"/>
      <c r="MS125" s="455"/>
      <c r="MT125" s="455"/>
      <c r="MU125" s="455"/>
      <c r="MV125" s="455"/>
      <c r="MW125" s="455"/>
    </row>
    <row r="126" spans="1:361" ht="10.5" customHeight="1">
      <c r="A126" s="459" t="s">
        <v>28</v>
      </c>
      <c r="B126" s="455"/>
      <c r="C126" s="455"/>
      <c r="D126" s="455"/>
      <c r="E126" s="455"/>
      <c r="F126" s="455"/>
      <c r="G126" s="455"/>
      <c r="H126" s="455"/>
      <c r="I126" s="455"/>
      <c r="J126" s="455"/>
      <c r="K126" s="455"/>
      <c r="L126" s="455"/>
      <c r="M126" s="455"/>
      <c r="N126" s="455"/>
      <c r="O126" s="455"/>
      <c r="P126" s="455"/>
      <c r="Q126" s="455"/>
      <c r="R126" s="455"/>
      <c r="S126" s="455"/>
      <c r="T126" s="455"/>
      <c r="U126" s="455"/>
      <c r="V126" s="455"/>
      <c r="W126" s="455"/>
      <c r="X126" s="455"/>
      <c r="Y126" s="455"/>
      <c r="Z126" s="455"/>
      <c r="AA126" s="455"/>
      <c r="AB126" s="455"/>
      <c r="AC126" s="455"/>
      <c r="AD126" s="455"/>
      <c r="AE126" s="455"/>
      <c r="AF126" s="455"/>
      <c r="AG126" s="455"/>
      <c r="AH126" s="455"/>
      <c r="AI126" s="455"/>
      <c r="AJ126" s="455"/>
      <c r="AK126" s="455"/>
      <c r="AL126" s="455"/>
      <c r="AM126" s="455"/>
      <c r="AN126" s="455"/>
      <c r="AO126" s="455"/>
      <c r="AP126" s="455"/>
      <c r="AQ126" s="455"/>
      <c r="AR126" s="455"/>
      <c r="AS126" s="455"/>
      <c r="AT126" s="455"/>
      <c r="AU126" s="455"/>
      <c r="AV126" s="455"/>
      <c r="AW126" s="455"/>
      <c r="AX126" s="455"/>
      <c r="AY126" s="455"/>
      <c r="AZ126" s="455"/>
      <c r="BA126" s="455"/>
      <c r="BB126" s="455"/>
      <c r="BC126" s="455"/>
      <c r="BD126" s="455"/>
      <c r="BE126" s="455"/>
      <c r="BF126" s="455"/>
      <c r="BG126" s="455"/>
      <c r="BH126" s="455"/>
      <c r="BI126" s="455"/>
      <c r="BJ126" s="455"/>
      <c r="BK126" s="455"/>
      <c r="BL126" s="455"/>
      <c r="BM126" s="455"/>
      <c r="BN126" s="455"/>
      <c r="BO126" s="455"/>
      <c r="BP126" s="455"/>
      <c r="BQ126" s="455"/>
      <c r="BR126" s="455"/>
      <c r="BS126" s="455"/>
      <c r="BT126" s="455"/>
      <c r="BU126" s="455"/>
      <c r="BV126" s="455"/>
      <c r="BW126" s="455"/>
      <c r="BX126" s="455"/>
      <c r="BY126" s="455"/>
      <c r="BZ126" s="455"/>
      <c r="CA126" s="455"/>
      <c r="CB126" s="455"/>
      <c r="CC126" s="455"/>
      <c r="CD126" s="455"/>
      <c r="CE126" s="455"/>
      <c r="CF126" s="455"/>
      <c r="CG126" s="455"/>
      <c r="CH126" s="455"/>
      <c r="CI126" s="455"/>
      <c r="CJ126" s="455"/>
      <c r="CK126" s="455"/>
      <c r="CL126" s="455"/>
      <c r="CM126" s="455"/>
      <c r="CN126" s="455"/>
      <c r="CO126" s="455"/>
      <c r="CP126" s="455"/>
      <c r="CQ126" s="455"/>
      <c r="CR126" s="455"/>
      <c r="CS126" s="455"/>
      <c r="CT126" s="455"/>
      <c r="CU126" s="455"/>
      <c r="CV126" s="455"/>
      <c r="CW126" s="455"/>
      <c r="CX126" s="455"/>
      <c r="CY126" s="455"/>
      <c r="CZ126" s="455"/>
      <c r="DA126" s="455"/>
      <c r="DB126" s="455"/>
      <c r="DC126" s="455"/>
      <c r="DD126" s="455"/>
      <c r="DE126" s="455"/>
      <c r="DF126" s="455"/>
      <c r="DG126" s="455"/>
      <c r="DH126" s="455"/>
      <c r="DI126" s="455"/>
      <c r="DJ126" s="455"/>
      <c r="DK126" s="455"/>
      <c r="DL126" s="455"/>
      <c r="DM126" s="455"/>
      <c r="DN126" s="455"/>
      <c r="DO126" s="455"/>
      <c r="DP126" s="455"/>
      <c r="DQ126" s="455"/>
      <c r="DR126" s="455"/>
      <c r="DS126" s="455"/>
      <c r="DT126" s="455"/>
      <c r="DU126" s="455"/>
      <c r="DV126" s="455"/>
      <c r="DW126" s="455"/>
      <c r="DX126" s="455"/>
      <c r="DY126" s="455"/>
      <c r="DZ126" s="455"/>
      <c r="EA126" s="455"/>
      <c r="EB126" s="455"/>
      <c r="EC126" s="455"/>
      <c r="ED126" s="455"/>
      <c r="EE126" s="455"/>
      <c r="EF126" s="455"/>
      <c r="EG126" s="455"/>
      <c r="EH126" s="455"/>
      <c r="EI126" s="455"/>
      <c r="EJ126" s="455"/>
      <c r="EK126" s="455"/>
      <c r="EL126" s="455"/>
      <c r="EM126" s="455"/>
      <c r="EN126" s="455"/>
      <c r="EO126" s="455"/>
      <c r="EP126" s="455"/>
      <c r="EQ126" s="455"/>
      <c r="ER126" s="455"/>
      <c r="ES126" s="455"/>
      <c r="ET126" s="455"/>
      <c r="EU126" s="455"/>
      <c r="EV126" s="455"/>
      <c r="EW126" s="455"/>
      <c r="EX126" s="455"/>
      <c r="EY126" s="455"/>
      <c r="EZ126" s="455"/>
      <c r="FA126" s="455"/>
      <c r="FB126" s="455"/>
      <c r="FC126" s="455"/>
      <c r="FD126" s="455"/>
      <c r="FE126" s="455"/>
      <c r="FF126" s="455"/>
      <c r="FG126" s="455"/>
      <c r="FH126" s="455"/>
      <c r="FI126" s="455"/>
      <c r="FJ126" s="455"/>
      <c r="FK126" s="455"/>
      <c r="FL126" s="455"/>
      <c r="FM126" s="455"/>
      <c r="FN126" s="455"/>
      <c r="FO126" s="455"/>
      <c r="FP126" s="455"/>
      <c r="FQ126" s="455"/>
      <c r="FR126" s="455"/>
      <c r="FS126" s="455"/>
      <c r="FT126" s="455"/>
      <c r="FU126" s="455"/>
      <c r="FV126" s="455"/>
      <c r="FW126" s="455"/>
      <c r="FX126" s="455"/>
      <c r="FY126" s="455"/>
      <c r="FZ126" s="455"/>
      <c r="GA126" s="455"/>
      <c r="GB126" s="455"/>
      <c r="GC126" s="455"/>
      <c r="GD126" s="455"/>
      <c r="GE126" s="455"/>
      <c r="GF126" s="455"/>
      <c r="GG126" s="455"/>
      <c r="GH126" s="455"/>
      <c r="GI126" s="455"/>
      <c r="GJ126" s="455"/>
      <c r="GK126" s="455"/>
      <c r="GL126" s="455"/>
      <c r="GM126" s="455"/>
      <c r="GN126" s="455"/>
      <c r="GO126" s="455"/>
      <c r="GP126" s="455"/>
      <c r="GQ126" s="455"/>
      <c r="GR126" s="455"/>
      <c r="GS126" s="455"/>
      <c r="GT126" s="455"/>
      <c r="GU126" s="455"/>
      <c r="GV126" s="455"/>
      <c r="GW126" s="455"/>
      <c r="GX126" s="455"/>
      <c r="GY126" s="455"/>
      <c r="GZ126" s="455"/>
      <c r="HA126" s="455"/>
      <c r="HB126" s="455"/>
      <c r="HC126" s="455"/>
      <c r="HD126" s="455"/>
      <c r="HE126" s="455"/>
      <c r="HF126" s="455"/>
      <c r="HG126" s="455"/>
      <c r="HH126" s="455"/>
      <c r="HI126" s="455"/>
      <c r="HJ126" s="455"/>
      <c r="HK126" s="455"/>
      <c r="HL126" s="455"/>
      <c r="HM126" s="455"/>
      <c r="HN126" s="455"/>
      <c r="HO126" s="455"/>
      <c r="HP126" s="455"/>
      <c r="HQ126" s="455"/>
      <c r="HR126" s="455"/>
      <c r="HS126" s="455"/>
      <c r="HT126" s="455"/>
      <c r="HU126" s="455"/>
      <c r="HV126" s="455"/>
      <c r="HW126" s="455"/>
      <c r="HX126" s="455"/>
      <c r="HY126" s="455"/>
      <c r="HZ126" s="455"/>
      <c r="IA126" s="455"/>
      <c r="IB126" s="455"/>
      <c r="IC126" s="455"/>
      <c r="ID126" s="455"/>
      <c r="IE126" s="455"/>
      <c r="IF126" s="455"/>
      <c r="IG126" s="455"/>
      <c r="IH126" s="455"/>
      <c r="II126" s="455"/>
      <c r="IJ126" s="455"/>
      <c r="IK126" s="455"/>
      <c r="IL126" s="455"/>
      <c r="IM126" s="455"/>
      <c r="IN126" s="455"/>
      <c r="IO126" s="455"/>
      <c r="IP126" s="455"/>
      <c r="IQ126" s="455"/>
      <c r="IR126" s="455"/>
      <c r="IS126" s="455"/>
      <c r="IT126" s="455"/>
      <c r="IU126" s="455"/>
      <c r="IV126" s="455"/>
      <c r="IW126" s="455"/>
      <c r="IX126" s="455"/>
      <c r="IY126" s="455"/>
      <c r="IZ126" s="455"/>
      <c r="JA126" s="455"/>
      <c r="JB126" s="455"/>
      <c r="JC126" s="455"/>
      <c r="JD126" s="455"/>
      <c r="JE126" s="455"/>
      <c r="JF126" s="455"/>
      <c r="JG126" s="455"/>
      <c r="JH126" s="455"/>
      <c r="JI126" s="455"/>
      <c r="JJ126" s="455"/>
      <c r="JK126" s="455"/>
      <c r="JL126" s="455"/>
      <c r="JM126" s="455"/>
      <c r="JN126" s="455"/>
      <c r="JO126" s="455"/>
      <c r="JP126" s="455"/>
      <c r="JQ126" s="455"/>
      <c r="JR126" s="455"/>
      <c r="JS126" s="455"/>
      <c r="JT126" s="455"/>
      <c r="JU126" s="455"/>
      <c r="JV126" s="455"/>
      <c r="JW126" s="455"/>
      <c r="JX126" s="455"/>
      <c r="JY126" s="455"/>
      <c r="JZ126" s="455"/>
      <c r="KA126" s="455"/>
      <c r="KB126" s="455"/>
      <c r="KC126" s="455"/>
      <c r="KD126" s="455"/>
      <c r="KE126" s="455"/>
      <c r="KF126" s="455"/>
      <c r="KG126" s="455"/>
      <c r="KH126" s="455"/>
      <c r="KI126" s="455"/>
      <c r="KJ126" s="455"/>
      <c r="KK126" s="455"/>
      <c r="KL126" s="455"/>
      <c r="KM126" s="455"/>
      <c r="KN126" s="455"/>
      <c r="KO126" s="455"/>
      <c r="KP126" s="455"/>
      <c r="KQ126" s="455"/>
      <c r="KR126" s="455"/>
      <c r="KS126" s="455"/>
      <c r="KT126" s="455"/>
      <c r="KU126" s="455"/>
      <c r="KV126" s="455"/>
      <c r="KW126" s="455"/>
      <c r="KX126" s="455"/>
      <c r="KY126" s="455"/>
      <c r="KZ126" s="455"/>
      <c r="LA126" s="455"/>
      <c r="LB126" s="455"/>
      <c r="LC126" s="455"/>
      <c r="LD126" s="455"/>
      <c r="LE126" s="455"/>
      <c r="LF126" s="455"/>
      <c r="LG126" s="455"/>
      <c r="LH126" s="455"/>
      <c r="LI126" s="455"/>
      <c r="LJ126" s="455"/>
      <c r="LK126" s="455"/>
      <c r="LL126" s="455"/>
      <c r="LM126" s="455"/>
      <c r="LN126" s="455"/>
      <c r="LO126" s="455"/>
      <c r="LP126" s="455"/>
      <c r="LQ126" s="455"/>
      <c r="LR126" s="455"/>
      <c r="LS126" s="455"/>
      <c r="LT126" s="455"/>
      <c r="LU126" s="455"/>
      <c r="LV126" s="455"/>
      <c r="LW126" s="455"/>
      <c r="LX126" s="455"/>
      <c r="LY126" s="455"/>
      <c r="LZ126" s="455"/>
      <c r="MA126" s="455"/>
      <c r="MB126" s="455"/>
      <c r="MC126" s="455"/>
      <c r="MD126" s="455"/>
      <c r="ME126" s="455"/>
      <c r="MF126" s="455"/>
      <c r="MG126" s="455"/>
      <c r="MH126" s="455"/>
      <c r="MI126" s="455"/>
      <c r="MJ126" s="455"/>
      <c r="MK126" s="455"/>
      <c r="ML126" s="455"/>
      <c r="MM126" s="455"/>
      <c r="MN126" s="455"/>
      <c r="MO126" s="455"/>
      <c r="MP126" s="455"/>
      <c r="MQ126" s="455"/>
      <c r="MR126" s="455"/>
      <c r="MS126" s="455"/>
      <c r="MT126" s="455"/>
      <c r="MU126" s="455"/>
      <c r="MV126" s="455"/>
      <c r="MW126" s="455"/>
    </row>
    <row r="127" spans="1:361" ht="21" customHeight="1">
      <c r="A127" s="458" t="s">
        <v>29</v>
      </c>
      <c r="B127" s="454"/>
      <c r="C127" s="454"/>
      <c r="D127" s="454"/>
      <c r="E127" s="454"/>
      <c r="F127" s="454"/>
      <c r="G127" s="454"/>
      <c r="H127" s="454"/>
      <c r="I127" s="454"/>
      <c r="J127" s="454"/>
      <c r="K127" s="454"/>
      <c r="L127" s="454"/>
      <c r="M127" s="454"/>
      <c r="N127" s="454"/>
      <c r="O127" s="454"/>
      <c r="P127" s="454"/>
      <c r="Q127" s="454"/>
      <c r="R127" s="454"/>
      <c r="S127" s="454"/>
      <c r="T127" s="454"/>
      <c r="U127" s="454"/>
      <c r="V127" s="454"/>
      <c r="W127" s="454"/>
      <c r="X127" s="454"/>
      <c r="Y127" s="454"/>
      <c r="Z127" s="454"/>
      <c r="AA127" s="454"/>
      <c r="AB127" s="454"/>
      <c r="AC127" s="454"/>
      <c r="AD127" s="454"/>
      <c r="AE127" s="454"/>
      <c r="AF127" s="454"/>
      <c r="AG127" s="454"/>
      <c r="AH127" s="454"/>
      <c r="AI127" s="454"/>
      <c r="AJ127" s="454"/>
      <c r="AK127" s="454"/>
      <c r="AL127" s="454"/>
      <c r="AM127" s="454"/>
      <c r="AN127" s="454"/>
      <c r="AO127" s="454"/>
      <c r="AP127" s="454"/>
      <c r="AQ127" s="454"/>
      <c r="AR127" s="454"/>
      <c r="AS127" s="454"/>
      <c r="AT127" s="454"/>
      <c r="AU127" s="454"/>
      <c r="AV127" s="454"/>
      <c r="AW127" s="454"/>
      <c r="AX127" s="454"/>
      <c r="AY127" s="454"/>
      <c r="AZ127" s="454"/>
      <c r="BA127" s="454"/>
      <c r="BB127" s="454"/>
      <c r="BC127" s="454"/>
      <c r="BD127" s="454"/>
      <c r="BE127" s="454"/>
      <c r="BF127" s="454"/>
      <c r="BG127" s="454"/>
      <c r="BH127" s="454"/>
      <c r="BI127" s="454"/>
      <c r="BJ127" s="454"/>
      <c r="BK127" s="454"/>
      <c r="BL127" s="454"/>
      <c r="BM127" s="454"/>
      <c r="BN127" s="454"/>
      <c r="BO127" s="454"/>
      <c r="BP127" s="454"/>
      <c r="BQ127" s="454"/>
      <c r="BR127" s="454"/>
      <c r="BS127" s="454"/>
      <c r="BT127" s="454"/>
      <c r="BU127" s="454"/>
      <c r="BV127" s="454"/>
      <c r="BW127" s="454"/>
      <c r="BX127" s="454"/>
      <c r="BY127" s="454"/>
      <c r="BZ127" s="454"/>
      <c r="CA127" s="454"/>
      <c r="CB127" s="454"/>
      <c r="CC127" s="454"/>
      <c r="CD127" s="454"/>
      <c r="CE127" s="454"/>
      <c r="CF127" s="454"/>
      <c r="CG127" s="454"/>
      <c r="CH127" s="454"/>
      <c r="CI127" s="454"/>
      <c r="CJ127" s="454"/>
      <c r="CK127" s="454"/>
      <c r="CL127" s="454"/>
      <c r="CM127" s="454"/>
      <c r="CN127" s="454"/>
      <c r="CO127" s="454"/>
      <c r="CP127" s="454"/>
      <c r="CQ127" s="454"/>
      <c r="CR127" s="454"/>
      <c r="CS127" s="454"/>
      <c r="CT127" s="454"/>
      <c r="CU127" s="454"/>
      <c r="CV127" s="454"/>
      <c r="CW127" s="454"/>
      <c r="CX127" s="454"/>
      <c r="CY127" s="454"/>
      <c r="CZ127" s="454"/>
      <c r="DA127" s="454"/>
      <c r="DB127" s="454"/>
      <c r="DC127" s="454"/>
      <c r="DD127" s="454"/>
      <c r="DE127" s="454"/>
      <c r="DF127" s="454"/>
      <c r="DG127" s="454"/>
      <c r="DH127" s="454"/>
      <c r="DI127" s="454"/>
      <c r="DJ127" s="454"/>
      <c r="DK127" s="454"/>
      <c r="DL127" s="454"/>
      <c r="DM127" s="454"/>
      <c r="DN127" s="454"/>
      <c r="DO127" s="454"/>
      <c r="DP127" s="454"/>
      <c r="DQ127" s="454"/>
      <c r="DR127" s="454"/>
      <c r="DS127" s="454"/>
      <c r="DT127" s="454"/>
      <c r="DU127" s="454"/>
      <c r="DV127" s="454"/>
      <c r="DW127" s="454"/>
      <c r="DX127" s="454"/>
      <c r="DY127" s="454"/>
      <c r="DZ127" s="454"/>
      <c r="EA127" s="454"/>
      <c r="EB127" s="454"/>
      <c r="EC127" s="454"/>
      <c r="ED127" s="454"/>
      <c r="EE127" s="454"/>
      <c r="EF127" s="454"/>
      <c r="EG127" s="454"/>
      <c r="EH127" s="454"/>
      <c r="EI127" s="454"/>
      <c r="EJ127" s="454"/>
      <c r="EK127" s="454"/>
      <c r="EL127" s="454"/>
      <c r="EM127" s="454"/>
      <c r="EN127" s="454"/>
      <c r="EO127" s="454"/>
      <c r="EP127" s="454"/>
      <c r="EQ127" s="454"/>
      <c r="ER127" s="454"/>
      <c r="ES127" s="454"/>
      <c r="ET127" s="454"/>
      <c r="EU127" s="454"/>
      <c r="EV127" s="454"/>
      <c r="EW127" s="454"/>
      <c r="EX127" s="454"/>
      <c r="EY127" s="454"/>
      <c r="EZ127" s="454"/>
      <c r="FA127" s="454"/>
      <c r="FB127" s="454"/>
      <c r="FC127" s="454"/>
      <c r="FD127" s="454"/>
      <c r="FE127" s="454"/>
      <c r="FF127" s="454"/>
      <c r="FG127" s="454"/>
      <c r="FH127" s="454"/>
      <c r="FI127" s="454"/>
      <c r="FJ127" s="454"/>
      <c r="FK127" s="454"/>
      <c r="FL127" s="454"/>
      <c r="FM127" s="454"/>
      <c r="FN127" s="454"/>
      <c r="FO127" s="454"/>
      <c r="FP127" s="454"/>
      <c r="FQ127" s="454"/>
      <c r="FR127" s="454"/>
      <c r="FS127" s="454"/>
      <c r="FT127" s="454"/>
      <c r="FU127" s="454"/>
      <c r="FV127" s="454"/>
      <c r="FW127" s="454"/>
      <c r="FX127" s="454"/>
      <c r="FY127" s="454"/>
      <c r="FZ127" s="454"/>
      <c r="GA127" s="454"/>
      <c r="GB127" s="454"/>
      <c r="GC127" s="454"/>
      <c r="GD127" s="454"/>
      <c r="GE127" s="454"/>
      <c r="GF127" s="454"/>
      <c r="GG127" s="454"/>
      <c r="GH127" s="454"/>
      <c r="GI127" s="454"/>
      <c r="GJ127" s="454"/>
      <c r="GK127" s="454"/>
      <c r="GL127" s="454"/>
      <c r="GM127" s="454"/>
      <c r="GN127" s="454"/>
      <c r="GO127" s="454"/>
      <c r="GP127" s="454"/>
      <c r="GQ127" s="454"/>
      <c r="GR127" s="454"/>
      <c r="GS127" s="454"/>
      <c r="GT127" s="454"/>
      <c r="GU127" s="454"/>
      <c r="GV127" s="454"/>
      <c r="GW127" s="454"/>
      <c r="GX127" s="454"/>
      <c r="GY127" s="454"/>
      <c r="GZ127" s="454"/>
      <c r="HA127" s="454"/>
      <c r="HB127" s="454"/>
      <c r="HC127" s="454"/>
      <c r="HD127" s="454"/>
      <c r="HE127" s="454"/>
      <c r="HF127" s="454"/>
      <c r="HG127" s="454"/>
      <c r="HH127" s="454"/>
      <c r="HI127" s="454"/>
      <c r="HJ127" s="454"/>
      <c r="HK127" s="454"/>
      <c r="HL127" s="454"/>
      <c r="HM127" s="454"/>
      <c r="HN127" s="454"/>
      <c r="HO127" s="454"/>
      <c r="HP127" s="454"/>
      <c r="HQ127" s="454"/>
      <c r="HR127" s="454"/>
      <c r="HS127" s="454"/>
      <c r="HT127" s="454"/>
      <c r="HU127" s="454"/>
      <c r="HV127" s="454"/>
      <c r="HW127" s="454"/>
      <c r="HX127" s="454"/>
      <c r="HY127" s="454"/>
      <c r="HZ127" s="454"/>
      <c r="IA127" s="454"/>
      <c r="IB127" s="454"/>
      <c r="IC127" s="454"/>
      <c r="ID127" s="454"/>
      <c r="IE127" s="454"/>
      <c r="IF127" s="454"/>
      <c r="IG127" s="454"/>
      <c r="IH127" s="454"/>
      <c r="II127" s="454"/>
      <c r="IJ127" s="454"/>
      <c r="IK127" s="454"/>
      <c r="IL127" s="454"/>
      <c r="IM127" s="454"/>
      <c r="IN127" s="454"/>
      <c r="IO127" s="454"/>
      <c r="IP127" s="454"/>
      <c r="IQ127" s="454"/>
      <c r="IR127" s="454"/>
      <c r="IS127" s="454"/>
      <c r="IT127" s="454"/>
      <c r="IU127" s="454"/>
      <c r="IV127" s="454"/>
      <c r="IW127" s="454"/>
      <c r="IX127" s="454"/>
      <c r="IY127" s="454"/>
      <c r="IZ127" s="454"/>
      <c r="JA127" s="454"/>
      <c r="JB127" s="454"/>
      <c r="JC127" s="454"/>
      <c r="JD127" s="454"/>
      <c r="JE127" s="454"/>
      <c r="JF127" s="454"/>
      <c r="JG127" s="454"/>
      <c r="JH127" s="454"/>
      <c r="JI127" s="454"/>
      <c r="JJ127" s="454"/>
      <c r="JK127" s="454"/>
      <c r="JL127" s="454"/>
      <c r="JM127" s="454"/>
      <c r="JN127" s="454"/>
      <c r="JO127" s="454"/>
      <c r="JP127" s="454"/>
      <c r="JQ127" s="454"/>
      <c r="JR127" s="454"/>
      <c r="JS127" s="454"/>
      <c r="JT127" s="454"/>
      <c r="JU127" s="454"/>
      <c r="JV127" s="454"/>
      <c r="JW127" s="454"/>
      <c r="JX127" s="454"/>
      <c r="JY127" s="454"/>
      <c r="JZ127" s="454"/>
      <c r="KA127" s="454"/>
      <c r="KB127" s="454"/>
      <c r="KC127" s="454"/>
      <c r="KD127" s="454"/>
      <c r="KE127" s="454"/>
      <c r="KF127" s="454"/>
      <c r="KG127" s="454"/>
      <c r="KH127" s="454"/>
      <c r="KI127" s="454"/>
      <c r="KJ127" s="454"/>
      <c r="KK127" s="454"/>
      <c r="KL127" s="454"/>
      <c r="KM127" s="454"/>
      <c r="KN127" s="454"/>
      <c r="KO127" s="454"/>
      <c r="KP127" s="454"/>
      <c r="KQ127" s="454"/>
      <c r="KR127" s="454"/>
      <c r="KS127" s="454"/>
      <c r="KT127" s="454"/>
      <c r="KU127" s="454"/>
      <c r="KV127" s="454"/>
      <c r="KW127" s="454"/>
      <c r="KX127" s="454"/>
      <c r="KY127" s="454"/>
      <c r="KZ127" s="454"/>
      <c r="LA127" s="454"/>
      <c r="LB127" s="454"/>
      <c r="LC127" s="454"/>
      <c r="LD127" s="454"/>
      <c r="LE127" s="454"/>
      <c r="LF127" s="454"/>
      <c r="LG127" s="454"/>
      <c r="LH127" s="454"/>
      <c r="LI127" s="454"/>
      <c r="LJ127" s="454"/>
      <c r="LK127" s="454"/>
      <c r="LL127" s="454"/>
      <c r="LM127" s="454"/>
      <c r="LN127" s="454"/>
      <c r="LO127" s="454"/>
      <c r="LP127" s="454"/>
      <c r="LQ127" s="454"/>
      <c r="LR127" s="454"/>
      <c r="LS127" s="454"/>
      <c r="LT127" s="454"/>
      <c r="LU127" s="454"/>
      <c r="LV127" s="454"/>
      <c r="LW127" s="454"/>
      <c r="LX127" s="454"/>
      <c r="LY127" s="454"/>
      <c r="LZ127" s="454"/>
      <c r="MA127" s="454"/>
      <c r="MB127" s="454"/>
      <c r="MC127" s="454"/>
      <c r="MD127" s="454"/>
      <c r="ME127" s="454"/>
      <c r="MF127" s="454"/>
      <c r="MG127" s="454"/>
      <c r="MH127" s="454"/>
      <c r="MI127" s="454"/>
      <c r="MJ127" s="454"/>
      <c r="MK127" s="454"/>
      <c r="ML127" s="454"/>
      <c r="MM127" s="454"/>
      <c r="MN127" s="454"/>
      <c r="MO127" s="454"/>
      <c r="MP127" s="454"/>
      <c r="MQ127" s="454"/>
      <c r="MR127" s="454"/>
      <c r="MS127" s="454"/>
      <c r="MT127" s="454"/>
      <c r="MU127" s="454"/>
      <c r="MV127" s="454"/>
      <c r="MW127" s="454"/>
    </row>
    <row r="128" spans="1:361">
      <c r="A128" s="459" t="s">
        <v>30</v>
      </c>
      <c r="B128" s="455"/>
      <c r="C128" s="455"/>
      <c r="D128" s="455"/>
      <c r="E128" s="455"/>
      <c r="F128" s="455"/>
      <c r="G128" s="455"/>
      <c r="H128" s="455"/>
      <c r="I128" s="455"/>
      <c r="J128" s="455"/>
      <c r="K128" s="455"/>
      <c r="L128" s="455"/>
      <c r="M128" s="455"/>
      <c r="N128" s="455"/>
      <c r="O128" s="455"/>
      <c r="P128" s="455"/>
      <c r="Q128" s="455"/>
      <c r="R128" s="455"/>
      <c r="S128" s="455"/>
      <c r="T128" s="455"/>
      <c r="U128" s="455"/>
      <c r="V128" s="455"/>
      <c r="W128" s="455"/>
      <c r="X128" s="455"/>
      <c r="Y128" s="455"/>
      <c r="Z128" s="455"/>
      <c r="AA128" s="455"/>
      <c r="AB128" s="455"/>
      <c r="AC128" s="455"/>
      <c r="AD128" s="455"/>
      <c r="AE128" s="455"/>
      <c r="AF128" s="455"/>
      <c r="AG128" s="455"/>
      <c r="AH128" s="455"/>
      <c r="AI128" s="455"/>
      <c r="AJ128" s="455"/>
      <c r="AK128" s="455"/>
      <c r="AL128" s="455"/>
      <c r="AM128" s="455"/>
      <c r="AN128" s="455"/>
      <c r="AO128" s="455"/>
      <c r="AP128" s="455"/>
      <c r="AQ128" s="455"/>
      <c r="AR128" s="455"/>
      <c r="AS128" s="455"/>
      <c r="AT128" s="455"/>
      <c r="AU128" s="455"/>
      <c r="AV128" s="455"/>
      <c r="AW128" s="455"/>
      <c r="AX128" s="455"/>
      <c r="AY128" s="455"/>
      <c r="AZ128" s="455"/>
      <c r="BA128" s="455"/>
      <c r="BB128" s="455"/>
      <c r="BC128" s="455"/>
      <c r="BD128" s="455"/>
      <c r="BE128" s="455"/>
      <c r="BF128" s="455"/>
      <c r="BG128" s="455"/>
      <c r="BH128" s="455"/>
      <c r="BI128" s="455"/>
      <c r="BJ128" s="455"/>
      <c r="BK128" s="455"/>
      <c r="BL128" s="455"/>
      <c r="BM128" s="455"/>
      <c r="BN128" s="455"/>
      <c r="BO128" s="455"/>
      <c r="BP128" s="455"/>
      <c r="BQ128" s="455"/>
      <c r="BR128" s="455"/>
      <c r="BS128" s="455"/>
      <c r="BT128" s="455"/>
      <c r="BU128" s="455"/>
      <c r="BV128" s="455"/>
      <c r="BW128" s="455"/>
      <c r="BX128" s="455"/>
      <c r="BY128" s="455"/>
      <c r="BZ128" s="455"/>
      <c r="CA128" s="455"/>
      <c r="CB128" s="455"/>
      <c r="CC128" s="455"/>
      <c r="CD128" s="455"/>
      <c r="CE128" s="455"/>
      <c r="CF128" s="455"/>
      <c r="CG128" s="455"/>
      <c r="CH128" s="455"/>
      <c r="CI128" s="455"/>
      <c r="CJ128" s="455"/>
      <c r="CK128" s="455"/>
      <c r="CL128" s="455"/>
      <c r="CM128" s="455"/>
      <c r="CN128" s="455"/>
      <c r="CO128" s="455"/>
      <c r="CP128" s="455"/>
      <c r="CQ128" s="455"/>
      <c r="CR128" s="455"/>
      <c r="CS128" s="455"/>
      <c r="CT128" s="455"/>
      <c r="CU128" s="455"/>
      <c r="CV128" s="455"/>
      <c r="CW128" s="455"/>
      <c r="CX128" s="455"/>
      <c r="CY128" s="455"/>
      <c r="CZ128" s="455"/>
      <c r="DA128" s="455"/>
      <c r="DB128" s="455"/>
      <c r="DC128" s="455"/>
      <c r="DD128" s="455"/>
      <c r="DE128" s="455"/>
      <c r="DF128" s="455"/>
      <c r="DG128" s="455"/>
      <c r="DH128" s="455"/>
      <c r="DI128" s="455"/>
      <c r="DJ128" s="455"/>
      <c r="DK128" s="455"/>
      <c r="DL128" s="455"/>
      <c r="DM128" s="455"/>
      <c r="DN128" s="455"/>
      <c r="DO128" s="455"/>
      <c r="DP128" s="455"/>
      <c r="DQ128" s="455"/>
      <c r="DR128" s="455"/>
      <c r="DS128" s="455"/>
      <c r="DT128" s="455"/>
      <c r="DU128" s="455"/>
      <c r="DV128" s="455"/>
      <c r="DW128" s="455"/>
      <c r="DX128" s="455"/>
      <c r="DY128" s="455"/>
      <c r="DZ128" s="455"/>
      <c r="EA128" s="455"/>
      <c r="EB128" s="455"/>
      <c r="EC128" s="455"/>
      <c r="ED128" s="455"/>
      <c r="EE128" s="455"/>
      <c r="EF128" s="455"/>
      <c r="EG128" s="455"/>
      <c r="EH128" s="455"/>
      <c r="EI128" s="455"/>
      <c r="EJ128" s="455"/>
      <c r="EK128" s="455"/>
      <c r="EL128" s="455"/>
      <c r="EM128" s="455"/>
      <c r="EN128" s="455"/>
      <c r="EO128" s="455"/>
      <c r="EP128" s="455"/>
      <c r="EQ128" s="455"/>
      <c r="ER128" s="455"/>
      <c r="ES128" s="455"/>
      <c r="ET128" s="455"/>
      <c r="EU128" s="455"/>
      <c r="EV128" s="455"/>
      <c r="EW128" s="455"/>
      <c r="EX128" s="455"/>
      <c r="EY128" s="455"/>
      <c r="EZ128" s="455"/>
      <c r="FA128" s="455"/>
      <c r="FB128" s="455"/>
      <c r="FC128" s="455"/>
      <c r="FD128" s="455"/>
      <c r="FE128" s="455"/>
      <c r="FF128" s="455"/>
      <c r="FG128" s="455"/>
      <c r="FH128" s="455"/>
      <c r="FI128" s="455"/>
      <c r="FJ128" s="455"/>
      <c r="FK128" s="455"/>
      <c r="FL128" s="455"/>
      <c r="FM128" s="455"/>
      <c r="FN128" s="455"/>
      <c r="FO128" s="455"/>
      <c r="FP128" s="455"/>
      <c r="FQ128" s="455"/>
      <c r="FR128" s="455"/>
      <c r="FS128" s="455"/>
      <c r="FT128" s="455"/>
      <c r="FU128" s="455"/>
      <c r="FV128" s="455"/>
      <c r="FW128" s="455"/>
      <c r="FX128" s="455"/>
      <c r="FY128" s="455"/>
      <c r="FZ128" s="455"/>
      <c r="GA128" s="455"/>
      <c r="GB128" s="455"/>
      <c r="GC128" s="455"/>
      <c r="GD128" s="455"/>
      <c r="GE128" s="455"/>
      <c r="GF128" s="455"/>
      <c r="GG128" s="455"/>
      <c r="GH128" s="455"/>
      <c r="GI128" s="455"/>
      <c r="GJ128" s="455"/>
      <c r="GK128" s="455"/>
      <c r="GL128" s="455"/>
      <c r="GM128" s="455"/>
      <c r="GN128" s="455"/>
      <c r="GO128" s="455"/>
      <c r="GP128" s="455"/>
      <c r="GQ128" s="455"/>
      <c r="GR128" s="455"/>
      <c r="GS128" s="455"/>
      <c r="GT128" s="455"/>
      <c r="GU128" s="455"/>
      <c r="GV128" s="455"/>
      <c r="GW128" s="455"/>
      <c r="GX128" s="455"/>
      <c r="GY128" s="455"/>
      <c r="GZ128" s="455"/>
      <c r="HA128" s="455"/>
      <c r="HB128" s="455"/>
      <c r="HC128" s="455"/>
      <c r="HD128" s="455"/>
      <c r="HE128" s="455"/>
      <c r="HF128" s="455"/>
      <c r="HG128" s="455"/>
      <c r="HH128" s="455"/>
      <c r="HI128" s="455"/>
      <c r="HJ128" s="455"/>
      <c r="HK128" s="455"/>
      <c r="HL128" s="455"/>
      <c r="HM128" s="455"/>
      <c r="HN128" s="455"/>
      <c r="HO128" s="455"/>
      <c r="HP128" s="455"/>
      <c r="HQ128" s="455"/>
      <c r="HR128" s="455"/>
      <c r="HS128" s="455"/>
      <c r="HT128" s="455"/>
      <c r="HU128" s="455"/>
      <c r="HV128" s="455"/>
      <c r="HW128" s="455"/>
      <c r="HX128" s="455"/>
      <c r="HY128" s="455"/>
      <c r="HZ128" s="455"/>
      <c r="IA128" s="455"/>
      <c r="IB128" s="455"/>
      <c r="IC128" s="455"/>
      <c r="ID128" s="455"/>
      <c r="IE128" s="455"/>
      <c r="IF128" s="455"/>
      <c r="IG128" s="455"/>
      <c r="IH128" s="455"/>
      <c r="II128" s="455"/>
      <c r="IJ128" s="455"/>
      <c r="IK128" s="455"/>
      <c r="IL128" s="455"/>
      <c r="IM128" s="455"/>
      <c r="IN128" s="455"/>
      <c r="IO128" s="455"/>
      <c r="IP128" s="455"/>
      <c r="IQ128" s="455"/>
      <c r="IR128" s="455"/>
      <c r="IS128" s="455"/>
      <c r="IT128" s="455"/>
      <c r="IU128" s="455"/>
      <c r="IV128" s="455"/>
      <c r="IW128" s="455"/>
      <c r="IX128" s="455"/>
      <c r="IY128" s="455"/>
      <c r="IZ128" s="455"/>
      <c r="JA128" s="455"/>
      <c r="JB128" s="455"/>
      <c r="JC128" s="455"/>
      <c r="JD128" s="455"/>
      <c r="JE128" s="455"/>
      <c r="JF128" s="455"/>
      <c r="JG128" s="455"/>
      <c r="JH128" s="455"/>
      <c r="JI128" s="455"/>
      <c r="JJ128" s="455"/>
      <c r="JK128" s="455"/>
      <c r="JL128" s="455"/>
      <c r="JM128" s="455"/>
      <c r="JN128" s="455"/>
      <c r="JO128" s="455"/>
      <c r="JP128" s="455"/>
      <c r="JQ128" s="455"/>
      <c r="JR128" s="455"/>
      <c r="JS128" s="455"/>
      <c r="JT128" s="455"/>
      <c r="JU128" s="455"/>
      <c r="JV128" s="455"/>
      <c r="JW128" s="455"/>
      <c r="JX128" s="455"/>
      <c r="JY128" s="455"/>
      <c r="JZ128" s="455"/>
      <c r="KA128" s="455"/>
      <c r="KB128" s="455"/>
      <c r="KC128" s="455"/>
      <c r="KD128" s="455"/>
      <c r="KE128" s="455"/>
      <c r="KF128" s="455"/>
      <c r="KG128" s="455"/>
      <c r="KH128" s="455"/>
      <c r="KI128" s="455"/>
      <c r="KJ128" s="455"/>
      <c r="KK128" s="455"/>
      <c r="KL128" s="455"/>
      <c r="KM128" s="455"/>
      <c r="KN128" s="455"/>
      <c r="KO128" s="455"/>
      <c r="KP128" s="455"/>
      <c r="KQ128" s="455"/>
      <c r="KR128" s="455"/>
      <c r="KS128" s="455"/>
      <c r="KT128" s="455"/>
      <c r="KU128" s="455"/>
      <c r="KV128" s="455"/>
      <c r="KW128" s="455"/>
      <c r="KX128" s="455"/>
      <c r="KY128" s="455"/>
      <c r="KZ128" s="455"/>
      <c r="LA128" s="455"/>
      <c r="LB128" s="455"/>
      <c r="LC128" s="455"/>
      <c r="LD128" s="455"/>
      <c r="LE128" s="455"/>
      <c r="LF128" s="455"/>
      <c r="LG128" s="455"/>
      <c r="LH128" s="455"/>
      <c r="LI128" s="455"/>
      <c r="LJ128" s="455"/>
      <c r="LK128" s="455"/>
      <c r="LL128" s="455"/>
      <c r="LM128" s="455"/>
      <c r="LN128" s="455"/>
      <c r="LO128" s="455"/>
      <c r="LP128" s="455"/>
      <c r="LQ128" s="455"/>
      <c r="LR128" s="455"/>
      <c r="LS128" s="455"/>
      <c r="LT128" s="455"/>
      <c r="LU128" s="455"/>
      <c r="LV128" s="455"/>
      <c r="LW128" s="455"/>
      <c r="LX128" s="455"/>
      <c r="LY128" s="455"/>
      <c r="LZ128" s="455"/>
      <c r="MA128" s="455"/>
      <c r="MB128" s="455"/>
      <c r="MC128" s="455"/>
      <c r="MD128" s="455"/>
      <c r="ME128" s="455"/>
      <c r="MF128" s="455"/>
      <c r="MG128" s="455"/>
      <c r="MH128" s="455"/>
      <c r="MI128" s="455"/>
      <c r="MJ128" s="455"/>
      <c r="MK128" s="455"/>
      <c r="ML128" s="455"/>
      <c r="MM128" s="455"/>
      <c r="MN128" s="455"/>
      <c r="MO128" s="455"/>
      <c r="MP128" s="455"/>
      <c r="MQ128" s="455"/>
      <c r="MR128" s="455"/>
      <c r="MS128" s="455"/>
      <c r="MT128" s="455"/>
      <c r="MU128" s="455"/>
      <c r="MV128" s="455"/>
      <c r="MW128" s="455"/>
    </row>
    <row r="129" spans="1:361">
      <c r="A129" s="460" t="s">
        <v>31</v>
      </c>
      <c r="B129" s="456"/>
      <c r="C129" s="456"/>
      <c r="D129" s="456"/>
      <c r="E129" s="456"/>
      <c r="F129" s="456"/>
      <c r="G129" s="456"/>
      <c r="H129" s="456"/>
      <c r="I129" s="456"/>
      <c r="J129" s="456"/>
      <c r="K129" s="456"/>
      <c r="L129" s="456"/>
      <c r="M129" s="456"/>
      <c r="N129" s="456"/>
      <c r="O129" s="456"/>
      <c r="P129" s="456"/>
      <c r="Q129" s="456"/>
      <c r="R129" s="456"/>
      <c r="S129" s="456"/>
      <c r="T129" s="456"/>
      <c r="U129" s="456"/>
      <c r="V129" s="456"/>
      <c r="W129" s="456"/>
      <c r="X129" s="456"/>
      <c r="Y129" s="456"/>
      <c r="Z129" s="456"/>
      <c r="AA129" s="456"/>
      <c r="AB129" s="456"/>
      <c r="AC129" s="456"/>
      <c r="AD129" s="456"/>
      <c r="AE129" s="456"/>
      <c r="AF129" s="456"/>
      <c r="AG129" s="456"/>
      <c r="AH129" s="456"/>
      <c r="AI129" s="456"/>
      <c r="AJ129" s="456"/>
      <c r="AK129" s="456"/>
      <c r="AL129" s="456"/>
      <c r="AM129" s="456"/>
      <c r="AN129" s="456"/>
      <c r="AO129" s="456"/>
      <c r="AP129" s="456"/>
      <c r="AQ129" s="456"/>
      <c r="AR129" s="456"/>
      <c r="AS129" s="456"/>
      <c r="AT129" s="456"/>
      <c r="AU129" s="456"/>
      <c r="AV129" s="456"/>
      <c r="AW129" s="456"/>
      <c r="AX129" s="456"/>
      <c r="AY129" s="456"/>
      <c r="AZ129" s="456"/>
      <c r="BA129" s="456"/>
      <c r="BB129" s="456"/>
      <c r="BC129" s="456"/>
      <c r="BD129" s="456"/>
      <c r="BE129" s="456"/>
      <c r="BF129" s="456"/>
      <c r="BG129" s="456"/>
      <c r="BH129" s="456"/>
      <c r="BI129" s="456"/>
      <c r="BJ129" s="456"/>
      <c r="BK129" s="456"/>
      <c r="BL129" s="456"/>
      <c r="BM129" s="456"/>
      <c r="BN129" s="456"/>
      <c r="BO129" s="456"/>
      <c r="BP129" s="456"/>
      <c r="BQ129" s="456"/>
      <c r="BR129" s="456"/>
      <c r="BS129" s="456"/>
      <c r="BT129" s="456"/>
      <c r="BU129" s="456"/>
      <c r="BV129" s="456"/>
      <c r="BW129" s="456"/>
      <c r="BX129" s="456"/>
      <c r="BY129" s="456"/>
      <c r="BZ129" s="456"/>
      <c r="CA129" s="456"/>
      <c r="CB129" s="456"/>
      <c r="CC129" s="456"/>
      <c r="CD129" s="456"/>
      <c r="CE129" s="456"/>
      <c r="CF129" s="456"/>
      <c r="CG129" s="456"/>
      <c r="CH129" s="456"/>
      <c r="CI129" s="456"/>
      <c r="CJ129" s="456"/>
      <c r="CK129" s="456"/>
      <c r="CL129" s="456"/>
      <c r="CM129" s="456"/>
      <c r="CN129" s="456"/>
      <c r="CO129" s="456"/>
      <c r="CP129" s="456"/>
      <c r="CQ129" s="456"/>
      <c r="CR129" s="456"/>
      <c r="CS129" s="456"/>
      <c r="CT129" s="456"/>
      <c r="CU129" s="456"/>
      <c r="CV129" s="456"/>
      <c r="CW129" s="456"/>
      <c r="CX129" s="456"/>
      <c r="CY129" s="456"/>
      <c r="CZ129" s="456"/>
      <c r="DA129" s="456"/>
      <c r="DB129" s="456"/>
      <c r="DC129" s="456"/>
      <c r="DD129" s="456"/>
      <c r="DE129" s="456"/>
      <c r="DF129" s="456"/>
      <c r="DG129" s="456"/>
      <c r="DH129" s="456"/>
      <c r="DI129" s="456"/>
      <c r="DJ129" s="456"/>
      <c r="DK129" s="456"/>
      <c r="DL129" s="456"/>
      <c r="DM129" s="456"/>
      <c r="DN129" s="456"/>
      <c r="DO129" s="456"/>
      <c r="DP129" s="456"/>
      <c r="DQ129" s="456"/>
      <c r="DR129" s="456"/>
      <c r="DS129" s="456"/>
      <c r="DT129" s="456"/>
      <c r="DU129" s="456"/>
      <c r="DV129" s="456"/>
      <c r="DW129" s="456"/>
      <c r="DX129" s="456"/>
      <c r="DY129" s="456"/>
      <c r="DZ129" s="456"/>
      <c r="EA129" s="456"/>
      <c r="EB129" s="456"/>
      <c r="EC129" s="456"/>
      <c r="ED129" s="456"/>
      <c r="EE129" s="456"/>
      <c r="EF129" s="456"/>
      <c r="EG129" s="456"/>
      <c r="EH129" s="456"/>
      <c r="EI129" s="456"/>
      <c r="EJ129" s="456"/>
      <c r="EK129" s="456"/>
      <c r="EL129" s="456"/>
      <c r="EM129" s="456"/>
      <c r="EN129" s="456"/>
      <c r="EO129" s="456"/>
      <c r="EP129" s="456"/>
      <c r="EQ129" s="456"/>
      <c r="ER129" s="456"/>
      <c r="ES129" s="456"/>
      <c r="ET129" s="456"/>
      <c r="EU129" s="456"/>
      <c r="EV129" s="456"/>
      <c r="EW129" s="456"/>
      <c r="EX129" s="456"/>
      <c r="EY129" s="456"/>
      <c r="EZ129" s="456"/>
      <c r="FA129" s="456"/>
      <c r="FB129" s="456"/>
      <c r="FC129" s="456"/>
      <c r="FD129" s="456"/>
      <c r="FE129" s="456"/>
      <c r="FF129" s="456"/>
      <c r="FG129" s="456"/>
      <c r="FH129" s="456"/>
      <c r="FI129" s="456"/>
      <c r="FJ129" s="456"/>
      <c r="FK129" s="456"/>
      <c r="FL129" s="456"/>
      <c r="FM129" s="456"/>
      <c r="FN129" s="456"/>
      <c r="FO129" s="456"/>
      <c r="FP129" s="456"/>
      <c r="FQ129" s="456"/>
      <c r="FR129" s="456"/>
      <c r="FS129" s="456"/>
      <c r="FT129" s="456"/>
      <c r="FU129" s="456"/>
      <c r="FV129" s="456"/>
      <c r="FW129" s="456"/>
      <c r="FX129" s="456"/>
      <c r="FY129" s="456"/>
      <c r="FZ129" s="456"/>
      <c r="GA129" s="456"/>
      <c r="GB129" s="456"/>
      <c r="GC129" s="456"/>
      <c r="GD129" s="456"/>
      <c r="GE129" s="456"/>
      <c r="GF129" s="456"/>
      <c r="GG129" s="456"/>
      <c r="GH129" s="456"/>
      <c r="GI129" s="456"/>
      <c r="GJ129" s="456"/>
      <c r="GK129" s="456"/>
      <c r="GL129" s="456"/>
      <c r="GM129" s="456"/>
      <c r="GN129" s="456"/>
      <c r="GO129" s="456"/>
      <c r="GP129" s="456"/>
      <c r="GQ129" s="456"/>
      <c r="GR129" s="456"/>
      <c r="GS129" s="456"/>
      <c r="GT129" s="456"/>
      <c r="GU129" s="456"/>
      <c r="GV129" s="456"/>
      <c r="GW129" s="456"/>
      <c r="GX129" s="456"/>
      <c r="GY129" s="456"/>
      <c r="GZ129" s="456"/>
      <c r="HA129" s="456"/>
      <c r="HB129" s="456"/>
      <c r="HC129" s="456"/>
      <c r="HD129" s="456"/>
      <c r="HE129" s="456"/>
      <c r="HF129" s="456"/>
      <c r="HG129" s="456"/>
      <c r="HH129" s="456"/>
      <c r="HI129" s="456"/>
      <c r="HJ129" s="456"/>
      <c r="HK129" s="456"/>
      <c r="HL129" s="456"/>
      <c r="HM129" s="456"/>
      <c r="HN129" s="456"/>
      <c r="HO129" s="456"/>
      <c r="HP129" s="456"/>
      <c r="HQ129" s="456"/>
      <c r="HR129" s="456"/>
      <c r="HS129" s="456"/>
      <c r="HT129" s="456"/>
      <c r="HU129" s="456"/>
      <c r="HV129" s="456"/>
      <c r="HW129" s="456"/>
      <c r="HX129" s="456"/>
      <c r="HY129" s="456"/>
      <c r="HZ129" s="456"/>
      <c r="IA129" s="456"/>
      <c r="IB129" s="456"/>
      <c r="IC129" s="456"/>
      <c r="ID129" s="456"/>
      <c r="IE129" s="456"/>
      <c r="IF129" s="456"/>
      <c r="IG129" s="456"/>
      <c r="IH129" s="456"/>
      <c r="II129" s="456"/>
      <c r="IJ129" s="456"/>
      <c r="IK129" s="456"/>
      <c r="IL129" s="456"/>
      <c r="IM129" s="456"/>
      <c r="IN129" s="456"/>
      <c r="IO129" s="456"/>
      <c r="IP129" s="456"/>
      <c r="IQ129" s="456"/>
      <c r="IR129" s="456"/>
      <c r="IS129" s="456"/>
      <c r="IT129" s="456"/>
      <c r="IU129" s="456"/>
      <c r="IV129" s="456"/>
      <c r="IW129" s="456"/>
      <c r="IX129" s="456"/>
      <c r="IY129" s="456"/>
      <c r="IZ129" s="456"/>
      <c r="JA129" s="456"/>
      <c r="JB129" s="456"/>
      <c r="JC129" s="456"/>
      <c r="JD129" s="456"/>
      <c r="JE129" s="456"/>
      <c r="JF129" s="456"/>
      <c r="JG129" s="456"/>
      <c r="JH129" s="456"/>
      <c r="JI129" s="456"/>
      <c r="JJ129" s="456"/>
      <c r="JK129" s="456"/>
      <c r="JL129" s="456"/>
      <c r="JM129" s="456"/>
      <c r="JN129" s="456"/>
      <c r="JO129" s="456"/>
      <c r="JP129" s="456"/>
      <c r="JQ129" s="456"/>
      <c r="JR129" s="456"/>
      <c r="JS129" s="456"/>
      <c r="JT129" s="456"/>
      <c r="JU129" s="456"/>
      <c r="JV129" s="456"/>
      <c r="JW129" s="456"/>
      <c r="JX129" s="456"/>
      <c r="JY129" s="456"/>
      <c r="JZ129" s="456"/>
      <c r="KA129" s="456"/>
      <c r="KB129" s="456"/>
      <c r="KC129" s="456"/>
      <c r="KD129" s="456"/>
      <c r="KE129" s="456"/>
      <c r="KF129" s="456"/>
      <c r="KG129" s="456"/>
      <c r="KH129" s="456"/>
      <c r="KI129" s="456"/>
      <c r="KJ129" s="456"/>
      <c r="KK129" s="456"/>
      <c r="KL129" s="456"/>
      <c r="KM129" s="456"/>
      <c r="KN129" s="456"/>
      <c r="KO129" s="456"/>
      <c r="KP129" s="456"/>
      <c r="KQ129" s="456"/>
      <c r="KR129" s="456"/>
      <c r="KS129" s="456"/>
      <c r="KT129" s="456"/>
      <c r="KU129" s="456"/>
      <c r="KV129" s="456"/>
      <c r="KW129" s="456"/>
      <c r="KX129" s="456"/>
      <c r="KY129" s="456"/>
      <c r="KZ129" s="456"/>
      <c r="LA129" s="456"/>
      <c r="LB129" s="456"/>
      <c r="LC129" s="456"/>
      <c r="LD129" s="456"/>
      <c r="LE129" s="456"/>
      <c r="LF129" s="456"/>
      <c r="LG129" s="456"/>
      <c r="LH129" s="456"/>
      <c r="LI129" s="456"/>
      <c r="LJ129" s="456"/>
      <c r="LK129" s="456"/>
      <c r="LL129" s="456"/>
      <c r="LM129" s="456"/>
      <c r="LN129" s="456"/>
      <c r="LO129" s="456"/>
      <c r="LP129" s="456"/>
      <c r="LQ129" s="456"/>
      <c r="LR129" s="456"/>
      <c r="LS129" s="456"/>
      <c r="LT129" s="456"/>
      <c r="LU129" s="456"/>
      <c r="LV129" s="456"/>
      <c r="LW129" s="456"/>
      <c r="LX129" s="456"/>
      <c r="LY129" s="456"/>
      <c r="LZ129" s="456"/>
      <c r="MA129" s="456"/>
      <c r="MB129" s="456"/>
      <c r="MC129" s="456"/>
      <c r="MD129" s="456"/>
      <c r="ME129" s="456"/>
      <c r="MF129" s="456"/>
      <c r="MG129" s="456"/>
      <c r="MH129" s="456"/>
      <c r="MI129" s="456"/>
      <c r="MJ129" s="456"/>
      <c r="MK129" s="456"/>
      <c r="ML129" s="456"/>
      <c r="MM129" s="456"/>
      <c r="MN129" s="456"/>
      <c r="MO129" s="456"/>
      <c r="MP129" s="456"/>
      <c r="MQ129" s="456"/>
      <c r="MR129" s="456"/>
      <c r="MS129" s="456"/>
      <c r="MT129" s="456"/>
      <c r="MU129" s="456"/>
      <c r="MV129" s="456"/>
      <c r="MW129" s="456"/>
    </row>
    <row r="130" spans="1:361">
      <c r="A130" s="461" t="s">
        <v>32</v>
      </c>
      <c r="B130" s="457"/>
      <c r="C130" s="457"/>
      <c r="D130" s="457"/>
      <c r="E130" s="457"/>
      <c r="F130" s="457"/>
      <c r="G130" s="457"/>
      <c r="H130" s="457"/>
      <c r="I130" s="457"/>
      <c r="J130" s="457"/>
      <c r="K130" s="457"/>
      <c r="L130" s="457"/>
      <c r="M130" s="457"/>
      <c r="N130" s="457"/>
      <c r="O130" s="457"/>
      <c r="P130" s="457"/>
      <c r="Q130" s="457"/>
      <c r="R130" s="457"/>
      <c r="S130" s="457"/>
      <c r="T130" s="457"/>
      <c r="U130" s="457"/>
      <c r="V130" s="457"/>
      <c r="W130" s="457"/>
      <c r="X130" s="457"/>
      <c r="Y130" s="457"/>
      <c r="Z130" s="457"/>
      <c r="AA130" s="457"/>
      <c r="AB130" s="457"/>
      <c r="AC130" s="457"/>
      <c r="AD130" s="457"/>
      <c r="AE130" s="457"/>
      <c r="AF130" s="457"/>
      <c r="AG130" s="457"/>
      <c r="AH130" s="457"/>
      <c r="AI130" s="457"/>
      <c r="AJ130" s="457"/>
      <c r="AK130" s="457"/>
      <c r="AL130" s="457"/>
      <c r="AM130" s="457"/>
      <c r="AN130" s="457"/>
      <c r="AO130" s="457"/>
      <c r="AP130" s="457"/>
      <c r="AQ130" s="457"/>
      <c r="AR130" s="457"/>
      <c r="AS130" s="457"/>
      <c r="AT130" s="457"/>
      <c r="AU130" s="457"/>
      <c r="AV130" s="457"/>
      <c r="AW130" s="457"/>
      <c r="AX130" s="457"/>
      <c r="AY130" s="457"/>
      <c r="AZ130" s="457"/>
      <c r="BA130" s="457"/>
      <c r="BB130" s="457"/>
      <c r="BC130" s="457"/>
      <c r="BD130" s="457"/>
      <c r="BE130" s="457"/>
      <c r="BF130" s="457"/>
      <c r="BG130" s="457"/>
      <c r="BH130" s="457"/>
      <c r="BI130" s="457"/>
      <c r="BJ130" s="457"/>
      <c r="BK130" s="457"/>
      <c r="BL130" s="457"/>
      <c r="BM130" s="457"/>
      <c r="BN130" s="457"/>
      <c r="BO130" s="457"/>
      <c r="BP130" s="457"/>
      <c r="BQ130" s="457"/>
      <c r="BR130" s="457"/>
      <c r="BS130" s="457"/>
      <c r="BT130" s="457"/>
      <c r="BU130" s="457"/>
      <c r="BV130" s="457"/>
      <c r="BW130" s="457"/>
      <c r="BX130" s="457"/>
      <c r="BY130" s="457"/>
      <c r="BZ130" s="457"/>
      <c r="CA130" s="457"/>
      <c r="CB130" s="457"/>
      <c r="CC130" s="457"/>
      <c r="CD130" s="457"/>
      <c r="CE130" s="457"/>
      <c r="CF130" s="457"/>
      <c r="CG130" s="457"/>
      <c r="CH130" s="457"/>
      <c r="CI130" s="457"/>
      <c r="CJ130" s="457"/>
      <c r="CK130" s="457"/>
      <c r="CL130" s="457"/>
      <c r="CM130" s="457"/>
      <c r="CN130" s="457"/>
      <c r="CO130" s="457"/>
      <c r="CP130" s="457"/>
      <c r="CQ130" s="457"/>
      <c r="CR130" s="457"/>
      <c r="CS130" s="457"/>
      <c r="CT130" s="457"/>
      <c r="CU130" s="457"/>
      <c r="CV130" s="457"/>
      <c r="CW130" s="457"/>
      <c r="CX130" s="457"/>
      <c r="CY130" s="457"/>
      <c r="CZ130" s="457"/>
      <c r="DA130" s="457"/>
      <c r="DB130" s="457"/>
      <c r="DC130" s="457"/>
      <c r="DD130" s="457"/>
      <c r="DE130" s="457"/>
      <c r="DF130" s="457"/>
      <c r="DG130" s="457"/>
      <c r="DH130" s="457"/>
      <c r="DI130" s="457"/>
      <c r="DJ130" s="457"/>
      <c r="DK130" s="457"/>
      <c r="DL130" s="457"/>
      <c r="DM130" s="457"/>
      <c r="DN130" s="457"/>
      <c r="DO130" s="457"/>
      <c r="DP130" s="457"/>
      <c r="DQ130" s="457"/>
      <c r="DR130" s="457"/>
      <c r="DS130" s="457"/>
      <c r="DT130" s="457"/>
      <c r="DU130" s="457"/>
      <c r="DV130" s="457"/>
      <c r="DW130" s="457"/>
      <c r="DX130" s="457"/>
      <c r="DY130" s="457"/>
      <c r="DZ130" s="457"/>
      <c r="EA130" s="457"/>
      <c r="EB130" s="457"/>
      <c r="EC130" s="457"/>
      <c r="ED130" s="457"/>
      <c r="EE130" s="457"/>
      <c r="EF130" s="457"/>
      <c r="EG130" s="457"/>
      <c r="EH130" s="457"/>
      <c r="EI130" s="457"/>
      <c r="EJ130" s="457"/>
      <c r="EK130" s="457"/>
      <c r="EL130" s="457"/>
      <c r="EM130" s="457"/>
      <c r="EN130" s="457"/>
      <c r="EO130" s="457"/>
      <c r="EP130" s="457"/>
      <c r="EQ130" s="457"/>
      <c r="ER130" s="457"/>
      <c r="ES130" s="457"/>
      <c r="ET130" s="457"/>
      <c r="EU130" s="457"/>
      <c r="EV130" s="457"/>
      <c r="EW130" s="457"/>
      <c r="EX130" s="457"/>
      <c r="EY130" s="457"/>
      <c r="EZ130" s="457"/>
      <c r="FA130" s="457"/>
      <c r="FB130" s="457"/>
      <c r="FC130" s="457"/>
      <c r="FD130" s="457"/>
      <c r="FE130" s="457"/>
      <c r="FF130" s="457"/>
      <c r="FG130" s="457"/>
      <c r="FH130" s="457"/>
      <c r="FI130" s="457"/>
      <c r="FJ130" s="457"/>
      <c r="FK130" s="457"/>
      <c r="FL130" s="457"/>
      <c r="FM130" s="457"/>
      <c r="FN130" s="457"/>
      <c r="FO130" s="457"/>
      <c r="FP130" s="457"/>
      <c r="FQ130" s="457"/>
      <c r="FR130" s="457"/>
      <c r="FS130" s="457"/>
      <c r="FT130" s="457"/>
      <c r="FU130" s="457"/>
      <c r="FV130" s="457"/>
      <c r="FW130" s="457"/>
      <c r="FX130" s="457"/>
      <c r="FY130" s="457"/>
      <c r="FZ130" s="457"/>
      <c r="GA130" s="457"/>
      <c r="GB130" s="457"/>
      <c r="GC130" s="457"/>
      <c r="GD130" s="457"/>
      <c r="GE130" s="457"/>
      <c r="GF130" s="457"/>
      <c r="GG130" s="457"/>
      <c r="GH130" s="457"/>
      <c r="GI130" s="457"/>
      <c r="GJ130" s="457"/>
      <c r="GK130" s="457"/>
      <c r="GL130" s="457"/>
      <c r="GM130" s="457"/>
      <c r="GN130" s="457"/>
      <c r="GO130" s="457"/>
      <c r="GP130" s="457"/>
      <c r="GQ130" s="457"/>
      <c r="GR130" s="457"/>
      <c r="GS130" s="457"/>
      <c r="GT130" s="457"/>
      <c r="GU130" s="457"/>
      <c r="GV130" s="457"/>
      <c r="GW130" s="457"/>
      <c r="GX130" s="457"/>
      <c r="GY130" s="457"/>
      <c r="GZ130" s="457"/>
      <c r="HA130" s="457"/>
      <c r="HB130" s="457"/>
      <c r="HC130" s="457"/>
      <c r="HD130" s="457"/>
      <c r="HE130" s="457"/>
      <c r="HF130" s="457"/>
      <c r="HG130" s="457"/>
      <c r="HH130" s="457"/>
      <c r="HI130" s="457"/>
      <c r="HJ130" s="457"/>
      <c r="HK130" s="457"/>
      <c r="HL130" s="457"/>
      <c r="HM130" s="457"/>
      <c r="HN130" s="457"/>
      <c r="HO130" s="457"/>
      <c r="HP130" s="457"/>
      <c r="HQ130" s="457"/>
      <c r="HR130" s="457"/>
      <c r="HS130" s="457"/>
      <c r="HT130" s="457"/>
      <c r="HU130" s="457"/>
      <c r="HV130" s="457"/>
      <c r="HW130" s="457"/>
      <c r="HX130" s="457"/>
      <c r="HY130" s="457"/>
      <c r="HZ130" s="457"/>
      <c r="IA130" s="457"/>
      <c r="IB130" s="457"/>
      <c r="IC130" s="457"/>
      <c r="ID130" s="457"/>
      <c r="IE130" s="457"/>
      <c r="IF130" s="457"/>
      <c r="IG130" s="457"/>
      <c r="IH130" s="457"/>
      <c r="II130" s="457"/>
      <c r="IJ130" s="457"/>
      <c r="IK130" s="457"/>
      <c r="IL130" s="457"/>
      <c r="IM130" s="457"/>
      <c r="IN130" s="457"/>
      <c r="IO130" s="457"/>
      <c r="IP130" s="457"/>
      <c r="IQ130" s="457"/>
      <c r="IR130" s="457"/>
      <c r="IS130" s="457"/>
      <c r="IT130" s="457"/>
      <c r="IU130" s="457"/>
      <c r="IV130" s="457"/>
      <c r="IW130" s="457"/>
      <c r="IX130" s="457"/>
      <c r="IY130" s="457"/>
      <c r="IZ130" s="457"/>
      <c r="JA130" s="457"/>
      <c r="JB130" s="457"/>
      <c r="JC130" s="457"/>
      <c r="JD130" s="457"/>
      <c r="JE130" s="457"/>
      <c r="JF130" s="457"/>
      <c r="JG130" s="457"/>
      <c r="JH130" s="457"/>
      <c r="JI130" s="457"/>
      <c r="JJ130" s="457"/>
      <c r="JK130" s="457"/>
      <c r="JL130" s="457"/>
      <c r="JM130" s="457"/>
      <c r="JN130" s="457"/>
      <c r="JO130" s="457"/>
      <c r="JP130" s="457"/>
      <c r="JQ130" s="457"/>
      <c r="JR130" s="457"/>
      <c r="JS130" s="457"/>
      <c r="JT130" s="457"/>
      <c r="JU130" s="457"/>
      <c r="JV130" s="457"/>
      <c r="JW130" s="457"/>
      <c r="JX130" s="457"/>
      <c r="JY130" s="457"/>
      <c r="JZ130" s="457"/>
      <c r="KA130" s="457"/>
      <c r="KB130" s="457"/>
      <c r="KC130" s="457"/>
      <c r="KD130" s="457"/>
      <c r="KE130" s="457"/>
      <c r="KF130" s="457"/>
      <c r="KG130" s="457"/>
      <c r="KH130" s="457"/>
      <c r="KI130" s="457"/>
      <c r="KJ130" s="457"/>
      <c r="KK130" s="457"/>
      <c r="KL130" s="457"/>
      <c r="KM130" s="457"/>
      <c r="KN130" s="457"/>
      <c r="KO130" s="457"/>
      <c r="KP130" s="457"/>
      <c r="KQ130" s="457"/>
      <c r="KR130" s="457"/>
      <c r="KS130" s="457"/>
      <c r="KT130" s="457"/>
      <c r="KU130" s="457"/>
      <c r="KV130" s="457"/>
      <c r="KW130" s="457"/>
      <c r="KX130" s="457"/>
      <c r="KY130" s="457"/>
      <c r="KZ130" s="457"/>
      <c r="LA130" s="457"/>
      <c r="LB130" s="457"/>
      <c r="LC130" s="457"/>
      <c r="LD130" s="457"/>
      <c r="LE130" s="457"/>
      <c r="LF130" s="457"/>
      <c r="LG130" s="457"/>
      <c r="LH130" s="457"/>
      <c r="LI130" s="457"/>
      <c r="LJ130" s="457"/>
      <c r="LK130" s="457"/>
      <c r="LL130" s="457"/>
      <c r="LM130" s="457"/>
      <c r="LN130" s="457"/>
      <c r="LO130" s="457"/>
      <c r="LP130" s="457"/>
      <c r="LQ130" s="457"/>
      <c r="LR130" s="457"/>
      <c r="LS130" s="457"/>
      <c r="LT130" s="457"/>
      <c r="LU130" s="457"/>
      <c r="LV130" s="457"/>
      <c r="LW130" s="457"/>
      <c r="LX130" s="457"/>
      <c r="LY130" s="457"/>
      <c r="LZ130" s="457"/>
      <c r="MA130" s="457"/>
      <c r="MB130" s="457"/>
      <c r="MC130" s="457"/>
      <c r="MD130" s="457"/>
      <c r="ME130" s="457"/>
      <c r="MF130" s="457"/>
      <c r="MG130" s="457"/>
      <c r="MH130" s="457"/>
      <c r="MI130" s="457"/>
      <c r="MJ130" s="457"/>
      <c r="MK130" s="457"/>
      <c r="ML130" s="457"/>
      <c r="MM130" s="457"/>
      <c r="MN130" s="457"/>
      <c r="MO130" s="457"/>
      <c r="MP130" s="457"/>
      <c r="MQ130" s="457"/>
      <c r="MR130" s="457"/>
      <c r="MS130" s="457"/>
      <c r="MT130" s="457"/>
      <c r="MU130" s="457"/>
      <c r="MV130" s="457"/>
      <c r="MW130" s="457"/>
    </row>
    <row r="131" spans="1:361">
      <c r="A131" s="458" t="s">
        <v>33</v>
      </c>
      <c r="B131" s="454"/>
      <c r="C131" s="454"/>
      <c r="D131" s="454"/>
      <c r="E131" s="454"/>
      <c r="F131" s="454"/>
      <c r="G131" s="454"/>
      <c r="H131" s="454"/>
      <c r="I131" s="454"/>
      <c r="J131" s="454"/>
      <c r="K131" s="454"/>
      <c r="L131" s="454"/>
      <c r="M131" s="454"/>
      <c r="N131" s="454"/>
      <c r="O131" s="454"/>
      <c r="P131" s="454"/>
      <c r="Q131" s="454"/>
      <c r="R131" s="454"/>
      <c r="S131" s="454"/>
      <c r="T131" s="454"/>
      <c r="U131" s="454"/>
      <c r="V131" s="454"/>
      <c r="W131" s="454"/>
      <c r="X131" s="454"/>
      <c r="Y131" s="454"/>
      <c r="Z131" s="454"/>
      <c r="AA131" s="454"/>
      <c r="AB131" s="454"/>
      <c r="AC131" s="454"/>
      <c r="AD131" s="454"/>
      <c r="AE131" s="454"/>
      <c r="AF131" s="454"/>
      <c r="AG131" s="454"/>
      <c r="AH131" s="454"/>
      <c r="AI131" s="454"/>
      <c r="AJ131" s="454"/>
      <c r="AK131" s="454"/>
      <c r="AL131" s="454"/>
      <c r="AM131" s="454"/>
      <c r="AN131" s="454"/>
      <c r="AO131" s="454"/>
      <c r="AP131" s="454"/>
      <c r="AQ131" s="454"/>
      <c r="AR131" s="454"/>
      <c r="AS131" s="454"/>
      <c r="AT131" s="454"/>
      <c r="AU131" s="454"/>
      <c r="AV131" s="454"/>
      <c r="AW131" s="454"/>
      <c r="AX131" s="454"/>
      <c r="AY131" s="454"/>
      <c r="AZ131" s="454"/>
      <c r="BA131" s="454"/>
      <c r="BB131" s="454"/>
      <c r="BC131" s="454"/>
      <c r="BD131" s="454"/>
      <c r="BE131" s="454"/>
      <c r="BF131" s="454"/>
      <c r="BG131" s="454"/>
      <c r="BH131" s="454"/>
      <c r="BI131" s="454"/>
      <c r="BJ131" s="454"/>
      <c r="BK131" s="454"/>
      <c r="BL131" s="454"/>
      <c r="BM131" s="454"/>
      <c r="BN131" s="454"/>
      <c r="BO131" s="454"/>
      <c r="BP131" s="454"/>
      <c r="BQ131" s="454"/>
      <c r="BR131" s="454"/>
      <c r="BS131" s="454"/>
      <c r="BT131" s="454"/>
      <c r="BU131" s="454"/>
      <c r="BV131" s="454"/>
      <c r="BW131" s="454"/>
      <c r="BX131" s="454"/>
      <c r="BY131" s="454"/>
      <c r="BZ131" s="454"/>
      <c r="CA131" s="454"/>
      <c r="CB131" s="454"/>
      <c r="CC131" s="454"/>
      <c r="CD131" s="454"/>
      <c r="CE131" s="454"/>
      <c r="CF131" s="454"/>
      <c r="CG131" s="454"/>
      <c r="CH131" s="454"/>
      <c r="CI131" s="454"/>
      <c r="CJ131" s="454"/>
      <c r="CK131" s="454"/>
      <c r="CL131" s="454"/>
      <c r="CM131" s="454"/>
      <c r="CN131" s="454"/>
      <c r="CO131" s="454"/>
      <c r="CP131" s="454"/>
      <c r="CQ131" s="454"/>
      <c r="CR131" s="454"/>
      <c r="CS131" s="454"/>
      <c r="CT131" s="454"/>
      <c r="CU131" s="454"/>
      <c r="CV131" s="454"/>
      <c r="CW131" s="454"/>
      <c r="CX131" s="454"/>
      <c r="CY131" s="454"/>
      <c r="CZ131" s="454"/>
      <c r="DA131" s="454"/>
      <c r="DB131" s="454"/>
      <c r="DC131" s="454"/>
      <c r="DD131" s="454"/>
      <c r="DE131" s="454"/>
      <c r="DF131" s="454"/>
      <c r="DG131" s="454"/>
      <c r="DH131" s="454"/>
      <c r="DI131" s="454"/>
      <c r="DJ131" s="454"/>
      <c r="DK131" s="454"/>
      <c r="DL131" s="454"/>
      <c r="DM131" s="454"/>
      <c r="DN131" s="454"/>
      <c r="DO131" s="454"/>
      <c r="DP131" s="454"/>
      <c r="DQ131" s="454"/>
      <c r="DR131" s="454"/>
      <c r="DS131" s="454"/>
      <c r="DT131" s="454"/>
      <c r="DU131" s="454"/>
      <c r="DV131" s="454"/>
      <c r="DW131" s="454"/>
      <c r="DX131" s="454"/>
      <c r="DY131" s="454"/>
      <c r="DZ131" s="454"/>
      <c r="EA131" s="454"/>
      <c r="EB131" s="454"/>
      <c r="EC131" s="454"/>
      <c r="ED131" s="454"/>
      <c r="EE131" s="454"/>
      <c r="EF131" s="454"/>
      <c r="EG131" s="454"/>
      <c r="EH131" s="454"/>
      <c r="EI131" s="454"/>
      <c r="EJ131" s="454"/>
      <c r="EK131" s="454"/>
      <c r="EL131" s="454"/>
      <c r="EM131" s="454"/>
      <c r="EN131" s="454"/>
      <c r="EO131" s="454"/>
      <c r="EP131" s="454"/>
      <c r="EQ131" s="454"/>
      <c r="ER131" s="454"/>
      <c r="ES131" s="454"/>
      <c r="ET131" s="454"/>
      <c r="EU131" s="454"/>
      <c r="EV131" s="454"/>
      <c r="EW131" s="454"/>
      <c r="EX131" s="454"/>
      <c r="EY131" s="454"/>
      <c r="EZ131" s="454"/>
      <c r="FA131" s="454"/>
      <c r="FB131" s="454"/>
      <c r="FC131" s="454"/>
      <c r="FD131" s="454"/>
      <c r="FE131" s="454"/>
      <c r="FF131" s="454"/>
      <c r="FG131" s="454"/>
      <c r="FH131" s="454"/>
      <c r="FI131" s="454"/>
      <c r="FJ131" s="454"/>
      <c r="FK131" s="454"/>
      <c r="FL131" s="454"/>
      <c r="FM131" s="454"/>
      <c r="FN131" s="454"/>
      <c r="FO131" s="454"/>
      <c r="FP131" s="454"/>
      <c r="FQ131" s="454"/>
      <c r="FR131" s="454"/>
      <c r="FS131" s="454"/>
      <c r="FT131" s="454"/>
      <c r="FU131" s="454"/>
      <c r="FV131" s="454"/>
      <c r="FW131" s="454"/>
      <c r="FX131" s="454"/>
      <c r="FY131" s="454"/>
      <c r="FZ131" s="454"/>
      <c r="GA131" s="454"/>
      <c r="GB131" s="454"/>
      <c r="GC131" s="454"/>
      <c r="GD131" s="454"/>
      <c r="GE131" s="454"/>
      <c r="GF131" s="454"/>
      <c r="GG131" s="454"/>
      <c r="GH131" s="454"/>
      <c r="GI131" s="454"/>
      <c r="GJ131" s="454"/>
      <c r="GK131" s="454"/>
      <c r="GL131" s="454"/>
      <c r="GM131" s="454"/>
      <c r="GN131" s="454"/>
      <c r="GO131" s="454"/>
      <c r="GP131" s="454"/>
      <c r="GQ131" s="454"/>
      <c r="GR131" s="454"/>
      <c r="GS131" s="454"/>
      <c r="GT131" s="454"/>
      <c r="GU131" s="454"/>
      <c r="GV131" s="454"/>
      <c r="GW131" s="454"/>
      <c r="GX131" s="454"/>
      <c r="GY131" s="454"/>
      <c r="GZ131" s="454"/>
      <c r="HA131" s="454"/>
      <c r="HB131" s="454"/>
      <c r="HC131" s="454"/>
      <c r="HD131" s="454"/>
      <c r="HE131" s="454"/>
      <c r="HF131" s="454"/>
      <c r="HG131" s="454"/>
      <c r="HH131" s="454"/>
      <c r="HI131" s="454"/>
      <c r="HJ131" s="454"/>
      <c r="HK131" s="454"/>
      <c r="HL131" s="454"/>
      <c r="HM131" s="454"/>
      <c r="HN131" s="454"/>
      <c r="HO131" s="454"/>
      <c r="HP131" s="454"/>
      <c r="HQ131" s="454"/>
      <c r="HR131" s="454"/>
      <c r="HS131" s="454"/>
      <c r="HT131" s="454"/>
      <c r="HU131" s="454"/>
      <c r="HV131" s="454"/>
      <c r="HW131" s="454"/>
      <c r="HX131" s="454"/>
      <c r="HY131" s="454"/>
      <c r="HZ131" s="454"/>
      <c r="IA131" s="454"/>
      <c r="IB131" s="454"/>
      <c r="IC131" s="454"/>
      <c r="ID131" s="454"/>
      <c r="IE131" s="454"/>
      <c r="IF131" s="454"/>
      <c r="IG131" s="454"/>
      <c r="IH131" s="454"/>
      <c r="II131" s="454"/>
      <c r="IJ131" s="454"/>
      <c r="IK131" s="454"/>
      <c r="IL131" s="454"/>
      <c r="IM131" s="454"/>
      <c r="IN131" s="454"/>
      <c r="IO131" s="454"/>
      <c r="IP131" s="454"/>
      <c r="IQ131" s="454"/>
      <c r="IR131" s="454"/>
      <c r="IS131" s="454"/>
      <c r="IT131" s="454"/>
      <c r="IU131" s="454"/>
      <c r="IV131" s="454"/>
      <c r="IW131" s="454"/>
      <c r="IX131" s="454"/>
      <c r="IY131" s="454"/>
      <c r="IZ131" s="454"/>
      <c r="JA131" s="454"/>
      <c r="JB131" s="454"/>
      <c r="JC131" s="454"/>
      <c r="JD131" s="454"/>
      <c r="JE131" s="454"/>
      <c r="JF131" s="454"/>
      <c r="JG131" s="454"/>
      <c r="JH131" s="454"/>
      <c r="JI131" s="454"/>
      <c r="JJ131" s="454"/>
      <c r="JK131" s="454"/>
      <c r="JL131" s="454"/>
      <c r="JM131" s="454"/>
      <c r="JN131" s="454"/>
      <c r="JO131" s="454"/>
      <c r="JP131" s="454"/>
      <c r="JQ131" s="454"/>
      <c r="JR131" s="454"/>
      <c r="JS131" s="454"/>
      <c r="JT131" s="454"/>
      <c r="JU131" s="454"/>
      <c r="JV131" s="454"/>
      <c r="JW131" s="454"/>
      <c r="JX131" s="454"/>
      <c r="JY131" s="454"/>
      <c r="JZ131" s="454"/>
      <c r="KA131" s="454"/>
      <c r="KB131" s="454"/>
      <c r="KC131" s="454"/>
      <c r="KD131" s="454"/>
      <c r="KE131" s="454"/>
      <c r="KF131" s="454"/>
      <c r="KG131" s="454"/>
      <c r="KH131" s="454"/>
      <c r="KI131" s="454"/>
      <c r="KJ131" s="454"/>
      <c r="KK131" s="454"/>
      <c r="KL131" s="454"/>
      <c r="KM131" s="454"/>
      <c r="KN131" s="454"/>
      <c r="KO131" s="454"/>
      <c r="KP131" s="454"/>
      <c r="KQ131" s="454"/>
      <c r="KR131" s="454"/>
      <c r="KS131" s="454"/>
      <c r="KT131" s="454"/>
      <c r="KU131" s="454"/>
      <c r="KV131" s="454"/>
      <c r="KW131" s="454"/>
      <c r="KX131" s="454"/>
      <c r="KY131" s="454"/>
      <c r="KZ131" s="454"/>
      <c r="LA131" s="454"/>
      <c r="LB131" s="454"/>
      <c r="LC131" s="454"/>
      <c r="LD131" s="454"/>
      <c r="LE131" s="454"/>
      <c r="LF131" s="454"/>
      <c r="LG131" s="454"/>
      <c r="LH131" s="454"/>
      <c r="LI131" s="454"/>
      <c r="LJ131" s="454"/>
      <c r="LK131" s="454"/>
      <c r="LL131" s="454"/>
      <c r="LM131" s="454"/>
      <c r="LN131" s="454"/>
      <c r="LO131" s="454"/>
      <c r="LP131" s="454"/>
      <c r="LQ131" s="454"/>
      <c r="LR131" s="454"/>
      <c r="LS131" s="454"/>
      <c r="LT131" s="454"/>
      <c r="LU131" s="454"/>
      <c r="LV131" s="454"/>
      <c r="LW131" s="454"/>
      <c r="LX131" s="454"/>
      <c r="LY131" s="454"/>
      <c r="LZ131" s="454"/>
      <c r="MA131" s="454"/>
      <c r="MB131" s="454"/>
      <c r="MC131" s="454"/>
      <c r="MD131" s="454"/>
      <c r="ME131" s="454"/>
      <c r="MF131" s="454"/>
      <c r="MG131" s="454"/>
      <c r="MH131" s="454"/>
      <c r="MI131" s="454"/>
      <c r="MJ131" s="454"/>
      <c r="MK131" s="454"/>
      <c r="ML131" s="454"/>
      <c r="MM131" s="454"/>
      <c r="MN131" s="454"/>
      <c r="MO131" s="454"/>
      <c r="MP131" s="454"/>
      <c r="MQ131" s="454"/>
      <c r="MR131" s="454"/>
      <c r="MS131" s="454"/>
      <c r="MT131" s="454"/>
      <c r="MU131" s="454"/>
      <c r="MV131" s="454"/>
      <c r="MW131" s="454"/>
    </row>
    <row r="132" spans="1:361">
      <c r="A132" s="461" t="s">
        <v>35</v>
      </c>
      <c r="B132" s="457"/>
      <c r="C132" s="457"/>
      <c r="D132" s="457"/>
      <c r="E132" s="457"/>
      <c r="F132" s="457"/>
      <c r="G132" s="457"/>
      <c r="H132" s="457"/>
      <c r="I132" s="457"/>
      <c r="J132" s="457"/>
      <c r="K132" s="457"/>
      <c r="L132" s="457"/>
      <c r="M132" s="457"/>
      <c r="N132" s="457"/>
      <c r="O132" s="457"/>
      <c r="P132" s="457"/>
      <c r="Q132" s="457"/>
      <c r="R132" s="457"/>
      <c r="S132" s="457"/>
      <c r="T132" s="457"/>
      <c r="U132" s="457"/>
      <c r="V132" s="457"/>
      <c r="W132" s="457"/>
      <c r="X132" s="457"/>
      <c r="Y132" s="457"/>
      <c r="Z132" s="457"/>
      <c r="AA132" s="457"/>
      <c r="AB132" s="457"/>
      <c r="AC132" s="457"/>
      <c r="AD132" s="457"/>
      <c r="AE132" s="457"/>
      <c r="AF132" s="457"/>
      <c r="AG132" s="457"/>
      <c r="AH132" s="457"/>
      <c r="AI132" s="457"/>
      <c r="AJ132" s="457"/>
      <c r="AK132" s="457"/>
      <c r="AL132" s="457"/>
      <c r="AM132" s="457"/>
      <c r="AN132" s="457"/>
      <c r="AO132" s="457"/>
      <c r="AP132" s="457"/>
      <c r="AQ132" s="457"/>
      <c r="AR132" s="457"/>
      <c r="AS132" s="457"/>
      <c r="AT132" s="457"/>
      <c r="AU132" s="457"/>
      <c r="AV132" s="457"/>
      <c r="AW132" s="457"/>
      <c r="AX132" s="457"/>
      <c r="AY132" s="457"/>
      <c r="AZ132" s="457"/>
      <c r="BA132" s="457"/>
      <c r="BB132" s="457"/>
      <c r="BC132" s="457"/>
      <c r="BD132" s="457"/>
      <c r="BE132" s="457"/>
      <c r="BF132" s="457"/>
      <c r="BG132" s="457"/>
      <c r="BH132" s="457"/>
      <c r="BI132" s="457"/>
      <c r="BJ132" s="457"/>
      <c r="BK132" s="457"/>
      <c r="BL132" s="457"/>
      <c r="BM132" s="457"/>
      <c r="BN132" s="457"/>
      <c r="BO132" s="457"/>
      <c r="BP132" s="457"/>
      <c r="BQ132" s="457"/>
      <c r="BR132" s="457"/>
      <c r="BS132" s="457"/>
      <c r="BT132" s="457"/>
      <c r="BU132" s="457"/>
      <c r="BV132" s="457"/>
      <c r="BW132" s="457"/>
      <c r="BX132" s="457"/>
      <c r="BY132" s="457"/>
      <c r="BZ132" s="457"/>
      <c r="CA132" s="457"/>
      <c r="CB132" s="457"/>
      <c r="CC132" s="457"/>
      <c r="CD132" s="457"/>
      <c r="CE132" s="457"/>
      <c r="CF132" s="457"/>
      <c r="CG132" s="457"/>
      <c r="CH132" s="457"/>
      <c r="CI132" s="457"/>
      <c r="CJ132" s="457"/>
      <c r="CK132" s="457"/>
      <c r="CL132" s="457"/>
      <c r="CM132" s="457"/>
      <c r="CN132" s="457"/>
      <c r="CO132" s="457"/>
      <c r="CP132" s="457"/>
      <c r="CQ132" s="457"/>
      <c r="CR132" s="457"/>
      <c r="CS132" s="457"/>
      <c r="CT132" s="457"/>
      <c r="CU132" s="457"/>
      <c r="CV132" s="457"/>
      <c r="CW132" s="457"/>
      <c r="CX132" s="457"/>
      <c r="CY132" s="457"/>
      <c r="CZ132" s="457"/>
      <c r="DA132" s="457"/>
      <c r="DB132" s="457"/>
      <c r="DC132" s="457"/>
      <c r="DD132" s="457"/>
      <c r="DE132" s="457"/>
      <c r="DF132" s="457"/>
      <c r="DG132" s="457"/>
      <c r="DH132" s="457"/>
      <c r="DI132" s="457"/>
      <c r="DJ132" s="457"/>
      <c r="DK132" s="457"/>
      <c r="DL132" s="457"/>
      <c r="DM132" s="457"/>
      <c r="DN132" s="457"/>
      <c r="DO132" s="457"/>
      <c r="DP132" s="457"/>
      <c r="DQ132" s="457"/>
      <c r="DR132" s="457"/>
      <c r="DS132" s="457"/>
      <c r="DT132" s="457"/>
      <c r="DU132" s="457"/>
      <c r="DV132" s="457"/>
      <c r="DW132" s="457"/>
      <c r="DX132" s="457"/>
      <c r="DY132" s="457"/>
      <c r="DZ132" s="457"/>
      <c r="EA132" s="457"/>
      <c r="EB132" s="457"/>
      <c r="EC132" s="457"/>
      <c r="ED132" s="457"/>
      <c r="EE132" s="457"/>
      <c r="EF132" s="457"/>
      <c r="EG132" s="457"/>
      <c r="EH132" s="457"/>
      <c r="EI132" s="457"/>
      <c r="EJ132" s="457"/>
      <c r="EK132" s="457"/>
      <c r="EL132" s="457"/>
      <c r="EM132" s="457"/>
      <c r="EN132" s="457"/>
      <c r="EO132" s="457"/>
      <c r="EP132" s="457"/>
      <c r="EQ132" s="457"/>
      <c r="ER132" s="457"/>
      <c r="ES132" s="457"/>
      <c r="ET132" s="457"/>
      <c r="EU132" s="457"/>
      <c r="EV132" s="457"/>
      <c r="EW132" s="457"/>
      <c r="EX132" s="457"/>
      <c r="EY132" s="457"/>
      <c r="EZ132" s="457"/>
      <c r="FA132" s="457"/>
      <c r="FB132" s="457"/>
      <c r="FC132" s="457"/>
      <c r="FD132" s="457"/>
      <c r="FE132" s="457"/>
      <c r="FF132" s="457"/>
      <c r="FG132" s="457"/>
      <c r="FH132" s="457"/>
      <c r="FI132" s="457"/>
      <c r="FJ132" s="457"/>
      <c r="FK132" s="457"/>
      <c r="FL132" s="457"/>
      <c r="FM132" s="457"/>
      <c r="FN132" s="457"/>
      <c r="FO132" s="457"/>
      <c r="FP132" s="457"/>
      <c r="FQ132" s="457"/>
      <c r="FR132" s="457"/>
      <c r="FS132" s="457"/>
      <c r="FT132" s="457"/>
      <c r="FU132" s="457"/>
      <c r="FV132" s="457"/>
      <c r="FW132" s="457"/>
      <c r="FX132" s="457"/>
      <c r="FY132" s="457"/>
      <c r="FZ132" s="457"/>
      <c r="GA132" s="457"/>
      <c r="GB132" s="457"/>
      <c r="GC132" s="457"/>
      <c r="GD132" s="457"/>
      <c r="GE132" s="457"/>
      <c r="GF132" s="457"/>
      <c r="GG132" s="457"/>
      <c r="GH132" s="457"/>
      <c r="GI132" s="457"/>
      <c r="GJ132" s="457"/>
      <c r="GK132" s="457"/>
      <c r="GL132" s="457"/>
      <c r="GM132" s="457"/>
      <c r="GN132" s="457"/>
      <c r="GO132" s="457"/>
      <c r="GP132" s="457"/>
      <c r="GQ132" s="457"/>
      <c r="GR132" s="457"/>
      <c r="GS132" s="457"/>
      <c r="GT132" s="457"/>
      <c r="GU132" s="457"/>
      <c r="GV132" s="457"/>
      <c r="GW132" s="457"/>
      <c r="GX132" s="457"/>
      <c r="GY132" s="457"/>
      <c r="GZ132" s="457"/>
      <c r="HA132" s="457"/>
      <c r="HB132" s="457"/>
      <c r="HC132" s="457"/>
      <c r="HD132" s="457"/>
      <c r="HE132" s="457"/>
      <c r="HF132" s="457"/>
      <c r="HG132" s="457"/>
      <c r="HH132" s="457"/>
      <c r="HI132" s="457"/>
      <c r="HJ132" s="457"/>
      <c r="HK132" s="457"/>
      <c r="HL132" s="457"/>
      <c r="HM132" s="457"/>
      <c r="HN132" s="457"/>
      <c r="HO132" s="457"/>
      <c r="HP132" s="457"/>
      <c r="HQ132" s="457"/>
      <c r="HR132" s="457"/>
      <c r="HS132" s="457"/>
      <c r="HT132" s="457"/>
      <c r="HU132" s="457"/>
      <c r="HV132" s="457"/>
      <c r="HW132" s="457"/>
      <c r="HX132" s="457"/>
      <c r="HY132" s="457"/>
      <c r="HZ132" s="457"/>
      <c r="IA132" s="457"/>
      <c r="IB132" s="457"/>
      <c r="IC132" s="457"/>
      <c r="ID132" s="457"/>
      <c r="IE132" s="457"/>
      <c r="IF132" s="457"/>
      <c r="IG132" s="457"/>
      <c r="IH132" s="457"/>
      <c r="II132" s="457"/>
      <c r="IJ132" s="457"/>
      <c r="IK132" s="457"/>
      <c r="IL132" s="457"/>
      <c r="IM132" s="457"/>
      <c r="IN132" s="457"/>
      <c r="IO132" s="457"/>
      <c r="IP132" s="457"/>
      <c r="IQ132" s="457"/>
      <c r="IR132" s="457"/>
      <c r="IS132" s="457"/>
      <c r="IT132" s="457"/>
      <c r="IU132" s="457"/>
      <c r="IV132" s="457"/>
      <c r="IW132" s="457"/>
      <c r="IX132" s="457"/>
      <c r="IY132" s="457"/>
      <c r="IZ132" s="457"/>
      <c r="JA132" s="457"/>
      <c r="JB132" s="457"/>
      <c r="JC132" s="457"/>
      <c r="JD132" s="457"/>
      <c r="JE132" s="457"/>
      <c r="JF132" s="457"/>
      <c r="JG132" s="457"/>
      <c r="JH132" s="457"/>
      <c r="JI132" s="457"/>
      <c r="JJ132" s="457"/>
      <c r="JK132" s="457"/>
      <c r="JL132" s="457"/>
      <c r="JM132" s="457"/>
      <c r="JN132" s="457"/>
      <c r="JO132" s="457"/>
      <c r="JP132" s="457"/>
      <c r="JQ132" s="457"/>
      <c r="JR132" s="457"/>
      <c r="JS132" s="457"/>
      <c r="JT132" s="457"/>
      <c r="JU132" s="457"/>
      <c r="JV132" s="457"/>
      <c r="JW132" s="457"/>
      <c r="JX132" s="457"/>
      <c r="JY132" s="457"/>
      <c r="JZ132" s="457"/>
      <c r="KA132" s="457"/>
      <c r="KB132" s="457"/>
      <c r="KC132" s="457"/>
      <c r="KD132" s="457"/>
      <c r="KE132" s="457"/>
      <c r="KF132" s="457"/>
      <c r="KG132" s="457"/>
      <c r="KH132" s="457"/>
      <c r="KI132" s="457"/>
      <c r="KJ132" s="457"/>
      <c r="KK132" s="457"/>
      <c r="KL132" s="457"/>
      <c r="KM132" s="457"/>
      <c r="KN132" s="457"/>
      <c r="KO132" s="457"/>
      <c r="KP132" s="457"/>
      <c r="KQ132" s="457"/>
      <c r="KR132" s="457"/>
      <c r="KS132" s="457"/>
      <c r="KT132" s="457"/>
      <c r="KU132" s="457"/>
      <c r="KV132" s="457"/>
      <c r="KW132" s="457"/>
      <c r="KX132" s="457"/>
      <c r="KY132" s="457"/>
      <c r="KZ132" s="457"/>
      <c r="LA132" s="457"/>
      <c r="LB132" s="457"/>
      <c r="LC132" s="457"/>
      <c r="LD132" s="457"/>
      <c r="LE132" s="457"/>
      <c r="LF132" s="457"/>
      <c r="LG132" s="457"/>
      <c r="LH132" s="457"/>
      <c r="LI132" s="457"/>
      <c r="LJ132" s="457"/>
      <c r="LK132" s="457"/>
      <c r="LL132" s="457"/>
      <c r="LM132" s="457"/>
      <c r="LN132" s="457"/>
      <c r="LO132" s="457"/>
      <c r="LP132" s="457"/>
      <c r="LQ132" s="457"/>
      <c r="LR132" s="457"/>
      <c r="LS132" s="457"/>
      <c r="LT132" s="457"/>
      <c r="LU132" s="457"/>
      <c r="LV132" s="457"/>
      <c r="LW132" s="457"/>
      <c r="LX132" s="457"/>
      <c r="LY132" s="457"/>
      <c r="LZ132" s="457"/>
      <c r="MA132" s="457"/>
      <c r="MB132" s="457"/>
      <c r="MC132" s="457"/>
      <c r="MD132" s="457"/>
      <c r="ME132" s="457"/>
      <c r="MF132" s="457"/>
      <c r="MG132" s="457"/>
      <c r="MH132" s="457"/>
      <c r="MI132" s="457"/>
      <c r="MJ132" s="457"/>
      <c r="MK132" s="457"/>
      <c r="ML132" s="457"/>
      <c r="MM132" s="457"/>
      <c r="MN132" s="457"/>
      <c r="MO132" s="457"/>
      <c r="MP132" s="457"/>
      <c r="MQ132" s="457"/>
      <c r="MR132" s="457"/>
      <c r="MS132" s="457"/>
      <c r="MT132" s="457"/>
      <c r="MU132" s="457"/>
      <c r="MV132" s="457"/>
      <c r="MW132" s="457"/>
    </row>
    <row r="133" spans="1:361">
      <c r="A133" s="458" t="s">
        <v>36</v>
      </c>
      <c r="B133" s="454"/>
      <c r="C133" s="454"/>
      <c r="D133" s="454"/>
      <c r="E133" s="454"/>
      <c r="F133" s="454"/>
      <c r="G133" s="454"/>
      <c r="H133" s="454"/>
      <c r="I133" s="454"/>
      <c r="J133" s="454"/>
      <c r="K133" s="454"/>
      <c r="L133" s="454"/>
      <c r="M133" s="454"/>
      <c r="N133" s="454"/>
      <c r="O133" s="454"/>
      <c r="P133" s="454"/>
      <c r="Q133" s="454"/>
      <c r="R133" s="454"/>
      <c r="S133" s="454"/>
      <c r="T133" s="454"/>
      <c r="U133" s="454"/>
      <c r="V133" s="454"/>
      <c r="W133" s="454"/>
      <c r="X133" s="454"/>
      <c r="Y133" s="454"/>
      <c r="Z133" s="454"/>
      <c r="AA133" s="454"/>
      <c r="AB133" s="454"/>
      <c r="AC133" s="454"/>
      <c r="AD133" s="454"/>
      <c r="AE133" s="454"/>
      <c r="AF133" s="454"/>
      <c r="AG133" s="454"/>
      <c r="AH133" s="454"/>
      <c r="AI133" s="454"/>
      <c r="AJ133" s="454"/>
      <c r="AK133" s="454"/>
      <c r="AL133" s="454"/>
      <c r="AM133" s="454"/>
      <c r="AN133" s="454"/>
      <c r="AO133" s="454"/>
      <c r="AP133" s="454"/>
      <c r="AQ133" s="454"/>
      <c r="AR133" s="454"/>
      <c r="AS133" s="454"/>
      <c r="AT133" s="454"/>
      <c r="AU133" s="454"/>
      <c r="AV133" s="454"/>
      <c r="AW133" s="454"/>
      <c r="AX133" s="454"/>
      <c r="AY133" s="454"/>
      <c r="AZ133" s="454"/>
      <c r="BA133" s="454"/>
      <c r="BB133" s="454"/>
      <c r="BC133" s="454"/>
      <c r="BD133" s="454"/>
      <c r="BE133" s="454"/>
      <c r="BF133" s="454"/>
      <c r="BG133" s="454"/>
      <c r="BH133" s="454"/>
      <c r="BI133" s="454"/>
      <c r="BJ133" s="454"/>
      <c r="BK133" s="454"/>
      <c r="BL133" s="454"/>
      <c r="BM133" s="454"/>
      <c r="BN133" s="454"/>
      <c r="BO133" s="454"/>
      <c r="BP133" s="454"/>
      <c r="BQ133" s="454"/>
      <c r="BR133" s="454"/>
      <c r="BS133" s="454"/>
      <c r="BT133" s="454"/>
      <c r="BU133" s="454"/>
      <c r="BV133" s="454"/>
      <c r="BW133" s="454"/>
      <c r="BX133" s="454"/>
      <c r="BY133" s="454"/>
      <c r="BZ133" s="454"/>
      <c r="CA133" s="454"/>
      <c r="CB133" s="454"/>
      <c r="CC133" s="454"/>
      <c r="CD133" s="454"/>
      <c r="CE133" s="454"/>
      <c r="CF133" s="454"/>
      <c r="CG133" s="454"/>
      <c r="CH133" s="454"/>
      <c r="CI133" s="454"/>
      <c r="CJ133" s="454"/>
      <c r="CK133" s="454"/>
      <c r="CL133" s="454"/>
      <c r="CM133" s="454"/>
      <c r="CN133" s="454"/>
      <c r="CO133" s="454"/>
      <c r="CP133" s="454"/>
      <c r="CQ133" s="454"/>
      <c r="CR133" s="454"/>
      <c r="CS133" s="454"/>
      <c r="CT133" s="454"/>
      <c r="CU133" s="454"/>
      <c r="CV133" s="454"/>
      <c r="CW133" s="454"/>
      <c r="CX133" s="454"/>
      <c r="CY133" s="454"/>
      <c r="CZ133" s="454"/>
      <c r="DA133" s="454"/>
      <c r="DB133" s="454"/>
      <c r="DC133" s="454"/>
      <c r="DD133" s="454"/>
      <c r="DE133" s="454"/>
      <c r="DF133" s="454"/>
      <c r="DG133" s="454"/>
      <c r="DH133" s="454"/>
      <c r="DI133" s="454"/>
      <c r="DJ133" s="454"/>
      <c r="DK133" s="454"/>
      <c r="DL133" s="454"/>
      <c r="DM133" s="454"/>
      <c r="DN133" s="454"/>
      <c r="DO133" s="454"/>
      <c r="DP133" s="454"/>
      <c r="DQ133" s="454"/>
      <c r="DR133" s="454"/>
      <c r="DS133" s="454"/>
      <c r="DT133" s="454"/>
      <c r="DU133" s="454"/>
      <c r="DV133" s="454"/>
      <c r="DW133" s="454"/>
      <c r="DX133" s="454"/>
      <c r="DY133" s="454"/>
      <c r="DZ133" s="454"/>
      <c r="EA133" s="454"/>
      <c r="EB133" s="454"/>
      <c r="EC133" s="454"/>
      <c r="ED133" s="454"/>
      <c r="EE133" s="454"/>
      <c r="EF133" s="454"/>
      <c r="EG133" s="454"/>
      <c r="EH133" s="454"/>
      <c r="EI133" s="454"/>
      <c r="EJ133" s="454"/>
      <c r="EK133" s="454"/>
      <c r="EL133" s="454"/>
      <c r="EM133" s="454"/>
      <c r="EN133" s="454"/>
      <c r="EO133" s="454"/>
      <c r="EP133" s="454"/>
      <c r="EQ133" s="454"/>
      <c r="ER133" s="454"/>
      <c r="ES133" s="454"/>
      <c r="ET133" s="454"/>
      <c r="EU133" s="454"/>
      <c r="EV133" s="454"/>
      <c r="EW133" s="454"/>
      <c r="EX133" s="454"/>
      <c r="EY133" s="454"/>
      <c r="EZ133" s="454"/>
      <c r="FA133" s="454"/>
      <c r="FB133" s="454"/>
      <c r="FC133" s="454"/>
      <c r="FD133" s="454"/>
      <c r="FE133" s="454"/>
      <c r="FF133" s="454"/>
      <c r="FG133" s="454"/>
      <c r="FH133" s="454"/>
      <c r="FI133" s="454"/>
      <c r="FJ133" s="454"/>
      <c r="FK133" s="454"/>
      <c r="FL133" s="454"/>
      <c r="FM133" s="454"/>
      <c r="FN133" s="454"/>
      <c r="FO133" s="454"/>
      <c r="FP133" s="454"/>
      <c r="FQ133" s="454"/>
      <c r="FR133" s="454"/>
      <c r="FS133" s="454"/>
      <c r="FT133" s="454"/>
      <c r="FU133" s="454"/>
      <c r="FV133" s="454"/>
      <c r="FW133" s="454"/>
      <c r="FX133" s="454"/>
      <c r="FY133" s="454"/>
      <c r="FZ133" s="454"/>
      <c r="GA133" s="454"/>
      <c r="GB133" s="454"/>
      <c r="GC133" s="454"/>
      <c r="GD133" s="454"/>
      <c r="GE133" s="454"/>
      <c r="GF133" s="454"/>
      <c r="GG133" s="454"/>
      <c r="GH133" s="454"/>
      <c r="GI133" s="454"/>
      <c r="GJ133" s="454"/>
      <c r="GK133" s="454"/>
      <c r="GL133" s="454"/>
      <c r="GM133" s="454"/>
      <c r="GN133" s="454"/>
      <c r="GO133" s="454"/>
      <c r="GP133" s="454"/>
      <c r="GQ133" s="454"/>
      <c r="GR133" s="454"/>
      <c r="GS133" s="454"/>
      <c r="GT133" s="454"/>
      <c r="GU133" s="454"/>
      <c r="GV133" s="454"/>
      <c r="GW133" s="454"/>
      <c r="GX133" s="454"/>
      <c r="GY133" s="454"/>
      <c r="GZ133" s="454"/>
      <c r="HA133" s="454"/>
      <c r="HB133" s="454"/>
      <c r="HC133" s="454"/>
      <c r="HD133" s="454"/>
      <c r="HE133" s="454"/>
      <c r="HF133" s="454"/>
      <c r="HG133" s="454"/>
      <c r="HH133" s="454"/>
      <c r="HI133" s="454"/>
      <c r="HJ133" s="454"/>
      <c r="HK133" s="454"/>
      <c r="HL133" s="454"/>
      <c r="HM133" s="454"/>
      <c r="HN133" s="454"/>
      <c r="HO133" s="454"/>
      <c r="HP133" s="454"/>
      <c r="HQ133" s="454"/>
      <c r="HR133" s="454"/>
      <c r="HS133" s="454"/>
      <c r="HT133" s="454"/>
      <c r="HU133" s="454"/>
      <c r="HV133" s="454"/>
      <c r="HW133" s="454"/>
      <c r="HX133" s="454"/>
      <c r="HY133" s="454"/>
      <c r="HZ133" s="454"/>
      <c r="IA133" s="454"/>
      <c r="IB133" s="454"/>
      <c r="IC133" s="454"/>
      <c r="ID133" s="454"/>
      <c r="IE133" s="454"/>
      <c r="IF133" s="454"/>
      <c r="IG133" s="454"/>
      <c r="IH133" s="454"/>
      <c r="II133" s="454"/>
      <c r="IJ133" s="454"/>
      <c r="IK133" s="454"/>
      <c r="IL133" s="454"/>
      <c r="IM133" s="454"/>
      <c r="IN133" s="454"/>
      <c r="IO133" s="454"/>
      <c r="IP133" s="454"/>
      <c r="IQ133" s="454"/>
      <c r="IR133" s="454"/>
      <c r="IS133" s="454"/>
      <c r="IT133" s="454"/>
      <c r="IU133" s="454"/>
      <c r="IV133" s="454"/>
      <c r="IW133" s="454"/>
      <c r="IX133" s="454"/>
      <c r="IY133" s="454"/>
      <c r="IZ133" s="454"/>
      <c r="JA133" s="454"/>
      <c r="JB133" s="454"/>
      <c r="JC133" s="454"/>
      <c r="JD133" s="454"/>
      <c r="JE133" s="454"/>
      <c r="JF133" s="454"/>
      <c r="JG133" s="454"/>
      <c r="JH133" s="454"/>
      <c r="JI133" s="454"/>
      <c r="JJ133" s="454"/>
      <c r="JK133" s="454"/>
      <c r="JL133" s="454"/>
      <c r="JM133" s="454"/>
      <c r="JN133" s="454"/>
      <c r="JO133" s="454"/>
      <c r="JP133" s="454"/>
      <c r="JQ133" s="454"/>
      <c r="JR133" s="454"/>
      <c r="JS133" s="454"/>
      <c r="JT133" s="454"/>
      <c r="JU133" s="454"/>
      <c r="JV133" s="454"/>
      <c r="JW133" s="454"/>
      <c r="JX133" s="454"/>
      <c r="JY133" s="454"/>
      <c r="JZ133" s="454"/>
      <c r="KA133" s="454"/>
      <c r="KB133" s="454"/>
      <c r="KC133" s="454"/>
      <c r="KD133" s="454"/>
      <c r="KE133" s="454"/>
      <c r="KF133" s="454"/>
      <c r="KG133" s="454"/>
      <c r="KH133" s="454"/>
      <c r="KI133" s="454"/>
      <c r="KJ133" s="454"/>
      <c r="KK133" s="454"/>
      <c r="KL133" s="454"/>
      <c r="KM133" s="454"/>
      <c r="KN133" s="454"/>
      <c r="KO133" s="454"/>
      <c r="KP133" s="454"/>
      <c r="KQ133" s="454"/>
      <c r="KR133" s="454"/>
      <c r="KS133" s="454"/>
      <c r="KT133" s="454"/>
      <c r="KU133" s="454"/>
      <c r="KV133" s="454"/>
      <c r="KW133" s="454"/>
      <c r="KX133" s="454"/>
      <c r="KY133" s="454"/>
      <c r="KZ133" s="454"/>
      <c r="LA133" s="454"/>
      <c r="LB133" s="454"/>
      <c r="LC133" s="454"/>
      <c r="LD133" s="454"/>
      <c r="LE133" s="454"/>
      <c r="LF133" s="454"/>
      <c r="LG133" s="454"/>
      <c r="LH133" s="454"/>
      <c r="LI133" s="454"/>
      <c r="LJ133" s="454"/>
      <c r="LK133" s="454"/>
      <c r="LL133" s="454"/>
      <c r="LM133" s="454"/>
      <c r="LN133" s="454"/>
      <c r="LO133" s="454"/>
      <c r="LP133" s="454"/>
      <c r="LQ133" s="454"/>
      <c r="LR133" s="454"/>
      <c r="LS133" s="454"/>
      <c r="LT133" s="454"/>
      <c r="LU133" s="454"/>
      <c r="LV133" s="454"/>
      <c r="LW133" s="454"/>
      <c r="LX133" s="454"/>
      <c r="LY133" s="454"/>
      <c r="LZ133" s="454"/>
      <c r="MA133" s="454"/>
      <c r="MB133" s="454"/>
      <c r="MC133" s="454"/>
      <c r="MD133" s="454"/>
      <c r="ME133" s="454"/>
      <c r="MF133" s="454"/>
      <c r="MG133" s="454"/>
      <c r="MH133" s="454"/>
      <c r="MI133" s="454"/>
      <c r="MJ133" s="454"/>
      <c r="MK133" s="454"/>
      <c r="ML133" s="454"/>
      <c r="MM133" s="454"/>
      <c r="MN133" s="454"/>
      <c r="MO133" s="454"/>
      <c r="MP133" s="454"/>
      <c r="MQ133" s="454"/>
      <c r="MR133" s="454"/>
      <c r="MS133" s="454"/>
      <c r="MT133" s="454"/>
      <c r="MU133" s="454"/>
      <c r="MV133" s="454"/>
      <c r="MW133" s="454"/>
    </row>
    <row r="134" spans="1:361" ht="15" thickBot="1">
      <c r="A134" s="108" t="s">
        <v>861</v>
      </c>
      <c r="B134" s="532"/>
      <c r="C134" s="532"/>
      <c r="D134" s="532"/>
      <c r="E134" s="532"/>
      <c r="F134" s="532"/>
      <c r="G134" s="532"/>
      <c r="H134" s="532"/>
      <c r="I134" s="532"/>
      <c r="J134" s="532"/>
      <c r="K134" s="532"/>
      <c r="L134" s="532"/>
      <c r="M134" s="532"/>
      <c r="N134" s="532"/>
      <c r="O134" s="532"/>
      <c r="P134" s="532"/>
      <c r="Q134" s="532"/>
      <c r="R134" s="532"/>
      <c r="S134" s="532"/>
      <c r="T134" s="532"/>
      <c r="U134" s="532"/>
      <c r="V134" s="532"/>
      <c r="W134" s="532"/>
      <c r="X134" s="532"/>
      <c r="Y134" s="532"/>
      <c r="Z134" s="532"/>
      <c r="AA134" s="532"/>
      <c r="AB134" s="532"/>
      <c r="AC134" s="532"/>
      <c r="AD134" s="532"/>
      <c r="AE134" s="532"/>
      <c r="AF134" s="532"/>
      <c r="AG134" s="532"/>
      <c r="AH134" s="532"/>
      <c r="AI134" s="532"/>
      <c r="AJ134" s="532"/>
      <c r="AK134" s="532"/>
      <c r="AL134" s="532"/>
      <c r="AM134" s="532"/>
      <c r="AN134" s="532"/>
      <c r="AO134" s="532"/>
      <c r="AP134" s="532"/>
      <c r="AQ134" s="532"/>
      <c r="AR134" s="532"/>
      <c r="AS134" s="532"/>
      <c r="AT134" s="532"/>
      <c r="AU134" s="532"/>
      <c r="AV134" s="532"/>
      <c r="AW134" s="532"/>
      <c r="AX134" s="532"/>
      <c r="AY134" s="532"/>
      <c r="AZ134" s="532"/>
      <c r="BA134" s="532"/>
      <c r="BB134" s="532"/>
      <c r="BC134" s="532"/>
      <c r="BD134" s="532"/>
      <c r="BE134" s="532"/>
      <c r="BF134" s="532"/>
      <c r="BG134" s="532"/>
      <c r="BH134" s="532"/>
      <c r="BI134" s="532"/>
      <c r="BJ134" s="532"/>
      <c r="BK134" s="532"/>
      <c r="BL134" s="532"/>
      <c r="BM134" s="532"/>
      <c r="BN134" s="532"/>
      <c r="BO134" s="532"/>
      <c r="BP134" s="532"/>
      <c r="BQ134" s="532"/>
      <c r="BR134" s="532"/>
      <c r="BS134" s="532"/>
      <c r="BT134" s="532"/>
      <c r="BU134" s="532"/>
      <c r="BV134" s="532"/>
      <c r="BW134" s="532"/>
      <c r="BX134" s="532"/>
      <c r="BY134" s="532"/>
      <c r="BZ134" s="532"/>
      <c r="CA134" s="532"/>
      <c r="CB134" s="532"/>
      <c r="CC134" s="532"/>
      <c r="CD134" s="532"/>
      <c r="CE134" s="532"/>
      <c r="CF134" s="532"/>
      <c r="CG134" s="532"/>
      <c r="CH134" s="532"/>
      <c r="CI134" s="532"/>
      <c r="CJ134" s="532"/>
      <c r="CK134" s="532"/>
      <c r="CL134" s="532"/>
      <c r="CM134" s="532"/>
      <c r="CN134" s="532"/>
      <c r="CO134" s="532"/>
      <c r="CP134" s="532"/>
      <c r="CQ134" s="532"/>
      <c r="CR134" s="532"/>
      <c r="CS134" s="532"/>
      <c r="CT134" s="532"/>
      <c r="CU134" s="532"/>
      <c r="CV134" s="532"/>
      <c r="CW134" s="532"/>
      <c r="CX134" s="532"/>
      <c r="CY134" s="532"/>
      <c r="CZ134" s="532"/>
      <c r="DA134" s="532"/>
      <c r="DB134" s="532"/>
      <c r="DC134" s="532"/>
      <c r="DD134" s="532"/>
      <c r="DE134" s="532"/>
      <c r="DF134" s="532"/>
      <c r="DG134" s="532"/>
      <c r="DH134" s="532"/>
      <c r="DI134" s="532"/>
      <c r="DJ134" s="532"/>
      <c r="DK134" s="532"/>
      <c r="DL134" s="532"/>
      <c r="DM134" s="532"/>
      <c r="DN134" s="532"/>
      <c r="DO134" s="532"/>
      <c r="DP134" s="532"/>
      <c r="DQ134" s="532"/>
      <c r="DR134" s="532"/>
      <c r="DS134" s="532"/>
      <c r="DT134" s="532"/>
      <c r="DU134" s="532"/>
      <c r="DV134" s="532"/>
      <c r="DW134" s="532"/>
      <c r="DX134" s="532"/>
      <c r="DY134" s="532"/>
      <c r="DZ134" s="532"/>
      <c r="EA134" s="532"/>
      <c r="EB134" s="532"/>
      <c r="EC134" s="532"/>
      <c r="ED134" s="532"/>
      <c r="EE134" s="532"/>
      <c r="EF134" s="532"/>
      <c r="EG134" s="532"/>
      <c r="EH134" s="532"/>
      <c r="EI134" s="532"/>
      <c r="EJ134" s="532"/>
      <c r="EK134" s="532"/>
      <c r="EL134" s="532"/>
      <c r="EM134" s="532"/>
      <c r="EN134" s="532"/>
      <c r="EO134" s="532"/>
      <c r="EP134" s="532"/>
      <c r="EQ134" s="532"/>
      <c r="ER134" s="532"/>
      <c r="ES134" s="532"/>
      <c r="ET134" s="532"/>
      <c r="EU134" s="532"/>
      <c r="EV134" s="532"/>
      <c r="EW134" s="532"/>
      <c r="EX134" s="532"/>
      <c r="EY134" s="532"/>
      <c r="EZ134" s="532"/>
      <c r="FA134" s="532"/>
      <c r="FB134" s="532"/>
      <c r="FC134" s="532"/>
      <c r="FD134" s="532"/>
      <c r="FE134" s="532"/>
      <c r="FF134" s="532"/>
      <c r="FG134" s="532"/>
      <c r="FH134" s="532"/>
      <c r="FI134" s="532"/>
      <c r="FJ134" s="532"/>
      <c r="FK134" s="532"/>
      <c r="FL134" s="532"/>
      <c r="FM134" s="532"/>
      <c r="FN134" s="532"/>
      <c r="FO134" s="532"/>
      <c r="FP134" s="532"/>
      <c r="FQ134" s="532"/>
      <c r="FR134" s="532"/>
      <c r="FS134" s="532"/>
      <c r="FT134" s="532"/>
      <c r="FU134" s="532"/>
      <c r="FV134" s="532"/>
      <c r="FW134" s="532"/>
      <c r="FX134" s="532"/>
      <c r="FY134" s="532"/>
      <c r="FZ134" s="532"/>
      <c r="GA134" s="532"/>
      <c r="GB134" s="532"/>
      <c r="GC134" s="532"/>
      <c r="GD134" s="532"/>
      <c r="GE134" s="532"/>
      <c r="GF134" s="532"/>
      <c r="GG134" s="532"/>
      <c r="GH134" s="532"/>
      <c r="GI134" s="532"/>
      <c r="GJ134" s="532"/>
      <c r="GK134" s="532"/>
      <c r="GL134" s="532"/>
      <c r="GM134" s="532"/>
      <c r="GN134" s="532"/>
      <c r="GO134" s="532"/>
      <c r="GP134" s="532"/>
      <c r="GQ134" s="532"/>
      <c r="GR134" s="532"/>
      <c r="GS134" s="532"/>
      <c r="GT134" s="532"/>
      <c r="GU134" s="532"/>
      <c r="GV134" s="532"/>
      <c r="GW134" s="532"/>
      <c r="GX134" s="532"/>
      <c r="GY134" s="532"/>
      <c r="GZ134" s="532"/>
      <c r="HA134" s="532"/>
      <c r="HB134" s="532"/>
      <c r="HC134" s="532"/>
      <c r="HD134" s="532"/>
      <c r="HE134" s="532"/>
      <c r="HF134" s="532"/>
      <c r="HG134" s="532"/>
      <c r="HH134" s="532"/>
      <c r="HI134" s="532"/>
      <c r="HJ134" s="532"/>
      <c r="HK134" s="532"/>
      <c r="HL134" s="532"/>
      <c r="HM134" s="532"/>
      <c r="HN134" s="532"/>
      <c r="HO134" s="532"/>
      <c r="HP134" s="532"/>
      <c r="HQ134" s="532"/>
      <c r="HR134" s="532"/>
      <c r="HS134" s="532"/>
      <c r="HT134" s="532"/>
      <c r="HU134" s="532"/>
      <c r="HV134" s="532"/>
      <c r="HW134" s="532"/>
      <c r="HX134" s="532"/>
      <c r="HY134" s="532"/>
      <c r="HZ134" s="532"/>
      <c r="IA134" s="532"/>
      <c r="IB134" s="532"/>
      <c r="IC134" s="532"/>
      <c r="ID134" s="532"/>
      <c r="IE134" s="532"/>
      <c r="IF134" s="532"/>
      <c r="IG134" s="532"/>
      <c r="IH134" s="532"/>
      <c r="II134" s="532"/>
      <c r="IJ134" s="532"/>
      <c r="IK134" s="532"/>
      <c r="IL134" s="532"/>
      <c r="IM134" s="532"/>
      <c r="IN134" s="532"/>
      <c r="IO134" s="532"/>
      <c r="IP134" s="532"/>
      <c r="IQ134" s="532"/>
      <c r="IR134" s="532"/>
      <c r="IS134" s="532"/>
      <c r="IT134" s="532"/>
      <c r="IU134" s="532"/>
      <c r="IV134" s="532"/>
      <c r="IW134" s="532"/>
      <c r="IX134" s="532"/>
      <c r="IY134" s="532"/>
      <c r="IZ134" s="532"/>
      <c r="JA134" s="532"/>
      <c r="JB134" s="532"/>
      <c r="JC134" s="532"/>
      <c r="JD134" s="532"/>
      <c r="JE134" s="532"/>
      <c r="JF134" s="532"/>
      <c r="JG134" s="532"/>
      <c r="JH134" s="532"/>
      <c r="JI134" s="532"/>
      <c r="JJ134" s="532"/>
      <c r="JK134" s="532"/>
      <c r="JL134" s="532"/>
      <c r="JM134" s="532"/>
      <c r="JN134" s="532"/>
      <c r="JO134" s="532"/>
      <c r="JP134" s="532"/>
      <c r="JQ134" s="532"/>
      <c r="JR134" s="532"/>
      <c r="JS134" s="532"/>
      <c r="JT134" s="532"/>
      <c r="JU134" s="532"/>
      <c r="JV134" s="532"/>
      <c r="JW134" s="532"/>
      <c r="JX134" s="532"/>
      <c r="JY134" s="532"/>
      <c r="JZ134" s="532"/>
      <c r="KA134" s="532"/>
      <c r="KB134" s="532"/>
      <c r="KC134" s="532"/>
      <c r="KD134" s="532"/>
      <c r="KE134" s="532"/>
      <c r="KF134" s="532"/>
      <c r="KG134" s="532"/>
      <c r="KH134" s="532"/>
      <c r="KI134" s="532"/>
      <c r="KJ134" s="532"/>
      <c r="KK134" s="532"/>
      <c r="KL134" s="532"/>
      <c r="KM134" s="532"/>
      <c r="KN134" s="532"/>
      <c r="KO134" s="532"/>
      <c r="KP134" s="532"/>
      <c r="KQ134" s="532"/>
      <c r="KR134" s="532"/>
      <c r="KS134" s="532"/>
      <c r="KT134" s="532"/>
      <c r="KU134" s="532"/>
      <c r="KV134" s="532"/>
      <c r="KW134" s="532"/>
      <c r="KX134" s="532"/>
      <c r="KY134" s="532"/>
      <c r="KZ134" s="532"/>
      <c r="LA134" s="532"/>
      <c r="LB134" s="532"/>
      <c r="LC134" s="532"/>
      <c r="LD134" s="532"/>
      <c r="LE134" s="532"/>
      <c r="LF134" s="532"/>
      <c r="LG134" s="532"/>
      <c r="LH134" s="532"/>
      <c r="LI134" s="532"/>
      <c r="LJ134" s="532"/>
      <c r="LK134" s="532"/>
      <c r="LL134" s="532"/>
      <c r="LM134" s="532"/>
      <c r="LN134" s="532"/>
      <c r="LO134" s="532"/>
      <c r="LP134" s="532"/>
      <c r="LQ134" s="532"/>
      <c r="LR134" s="532"/>
      <c r="LS134" s="532"/>
      <c r="LT134" s="532"/>
      <c r="LU134" s="532"/>
      <c r="LV134" s="532"/>
      <c r="LW134" s="532"/>
      <c r="LX134" s="532"/>
      <c r="LY134" s="532"/>
      <c r="LZ134" s="532"/>
      <c r="MA134" s="532"/>
      <c r="MB134" s="532"/>
      <c r="MC134" s="532"/>
      <c r="MD134" s="532"/>
      <c r="ME134" s="532"/>
      <c r="MF134" s="532"/>
      <c r="MG134" s="532"/>
      <c r="MH134" s="532"/>
      <c r="MI134" s="532"/>
      <c r="MJ134" s="532"/>
      <c r="MK134" s="532"/>
      <c r="ML134" s="532"/>
      <c r="MM134" s="532"/>
      <c r="MN134" s="532"/>
      <c r="MO134" s="532"/>
      <c r="MP134" s="532"/>
      <c r="MQ134" s="532"/>
      <c r="MR134" s="532"/>
      <c r="MS134" s="532"/>
      <c r="MT134" s="532"/>
      <c r="MU134" s="532"/>
      <c r="MV134" s="532"/>
      <c r="MW134" s="532"/>
    </row>
    <row r="135" spans="1:361" ht="15" thickTop="1">
      <c r="A135" s="487"/>
    </row>
    <row r="136" spans="1:361" ht="16.2" thickBot="1">
      <c r="A136" s="108" t="s">
        <v>862</v>
      </c>
      <c r="B136" s="273">
        <v>34700</v>
      </c>
      <c r="C136" s="273">
        <v>34731</v>
      </c>
      <c r="D136" s="273">
        <v>34759</v>
      </c>
      <c r="E136" s="273">
        <v>34790</v>
      </c>
      <c r="F136" s="273">
        <v>34820</v>
      </c>
      <c r="G136" s="273">
        <v>34851</v>
      </c>
      <c r="H136" s="273">
        <v>34881</v>
      </c>
      <c r="I136" s="273">
        <v>34912</v>
      </c>
      <c r="J136" s="273">
        <v>34943</v>
      </c>
      <c r="K136" s="273">
        <v>34973</v>
      </c>
      <c r="L136" s="273">
        <v>35004</v>
      </c>
      <c r="M136" s="273">
        <v>35034</v>
      </c>
      <c r="N136" s="273">
        <v>35065</v>
      </c>
      <c r="O136" s="273">
        <v>35096</v>
      </c>
      <c r="P136" s="273">
        <v>35125</v>
      </c>
      <c r="Q136" s="273">
        <v>35156</v>
      </c>
      <c r="R136" s="273">
        <v>35186</v>
      </c>
      <c r="S136" s="273">
        <v>35217</v>
      </c>
      <c r="T136" s="273">
        <v>35247</v>
      </c>
      <c r="U136" s="273">
        <v>35278</v>
      </c>
      <c r="V136" s="273">
        <v>35309</v>
      </c>
      <c r="W136" s="273">
        <v>35339</v>
      </c>
      <c r="X136" s="273">
        <v>35370</v>
      </c>
      <c r="Y136" s="273">
        <v>35400</v>
      </c>
      <c r="Z136" s="273">
        <v>35431</v>
      </c>
      <c r="AA136" s="273">
        <v>35462</v>
      </c>
      <c r="AB136" s="273">
        <v>35490</v>
      </c>
      <c r="AC136" s="273">
        <v>35521</v>
      </c>
      <c r="AD136" s="273">
        <v>35551</v>
      </c>
      <c r="AE136" s="273">
        <v>35582</v>
      </c>
      <c r="AF136" s="273">
        <v>35612</v>
      </c>
      <c r="AG136" s="273">
        <v>35643</v>
      </c>
      <c r="AH136" s="273">
        <v>35674</v>
      </c>
      <c r="AI136" s="273">
        <v>35704</v>
      </c>
      <c r="AJ136" s="273">
        <v>35735</v>
      </c>
      <c r="AK136" s="273">
        <v>35765</v>
      </c>
      <c r="AL136" s="273">
        <v>35796</v>
      </c>
      <c r="AM136" s="273">
        <v>35827</v>
      </c>
      <c r="AN136" s="273">
        <v>35855</v>
      </c>
      <c r="AO136" s="273">
        <v>35886</v>
      </c>
      <c r="AP136" s="273">
        <v>35916</v>
      </c>
      <c r="AQ136" s="273">
        <v>35947</v>
      </c>
      <c r="AR136" s="273">
        <v>35977</v>
      </c>
      <c r="AS136" s="273">
        <v>36008</v>
      </c>
      <c r="AT136" s="273">
        <v>36039</v>
      </c>
      <c r="AU136" s="273">
        <v>36069</v>
      </c>
      <c r="AV136" s="273">
        <v>36100</v>
      </c>
      <c r="AW136" s="273">
        <v>36130</v>
      </c>
      <c r="AX136" s="273">
        <v>36161</v>
      </c>
      <c r="AY136" s="273">
        <v>36192</v>
      </c>
      <c r="AZ136" s="273">
        <v>36220</v>
      </c>
      <c r="BA136" s="273">
        <v>36251</v>
      </c>
      <c r="BB136" s="273">
        <v>36281</v>
      </c>
      <c r="BC136" s="273">
        <v>36312</v>
      </c>
      <c r="BD136" s="273">
        <v>36342</v>
      </c>
      <c r="BE136" s="273">
        <v>36373</v>
      </c>
      <c r="BF136" s="273">
        <v>36404</v>
      </c>
      <c r="BG136" s="273">
        <v>36434</v>
      </c>
      <c r="BH136" s="273">
        <v>36465</v>
      </c>
      <c r="BI136" s="273">
        <v>36495</v>
      </c>
      <c r="BJ136" s="273">
        <v>36526</v>
      </c>
      <c r="BK136" s="273">
        <v>36557</v>
      </c>
      <c r="BL136" s="273">
        <v>36586</v>
      </c>
      <c r="BM136" s="273">
        <v>36617</v>
      </c>
      <c r="BN136" s="273">
        <v>36647</v>
      </c>
      <c r="BO136" s="273">
        <v>36678</v>
      </c>
      <c r="BP136" s="273">
        <v>36708</v>
      </c>
      <c r="BQ136" s="273">
        <v>36739</v>
      </c>
      <c r="BR136" s="273">
        <v>36770</v>
      </c>
      <c r="BS136" s="273">
        <v>36800</v>
      </c>
      <c r="BT136" s="273">
        <v>36831</v>
      </c>
      <c r="BU136" s="273">
        <v>36861</v>
      </c>
      <c r="BV136" s="273">
        <v>36892</v>
      </c>
      <c r="BW136" s="273">
        <v>36923</v>
      </c>
      <c r="BX136" s="273">
        <v>36951</v>
      </c>
      <c r="BY136" s="273">
        <v>36982</v>
      </c>
      <c r="BZ136" s="273">
        <v>37012</v>
      </c>
      <c r="CA136" s="273">
        <v>37043</v>
      </c>
      <c r="CB136" s="273">
        <v>37073</v>
      </c>
      <c r="CC136" s="273">
        <v>37104</v>
      </c>
      <c r="CD136" s="273">
        <v>37135</v>
      </c>
      <c r="CE136" s="273">
        <v>37165</v>
      </c>
      <c r="CF136" s="273">
        <v>37196</v>
      </c>
      <c r="CG136" s="273">
        <v>37226</v>
      </c>
      <c r="CH136" s="273">
        <v>37257</v>
      </c>
      <c r="CI136" s="273">
        <v>37288</v>
      </c>
      <c r="CJ136" s="273">
        <v>37316</v>
      </c>
      <c r="CK136" s="273">
        <v>37347</v>
      </c>
      <c r="CL136" s="273">
        <v>37377</v>
      </c>
      <c r="CM136" s="273">
        <v>37408</v>
      </c>
      <c r="CN136" s="273">
        <v>37438</v>
      </c>
      <c r="CO136" s="273">
        <v>37469</v>
      </c>
      <c r="CP136" s="273">
        <v>37500</v>
      </c>
      <c r="CQ136" s="273">
        <v>37530</v>
      </c>
      <c r="CR136" s="273">
        <v>37561</v>
      </c>
      <c r="CS136" s="273">
        <v>37591</v>
      </c>
      <c r="CT136" s="273">
        <v>37622</v>
      </c>
      <c r="CU136" s="273">
        <v>37653</v>
      </c>
      <c r="CV136" s="273">
        <v>37681</v>
      </c>
      <c r="CW136" s="273">
        <v>37712</v>
      </c>
      <c r="CX136" s="273">
        <v>37742</v>
      </c>
      <c r="CY136" s="273">
        <v>37773</v>
      </c>
      <c r="CZ136" s="273">
        <v>37803</v>
      </c>
      <c r="DA136" s="273">
        <v>37834</v>
      </c>
      <c r="DB136" s="273">
        <v>37865</v>
      </c>
      <c r="DC136" s="273">
        <v>37895</v>
      </c>
      <c r="DD136" s="273">
        <v>37926</v>
      </c>
      <c r="DE136" s="273">
        <v>37956</v>
      </c>
      <c r="DF136" s="273">
        <v>37987</v>
      </c>
      <c r="DG136" s="273">
        <v>38018</v>
      </c>
      <c r="DH136" s="273">
        <v>38047</v>
      </c>
      <c r="DI136" s="273">
        <v>38078</v>
      </c>
      <c r="DJ136" s="273">
        <v>38108</v>
      </c>
      <c r="DK136" s="273">
        <v>38139</v>
      </c>
      <c r="DL136" s="273">
        <v>38169</v>
      </c>
      <c r="DM136" s="273">
        <v>38200</v>
      </c>
      <c r="DN136" s="273">
        <v>38231</v>
      </c>
      <c r="DO136" s="273">
        <v>38261</v>
      </c>
      <c r="DP136" s="273">
        <v>38292</v>
      </c>
      <c r="DQ136" s="273">
        <v>38322</v>
      </c>
      <c r="DR136" s="273">
        <v>38353</v>
      </c>
      <c r="DS136" s="273">
        <v>38384</v>
      </c>
      <c r="DT136" s="273">
        <v>38412</v>
      </c>
      <c r="DU136" s="273">
        <v>38443</v>
      </c>
      <c r="DV136" s="273">
        <v>38473</v>
      </c>
      <c r="DW136" s="273">
        <v>38504</v>
      </c>
      <c r="DX136" s="273">
        <v>38534</v>
      </c>
      <c r="DY136" s="273">
        <v>38565</v>
      </c>
      <c r="DZ136" s="273">
        <v>38596</v>
      </c>
      <c r="EA136" s="273">
        <v>38626</v>
      </c>
      <c r="EB136" s="273">
        <v>38657</v>
      </c>
      <c r="EC136" s="273">
        <v>38687</v>
      </c>
      <c r="ED136" s="273">
        <v>38718</v>
      </c>
      <c r="EE136" s="273">
        <v>38749</v>
      </c>
      <c r="EF136" s="273">
        <v>38777</v>
      </c>
      <c r="EG136" s="273">
        <v>38808</v>
      </c>
      <c r="EH136" s="273">
        <v>38838</v>
      </c>
      <c r="EI136" s="273">
        <v>38869</v>
      </c>
      <c r="EJ136" s="273">
        <v>38899</v>
      </c>
      <c r="EK136" s="273">
        <v>38930</v>
      </c>
      <c r="EL136" s="273">
        <v>38961</v>
      </c>
      <c r="EM136" s="273">
        <v>38991</v>
      </c>
      <c r="EN136" s="273">
        <v>39022</v>
      </c>
      <c r="EO136" s="273">
        <v>39052</v>
      </c>
      <c r="EP136" s="273">
        <v>39083</v>
      </c>
      <c r="EQ136" s="273">
        <v>39114</v>
      </c>
      <c r="ER136" s="273">
        <v>39142</v>
      </c>
      <c r="ES136" s="273">
        <v>39173</v>
      </c>
      <c r="ET136" s="273">
        <v>39203</v>
      </c>
      <c r="EU136" s="273">
        <v>39234</v>
      </c>
      <c r="EV136" s="273">
        <v>39264</v>
      </c>
      <c r="EW136" s="273">
        <v>39295</v>
      </c>
      <c r="EX136" s="273">
        <v>39326</v>
      </c>
      <c r="EY136" s="273">
        <v>39356</v>
      </c>
      <c r="EZ136" s="273">
        <v>39387</v>
      </c>
      <c r="FA136" s="273">
        <v>39417</v>
      </c>
      <c r="FB136" s="273">
        <v>39448</v>
      </c>
      <c r="FC136" s="273">
        <v>39479</v>
      </c>
      <c r="FD136" s="273">
        <v>39508</v>
      </c>
      <c r="FE136" s="273">
        <v>39539</v>
      </c>
      <c r="FF136" s="273">
        <v>39569</v>
      </c>
      <c r="FG136" s="273">
        <v>39600</v>
      </c>
      <c r="FH136" s="273">
        <v>39630</v>
      </c>
      <c r="FI136" s="273">
        <v>39661</v>
      </c>
      <c r="FJ136" s="273">
        <v>39692</v>
      </c>
      <c r="FK136" s="273">
        <v>39722</v>
      </c>
      <c r="FL136" s="273">
        <v>39753</v>
      </c>
      <c r="FM136" s="273">
        <v>39783</v>
      </c>
      <c r="FN136" s="273">
        <v>39814</v>
      </c>
      <c r="FO136" s="273">
        <v>39845</v>
      </c>
      <c r="FP136" s="273">
        <v>39873</v>
      </c>
      <c r="FQ136" s="273">
        <v>39904</v>
      </c>
      <c r="FR136" s="273">
        <v>39934</v>
      </c>
      <c r="FS136" s="273">
        <v>39965</v>
      </c>
      <c r="FT136" s="273">
        <v>39995</v>
      </c>
      <c r="FU136" s="273">
        <v>40026</v>
      </c>
      <c r="FV136" s="273">
        <v>40057</v>
      </c>
      <c r="FW136" s="273">
        <v>40087</v>
      </c>
      <c r="FX136" s="273">
        <v>40118</v>
      </c>
      <c r="FY136" s="273">
        <v>40148</v>
      </c>
      <c r="FZ136" s="273">
        <v>40179</v>
      </c>
      <c r="GA136" s="273">
        <v>40210</v>
      </c>
      <c r="GB136" s="273">
        <v>40238</v>
      </c>
      <c r="GC136" s="273">
        <v>40269</v>
      </c>
      <c r="GD136" s="273">
        <v>40299</v>
      </c>
      <c r="GE136" s="273">
        <v>40330</v>
      </c>
      <c r="GF136" s="273">
        <v>40360</v>
      </c>
      <c r="GG136" s="273">
        <v>40391</v>
      </c>
      <c r="GH136" s="273">
        <v>40422</v>
      </c>
      <c r="GI136" s="273">
        <v>40452</v>
      </c>
      <c r="GJ136" s="273">
        <v>40483</v>
      </c>
      <c r="GK136" s="273">
        <v>40513</v>
      </c>
      <c r="GL136" s="273">
        <v>40544</v>
      </c>
      <c r="GM136" s="273">
        <v>40575</v>
      </c>
      <c r="GN136" s="273">
        <v>40603</v>
      </c>
      <c r="GO136" s="273">
        <v>40634</v>
      </c>
      <c r="GP136" s="273">
        <v>40664</v>
      </c>
      <c r="GQ136" s="273">
        <v>40695</v>
      </c>
      <c r="GR136" s="273">
        <v>40725</v>
      </c>
      <c r="GS136" s="273">
        <v>40756</v>
      </c>
      <c r="GT136" s="273">
        <v>40787</v>
      </c>
      <c r="GU136" s="273">
        <v>40817</v>
      </c>
      <c r="GV136" s="273">
        <v>40848</v>
      </c>
      <c r="GW136" s="273">
        <v>40878</v>
      </c>
      <c r="GX136" s="273">
        <v>40909</v>
      </c>
      <c r="GY136" s="273">
        <v>40940</v>
      </c>
      <c r="GZ136" s="273">
        <v>40969</v>
      </c>
      <c r="HA136" s="273">
        <v>41000</v>
      </c>
      <c r="HB136" s="273">
        <v>41030</v>
      </c>
      <c r="HC136" s="273">
        <v>41061</v>
      </c>
      <c r="HD136" s="273">
        <v>41091</v>
      </c>
      <c r="HE136" s="273">
        <v>41122</v>
      </c>
      <c r="HF136" s="273">
        <v>41153</v>
      </c>
      <c r="HG136" s="273">
        <v>41183</v>
      </c>
      <c r="HH136" s="273">
        <v>41214</v>
      </c>
      <c r="HI136" s="273">
        <v>41244</v>
      </c>
      <c r="HJ136" s="273">
        <v>41275</v>
      </c>
      <c r="HK136" s="273">
        <v>41306</v>
      </c>
      <c r="HL136" s="273">
        <v>41334</v>
      </c>
      <c r="HM136" s="273">
        <v>41365</v>
      </c>
      <c r="HN136" s="273">
        <v>41395</v>
      </c>
      <c r="HO136" s="273">
        <v>41426</v>
      </c>
      <c r="HP136" s="273">
        <v>41456</v>
      </c>
      <c r="HQ136" s="273">
        <v>41487</v>
      </c>
      <c r="HR136" s="273">
        <v>41518</v>
      </c>
      <c r="HS136" s="273">
        <v>41548</v>
      </c>
      <c r="HT136" s="273">
        <v>41579</v>
      </c>
      <c r="HU136" s="273">
        <v>41609</v>
      </c>
      <c r="HV136" s="273">
        <v>41640</v>
      </c>
      <c r="HW136" s="273">
        <v>41671</v>
      </c>
      <c r="HX136" s="273">
        <v>41699</v>
      </c>
      <c r="HY136" s="273">
        <v>41730</v>
      </c>
      <c r="HZ136" s="273">
        <v>41760</v>
      </c>
      <c r="IA136" s="273">
        <v>41791</v>
      </c>
      <c r="IB136" s="273">
        <v>41821</v>
      </c>
      <c r="IC136" s="273">
        <v>41852</v>
      </c>
      <c r="ID136" s="273">
        <v>41883</v>
      </c>
      <c r="IE136" s="273">
        <v>41913</v>
      </c>
      <c r="IF136" s="273">
        <v>41944</v>
      </c>
      <c r="IG136" s="273">
        <v>41974</v>
      </c>
      <c r="IH136" s="273">
        <v>42005</v>
      </c>
      <c r="II136" s="273">
        <v>42036</v>
      </c>
      <c r="IJ136" s="273">
        <v>42064</v>
      </c>
      <c r="IK136" s="273">
        <v>42095</v>
      </c>
      <c r="IL136" s="273">
        <v>42125</v>
      </c>
      <c r="IM136" s="273">
        <v>42156</v>
      </c>
      <c r="IN136" s="273">
        <v>42186</v>
      </c>
      <c r="IO136" s="273">
        <v>42217</v>
      </c>
      <c r="IP136" s="273">
        <v>42248</v>
      </c>
      <c r="IQ136" s="273">
        <v>42278</v>
      </c>
      <c r="IR136" s="273">
        <v>42309</v>
      </c>
      <c r="IS136" s="273">
        <v>42339</v>
      </c>
      <c r="IT136" s="273">
        <v>42370</v>
      </c>
      <c r="IU136" s="273">
        <v>42401</v>
      </c>
      <c r="IV136" s="273">
        <v>42430</v>
      </c>
      <c r="IW136" s="273">
        <v>42461</v>
      </c>
      <c r="IX136" s="273">
        <v>42491</v>
      </c>
      <c r="IY136" s="273">
        <v>42522</v>
      </c>
      <c r="IZ136" s="273">
        <v>42552</v>
      </c>
      <c r="JA136" s="273">
        <v>42583</v>
      </c>
      <c r="JB136" s="273">
        <v>42614</v>
      </c>
      <c r="JC136" s="273">
        <v>42644</v>
      </c>
      <c r="JD136" s="273">
        <v>42675</v>
      </c>
      <c r="JE136" s="273">
        <v>42705</v>
      </c>
      <c r="JF136" s="273">
        <v>42736</v>
      </c>
      <c r="JG136" s="273">
        <v>42767</v>
      </c>
      <c r="JH136" s="273">
        <v>42795</v>
      </c>
      <c r="JI136" s="273">
        <v>42826</v>
      </c>
      <c r="JJ136" s="273">
        <v>42856</v>
      </c>
      <c r="JK136" s="273">
        <v>42887</v>
      </c>
      <c r="JL136" s="273">
        <v>42917</v>
      </c>
      <c r="JM136" s="273">
        <v>42948</v>
      </c>
      <c r="JN136" s="273">
        <v>42979</v>
      </c>
      <c r="JO136" s="273">
        <v>43009</v>
      </c>
      <c r="JP136" s="273">
        <v>43040</v>
      </c>
      <c r="JQ136" s="273">
        <v>43070</v>
      </c>
      <c r="JR136" s="273">
        <v>43101</v>
      </c>
      <c r="JS136" s="273">
        <v>43132</v>
      </c>
      <c r="JT136" s="273">
        <v>43160</v>
      </c>
      <c r="JU136" s="273">
        <v>43191</v>
      </c>
      <c r="JV136" s="273">
        <v>43221</v>
      </c>
      <c r="JW136" s="273">
        <v>43252</v>
      </c>
      <c r="JX136" s="273">
        <v>43282</v>
      </c>
      <c r="JY136" s="273">
        <v>43313</v>
      </c>
      <c r="JZ136" s="273">
        <v>43344</v>
      </c>
      <c r="KA136" s="273">
        <v>43374</v>
      </c>
      <c r="KB136" s="273">
        <v>43405</v>
      </c>
      <c r="KC136" s="273">
        <v>43435</v>
      </c>
      <c r="KD136" s="273">
        <v>43466</v>
      </c>
      <c r="KE136" s="273">
        <v>43497</v>
      </c>
      <c r="KF136" s="273">
        <v>43525</v>
      </c>
      <c r="KG136" s="273">
        <v>43556</v>
      </c>
      <c r="KH136" s="273">
        <v>43586</v>
      </c>
      <c r="KI136" s="273">
        <v>43617</v>
      </c>
      <c r="KJ136" s="273">
        <v>43647</v>
      </c>
      <c r="KK136" s="273">
        <v>43678</v>
      </c>
      <c r="KL136" s="273">
        <v>43709</v>
      </c>
      <c r="KM136" s="273">
        <v>43739</v>
      </c>
      <c r="KN136" s="273">
        <v>43770</v>
      </c>
      <c r="KO136" s="273">
        <v>43800</v>
      </c>
      <c r="KP136" s="273">
        <v>43831</v>
      </c>
      <c r="KQ136" s="273">
        <v>43862</v>
      </c>
      <c r="KR136" s="273">
        <v>43891</v>
      </c>
      <c r="KS136" s="273">
        <v>43922</v>
      </c>
      <c r="KT136" s="273">
        <v>43952</v>
      </c>
      <c r="KU136" s="273">
        <v>43983</v>
      </c>
      <c r="KV136" s="273">
        <v>44013</v>
      </c>
      <c r="KW136" s="273">
        <v>44044</v>
      </c>
      <c r="KX136" s="273">
        <v>44075</v>
      </c>
      <c r="KY136" s="273">
        <v>44105</v>
      </c>
      <c r="KZ136" s="273">
        <v>44136</v>
      </c>
      <c r="LA136" s="273">
        <v>44166</v>
      </c>
      <c r="LB136" s="273">
        <v>44197</v>
      </c>
      <c r="LC136" s="273">
        <v>44228</v>
      </c>
      <c r="LD136" s="273">
        <v>44256</v>
      </c>
      <c r="LE136" s="273">
        <v>44287</v>
      </c>
      <c r="LF136" s="273">
        <v>44317</v>
      </c>
      <c r="LG136" s="273">
        <v>44348</v>
      </c>
      <c r="LH136" s="273">
        <v>44378</v>
      </c>
      <c r="LI136" s="273">
        <v>44409</v>
      </c>
      <c r="LJ136" s="273">
        <v>44440</v>
      </c>
      <c r="LK136" s="273">
        <v>44470</v>
      </c>
      <c r="LL136" s="273">
        <v>44501</v>
      </c>
      <c r="LM136" s="273">
        <v>44531</v>
      </c>
      <c r="LN136" s="273">
        <v>44562</v>
      </c>
      <c r="LO136" s="273">
        <v>44593</v>
      </c>
      <c r="LP136" s="273">
        <v>44621</v>
      </c>
      <c r="LQ136" s="273">
        <v>44652</v>
      </c>
      <c r="LR136" s="273">
        <v>44682</v>
      </c>
      <c r="LS136" s="273">
        <v>44713</v>
      </c>
      <c r="LT136" s="273">
        <v>44743</v>
      </c>
      <c r="LU136" s="273">
        <v>44774</v>
      </c>
      <c r="LV136" s="273">
        <v>44805</v>
      </c>
      <c r="LW136" s="273">
        <v>44835</v>
      </c>
      <c r="LX136" s="273">
        <v>44866</v>
      </c>
      <c r="LY136" s="273">
        <v>44896</v>
      </c>
      <c r="LZ136" s="273">
        <v>44927</v>
      </c>
      <c r="MA136" s="273">
        <v>44958</v>
      </c>
      <c r="MB136" s="273">
        <v>44986</v>
      </c>
      <c r="MC136" s="273">
        <v>45017</v>
      </c>
      <c r="MD136" s="273">
        <v>45047</v>
      </c>
      <c r="ME136" s="273">
        <v>45078</v>
      </c>
      <c r="MF136" s="273">
        <v>45108</v>
      </c>
      <c r="MG136" s="273">
        <v>45139</v>
      </c>
      <c r="MH136" s="273">
        <v>45170</v>
      </c>
      <c r="MI136" s="273">
        <v>45200</v>
      </c>
      <c r="MJ136" s="273">
        <v>45231</v>
      </c>
      <c r="MK136" s="273">
        <v>45261</v>
      </c>
      <c r="ML136" s="273">
        <v>45292</v>
      </c>
      <c r="MM136" s="273">
        <v>45323</v>
      </c>
      <c r="MN136" s="273">
        <v>45352</v>
      </c>
      <c r="MO136" s="273">
        <v>45383</v>
      </c>
      <c r="MP136" s="273">
        <v>45413</v>
      </c>
      <c r="MQ136" s="273">
        <v>45444</v>
      </c>
      <c r="MR136" s="273">
        <v>45474</v>
      </c>
      <c r="MS136" s="273">
        <v>45505</v>
      </c>
      <c r="MT136" s="273">
        <v>45536</v>
      </c>
      <c r="MU136" s="273">
        <v>45566</v>
      </c>
      <c r="MV136" s="273">
        <v>45597</v>
      </c>
      <c r="MW136" s="273">
        <v>45627</v>
      </c>
    </row>
    <row r="137" spans="1:361" ht="15" thickTop="1">
      <c r="A137" s="458" t="s">
        <v>632</v>
      </c>
      <c r="B137" s="454"/>
      <c r="C137" s="454"/>
      <c r="D137" s="454"/>
      <c r="E137" s="454"/>
      <c r="F137" s="454"/>
      <c r="G137" s="454"/>
      <c r="H137" s="454"/>
      <c r="I137" s="454"/>
      <c r="J137" s="454"/>
      <c r="K137" s="454"/>
      <c r="L137" s="454"/>
      <c r="M137" s="454"/>
      <c r="N137" s="454"/>
      <c r="O137" s="454"/>
      <c r="P137" s="454"/>
      <c r="Q137" s="454"/>
      <c r="R137" s="454"/>
      <c r="S137" s="454"/>
      <c r="T137" s="454"/>
      <c r="U137" s="454"/>
      <c r="V137" s="454"/>
      <c r="W137" s="454"/>
      <c r="X137" s="454"/>
      <c r="Y137" s="454"/>
      <c r="Z137" s="454"/>
      <c r="AA137" s="454"/>
      <c r="AB137" s="454"/>
      <c r="AC137" s="454"/>
      <c r="AD137" s="454"/>
      <c r="AE137" s="454"/>
      <c r="AF137" s="454"/>
      <c r="AG137" s="454"/>
      <c r="AH137" s="454"/>
      <c r="AI137" s="454"/>
      <c r="AJ137" s="454"/>
      <c r="AK137" s="454"/>
      <c r="AL137" s="454"/>
      <c r="AM137" s="454"/>
      <c r="AN137" s="454"/>
      <c r="AO137" s="454"/>
      <c r="AP137" s="454"/>
      <c r="AQ137" s="454"/>
      <c r="AR137" s="454"/>
      <c r="AS137" s="454"/>
      <c r="AT137" s="454"/>
      <c r="AU137" s="454"/>
      <c r="AV137" s="454"/>
      <c r="AW137" s="454"/>
      <c r="AX137" s="454"/>
      <c r="AY137" s="454"/>
      <c r="AZ137" s="454"/>
      <c r="BA137" s="454"/>
      <c r="BB137" s="454"/>
      <c r="BC137" s="454"/>
      <c r="BD137" s="454"/>
      <c r="BE137" s="454"/>
      <c r="BF137" s="454"/>
      <c r="BG137" s="454"/>
      <c r="BH137" s="454"/>
      <c r="BI137" s="454"/>
      <c r="BJ137" s="454"/>
      <c r="BK137" s="454"/>
      <c r="BL137" s="454"/>
      <c r="BM137" s="454"/>
      <c r="BN137" s="454"/>
      <c r="BO137" s="454"/>
      <c r="BP137" s="454"/>
      <c r="BQ137" s="454"/>
      <c r="BR137" s="454"/>
      <c r="BS137" s="454"/>
      <c r="BT137" s="454"/>
      <c r="BU137" s="454"/>
      <c r="BV137" s="454"/>
      <c r="BW137" s="454"/>
      <c r="BX137" s="454"/>
      <c r="BY137" s="454"/>
      <c r="BZ137" s="454"/>
      <c r="CA137" s="454"/>
      <c r="CB137" s="454"/>
      <c r="CC137" s="454"/>
      <c r="CD137" s="454"/>
      <c r="CE137" s="454"/>
      <c r="CF137" s="454"/>
      <c r="CG137" s="454"/>
      <c r="CH137" s="454"/>
      <c r="CI137" s="454"/>
      <c r="CJ137" s="454"/>
      <c r="CK137" s="454"/>
      <c r="CL137" s="454"/>
      <c r="CM137" s="454"/>
      <c r="CN137" s="454"/>
      <c r="CO137" s="454"/>
      <c r="CP137" s="454"/>
      <c r="CQ137" s="454"/>
      <c r="CR137" s="454"/>
      <c r="CS137" s="454"/>
      <c r="CT137" s="454"/>
      <c r="CU137" s="454"/>
      <c r="CV137" s="454"/>
      <c r="CW137" s="454"/>
      <c r="CX137" s="454"/>
      <c r="CY137" s="454"/>
      <c r="CZ137" s="454"/>
      <c r="DA137" s="454"/>
      <c r="DB137" s="454"/>
      <c r="DC137" s="454"/>
      <c r="DD137" s="454"/>
      <c r="DE137" s="454"/>
      <c r="DF137" s="454"/>
      <c r="DG137" s="454"/>
      <c r="DH137" s="454"/>
      <c r="DI137" s="454"/>
      <c r="DJ137" s="454"/>
      <c r="DK137" s="454"/>
      <c r="DL137" s="454"/>
      <c r="DM137" s="454"/>
      <c r="DN137" s="454"/>
      <c r="DO137" s="454"/>
      <c r="DP137" s="454"/>
      <c r="DQ137" s="454"/>
      <c r="DR137" s="454"/>
      <c r="DS137" s="454"/>
      <c r="DT137" s="454"/>
      <c r="DU137" s="454"/>
      <c r="DV137" s="454"/>
      <c r="DW137" s="454"/>
      <c r="DX137" s="454"/>
      <c r="DY137" s="454"/>
      <c r="DZ137" s="454"/>
      <c r="EA137" s="454"/>
      <c r="EB137" s="454"/>
      <c r="EC137" s="454"/>
      <c r="ED137" s="454"/>
      <c r="EE137" s="454"/>
      <c r="EF137" s="454"/>
      <c r="EG137" s="454"/>
      <c r="EH137" s="454"/>
      <c r="EI137" s="454"/>
      <c r="EJ137" s="454"/>
      <c r="EK137" s="454"/>
      <c r="EL137" s="454"/>
      <c r="EM137" s="454"/>
      <c r="EN137" s="454"/>
      <c r="EO137" s="454"/>
      <c r="EP137" s="454"/>
      <c r="EQ137" s="454"/>
      <c r="ER137" s="454"/>
      <c r="ES137" s="454"/>
      <c r="ET137" s="454"/>
      <c r="EU137" s="454"/>
      <c r="EV137" s="454"/>
      <c r="EW137" s="454"/>
      <c r="EX137" s="454"/>
      <c r="EY137" s="454"/>
      <c r="EZ137" s="454"/>
      <c r="FA137" s="454"/>
      <c r="FB137" s="454"/>
      <c r="FC137" s="454"/>
      <c r="FD137" s="454"/>
      <c r="FE137" s="454"/>
      <c r="FF137" s="454"/>
      <c r="FG137" s="454"/>
      <c r="FH137" s="454"/>
      <c r="FI137" s="454"/>
      <c r="FJ137" s="454"/>
      <c r="FK137" s="454"/>
      <c r="FL137" s="454"/>
      <c r="FM137" s="454"/>
      <c r="FN137" s="454"/>
      <c r="FO137" s="454"/>
      <c r="FP137" s="454"/>
      <c r="FQ137" s="454"/>
      <c r="FR137" s="454"/>
      <c r="FS137" s="454"/>
      <c r="FT137" s="454"/>
      <c r="FU137" s="454"/>
      <c r="FV137" s="454"/>
      <c r="FW137" s="454"/>
      <c r="FX137" s="454"/>
      <c r="FY137" s="454"/>
      <c r="FZ137" s="454"/>
      <c r="GA137" s="454"/>
      <c r="GB137" s="454"/>
      <c r="GC137" s="454"/>
      <c r="GD137" s="454"/>
      <c r="GE137" s="454"/>
      <c r="GF137" s="454"/>
      <c r="GG137" s="454"/>
      <c r="GH137" s="454"/>
      <c r="GI137" s="454"/>
      <c r="GJ137" s="454"/>
      <c r="GK137" s="454"/>
      <c r="GL137" s="454"/>
      <c r="GM137" s="454"/>
      <c r="GN137" s="454"/>
      <c r="GO137" s="454"/>
      <c r="GP137" s="454"/>
      <c r="GQ137" s="454"/>
      <c r="GR137" s="454"/>
      <c r="GS137" s="454"/>
      <c r="GT137" s="454"/>
      <c r="GU137" s="454"/>
      <c r="GV137" s="454"/>
      <c r="GW137" s="454"/>
      <c r="GX137" s="454"/>
      <c r="GY137" s="454"/>
      <c r="GZ137" s="454"/>
      <c r="HA137" s="454"/>
      <c r="HB137" s="454"/>
      <c r="HC137" s="454"/>
      <c r="HD137" s="454"/>
      <c r="HE137" s="454"/>
      <c r="HF137" s="454"/>
      <c r="HG137" s="454"/>
      <c r="HH137" s="454"/>
      <c r="HI137" s="454"/>
      <c r="HJ137" s="454"/>
      <c r="HK137" s="454"/>
      <c r="HL137" s="454"/>
      <c r="HM137" s="454"/>
      <c r="HN137" s="454"/>
      <c r="HO137" s="454"/>
      <c r="HP137" s="454"/>
      <c r="HQ137" s="454"/>
      <c r="HR137" s="454"/>
      <c r="HS137" s="454"/>
      <c r="HT137" s="454"/>
      <c r="HU137" s="454"/>
      <c r="HV137" s="454"/>
      <c r="HW137" s="454"/>
      <c r="HX137" s="454"/>
      <c r="HY137" s="454"/>
      <c r="HZ137" s="454"/>
      <c r="IA137" s="454"/>
      <c r="IB137" s="454"/>
      <c r="IC137" s="454"/>
      <c r="ID137" s="454"/>
      <c r="IE137" s="454"/>
      <c r="IF137" s="454"/>
      <c r="IG137" s="454"/>
      <c r="IH137" s="454"/>
      <c r="II137" s="454"/>
      <c r="IJ137" s="454"/>
      <c r="IK137" s="454"/>
      <c r="IL137" s="454"/>
      <c r="IM137" s="454"/>
      <c r="IN137" s="454"/>
      <c r="IO137" s="454"/>
      <c r="IP137" s="454"/>
      <c r="IQ137" s="454"/>
      <c r="IR137" s="454"/>
      <c r="IS137" s="454"/>
      <c r="IT137" s="454"/>
      <c r="IU137" s="454"/>
      <c r="IV137" s="454"/>
      <c r="IW137" s="454"/>
      <c r="IX137" s="454"/>
      <c r="IY137" s="454"/>
      <c r="IZ137" s="454"/>
      <c r="JA137" s="454"/>
      <c r="JB137" s="454"/>
      <c r="JC137" s="454"/>
      <c r="JD137" s="454"/>
      <c r="JE137" s="454"/>
      <c r="JF137" s="454"/>
      <c r="JG137" s="454"/>
      <c r="JH137" s="454"/>
      <c r="JI137" s="454"/>
      <c r="JJ137" s="454"/>
      <c r="JK137" s="454"/>
      <c r="JL137" s="454"/>
      <c r="JM137" s="454"/>
      <c r="JN137" s="454"/>
      <c r="JO137" s="454"/>
      <c r="JP137" s="454"/>
      <c r="JQ137" s="454"/>
      <c r="JR137" s="454"/>
      <c r="JS137" s="454"/>
      <c r="JT137" s="454"/>
      <c r="JU137" s="454"/>
      <c r="JV137" s="454"/>
      <c r="JW137" s="454"/>
      <c r="JX137" s="454"/>
      <c r="JY137" s="454"/>
      <c r="JZ137" s="454"/>
      <c r="KA137" s="454"/>
      <c r="KB137" s="454"/>
      <c r="KC137" s="454"/>
      <c r="KD137" s="454"/>
      <c r="KE137" s="454"/>
      <c r="KF137" s="454"/>
      <c r="KG137" s="454"/>
      <c r="KH137" s="454"/>
      <c r="KI137" s="454"/>
      <c r="KJ137" s="454"/>
      <c r="KK137" s="454"/>
      <c r="KL137" s="454"/>
      <c r="KM137" s="454"/>
      <c r="KN137" s="454"/>
      <c r="KO137" s="454"/>
      <c r="KP137" s="454"/>
      <c r="KQ137" s="454"/>
      <c r="KR137" s="454"/>
      <c r="KS137" s="454"/>
      <c r="KT137" s="454"/>
      <c r="KU137" s="454"/>
      <c r="KV137" s="454"/>
      <c r="KW137" s="454"/>
      <c r="KX137" s="454"/>
      <c r="KY137" s="454"/>
      <c r="KZ137" s="454"/>
      <c r="LA137" s="454"/>
      <c r="LB137" s="454"/>
      <c r="LC137" s="454"/>
      <c r="LD137" s="454"/>
      <c r="LE137" s="454"/>
      <c r="LF137" s="454"/>
      <c r="LG137" s="454"/>
      <c r="LH137" s="454"/>
      <c r="LI137" s="454"/>
      <c r="LJ137" s="454"/>
      <c r="LK137" s="454"/>
      <c r="LL137" s="454"/>
      <c r="LM137" s="454"/>
      <c r="LN137" s="454"/>
      <c r="LO137" s="454"/>
      <c r="LP137" s="454"/>
      <c r="LQ137" s="454"/>
      <c r="LR137" s="454"/>
      <c r="LS137" s="454"/>
      <c r="LT137" s="454"/>
      <c r="LU137" s="454"/>
      <c r="LV137" s="454"/>
      <c r="LW137" s="454"/>
      <c r="LX137" s="454"/>
      <c r="LY137" s="454"/>
      <c r="LZ137" s="454"/>
      <c r="MA137" s="454"/>
      <c r="MB137" s="454"/>
      <c r="MC137" s="454"/>
      <c r="MD137" s="454"/>
      <c r="ME137" s="454"/>
      <c r="MF137" s="454"/>
      <c r="MG137" s="454"/>
      <c r="MH137" s="454"/>
      <c r="MI137" s="454"/>
      <c r="MJ137" s="454"/>
      <c r="MK137" s="454"/>
      <c r="ML137" s="454"/>
      <c r="MM137" s="454"/>
      <c r="MN137" s="454"/>
      <c r="MO137" s="454"/>
      <c r="MP137" s="454"/>
      <c r="MQ137" s="454"/>
      <c r="MR137" s="454"/>
      <c r="MS137" s="454"/>
      <c r="MT137" s="454"/>
      <c r="MU137" s="454"/>
      <c r="MV137" s="454"/>
      <c r="MW137" s="454"/>
    </row>
    <row r="138" spans="1:361">
      <c r="A138" s="458" t="s">
        <v>26</v>
      </c>
      <c r="B138" s="454"/>
      <c r="C138" s="454"/>
      <c r="D138" s="454"/>
      <c r="E138" s="454"/>
      <c r="F138" s="454"/>
      <c r="G138" s="454"/>
      <c r="H138" s="454"/>
      <c r="I138" s="454"/>
      <c r="J138" s="454"/>
      <c r="K138" s="454"/>
      <c r="L138" s="454"/>
      <c r="M138" s="454"/>
      <c r="N138" s="454"/>
      <c r="O138" s="454"/>
      <c r="P138" s="454"/>
      <c r="Q138" s="454"/>
      <c r="R138" s="454"/>
      <c r="S138" s="454"/>
      <c r="T138" s="454"/>
      <c r="U138" s="454"/>
      <c r="V138" s="454"/>
      <c r="W138" s="454"/>
      <c r="X138" s="454"/>
      <c r="Y138" s="454"/>
      <c r="Z138" s="454"/>
      <c r="AA138" s="454"/>
      <c r="AB138" s="454"/>
      <c r="AC138" s="454"/>
      <c r="AD138" s="454"/>
      <c r="AE138" s="454"/>
      <c r="AF138" s="454"/>
      <c r="AG138" s="454"/>
      <c r="AH138" s="454"/>
      <c r="AI138" s="454"/>
      <c r="AJ138" s="454"/>
      <c r="AK138" s="454"/>
      <c r="AL138" s="454"/>
      <c r="AM138" s="454"/>
      <c r="AN138" s="454"/>
      <c r="AO138" s="454"/>
      <c r="AP138" s="454"/>
      <c r="AQ138" s="454"/>
      <c r="AR138" s="454"/>
      <c r="AS138" s="454"/>
      <c r="AT138" s="454"/>
      <c r="AU138" s="454"/>
      <c r="AV138" s="454"/>
      <c r="AW138" s="454"/>
      <c r="AX138" s="454"/>
      <c r="AY138" s="454"/>
      <c r="AZ138" s="454"/>
      <c r="BA138" s="454"/>
      <c r="BB138" s="454"/>
      <c r="BC138" s="454"/>
      <c r="BD138" s="454"/>
      <c r="BE138" s="454"/>
      <c r="BF138" s="454"/>
      <c r="BG138" s="454"/>
      <c r="BH138" s="454"/>
      <c r="BI138" s="454"/>
      <c r="BJ138" s="454"/>
      <c r="BK138" s="454"/>
      <c r="BL138" s="454"/>
      <c r="BM138" s="454"/>
      <c r="BN138" s="454"/>
      <c r="BO138" s="454"/>
      <c r="BP138" s="454"/>
      <c r="BQ138" s="454"/>
      <c r="BR138" s="454"/>
      <c r="BS138" s="454"/>
      <c r="BT138" s="454"/>
      <c r="BU138" s="454"/>
      <c r="BV138" s="454"/>
      <c r="BW138" s="454"/>
      <c r="BX138" s="454"/>
      <c r="BY138" s="454"/>
      <c r="BZ138" s="454"/>
      <c r="CA138" s="454"/>
      <c r="CB138" s="454"/>
      <c r="CC138" s="454"/>
      <c r="CD138" s="454"/>
      <c r="CE138" s="454"/>
      <c r="CF138" s="454"/>
      <c r="CG138" s="454"/>
      <c r="CH138" s="454"/>
      <c r="CI138" s="454"/>
      <c r="CJ138" s="454"/>
      <c r="CK138" s="454"/>
      <c r="CL138" s="454"/>
      <c r="CM138" s="454"/>
      <c r="CN138" s="454"/>
      <c r="CO138" s="454"/>
      <c r="CP138" s="454"/>
      <c r="CQ138" s="454"/>
      <c r="CR138" s="454"/>
      <c r="CS138" s="454"/>
      <c r="CT138" s="454"/>
      <c r="CU138" s="454"/>
      <c r="CV138" s="454"/>
      <c r="CW138" s="454"/>
      <c r="CX138" s="454"/>
      <c r="CY138" s="454"/>
      <c r="CZ138" s="454"/>
      <c r="DA138" s="454"/>
      <c r="DB138" s="454"/>
      <c r="DC138" s="454"/>
      <c r="DD138" s="454"/>
      <c r="DE138" s="454"/>
      <c r="DF138" s="454"/>
      <c r="DG138" s="454"/>
      <c r="DH138" s="454"/>
      <c r="DI138" s="454"/>
      <c r="DJ138" s="454"/>
      <c r="DK138" s="454"/>
      <c r="DL138" s="454"/>
      <c r="DM138" s="454"/>
      <c r="DN138" s="454"/>
      <c r="DO138" s="454"/>
      <c r="DP138" s="454"/>
      <c r="DQ138" s="454"/>
      <c r="DR138" s="454"/>
      <c r="DS138" s="454"/>
      <c r="DT138" s="454"/>
      <c r="DU138" s="454"/>
      <c r="DV138" s="454"/>
      <c r="DW138" s="454"/>
      <c r="DX138" s="454"/>
      <c r="DY138" s="454"/>
      <c r="DZ138" s="454"/>
      <c r="EA138" s="454"/>
      <c r="EB138" s="454"/>
      <c r="EC138" s="454"/>
      <c r="ED138" s="454"/>
      <c r="EE138" s="454"/>
      <c r="EF138" s="454"/>
      <c r="EG138" s="454"/>
      <c r="EH138" s="454"/>
      <c r="EI138" s="454"/>
      <c r="EJ138" s="454"/>
      <c r="EK138" s="454"/>
      <c r="EL138" s="454"/>
      <c r="EM138" s="454"/>
      <c r="EN138" s="454"/>
      <c r="EO138" s="454"/>
      <c r="EP138" s="454"/>
      <c r="EQ138" s="454"/>
      <c r="ER138" s="454"/>
      <c r="ES138" s="454"/>
      <c r="ET138" s="454"/>
      <c r="EU138" s="454"/>
      <c r="EV138" s="454"/>
      <c r="EW138" s="454"/>
      <c r="EX138" s="454"/>
      <c r="EY138" s="454"/>
      <c r="EZ138" s="454"/>
      <c r="FA138" s="454"/>
      <c r="FB138" s="454"/>
      <c r="FC138" s="454"/>
      <c r="FD138" s="454"/>
      <c r="FE138" s="454"/>
      <c r="FF138" s="454"/>
      <c r="FG138" s="454"/>
      <c r="FH138" s="454"/>
      <c r="FI138" s="454"/>
      <c r="FJ138" s="454"/>
      <c r="FK138" s="454"/>
      <c r="FL138" s="454"/>
      <c r="FM138" s="454"/>
      <c r="FN138" s="454"/>
      <c r="FO138" s="454"/>
      <c r="FP138" s="454"/>
      <c r="FQ138" s="454"/>
      <c r="FR138" s="454"/>
      <c r="FS138" s="454"/>
      <c r="FT138" s="454"/>
      <c r="FU138" s="454"/>
      <c r="FV138" s="454"/>
      <c r="FW138" s="454"/>
      <c r="FX138" s="454"/>
      <c r="FY138" s="454"/>
      <c r="FZ138" s="454"/>
      <c r="GA138" s="454"/>
      <c r="GB138" s="454"/>
      <c r="GC138" s="454"/>
      <c r="GD138" s="454"/>
      <c r="GE138" s="454"/>
      <c r="GF138" s="454"/>
      <c r="GG138" s="454"/>
      <c r="GH138" s="454"/>
      <c r="GI138" s="454"/>
      <c r="GJ138" s="454"/>
      <c r="GK138" s="454"/>
      <c r="GL138" s="454"/>
      <c r="GM138" s="454"/>
      <c r="GN138" s="454"/>
      <c r="GO138" s="454"/>
      <c r="GP138" s="454"/>
      <c r="GQ138" s="454"/>
      <c r="GR138" s="454"/>
      <c r="GS138" s="454"/>
      <c r="GT138" s="454"/>
      <c r="GU138" s="454"/>
      <c r="GV138" s="454"/>
      <c r="GW138" s="454"/>
      <c r="GX138" s="454"/>
      <c r="GY138" s="454"/>
      <c r="GZ138" s="454"/>
      <c r="HA138" s="454"/>
      <c r="HB138" s="454"/>
      <c r="HC138" s="454"/>
      <c r="HD138" s="454"/>
      <c r="HE138" s="454"/>
      <c r="HF138" s="454"/>
      <c r="HG138" s="454"/>
      <c r="HH138" s="454"/>
      <c r="HI138" s="454"/>
      <c r="HJ138" s="454"/>
      <c r="HK138" s="454"/>
      <c r="HL138" s="454"/>
      <c r="HM138" s="454"/>
      <c r="HN138" s="454"/>
      <c r="HO138" s="454"/>
      <c r="HP138" s="454"/>
      <c r="HQ138" s="454"/>
      <c r="HR138" s="454"/>
      <c r="HS138" s="454"/>
      <c r="HT138" s="454"/>
      <c r="HU138" s="454"/>
      <c r="HV138" s="454"/>
      <c r="HW138" s="454"/>
      <c r="HX138" s="454"/>
      <c r="HY138" s="454"/>
      <c r="HZ138" s="454"/>
      <c r="IA138" s="454"/>
      <c r="IB138" s="454"/>
      <c r="IC138" s="454"/>
      <c r="ID138" s="454"/>
      <c r="IE138" s="454"/>
      <c r="IF138" s="454"/>
      <c r="IG138" s="454"/>
      <c r="IH138" s="454"/>
      <c r="II138" s="454"/>
      <c r="IJ138" s="454"/>
      <c r="IK138" s="454"/>
      <c r="IL138" s="454"/>
      <c r="IM138" s="454"/>
      <c r="IN138" s="454"/>
      <c r="IO138" s="454"/>
      <c r="IP138" s="454"/>
      <c r="IQ138" s="454"/>
      <c r="IR138" s="454"/>
      <c r="IS138" s="454"/>
      <c r="IT138" s="454"/>
      <c r="IU138" s="454"/>
      <c r="IV138" s="454"/>
      <c r="IW138" s="454"/>
      <c r="IX138" s="454"/>
      <c r="IY138" s="454"/>
      <c r="IZ138" s="454"/>
      <c r="JA138" s="454"/>
      <c r="JB138" s="454"/>
      <c r="JC138" s="454"/>
      <c r="JD138" s="454"/>
      <c r="JE138" s="454"/>
      <c r="JF138" s="454"/>
      <c r="JG138" s="454"/>
      <c r="JH138" s="454"/>
      <c r="JI138" s="454"/>
      <c r="JJ138" s="454"/>
      <c r="JK138" s="454"/>
      <c r="JL138" s="454"/>
      <c r="JM138" s="454"/>
      <c r="JN138" s="454"/>
      <c r="JO138" s="454"/>
      <c r="JP138" s="454"/>
      <c r="JQ138" s="454"/>
      <c r="JR138" s="454"/>
      <c r="JS138" s="454"/>
      <c r="JT138" s="454"/>
      <c r="JU138" s="454"/>
      <c r="JV138" s="454"/>
      <c r="JW138" s="454"/>
      <c r="JX138" s="454"/>
      <c r="JY138" s="454"/>
      <c r="JZ138" s="454"/>
      <c r="KA138" s="454"/>
      <c r="KB138" s="454"/>
      <c r="KC138" s="454"/>
      <c r="KD138" s="454"/>
      <c r="KE138" s="454"/>
      <c r="KF138" s="454"/>
      <c r="KG138" s="454"/>
      <c r="KH138" s="454"/>
      <c r="KI138" s="454"/>
      <c r="KJ138" s="454"/>
      <c r="KK138" s="454"/>
      <c r="KL138" s="454"/>
      <c r="KM138" s="454"/>
      <c r="KN138" s="454"/>
      <c r="KO138" s="454"/>
      <c r="KP138" s="454"/>
      <c r="KQ138" s="454"/>
      <c r="KR138" s="454"/>
      <c r="KS138" s="454"/>
      <c r="KT138" s="454"/>
      <c r="KU138" s="454"/>
      <c r="KV138" s="454"/>
      <c r="KW138" s="454"/>
      <c r="KX138" s="454"/>
      <c r="KY138" s="454"/>
      <c r="KZ138" s="454"/>
      <c r="LA138" s="454"/>
      <c r="LB138" s="454"/>
      <c r="LC138" s="454"/>
      <c r="LD138" s="454"/>
      <c r="LE138" s="454"/>
      <c r="LF138" s="454"/>
      <c r="LG138" s="454"/>
      <c r="LH138" s="454"/>
      <c r="LI138" s="454"/>
      <c r="LJ138" s="454"/>
      <c r="LK138" s="454"/>
      <c r="LL138" s="454"/>
      <c r="LM138" s="454"/>
      <c r="LN138" s="454"/>
      <c r="LO138" s="454"/>
      <c r="LP138" s="454"/>
      <c r="LQ138" s="454"/>
      <c r="LR138" s="454"/>
      <c r="LS138" s="454"/>
      <c r="LT138" s="454"/>
      <c r="LU138" s="454"/>
      <c r="LV138" s="454"/>
      <c r="LW138" s="454"/>
      <c r="LX138" s="454"/>
      <c r="LY138" s="454"/>
      <c r="LZ138" s="454"/>
      <c r="MA138" s="454"/>
      <c r="MB138" s="454"/>
      <c r="MC138" s="454"/>
      <c r="MD138" s="454"/>
      <c r="ME138" s="454"/>
      <c r="MF138" s="454"/>
      <c r="MG138" s="454"/>
      <c r="MH138" s="454"/>
      <c r="MI138" s="454"/>
      <c r="MJ138" s="454"/>
      <c r="MK138" s="454"/>
      <c r="ML138" s="454"/>
      <c r="MM138" s="454"/>
      <c r="MN138" s="454"/>
      <c r="MO138" s="454"/>
      <c r="MP138" s="454"/>
      <c r="MQ138" s="454"/>
      <c r="MR138" s="454"/>
      <c r="MS138" s="454"/>
      <c r="MT138" s="454"/>
      <c r="MU138" s="454"/>
      <c r="MV138" s="454"/>
      <c r="MW138" s="454"/>
    </row>
    <row r="139" spans="1:361">
      <c r="A139" s="459" t="s">
        <v>27</v>
      </c>
      <c r="B139" s="455"/>
      <c r="C139" s="455"/>
      <c r="D139" s="455"/>
      <c r="E139" s="455"/>
      <c r="F139" s="455"/>
      <c r="G139" s="455"/>
      <c r="H139" s="455"/>
      <c r="I139" s="455"/>
      <c r="J139" s="455"/>
      <c r="K139" s="455"/>
      <c r="L139" s="455"/>
      <c r="M139" s="455"/>
      <c r="N139" s="455"/>
      <c r="O139" s="455"/>
      <c r="P139" s="455"/>
      <c r="Q139" s="455"/>
      <c r="R139" s="455"/>
      <c r="S139" s="455"/>
      <c r="T139" s="455"/>
      <c r="U139" s="455"/>
      <c r="V139" s="455"/>
      <c r="W139" s="455"/>
      <c r="X139" s="455"/>
      <c r="Y139" s="455"/>
      <c r="Z139" s="455"/>
      <c r="AA139" s="455"/>
      <c r="AB139" s="455"/>
      <c r="AC139" s="455"/>
      <c r="AD139" s="455"/>
      <c r="AE139" s="455"/>
      <c r="AF139" s="455"/>
      <c r="AG139" s="455"/>
      <c r="AH139" s="455"/>
      <c r="AI139" s="455"/>
      <c r="AJ139" s="455"/>
      <c r="AK139" s="455"/>
      <c r="AL139" s="455"/>
      <c r="AM139" s="455"/>
      <c r="AN139" s="455"/>
      <c r="AO139" s="455"/>
      <c r="AP139" s="455"/>
      <c r="AQ139" s="455"/>
      <c r="AR139" s="455"/>
      <c r="AS139" s="455"/>
      <c r="AT139" s="455"/>
      <c r="AU139" s="455"/>
      <c r="AV139" s="455"/>
      <c r="AW139" s="455"/>
      <c r="AX139" s="455"/>
      <c r="AY139" s="455"/>
      <c r="AZ139" s="455"/>
      <c r="BA139" s="455"/>
      <c r="BB139" s="455"/>
      <c r="BC139" s="455"/>
      <c r="BD139" s="455"/>
      <c r="BE139" s="455"/>
      <c r="BF139" s="455"/>
      <c r="BG139" s="455"/>
      <c r="BH139" s="455"/>
      <c r="BI139" s="455"/>
      <c r="BJ139" s="455"/>
      <c r="BK139" s="455"/>
      <c r="BL139" s="455"/>
      <c r="BM139" s="455"/>
      <c r="BN139" s="455"/>
      <c r="BO139" s="455"/>
      <c r="BP139" s="455"/>
      <c r="BQ139" s="455"/>
      <c r="BR139" s="455"/>
      <c r="BS139" s="455"/>
      <c r="BT139" s="455"/>
      <c r="BU139" s="455"/>
      <c r="BV139" s="455"/>
      <c r="BW139" s="455"/>
      <c r="BX139" s="455"/>
      <c r="BY139" s="455"/>
      <c r="BZ139" s="455"/>
      <c r="CA139" s="455"/>
      <c r="CB139" s="455"/>
      <c r="CC139" s="455"/>
      <c r="CD139" s="455"/>
      <c r="CE139" s="455"/>
      <c r="CF139" s="455"/>
      <c r="CG139" s="455"/>
      <c r="CH139" s="455"/>
      <c r="CI139" s="455"/>
      <c r="CJ139" s="455"/>
      <c r="CK139" s="455"/>
      <c r="CL139" s="455"/>
      <c r="CM139" s="455"/>
      <c r="CN139" s="455"/>
      <c r="CO139" s="455"/>
      <c r="CP139" s="455"/>
      <c r="CQ139" s="455"/>
      <c r="CR139" s="455"/>
      <c r="CS139" s="455"/>
      <c r="CT139" s="455"/>
      <c r="CU139" s="455"/>
      <c r="CV139" s="455"/>
      <c r="CW139" s="455"/>
      <c r="CX139" s="455"/>
      <c r="CY139" s="455"/>
      <c r="CZ139" s="455"/>
      <c r="DA139" s="455"/>
      <c r="DB139" s="455"/>
      <c r="DC139" s="455"/>
      <c r="DD139" s="455"/>
      <c r="DE139" s="455"/>
      <c r="DF139" s="455"/>
      <c r="DG139" s="455"/>
      <c r="DH139" s="455"/>
      <c r="DI139" s="455"/>
      <c r="DJ139" s="455"/>
      <c r="DK139" s="455"/>
      <c r="DL139" s="455"/>
      <c r="DM139" s="455"/>
      <c r="DN139" s="455"/>
      <c r="DO139" s="455"/>
      <c r="DP139" s="455"/>
      <c r="DQ139" s="455"/>
      <c r="DR139" s="455"/>
      <c r="DS139" s="455"/>
      <c r="DT139" s="455"/>
      <c r="DU139" s="455"/>
      <c r="DV139" s="455"/>
      <c r="DW139" s="455"/>
      <c r="DX139" s="455"/>
      <c r="DY139" s="455"/>
      <c r="DZ139" s="455"/>
      <c r="EA139" s="455"/>
      <c r="EB139" s="455"/>
      <c r="EC139" s="455"/>
      <c r="ED139" s="455"/>
      <c r="EE139" s="455"/>
      <c r="EF139" s="455"/>
      <c r="EG139" s="455"/>
      <c r="EH139" s="455"/>
      <c r="EI139" s="455"/>
      <c r="EJ139" s="455"/>
      <c r="EK139" s="455"/>
      <c r="EL139" s="455"/>
      <c r="EM139" s="455"/>
      <c r="EN139" s="455"/>
      <c r="EO139" s="455"/>
      <c r="EP139" s="455"/>
      <c r="EQ139" s="455"/>
      <c r="ER139" s="455"/>
      <c r="ES139" s="455"/>
      <c r="ET139" s="455"/>
      <c r="EU139" s="455"/>
      <c r="EV139" s="455"/>
      <c r="EW139" s="455"/>
      <c r="EX139" s="455"/>
      <c r="EY139" s="455"/>
      <c r="EZ139" s="455"/>
      <c r="FA139" s="455"/>
      <c r="FB139" s="455"/>
      <c r="FC139" s="455"/>
      <c r="FD139" s="455"/>
      <c r="FE139" s="455"/>
      <c r="FF139" s="455"/>
      <c r="FG139" s="455"/>
      <c r="FH139" s="455"/>
      <c r="FI139" s="455"/>
      <c r="FJ139" s="455"/>
      <c r="FK139" s="455"/>
      <c r="FL139" s="455"/>
      <c r="FM139" s="455"/>
      <c r="FN139" s="455"/>
      <c r="FO139" s="455"/>
      <c r="FP139" s="455"/>
      <c r="FQ139" s="455"/>
      <c r="FR139" s="455"/>
      <c r="FS139" s="455"/>
      <c r="FT139" s="455"/>
      <c r="FU139" s="455"/>
      <c r="FV139" s="455"/>
      <c r="FW139" s="455"/>
      <c r="FX139" s="455"/>
      <c r="FY139" s="455"/>
      <c r="FZ139" s="455"/>
      <c r="GA139" s="455"/>
      <c r="GB139" s="455"/>
      <c r="GC139" s="455"/>
      <c r="GD139" s="455"/>
      <c r="GE139" s="455"/>
      <c r="GF139" s="455"/>
      <c r="GG139" s="455"/>
      <c r="GH139" s="455"/>
      <c r="GI139" s="455"/>
      <c r="GJ139" s="455"/>
      <c r="GK139" s="455"/>
      <c r="GL139" s="455"/>
      <c r="GM139" s="455"/>
      <c r="GN139" s="455"/>
      <c r="GO139" s="455"/>
      <c r="GP139" s="455"/>
      <c r="GQ139" s="455"/>
      <c r="GR139" s="455"/>
      <c r="GS139" s="455"/>
      <c r="GT139" s="455"/>
      <c r="GU139" s="455"/>
      <c r="GV139" s="455"/>
      <c r="GW139" s="455"/>
      <c r="GX139" s="455"/>
      <c r="GY139" s="455"/>
      <c r="GZ139" s="455"/>
      <c r="HA139" s="455"/>
      <c r="HB139" s="455"/>
      <c r="HC139" s="455"/>
      <c r="HD139" s="455"/>
      <c r="HE139" s="455"/>
      <c r="HF139" s="455"/>
      <c r="HG139" s="455"/>
      <c r="HH139" s="455"/>
      <c r="HI139" s="455"/>
      <c r="HJ139" s="455"/>
      <c r="HK139" s="455"/>
      <c r="HL139" s="455"/>
      <c r="HM139" s="455"/>
      <c r="HN139" s="455"/>
      <c r="HO139" s="455"/>
      <c r="HP139" s="455"/>
      <c r="HQ139" s="455"/>
      <c r="HR139" s="455"/>
      <c r="HS139" s="455"/>
      <c r="HT139" s="455"/>
      <c r="HU139" s="455"/>
      <c r="HV139" s="455"/>
      <c r="HW139" s="455"/>
      <c r="HX139" s="455"/>
      <c r="HY139" s="455"/>
      <c r="HZ139" s="455"/>
      <c r="IA139" s="455"/>
      <c r="IB139" s="455"/>
      <c r="IC139" s="455"/>
      <c r="ID139" s="455"/>
      <c r="IE139" s="455"/>
      <c r="IF139" s="455"/>
      <c r="IG139" s="455"/>
      <c r="IH139" s="455"/>
      <c r="II139" s="455"/>
      <c r="IJ139" s="455"/>
      <c r="IK139" s="455"/>
      <c r="IL139" s="455"/>
      <c r="IM139" s="455"/>
      <c r="IN139" s="455"/>
      <c r="IO139" s="455"/>
      <c r="IP139" s="455"/>
      <c r="IQ139" s="455"/>
      <c r="IR139" s="455"/>
      <c r="IS139" s="455"/>
      <c r="IT139" s="455"/>
      <c r="IU139" s="455"/>
      <c r="IV139" s="455"/>
      <c r="IW139" s="455"/>
      <c r="IX139" s="455"/>
      <c r="IY139" s="455"/>
      <c r="IZ139" s="455"/>
      <c r="JA139" s="455"/>
      <c r="JB139" s="455"/>
      <c r="JC139" s="455"/>
      <c r="JD139" s="455"/>
      <c r="JE139" s="455"/>
      <c r="JF139" s="455"/>
      <c r="JG139" s="455"/>
      <c r="JH139" s="455"/>
      <c r="JI139" s="455"/>
      <c r="JJ139" s="455"/>
      <c r="JK139" s="455"/>
      <c r="JL139" s="455"/>
      <c r="JM139" s="455"/>
      <c r="JN139" s="455"/>
      <c r="JO139" s="455"/>
      <c r="JP139" s="455"/>
      <c r="JQ139" s="455"/>
      <c r="JR139" s="455"/>
      <c r="JS139" s="455"/>
      <c r="JT139" s="455"/>
      <c r="JU139" s="455"/>
      <c r="JV139" s="455"/>
      <c r="JW139" s="455"/>
      <c r="JX139" s="455"/>
      <c r="JY139" s="455"/>
      <c r="JZ139" s="455"/>
      <c r="KA139" s="455"/>
      <c r="KB139" s="455"/>
      <c r="KC139" s="455"/>
      <c r="KD139" s="455"/>
      <c r="KE139" s="455"/>
      <c r="KF139" s="455"/>
      <c r="KG139" s="455"/>
      <c r="KH139" s="455"/>
      <c r="KI139" s="455"/>
      <c r="KJ139" s="455"/>
      <c r="KK139" s="455"/>
      <c r="KL139" s="455"/>
      <c r="KM139" s="455"/>
      <c r="KN139" s="455"/>
      <c r="KO139" s="455"/>
      <c r="KP139" s="455"/>
      <c r="KQ139" s="455"/>
      <c r="KR139" s="455"/>
      <c r="KS139" s="455"/>
      <c r="KT139" s="455"/>
      <c r="KU139" s="455"/>
      <c r="KV139" s="455"/>
      <c r="KW139" s="455"/>
      <c r="KX139" s="455"/>
      <c r="KY139" s="455"/>
      <c r="KZ139" s="455"/>
      <c r="LA139" s="455"/>
      <c r="LB139" s="455"/>
      <c r="LC139" s="455"/>
      <c r="LD139" s="455"/>
      <c r="LE139" s="455"/>
      <c r="LF139" s="455"/>
      <c r="LG139" s="455"/>
      <c r="LH139" s="455"/>
      <c r="LI139" s="455"/>
      <c r="LJ139" s="455"/>
      <c r="LK139" s="455"/>
      <c r="LL139" s="455"/>
      <c r="LM139" s="455"/>
      <c r="LN139" s="455"/>
      <c r="LO139" s="455"/>
      <c r="LP139" s="455"/>
      <c r="LQ139" s="455"/>
      <c r="LR139" s="455"/>
      <c r="LS139" s="455"/>
      <c r="LT139" s="455"/>
      <c r="LU139" s="455"/>
      <c r="LV139" s="455"/>
      <c r="LW139" s="455"/>
      <c r="LX139" s="455"/>
      <c r="LY139" s="455"/>
      <c r="LZ139" s="455"/>
      <c r="MA139" s="455"/>
      <c r="MB139" s="455"/>
      <c r="MC139" s="455"/>
      <c r="MD139" s="455"/>
      <c r="ME139" s="455"/>
      <c r="MF139" s="455"/>
      <c r="MG139" s="455"/>
      <c r="MH139" s="455"/>
      <c r="MI139" s="455"/>
      <c r="MJ139" s="455"/>
      <c r="MK139" s="455"/>
      <c r="ML139" s="455"/>
      <c r="MM139" s="455"/>
      <c r="MN139" s="455"/>
      <c r="MO139" s="455"/>
      <c r="MP139" s="455"/>
      <c r="MQ139" s="455"/>
      <c r="MR139" s="455"/>
      <c r="MS139" s="455"/>
      <c r="MT139" s="455"/>
      <c r="MU139" s="455"/>
      <c r="MV139" s="455"/>
      <c r="MW139" s="455"/>
    </row>
    <row r="140" spans="1:361">
      <c r="A140" s="459" t="s">
        <v>28</v>
      </c>
      <c r="B140" s="455"/>
      <c r="C140" s="455"/>
      <c r="D140" s="455"/>
      <c r="E140" s="455"/>
      <c r="F140" s="455"/>
      <c r="G140" s="455"/>
      <c r="H140" s="455"/>
      <c r="I140" s="455"/>
      <c r="J140" s="455"/>
      <c r="K140" s="455"/>
      <c r="L140" s="455"/>
      <c r="M140" s="455"/>
      <c r="N140" s="455"/>
      <c r="O140" s="455"/>
      <c r="P140" s="455"/>
      <c r="Q140" s="455"/>
      <c r="R140" s="455"/>
      <c r="S140" s="455"/>
      <c r="T140" s="455"/>
      <c r="U140" s="455"/>
      <c r="V140" s="455"/>
      <c r="W140" s="455"/>
      <c r="X140" s="455"/>
      <c r="Y140" s="455"/>
      <c r="Z140" s="455"/>
      <c r="AA140" s="455"/>
      <c r="AB140" s="455"/>
      <c r="AC140" s="455"/>
      <c r="AD140" s="455"/>
      <c r="AE140" s="455"/>
      <c r="AF140" s="455"/>
      <c r="AG140" s="455"/>
      <c r="AH140" s="455"/>
      <c r="AI140" s="455"/>
      <c r="AJ140" s="455"/>
      <c r="AK140" s="455"/>
      <c r="AL140" s="455"/>
      <c r="AM140" s="455"/>
      <c r="AN140" s="455"/>
      <c r="AO140" s="455"/>
      <c r="AP140" s="455"/>
      <c r="AQ140" s="455"/>
      <c r="AR140" s="455"/>
      <c r="AS140" s="455"/>
      <c r="AT140" s="455"/>
      <c r="AU140" s="455"/>
      <c r="AV140" s="455"/>
      <c r="AW140" s="455"/>
      <c r="AX140" s="455"/>
      <c r="AY140" s="455"/>
      <c r="AZ140" s="455"/>
      <c r="BA140" s="455"/>
      <c r="BB140" s="455"/>
      <c r="BC140" s="455"/>
      <c r="BD140" s="455"/>
      <c r="BE140" s="455"/>
      <c r="BF140" s="455"/>
      <c r="BG140" s="455"/>
      <c r="BH140" s="455"/>
      <c r="BI140" s="455"/>
      <c r="BJ140" s="455"/>
      <c r="BK140" s="455"/>
      <c r="BL140" s="455"/>
      <c r="BM140" s="455"/>
      <c r="BN140" s="455"/>
      <c r="BO140" s="455"/>
      <c r="BP140" s="455"/>
      <c r="BQ140" s="455"/>
      <c r="BR140" s="455"/>
      <c r="BS140" s="455"/>
      <c r="BT140" s="455"/>
      <c r="BU140" s="455"/>
      <c r="BV140" s="455"/>
      <c r="BW140" s="455"/>
      <c r="BX140" s="455"/>
      <c r="BY140" s="455"/>
      <c r="BZ140" s="455"/>
      <c r="CA140" s="455"/>
      <c r="CB140" s="455"/>
      <c r="CC140" s="455"/>
      <c r="CD140" s="455"/>
      <c r="CE140" s="455"/>
      <c r="CF140" s="455"/>
      <c r="CG140" s="455"/>
      <c r="CH140" s="455"/>
      <c r="CI140" s="455"/>
      <c r="CJ140" s="455"/>
      <c r="CK140" s="455"/>
      <c r="CL140" s="455"/>
      <c r="CM140" s="455"/>
      <c r="CN140" s="455"/>
      <c r="CO140" s="455"/>
      <c r="CP140" s="455"/>
      <c r="CQ140" s="455"/>
      <c r="CR140" s="455"/>
      <c r="CS140" s="455"/>
      <c r="CT140" s="455"/>
      <c r="CU140" s="455"/>
      <c r="CV140" s="455"/>
      <c r="CW140" s="455"/>
      <c r="CX140" s="455"/>
      <c r="CY140" s="455"/>
      <c r="CZ140" s="455"/>
      <c r="DA140" s="455"/>
      <c r="DB140" s="455"/>
      <c r="DC140" s="455"/>
      <c r="DD140" s="455"/>
      <c r="DE140" s="455"/>
      <c r="DF140" s="455"/>
      <c r="DG140" s="455"/>
      <c r="DH140" s="455"/>
      <c r="DI140" s="455"/>
      <c r="DJ140" s="455"/>
      <c r="DK140" s="455"/>
      <c r="DL140" s="455"/>
      <c r="DM140" s="455"/>
      <c r="DN140" s="455"/>
      <c r="DO140" s="455"/>
      <c r="DP140" s="455"/>
      <c r="DQ140" s="455"/>
      <c r="DR140" s="455"/>
      <c r="DS140" s="455"/>
      <c r="DT140" s="455"/>
      <c r="DU140" s="455"/>
      <c r="DV140" s="455"/>
      <c r="DW140" s="455"/>
      <c r="DX140" s="455"/>
      <c r="DY140" s="455"/>
      <c r="DZ140" s="455"/>
      <c r="EA140" s="455"/>
      <c r="EB140" s="455"/>
      <c r="EC140" s="455"/>
      <c r="ED140" s="455"/>
      <c r="EE140" s="455"/>
      <c r="EF140" s="455"/>
      <c r="EG140" s="455"/>
      <c r="EH140" s="455"/>
      <c r="EI140" s="455"/>
      <c r="EJ140" s="455"/>
      <c r="EK140" s="455"/>
      <c r="EL140" s="455"/>
      <c r="EM140" s="455"/>
      <c r="EN140" s="455"/>
      <c r="EO140" s="455"/>
      <c r="EP140" s="455"/>
      <c r="EQ140" s="455"/>
      <c r="ER140" s="455"/>
      <c r="ES140" s="455"/>
      <c r="ET140" s="455"/>
      <c r="EU140" s="455"/>
      <c r="EV140" s="455"/>
      <c r="EW140" s="455"/>
      <c r="EX140" s="455"/>
      <c r="EY140" s="455"/>
      <c r="EZ140" s="455"/>
      <c r="FA140" s="455"/>
      <c r="FB140" s="455"/>
      <c r="FC140" s="455"/>
      <c r="FD140" s="455"/>
      <c r="FE140" s="455"/>
      <c r="FF140" s="455"/>
      <c r="FG140" s="455"/>
      <c r="FH140" s="455"/>
      <c r="FI140" s="455"/>
      <c r="FJ140" s="455"/>
      <c r="FK140" s="455"/>
      <c r="FL140" s="455"/>
      <c r="FM140" s="455"/>
      <c r="FN140" s="455"/>
      <c r="FO140" s="455"/>
      <c r="FP140" s="455"/>
      <c r="FQ140" s="455"/>
      <c r="FR140" s="455"/>
      <c r="FS140" s="455"/>
      <c r="FT140" s="455"/>
      <c r="FU140" s="455"/>
      <c r="FV140" s="455"/>
      <c r="FW140" s="455"/>
      <c r="FX140" s="455"/>
      <c r="FY140" s="455"/>
      <c r="FZ140" s="455"/>
      <c r="GA140" s="455"/>
      <c r="GB140" s="455"/>
      <c r="GC140" s="455"/>
      <c r="GD140" s="455"/>
      <c r="GE140" s="455"/>
      <c r="GF140" s="455"/>
      <c r="GG140" s="455"/>
      <c r="GH140" s="455"/>
      <c r="GI140" s="455"/>
      <c r="GJ140" s="455"/>
      <c r="GK140" s="455"/>
      <c r="GL140" s="455"/>
      <c r="GM140" s="455"/>
      <c r="GN140" s="455"/>
      <c r="GO140" s="455"/>
      <c r="GP140" s="455"/>
      <c r="GQ140" s="455"/>
      <c r="GR140" s="455"/>
      <c r="GS140" s="455"/>
      <c r="GT140" s="455"/>
      <c r="GU140" s="455"/>
      <c r="GV140" s="455"/>
      <c r="GW140" s="455"/>
      <c r="GX140" s="455"/>
      <c r="GY140" s="455"/>
      <c r="GZ140" s="455"/>
      <c r="HA140" s="455"/>
      <c r="HB140" s="455"/>
      <c r="HC140" s="455"/>
      <c r="HD140" s="455"/>
      <c r="HE140" s="455"/>
      <c r="HF140" s="455"/>
      <c r="HG140" s="455"/>
      <c r="HH140" s="455"/>
      <c r="HI140" s="455"/>
      <c r="HJ140" s="455"/>
      <c r="HK140" s="455"/>
      <c r="HL140" s="455"/>
      <c r="HM140" s="455"/>
      <c r="HN140" s="455"/>
      <c r="HO140" s="455"/>
      <c r="HP140" s="455"/>
      <c r="HQ140" s="455"/>
      <c r="HR140" s="455"/>
      <c r="HS140" s="455"/>
      <c r="HT140" s="455"/>
      <c r="HU140" s="455"/>
      <c r="HV140" s="455"/>
      <c r="HW140" s="455"/>
      <c r="HX140" s="455"/>
      <c r="HY140" s="455"/>
      <c r="HZ140" s="455"/>
      <c r="IA140" s="455"/>
      <c r="IB140" s="455"/>
      <c r="IC140" s="455"/>
      <c r="ID140" s="455"/>
      <c r="IE140" s="455"/>
      <c r="IF140" s="455"/>
      <c r="IG140" s="455"/>
      <c r="IH140" s="455"/>
      <c r="II140" s="455"/>
      <c r="IJ140" s="455"/>
      <c r="IK140" s="455"/>
      <c r="IL140" s="455"/>
      <c r="IM140" s="455"/>
      <c r="IN140" s="455"/>
      <c r="IO140" s="455"/>
      <c r="IP140" s="455"/>
      <c r="IQ140" s="455"/>
      <c r="IR140" s="455"/>
      <c r="IS140" s="455"/>
      <c r="IT140" s="455"/>
      <c r="IU140" s="455"/>
      <c r="IV140" s="455"/>
      <c r="IW140" s="455"/>
      <c r="IX140" s="455"/>
      <c r="IY140" s="455"/>
      <c r="IZ140" s="455"/>
      <c r="JA140" s="455"/>
      <c r="JB140" s="455"/>
      <c r="JC140" s="455"/>
      <c r="JD140" s="455"/>
      <c r="JE140" s="455"/>
      <c r="JF140" s="455"/>
      <c r="JG140" s="455"/>
      <c r="JH140" s="455"/>
      <c r="JI140" s="455"/>
      <c r="JJ140" s="455"/>
      <c r="JK140" s="455"/>
      <c r="JL140" s="455"/>
      <c r="JM140" s="455"/>
      <c r="JN140" s="455"/>
      <c r="JO140" s="455"/>
      <c r="JP140" s="455"/>
      <c r="JQ140" s="455"/>
      <c r="JR140" s="455"/>
      <c r="JS140" s="455"/>
      <c r="JT140" s="455"/>
      <c r="JU140" s="455"/>
      <c r="JV140" s="455"/>
      <c r="JW140" s="455"/>
      <c r="JX140" s="455"/>
      <c r="JY140" s="455"/>
      <c r="JZ140" s="455"/>
      <c r="KA140" s="455"/>
      <c r="KB140" s="455"/>
      <c r="KC140" s="455"/>
      <c r="KD140" s="455"/>
      <c r="KE140" s="455"/>
      <c r="KF140" s="455"/>
      <c r="KG140" s="455"/>
      <c r="KH140" s="455"/>
      <c r="KI140" s="455"/>
      <c r="KJ140" s="455"/>
      <c r="KK140" s="455"/>
      <c r="KL140" s="455"/>
      <c r="KM140" s="455"/>
      <c r="KN140" s="455"/>
      <c r="KO140" s="455"/>
      <c r="KP140" s="455"/>
      <c r="KQ140" s="455"/>
      <c r="KR140" s="455"/>
      <c r="KS140" s="455"/>
      <c r="KT140" s="455"/>
      <c r="KU140" s="455"/>
      <c r="KV140" s="455"/>
      <c r="KW140" s="455"/>
      <c r="KX140" s="455"/>
      <c r="KY140" s="455"/>
      <c r="KZ140" s="455"/>
      <c r="LA140" s="455"/>
      <c r="LB140" s="455"/>
      <c r="LC140" s="455"/>
      <c r="LD140" s="455"/>
      <c r="LE140" s="455"/>
      <c r="LF140" s="455"/>
      <c r="LG140" s="455"/>
      <c r="LH140" s="455"/>
      <c r="LI140" s="455"/>
      <c r="LJ140" s="455"/>
      <c r="LK140" s="455"/>
      <c r="LL140" s="455"/>
      <c r="LM140" s="455"/>
      <c r="LN140" s="455"/>
      <c r="LO140" s="455"/>
      <c r="LP140" s="455"/>
      <c r="LQ140" s="455"/>
      <c r="LR140" s="455"/>
      <c r="LS140" s="455"/>
      <c r="LT140" s="455"/>
      <c r="LU140" s="455"/>
      <c r="LV140" s="455"/>
      <c r="LW140" s="455"/>
      <c r="LX140" s="455"/>
      <c r="LY140" s="455"/>
      <c r="LZ140" s="455"/>
      <c r="MA140" s="455"/>
      <c r="MB140" s="455"/>
      <c r="MC140" s="455"/>
      <c r="MD140" s="455"/>
      <c r="ME140" s="455"/>
      <c r="MF140" s="455"/>
      <c r="MG140" s="455"/>
      <c r="MH140" s="455"/>
      <c r="MI140" s="455"/>
      <c r="MJ140" s="455"/>
      <c r="MK140" s="455"/>
      <c r="ML140" s="455"/>
      <c r="MM140" s="455"/>
      <c r="MN140" s="455"/>
      <c r="MO140" s="455"/>
      <c r="MP140" s="455"/>
      <c r="MQ140" s="455"/>
      <c r="MR140" s="455"/>
      <c r="MS140" s="455"/>
      <c r="MT140" s="455"/>
      <c r="MU140" s="455"/>
      <c r="MV140" s="455"/>
      <c r="MW140" s="455"/>
    </row>
    <row r="141" spans="1:361">
      <c r="A141" s="458" t="s">
        <v>29</v>
      </c>
      <c r="B141" s="454"/>
      <c r="C141" s="454"/>
      <c r="D141" s="454"/>
      <c r="E141" s="454"/>
      <c r="F141" s="454"/>
      <c r="G141" s="454"/>
      <c r="H141" s="454"/>
      <c r="I141" s="454"/>
      <c r="J141" s="454"/>
      <c r="K141" s="454"/>
      <c r="L141" s="454"/>
      <c r="M141" s="454"/>
      <c r="N141" s="454"/>
      <c r="O141" s="454"/>
      <c r="P141" s="454"/>
      <c r="Q141" s="454"/>
      <c r="R141" s="454"/>
      <c r="S141" s="454"/>
      <c r="T141" s="454"/>
      <c r="U141" s="454"/>
      <c r="V141" s="454"/>
      <c r="W141" s="454"/>
      <c r="X141" s="454"/>
      <c r="Y141" s="454"/>
      <c r="Z141" s="454"/>
      <c r="AA141" s="454"/>
      <c r="AB141" s="454"/>
      <c r="AC141" s="454"/>
      <c r="AD141" s="454"/>
      <c r="AE141" s="454"/>
      <c r="AF141" s="454"/>
      <c r="AG141" s="454"/>
      <c r="AH141" s="454"/>
      <c r="AI141" s="454"/>
      <c r="AJ141" s="454"/>
      <c r="AK141" s="454"/>
      <c r="AL141" s="454"/>
      <c r="AM141" s="454"/>
      <c r="AN141" s="454"/>
      <c r="AO141" s="454"/>
      <c r="AP141" s="454"/>
      <c r="AQ141" s="454"/>
      <c r="AR141" s="454"/>
      <c r="AS141" s="454"/>
      <c r="AT141" s="454"/>
      <c r="AU141" s="454"/>
      <c r="AV141" s="454"/>
      <c r="AW141" s="454"/>
      <c r="AX141" s="454"/>
      <c r="AY141" s="454"/>
      <c r="AZ141" s="454"/>
      <c r="BA141" s="454"/>
      <c r="BB141" s="454"/>
      <c r="BC141" s="454"/>
      <c r="BD141" s="454"/>
      <c r="BE141" s="454"/>
      <c r="BF141" s="454"/>
      <c r="BG141" s="454"/>
      <c r="BH141" s="454"/>
      <c r="BI141" s="454"/>
      <c r="BJ141" s="454"/>
      <c r="BK141" s="454"/>
      <c r="BL141" s="454"/>
      <c r="BM141" s="454"/>
      <c r="BN141" s="454"/>
      <c r="BO141" s="454"/>
      <c r="BP141" s="454"/>
      <c r="BQ141" s="454"/>
      <c r="BR141" s="454"/>
      <c r="BS141" s="454"/>
      <c r="BT141" s="454"/>
      <c r="BU141" s="454"/>
      <c r="BV141" s="454"/>
      <c r="BW141" s="454"/>
      <c r="BX141" s="454"/>
      <c r="BY141" s="454"/>
      <c r="BZ141" s="454"/>
      <c r="CA141" s="454"/>
      <c r="CB141" s="454"/>
      <c r="CC141" s="454"/>
      <c r="CD141" s="454"/>
      <c r="CE141" s="454"/>
      <c r="CF141" s="454"/>
      <c r="CG141" s="454"/>
      <c r="CH141" s="454"/>
      <c r="CI141" s="454"/>
      <c r="CJ141" s="454"/>
      <c r="CK141" s="454"/>
      <c r="CL141" s="454"/>
      <c r="CM141" s="454"/>
      <c r="CN141" s="454"/>
      <c r="CO141" s="454"/>
      <c r="CP141" s="454"/>
      <c r="CQ141" s="454"/>
      <c r="CR141" s="454"/>
      <c r="CS141" s="454"/>
      <c r="CT141" s="454"/>
      <c r="CU141" s="454"/>
      <c r="CV141" s="454"/>
      <c r="CW141" s="454"/>
      <c r="CX141" s="454"/>
      <c r="CY141" s="454"/>
      <c r="CZ141" s="454"/>
      <c r="DA141" s="454"/>
      <c r="DB141" s="454"/>
      <c r="DC141" s="454"/>
      <c r="DD141" s="454"/>
      <c r="DE141" s="454"/>
      <c r="DF141" s="454"/>
      <c r="DG141" s="454"/>
      <c r="DH141" s="454"/>
      <c r="DI141" s="454"/>
      <c r="DJ141" s="454"/>
      <c r="DK141" s="454"/>
      <c r="DL141" s="454"/>
      <c r="DM141" s="454"/>
      <c r="DN141" s="454"/>
      <c r="DO141" s="454"/>
      <c r="DP141" s="454"/>
      <c r="DQ141" s="454"/>
      <c r="DR141" s="454"/>
      <c r="DS141" s="454"/>
      <c r="DT141" s="454"/>
      <c r="DU141" s="454"/>
      <c r="DV141" s="454"/>
      <c r="DW141" s="454"/>
      <c r="DX141" s="454"/>
      <c r="DY141" s="454"/>
      <c r="DZ141" s="454"/>
      <c r="EA141" s="454"/>
      <c r="EB141" s="454"/>
      <c r="EC141" s="454"/>
      <c r="ED141" s="454"/>
      <c r="EE141" s="454"/>
      <c r="EF141" s="454"/>
      <c r="EG141" s="454"/>
      <c r="EH141" s="454"/>
      <c r="EI141" s="454"/>
      <c r="EJ141" s="454"/>
      <c r="EK141" s="454"/>
      <c r="EL141" s="454"/>
      <c r="EM141" s="454"/>
      <c r="EN141" s="454"/>
      <c r="EO141" s="454"/>
      <c r="EP141" s="454"/>
      <c r="EQ141" s="454"/>
      <c r="ER141" s="454"/>
      <c r="ES141" s="454"/>
      <c r="ET141" s="454"/>
      <c r="EU141" s="454"/>
      <c r="EV141" s="454"/>
      <c r="EW141" s="454"/>
      <c r="EX141" s="454"/>
      <c r="EY141" s="454"/>
      <c r="EZ141" s="454"/>
      <c r="FA141" s="454"/>
      <c r="FB141" s="454"/>
      <c r="FC141" s="454"/>
      <c r="FD141" s="454"/>
      <c r="FE141" s="454"/>
      <c r="FF141" s="454"/>
      <c r="FG141" s="454"/>
      <c r="FH141" s="454"/>
      <c r="FI141" s="454"/>
      <c r="FJ141" s="454"/>
      <c r="FK141" s="454"/>
      <c r="FL141" s="454"/>
      <c r="FM141" s="454"/>
      <c r="FN141" s="454"/>
      <c r="FO141" s="454"/>
      <c r="FP141" s="454"/>
      <c r="FQ141" s="454"/>
      <c r="FR141" s="454"/>
      <c r="FS141" s="454"/>
      <c r="FT141" s="454"/>
      <c r="FU141" s="454"/>
      <c r="FV141" s="454"/>
      <c r="FW141" s="454"/>
      <c r="FX141" s="454"/>
      <c r="FY141" s="454"/>
      <c r="FZ141" s="454"/>
      <c r="GA141" s="454"/>
      <c r="GB141" s="454"/>
      <c r="GC141" s="454"/>
      <c r="GD141" s="454"/>
      <c r="GE141" s="454"/>
      <c r="GF141" s="454"/>
      <c r="GG141" s="454"/>
      <c r="GH141" s="454"/>
      <c r="GI141" s="454"/>
      <c r="GJ141" s="454"/>
      <c r="GK141" s="454"/>
      <c r="GL141" s="454"/>
      <c r="GM141" s="454"/>
      <c r="GN141" s="454"/>
      <c r="GO141" s="454"/>
      <c r="GP141" s="454"/>
      <c r="GQ141" s="454"/>
      <c r="GR141" s="454"/>
      <c r="GS141" s="454"/>
      <c r="GT141" s="454"/>
      <c r="GU141" s="454"/>
      <c r="GV141" s="454"/>
      <c r="GW141" s="454"/>
      <c r="GX141" s="454"/>
      <c r="GY141" s="454"/>
      <c r="GZ141" s="454"/>
      <c r="HA141" s="454"/>
      <c r="HB141" s="454"/>
      <c r="HC141" s="454"/>
      <c r="HD141" s="454"/>
      <c r="HE141" s="454"/>
      <c r="HF141" s="454"/>
      <c r="HG141" s="454"/>
      <c r="HH141" s="454"/>
      <c r="HI141" s="454"/>
      <c r="HJ141" s="454"/>
      <c r="HK141" s="454"/>
      <c r="HL141" s="454"/>
      <c r="HM141" s="454"/>
      <c r="HN141" s="454"/>
      <c r="HO141" s="454"/>
      <c r="HP141" s="454"/>
      <c r="HQ141" s="454"/>
      <c r="HR141" s="454"/>
      <c r="HS141" s="454"/>
      <c r="HT141" s="454"/>
      <c r="HU141" s="454"/>
      <c r="HV141" s="454"/>
      <c r="HW141" s="454"/>
      <c r="HX141" s="454"/>
      <c r="HY141" s="454"/>
      <c r="HZ141" s="454"/>
      <c r="IA141" s="454"/>
      <c r="IB141" s="454"/>
      <c r="IC141" s="454"/>
      <c r="ID141" s="454"/>
      <c r="IE141" s="454"/>
      <c r="IF141" s="454"/>
      <c r="IG141" s="454"/>
      <c r="IH141" s="454"/>
      <c r="II141" s="454"/>
      <c r="IJ141" s="454"/>
      <c r="IK141" s="454"/>
      <c r="IL141" s="454"/>
      <c r="IM141" s="454"/>
      <c r="IN141" s="454"/>
      <c r="IO141" s="454"/>
      <c r="IP141" s="454"/>
      <c r="IQ141" s="454"/>
      <c r="IR141" s="454"/>
      <c r="IS141" s="454"/>
      <c r="IT141" s="454"/>
      <c r="IU141" s="454"/>
      <c r="IV141" s="454"/>
      <c r="IW141" s="454"/>
      <c r="IX141" s="454"/>
      <c r="IY141" s="454"/>
      <c r="IZ141" s="454"/>
      <c r="JA141" s="454"/>
      <c r="JB141" s="454"/>
      <c r="JC141" s="454"/>
      <c r="JD141" s="454"/>
      <c r="JE141" s="454"/>
      <c r="JF141" s="454"/>
      <c r="JG141" s="454"/>
      <c r="JH141" s="454"/>
      <c r="JI141" s="454"/>
      <c r="JJ141" s="454"/>
      <c r="JK141" s="454"/>
      <c r="JL141" s="454"/>
      <c r="JM141" s="454"/>
      <c r="JN141" s="454"/>
      <c r="JO141" s="454"/>
      <c r="JP141" s="454"/>
      <c r="JQ141" s="454"/>
      <c r="JR141" s="454"/>
      <c r="JS141" s="454"/>
      <c r="JT141" s="454"/>
      <c r="JU141" s="454"/>
      <c r="JV141" s="454"/>
      <c r="JW141" s="454"/>
      <c r="JX141" s="454"/>
      <c r="JY141" s="454"/>
      <c r="JZ141" s="454"/>
      <c r="KA141" s="454"/>
      <c r="KB141" s="454"/>
      <c r="KC141" s="454"/>
      <c r="KD141" s="454"/>
      <c r="KE141" s="454"/>
      <c r="KF141" s="454"/>
      <c r="KG141" s="454"/>
      <c r="KH141" s="454"/>
      <c r="KI141" s="454"/>
      <c r="KJ141" s="454"/>
      <c r="KK141" s="454"/>
      <c r="KL141" s="454"/>
      <c r="KM141" s="454"/>
      <c r="KN141" s="454"/>
      <c r="KO141" s="454"/>
      <c r="KP141" s="454"/>
      <c r="KQ141" s="454"/>
      <c r="KR141" s="454"/>
      <c r="KS141" s="454"/>
      <c r="KT141" s="454"/>
      <c r="KU141" s="454"/>
      <c r="KV141" s="454"/>
      <c r="KW141" s="454"/>
      <c r="KX141" s="454"/>
      <c r="KY141" s="454"/>
      <c r="KZ141" s="454"/>
      <c r="LA141" s="454"/>
      <c r="LB141" s="454"/>
      <c r="LC141" s="454"/>
      <c r="LD141" s="454"/>
      <c r="LE141" s="454"/>
      <c r="LF141" s="454"/>
      <c r="LG141" s="454"/>
      <c r="LH141" s="454"/>
      <c r="LI141" s="454"/>
      <c r="LJ141" s="454"/>
      <c r="LK141" s="454"/>
      <c r="LL141" s="454"/>
      <c r="LM141" s="454"/>
      <c r="LN141" s="454"/>
      <c r="LO141" s="454"/>
      <c r="LP141" s="454"/>
      <c r="LQ141" s="454"/>
      <c r="LR141" s="454"/>
      <c r="LS141" s="454"/>
      <c r="LT141" s="454"/>
      <c r="LU141" s="454"/>
      <c r="LV141" s="454"/>
      <c r="LW141" s="454"/>
      <c r="LX141" s="454"/>
      <c r="LY141" s="454"/>
      <c r="LZ141" s="454"/>
      <c r="MA141" s="454"/>
      <c r="MB141" s="454"/>
      <c r="MC141" s="454"/>
      <c r="MD141" s="454"/>
      <c r="ME141" s="454"/>
      <c r="MF141" s="454"/>
      <c r="MG141" s="454"/>
      <c r="MH141" s="454"/>
      <c r="MI141" s="454"/>
      <c r="MJ141" s="454"/>
      <c r="MK141" s="454"/>
      <c r="ML141" s="454"/>
      <c r="MM141" s="454"/>
      <c r="MN141" s="454"/>
      <c r="MO141" s="454"/>
      <c r="MP141" s="454"/>
      <c r="MQ141" s="454"/>
      <c r="MR141" s="454"/>
      <c r="MS141" s="454"/>
      <c r="MT141" s="454"/>
      <c r="MU141" s="454"/>
      <c r="MV141" s="454"/>
      <c r="MW141" s="454"/>
    </row>
    <row r="142" spans="1:361">
      <c r="A142" s="459" t="s">
        <v>30</v>
      </c>
      <c r="B142" s="455"/>
      <c r="C142" s="455"/>
      <c r="D142" s="455"/>
      <c r="E142" s="455"/>
      <c r="F142" s="455"/>
      <c r="G142" s="455"/>
      <c r="H142" s="455"/>
      <c r="I142" s="455"/>
      <c r="J142" s="455"/>
      <c r="K142" s="455"/>
      <c r="L142" s="455"/>
      <c r="M142" s="455"/>
      <c r="N142" s="455"/>
      <c r="O142" s="455"/>
      <c r="P142" s="455"/>
      <c r="Q142" s="455"/>
      <c r="R142" s="455"/>
      <c r="S142" s="455"/>
      <c r="T142" s="455"/>
      <c r="U142" s="455"/>
      <c r="V142" s="455"/>
      <c r="W142" s="455"/>
      <c r="X142" s="455"/>
      <c r="Y142" s="455"/>
      <c r="Z142" s="455"/>
      <c r="AA142" s="455"/>
      <c r="AB142" s="455"/>
      <c r="AC142" s="455"/>
      <c r="AD142" s="455"/>
      <c r="AE142" s="455"/>
      <c r="AF142" s="455"/>
      <c r="AG142" s="455"/>
      <c r="AH142" s="455"/>
      <c r="AI142" s="455"/>
      <c r="AJ142" s="455"/>
      <c r="AK142" s="455"/>
      <c r="AL142" s="455"/>
      <c r="AM142" s="455"/>
      <c r="AN142" s="455"/>
      <c r="AO142" s="455"/>
      <c r="AP142" s="455"/>
      <c r="AQ142" s="455"/>
      <c r="AR142" s="455"/>
      <c r="AS142" s="455"/>
      <c r="AT142" s="455"/>
      <c r="AU142" s="455"/>
      <c r="AV142" s="455"/>
      <c r="AW142" s="455"/>
      <c r="AX142" s="455"/>
      <c r="AY142" s="455"/>
      <c r="AZ142" s="455"/>
      <c r="BA142" s="455"/>
      <c r="BB142" s="455"/>
      <c r="BC142" s="455"/>
      <c r="BD142" s="455"/>
      <c r="BE142" s="455"/>
      <c r="BF142" s="455"/>
      <c r="BG142" s="455"/>
      <c r="BH142" s="455"/>
      <c r="BI142" s="455"/>
      <c r="BJ142" s="455"/>
      <c r="BK142" s="455"/>
      <c r="BL142" s="455"/>
      <c r="BM142" s="455"/>
      <c r="BN142" s="455"/>
      <c r="BO142" s="455"/>
      <c r="BP142" s="455"/>
      <c r="BQ142" s="455"/>
      <c r="BR142" s="455"/>
      <c r="BS142" s="455"/>
      <c r="BT142" s="455"/>
      <c r="BU142" s="455"/>
      <c r="BV142" s="455"/>
      <c r="BW142" s="455"/>
      <c r="BX142" s="455"/>
      <c r="BY142" s="455"/>
      <c r="BZ142" s="455"/>
      <c r="CA142" s="455"/>
      <c r="CB142" s="455"/>
      <c r="CC142" s="455"/>
      <c r="CD142" s="455"/>
      <c r="CE142" s="455"/>
      <c r="CF142" s="455"/>
      <c r="CG142" s="455"/>
      <c r="CH142" s="455"/>
      <c r="CI142" s="455"/>
      <c r="CJ142" s="455"/>
      <c r="CK142" s="455"/>
      <c r="CL142" s="455"/>
      <c r="CM142" s="455"/>
      <c r="CN142" s="455"/>
      <c r="CO142" s="455"/>
      <c r="CP142" s="455"/>
      <c r="CQ142" s="455"/>
      <c r="CR142" s="455"/>
      <c r="CS142" s="455"/>
      <c r="CT142" s="455"/>
      <c r="CU142" s="455"/>
      <c r="CV142" s="455"/>
      <c r="CW142" s="455"/>
      <c r="CX142" s="455"/>
      <c r="CY142" s="455"/>
      <c r="CZ142" s="455"/>
      <c r="DA142" s="455"/>
      <c r="DB142" s="455"/>
      <c r="DC142" s="455"/>
      <c r="DD142" s="455"/>
      <c r="DE142" s="455"/>
      <c r="DF142" s="455"/>
      <c r="DG142" s="455"/>
      <c r="DH142" s="455"/>
      <c r="DI142" s="455"/>
      <c r="DJ142" s="455"/>
      <c r="DK142" s="455"/>
      <c r="DL142" s="455"/>
      <c r="DM142" s="455"/>
      <c r="DN142" s="455"/>
      <c r="DO142" s="455"/>
      <c r="DP142" s="455"/>
      <c r="DQ142" s="455"/>
      <c r="DR142" s="455"/>
      <c r="DS142" s="455"/>
      <c r="DT142" s="455"/>
      <c r="DU142" s="455"/>
      <c r="DV142" s="455"/>
      <c r="DW142" s="455"/>
      <c r="DX142" s="455"/>
      <c r="DY142" s="455"/>
      <c r="DZ142" s="455"/>
      <c r="EA142" s="455"/>
      <c r="EB142" s="455"/>
      <c r="EC142" s="455"/>
      <c r="ED142" s="455"/>
      <c r="EE142" s="455"/>
      <c r="EF142" s="455"/>
      <c r="EG142" s="455"/>
      <c r="EH142" s="455"/>
      <c r="EI142" s="455"/>
      <c r="EJ142" s="455"/>
      <c r="EK142" s="455"/>
      <c r="EL142" s="455"/>
      <c r="EM142" s="455"/>
      <c r="EN142" s="455"/>
      <c r="EO142" s="455"/>
      <c r="EP142" s="455"/>
      <c r="EQ142" s="455"/>
      <c r="ER142" s="455"/>
      <c r="ES142" s="455"/>
      <c r="ET142" s="455"/>
      <c r="EU142" s="455"/>
      <c r="EV142" s="455"/>
      <c r="EW142" s="455"/>
      <c r="EX142" s="455"/>
      <c r="EY142" s="455"/>
      <c r="EZ142" s="455"/>
      <c r="FA142" s="455"/>
      <c r="FB142" s="455"/>
      <c r="FC142" s="455"/>
      <c r="FD142" s="455"/>
      <c r="FE142" s="455"/>
      <c r="FF142" s="455"/>
      <c r="FG142" s="455"/>
      <c r="FH142" s="455"/>
      <c r="FI142" s="455"/>
      <c r="FJ142" s="455"/>
      <c r="FK142" s="455"/>
      <c r="FL142" s="455"/>
      <c r="FM142" s="455"/>
      <c r="FN142" s="455"/>
      <c r="FO142" s="455"/>
      <c r="FP142" s="455"/>
      <c r="FQ142" s="455"/>
      <c r="FR142" s="455"/>
      <c r="FS142" s="455"/>
      <c r="FT142" s="455"/>
      <c r="FU142" s="455"/>
      <c r="FV142" s="455"/>
      <c r="FW142" s="455"/>
      <c r="FX142" s="455"/>
      <c r="FY142" s="455"/>
      <c r="FZ142" s="455"/>
      <c r="GA142" s="455"/>
      <c r="GB142" s="455"/>
      <c r="GC142" s="455"/>
      <c r="GD142" s="455"/>
      <c r="GE142" s="455"/>
      <c r="GF142" s="455"/>
      <c r="GG142" s="455"/>
      <c r="GH142" s="455"/>
      <c r="GI142" s="455"/>
      <c r="GJ142" s="455"/>
      <c r="GK142" s="455"/>
      <c r="GL142" s="455"/>
      <c r="GM142" s="455"/>
      <c r="GN142" s="455"/>
      <c r="GO142" s="455"/>
      <c r="GP142" s="455"/>
      <c r="GQ142" s="455"/>
      <c r="GR142" s="455"/>
      <c r="GS142" s="455"/>
      <c r="GT142" s="455"/>
      <c r="GU142" s="455"/>
      <c r="GV142" s="455"/>
      <c r="GW142" s="455"/>
      <c r="GX142" s="455"/>
      <c r="GY142" s="455"/>
      <c r="GZ142" s="455"/>
      <c r="HA142" s="455"/>
      <c r="HB142" s="455"/>
      <c r="HC142" s="455"/>
      <c r="HD142" s="455"/>
      <c r="HE142" s="455"/>
      <c r="HF142" s="455"/>
      <c r="HG142" s="455"/>
      <c r="HH142" s="455"/>
      <c r="HI142" s="455"/>
      <c r="HJ142" s="455"/>
      <c r="HK142" s="455"/>
      <c r="HL142" s="455"/>
      <c r="HM142" s="455"/>
      <c r="HN142" s="455"/>
      <c r="HO142" s="455"/>
      <c r="HP142" s="455"/>
      <c r="HQ142" s="455"/>
      <c r="HR142" s="455"/>
      <c r="HS142" s="455"/>
      <c r="HT142" s="455"/>
      <c r="HU142" s="455"/>
      <c r="HV142" s="455"/>
      <c r="HW142" s="455"/>
      <c r="HX142" s="455"/>
      <c r="HY142" s="455"/>
      <c r="HZ142" s="455"/>
      <c r="IA142" s="455"/>
      <c r="IB142" s="455"/>
      <c r="IC142" s="455"/>
      <c r="ID142" s="455"/>
      <c r="IE142" s="455"/>
      <c r="IF142" s="455"/>
      <c r="IG142" s="455"/>
      <c r="IH142" s="455"/>
      <c r="II142" s="455"/>
      <c r="IJ142" s="455"/>
      <c r="IK142" s="455"/>
      <c r="IL142" s="455"/>
      <c r="IM142" s="455"/>
      <c r="IN142" s="455"/>
      <c r="IO142" s="455"/>
      <c r="IP142" s="455"/>
      <c r="IQ142" s="455"/>
      <c r="IR142" s="455"/>
      <c r="IS142" s="455"/>
      <c r="IT142" s="455"/>
      <c r="IU142" s="455"/>
      <c r="IV142" s="455"/>
      <c r="IW142" s="455"/>
      <c r="IX142" s="455"/>
      <c r="IY142" s="455"/>
      <c r="IZ142" s="455"/>
      <c r="JA142" s="455"/>
      <c r="JB142" s="455"/>
      <c r="JC142" s="455"/>
      <c r="JD142" s="455"/>
      <c r="JE142" s="455"/>
      <c r="JF142" s="455"/>
      <c r="JG142" s="455"/>
      <c r="JH142" s="455"/>
      <c r="JI142" s="455"/>
      <c r="JJ142" s="455"/>
      <c r="JK142" s="455"/>
      <c r="JL142" s="455"/>
      <c r="JM142" s="455"/>
      <c r="JN142" s="455"/>
      <c r="JO142" s="455"/>
      <c r="JP142" s="455"/>
      <c r="JQ142" s="455"/>
      <c r="JR142" s="455"/>
      <c r="JS142" s="455"/>
      <c r="JT142" s="455"/>
      <c r="JU142" s="455"/>
      <c r="JV142" s="455"/>
      <c r="JW142" s="455"/>
      <c r="JX142" s="455"/>
      <c r="JY142" s="455"/>
      <c r="JZ142" s="455"/>
      <c r="KA142" s="455"/>
      <c r="KB142" s="455"/>
      <c r="KC142" s="455"/>
      <c r="KD142" s="455"/>
      <c r="KE142" s="455"/>
      <c r="KF142" s="455"/>
      <c r="KG142" s="455"/>
      <c r="KH142" s="455"/>
      <c r="KI142" s="455"/>
      <c r="KJ142" s="455"/>
      <c r="KK142" s="455"/>
      <c r="KL142" s="455"/>
      <c r="KM142" s="455"/>
      <c r="KN142" s="455"/>
      <c r="KO142" s="455"/>
      <c r="KP142" s="455"/>
      <c r="KQ142" s="455"/>
      <c r="KR142" s="455"/>
      <c r="KS142" s="455"/>
      <c r="KT142" s="455"/>
      <c r="KU142" s="455"/>
      <c r="KV142" s="455"/>
      <c r="KW142" s="455"/>
      <c r="KX142" s="455"/>
      <c r="KY142" s="455"/>
      <c r="KZ142" s="455"/>
      <c r="LA142" s="455"/>
      <c r="LB142" s="455"/>
      <c r="LC142" s="455"/>
      <c r="LD142" s="455"/>
      <c r="LE142" s="455"/>
      <c r="LF142" s="455"/>
      <c r="LG142" s="455"/>
      <c r="LH142" s="455"/>
      <c r="LI142" s="455"/>
      <c r="LJ142" s="455"/>
      <c r="LK142" s="455"/>
      <c r="LL142" s="455"/>
      <c r="LM142" s="455"/>
      <c r="LN142" s="455"/>
      <c r="LO142" s="455"/>
      <c r="LP142" s="455"/>
      <c r="LQ142" s="455"/>
      <c r="LR142" s="455"/>
      <c r="LS142" s="455"/>
      <c r="LT142" s="455"/>
      <c r="LU142" s="455"/>
      <c r="LV142" s="455"/>
      <c r="LW142" s="455"/>
      <c r="LX142" s="455"/>
      <c r="LY142" s="455"/>
      <c r="LZ142" s="455"/>
      <c r="MA142" s="455"/>
      <c r="MB142" s="455"/>
      <c r="MC142" s="455"/>
      <c r="MD142" s="455"/>
      <c r="ME142" s="455"/>
      <c r="MF142" s="455"/>
      <c r="MG142" s="455"/>
      <c r="MH142" s="455"/>
      <c r="MI142" s="455"/>
      <c r="MJ142" s="455"/>
      <c r="MK142" s="455"/>
      <c r="ML142" s="455"/>
      <c r="MM142" s="455"/>
      <c r="MN142" s="455"/>
      <c r="MO142" s="455"/>
      <c r="MP142" s="455"/>
      <c r="MQ142" s="455"/>
      <c r="MR142" s="455"/>
      <c r="MS142" s="455"/>
      <c r="MT142" s="455"/>
      <c r="MU142" s="455"/>
      <c r="MV142" s="455"/>
      <c r="MW142" s="455"/>
    </row>
    <row r="143" spans="1:361">
      <c r="A143" s="460" t="s">
        <v>31</v>
      </c>
      <c r="B143" s="456"/>
      <c r="C143" s="456"/>
      <c r="D143" s="456"/>
      <c r="E143" s="456"/>
      <c r="F143" s="456"/>
      <c r="G143" s="456"/>
      <c r="H143" s="456"/>
      <c r="I143" s="456"/>
      <c r="J143" s="456"/>
      <c r="K143" s="456"/>
      <c r="L143" s="456"/>
      <c r="M143" s="456"/>
      <c r="N143" s="456"/>
      <c r="O143" s="456"/>
      <c r="P143" s="456"/>
      <c r="Q143" s="456"/>
      <c r="R143" s="456"/>
      <c r="S143" s="456"/>
      <c r="T143" s="456"/>
      <c r="U143" s="456"/>
      <c r="V143" s="456"/>
      <c r="W143" s="456"/>
      <c r="X143" s="456"/>
      <c r="Y143" s="456"/>
      <c r="Z143" s="456"/>
      <c r="AA143" s="456"/>
      <c r="AB143" s="456"/>
      <c r="AC143" s="456"/>
      <c r="AD143" s="456"/>
      <c r="AE143" s="456"/>
      <c r="AF143" s="456"/>
      <c r="AG143" s="456"/>
      <c r="AH143" s="456"/>
      <c r="AI143" s="456"/>
      <c r="AJ143" s="456"/>
      <c r="AK143" s="456"/>
      <c r="AL143" s="456"/>
      <c r="AM143" s="456"/>
      <c r="AN143" s="456"/>
      <c r="AO143" s="456"/>
      <c r="AP143" s="456"/>
      <c r="AQ143" s="456"/>
      <c r="AR143" s="456"/>
      <c r="AS143" s="456"/>
      <c r="AT143" s="456"/>
      <c r="AU143" s="456"/>
      <c r="AV143" s="456"/>
      <c r="AW143" s="456"/>
      <c r="AX143" s="456"/>
      <c r="AY143" s="456"/>
      <c r="AZ143" s="456"/>
      <c r="BA143" s="456"/>
      <c r="BB143" s="456"/>
      <c r="BC143" s="456"/>
      <c r="BD143" s="456"/>
      <c r="BE143" s="456"/>
      <c r="BF143" s="456"/>
      <c r="BG143" s="456"/>
      <c r="BH143" s="456"/>
      <c r="BI143" s="456"/>
      <c r="BJ143" s="456"/>
      <c r="BK143" s="456"/>
      <c r="BL143" s="456"/>
      <c r="BM143" s="456"/>
      <c r="BN143" s="456"/>
      <c r="BO143" s="456"/>
      <c r="BP143" s="456"/>
      <c r="BQ143" s="456"/>
      <c r="BR143" s="456"/>
      <c r="BS143" s="456"/>
      <c r="BT143" s="456"/>
      <c r="BU143" s="456"/>
      <c r="BV143" s="456"/>
      <c r="BW143" s="456"/>
      <c r="BX143" s="456"/>
      <c r="BY143" s="456"/>
      <c r="BZ143" s="456"/>
      <c r="CA143" s="456"/>
      <c r="CB143" s="456"/>
      <c r="CC143" s="456"/>
      <c r="CD143" s="456"/>
      <c r="CE143" s="456"/>
      <c r="CF143" s="456"/>
      <c r="CG143" s="456"/>
      <c r="CH143" s="456"/>
      <c r="CI143" s="456"/>
      <c r="CJ143" s="456"/>
      <c r="CK143" s="456"/>
      <c r="CL143" s="456"/>
      <c r="CM143" s="456"/>
      <c r="CN143" s="456"/>
      <c r="CO143" s="456"/>
      <c r="CP143" s="456"/>
      <c r="CQ143" s="456"/>
      <c r="CR143" s="456"/>
      <c r="CS143" s="456"/>
      <c r="CT143" s="456"/>
      <c r="CU143" s="456"/>
      <c r="CV143" s="456"/>
      <c r="CW143" s="456"/>
      <c r="CX143" s="456"/>
      <c r="CY143" s="456"/>
      <c r="CZ143" s="456"/>
      <c r="DA143" s="456"/>
      <c r="DB143" s="456"/>
      <c r="DC143" s="456"/>
      <c r="DD143" s="456"/>
      <c r="DE143" s="456"/>
      <c r="DF143" s="456"/>
      <c r="DG143" s="456"/>
      <c r="DH143" s="456"/>
      <c r="DI143" s="456"/>
      <c r="DJ143" s="456"/>
      <c r="DK143" s="456"/>
      <c r="DL143" s="456"/>
      <c r="DM143" s="456"/>
      <c r="DN143" s="456"/>
      <c r="DO143" s="456"/>
      <c r="DP143" s="456"/>
      <c r="DQ143" s="456"/>
      <c r="DR143" s="456"/>
      <c r="DS143" s="456"/>
      <c r="DT143" s="456"/>
      <c r="DU143" s="456"/>
      <c r="DV143" s="456"/>
      <c r="DW143" s="456"/>
      <c r="DX143" s="456"/>
      <c r="DY143" s="456"/>
      <c r="DZ143" s="456"/>
      <c r="EA143" s="456"/>
      <c r="EB143" s="456"/>
      <c r="EC143" s="456"/>
      <c r="ED143" s="456"/>
      <c r="EE143" s="456"/>
      <c r="EF143" s="456"/>
      <c r="EG143" s="456"/>
      <c r="EH143" s="456"/>
      <c r="EI143" s="456"/>
      <c r="EJ143" s="456"/>
      <c r="EK143" s="456"/>
      <c r="EL143" s="456"/>
      <c r="EM143" s="456"/>
      <c r="EN143" s="456"/>
      <c r="EO143" s="456"/>
      <c r="EP143" s="456"/>
      <c r="EQ143" s="456"/>
      <c r="ER143" s="456"/>
      <c r="ES143" s="456"/>
      <c r="ET143" s="456"/>
      <c r="EU143" s="456"/>
      <c r="EV143" s="456"/>
      <c r="EW143" s="456"/>
      <c r="EX143" s="456"/>
      <c r="EY143" s="456"/>
      <c r="EZ143" s="456"/>
      <c r="FA143" s="456"/>
      <c r="FB143" s="456"/>
      <c r="FC143" s="456"/>
      <c r="FD143" s="456"/>
      <c r="FE143" s="456"/>
      <c r="FF143" s="456"/>
      <c r="FG143" s="456"/>
      <c r="FH143" s="456"/>
      <c r="FI143" s="456"/>
      <c r="FJ143" s="456"/>
      <c r="FK143" s="456"/>
      <c r="FL143" s="456"/>
      <c r="FM143" s="456"/>
      <c r="FN143" s="456"/>
      <c r="FO143" s="456"/>
      <c r="FP143" s="456"/>
      <c r="FQ143" s="456"/>
      <c r="FR143" s="456"/>
      <c r="FS143" s="456"/>
      <c r="FT143" s="456"/>
      <c r="FU143" s="456"/>
      <c r="FV143" s="456"/>
      <c r="FW143" s="456"/>
      <c r="FX143" s="456"/>
      <c r="FY143" s="456"/>
      <c r="FZ143" s="456"/>
      <c r="GA143" s="456"/>
      <c r="GB143" s="456"/>
      <c r="GC143" s="456"/>
      <c r="GD143" s="456"/>
      <c r="GE143" s="456"/>
      <c r="GF143" s="456"/>
      <c r="GG143" s="456"/>
      <c r="GH143" s="456"/>
      <c r="GI143" s="456"/>
      <c r="GJ143" s="456"/>
      <c r="GK143" s="456"/>
      <c r="GL143" s="456"/>
      <c r="GM143" s="456"/>
      <c r="GN143" s="456"/>
      <c r="GO143" s="456"/>
      <c r="GP143" s="456"/>
      <c r="GQ143" s="456"/>
      <c r="GR143" s="456"/>
      <c r="GS143" s="456"/>
      <c r="GT143" s="456"/>
      <c r="GU143" s="456"/>
      <c r="GV143" s="456"/>
      <c r="GW143" s="456"/>
      <c r="GX143" s="456"/>
      <c r="GY143" s="456"/>
      <c r="GZ143" s="456"/>
      <c r="HA143" s="456"/>
      <c r="HB143" s="456"/>
      <c r="HC143" s="456"/>
      <c r="HD143" s="456"/>
      <c r="HE143" s="456"/>
      <c r="HF143" s="456"/>
      <c r="HG143" s="456"/>
      <c r="HH143" s="456"/>
      <c r="HI143" s="456"/>
      <c r="HJ143" s="456"/>
      <c r="HK143" s="456"/>
      <c r="HL143" s="456"/>
      <c r="HM143" s="456"/>
      <c r="HN143" s="456"/>
      <c r="HO143" s="456"/>
      <c r="HP143" s="456"/>
      <c r="HQ143" s="456"/>
      <c r="HR143" s="456"/>
      <c r="HS143" s="456"/>
      <c r="HT143" s="456"/>
      <c r="HU143" s="456"/>
      <c r="HV143" s="456"/>
      <c r="HW143" s="456"/>
      <c r="HX143" s="456"/>
      <c r="HY143" s="456"/>
      <c r="HZ143" s="456"/>
      <c r="IA143" s="456"/>
      <c r="IB143" s="456"/>
      <c r="IC143" s="456"/>
      <c r="ID143" s="456"/>
      <c r="IE143" s="456"/>
      <c r="IF143" s="456"/>
      <c r="IG143" s="456"/>
      <c r="IH143" s="456"/>
      <c r="II143" s="456"/>
      <c r="IJ143" s="456"/>
      <c r="IK143" s="456"/>
      <c r="IL143" s="456"/>
      <c r="IM143" s="456"/>
      <c r="IN143" s="456"/>
      <c r="IO143" s="456"/>
      <c r="IP143" s="456"/>
      <c r="IQ143" s="456"/>
      <c r="IR143" s="456"/>
      <c r="IS143" s="456"/>
      <c r="IT143" s="456"/>
      <c r="IU143" s="456"/>
      <c r="IV143" s="456"/>
      <c r="IW143" s="456"/>
      <c r="IX143" s="456"/>
      <c r="IY143" s="456"/>
      <c r="IZ143" s="456"/>
      <c r="JA143" s="456"/>
      <c r="JB143" s="456"/>
      <c r="JC143" s="456"/>
      <c r="JD143" s="456"/>
      <c r="JE143" s="456"/>
      <c r="JF143" s="456"/>
      <c r="JG143" s="456"/>
      <c r="JH143" s="456"/>
      <c r="JI143" s="456"/>
      <c r="JJ143" s="456"/>
      <c r="JK143" s="456"/>
      <c r="JL143" s="456"/>
      <c r="JM143" s="456"/>
      <c r="JN143" s="456"/>
      <c r="JO143" s="456"/>
      <c r="JP143" s="456"/>
      <c r="JQ143" s="456"/>
      <c r="JR143" s="456"/>
      <c r="JS143" s="456"/>
      <c r="JT143" s="456"/>
      <c r="JU143" s="456"/>
      <c r="JV143" s="456"/>
      <c r="JW143" s="456"/>
      <c r="JX143" s="456"/>
      <c r="JY143" s="456"/>
      <c r="JZ143" s="456"/>
      <c r="KA143" s="456"/>
      <c r="KB143" s="456"/>
      <c r="KC143" s="456"/>
      <c r="KD143" s="456"/>
      <c r="KE143" s="456"/>
      <c r="KF143" s="456"/>
      <c r="KG143" s="456"/>
      <c r="KH143" s="456"/>
      <c r="KI143" s="456"/>
      <c r="KJ143" s="456"/>
      <c r="KK143" s="456"/>
      <c r="KL143" s="456"/>
      <c r="KM143" s="456"/>
      <c r="KN143" s="456"/>
      <c r="KO143" s="456"/>
      <c r="KP143" s="456"/>
      <c r="KQ143" s="456"/>
      <c r="KR143" s="456"/>
      <c r="KS143" s="456"/>
      <c r="KT143" s="456"/>
      <c r="KU143" s="456"/>
      <c r="KV143" s="456"/>
      <c r="KW143" s="456"/>
      <c r="KX143" s="456"/>
      <c r="KY143" s="456"/>
      <c r="KZ143" s="456"/>
      <c r="LA143" s="456"/>
      <c r="LB143" s="456"/>
      <c r="LC143" s="456"/>
      <c r="LD143" s="456"/>
      <c r="LE143" s="456"/>
      <c r="LF143" s="456"/>
      <c r="LG143" s="456"/>
      <c r="LH143" s="456"/>
      <c r="LI143" s="456"/>
      <c r="LJ143" s="456"/>
      <c r="LK143" s="456"/>
      <c r="LL143" s="456"/>
      <c r="LM143" s="456"/>
      <c r="LN143" s="456"/>
      <c r="LO143" s="456"/>
      <c r="LP143" s="456"/>
      <c r="LQ143" s="456"/>
      <c r="LR143" s="456"/>
      <c r="LS143" s="456"/>
      <c r="LT143" s="456"/>
      <c r="LU143" s="456"/>
      <c r="LV143" s="456"/>
      <c r="LW143" s="456"/>
      <c r="LX143" s="456"/>
      <c r="LY143" s="456"/>
      <c r="LZ143" s="456"/>
      <c r="MA143" s="456"/>
      <c r="MB143" s="456"/>
      <c r="MC143" s="456"/>
      <c r="MD143" s="456"/>
      <c r="ME143" s="456"/>
      <c r="MF143" s="456"/>
      <c r="MG143" s="456"/>
      <c r="MH143" s="456"/>
      <c r="MI143" s="456"/>
      <c r="MJ143" s="456"/>
      <c r="MK143" s="456"/>
      <c r="ML143" s="456"/>
      <c r="MM143" s="456"/>
      <c r="MN143" s="456"/>
      <c r="MO143" s="456"/>
      <c r="MP143" s="456"/>
      <c r="MQ143" s="456"/>
      <c r="MR143" s="456"/>
      <c r="MS143" s="456"/>
      <c r="MT143" s="456"/>
      <c r="MU143" s="456"/>
      <c r="MV143" s="456"/>
      <c r="MW143" s="456"/>
    </row>
    <row r="144" spans="1:361">
      <c r="A144" s="461" t="s">
        <v>32</v>
      </c>
      <c r="B144" s="457"/>
      <c r="C144" s="457"/>
      <c r="D144" s="457"/>
      <c r="E144" s="457"/>
      <c r="F144" s="457"/>
      <c r="G144" s="457"/>
      <c r="H144" s="457"/>
      <c r="I144" s="457"/>
      <c r="J144" s="457"/>
      <c r="K144" s="457"/>
      <c r="L144" s="457"/>
      <c r="M144" s="457"/>
      <c r="N144" s="457"/>
      <c r="O144" s="457"/>
      <c r="P144" s="457"/>
      <c r="Q144" s="457"/>
      <c r="R144" s="457"/>
      <c r="S144" s="457"/>
      <c r="T144" s="457"/>
      <c r="U144" s="457"/>
      <c r="V144" s="457"/>
      <c r="W144" s="457"/>
      <c r="X144" s="457"/>
      <c r="Y144" s="457"/>
      <c r="Z144" s="457"/>
      <c r="AA144" s="457"/>
      <c r="AB144" s="457"/>
      <c r="AC144" s="457"/>
      <c r="AD144" s="457"/>
      <c r="AE144" s="457"/>
      <c r="AF144" s="457"/>
      <c r="AG144" s="457"/>
      <c r="AH144" s="457"/>
      <c r="AI144" s="457"/>
      <c r="AJ144" s="457"/>
      <c r="AK144" s="457"/>
      <c r="AL144" s="457"/>
      <c r="AM144" s="457"/>
      <c r="AN144" s="457"/>
      <c r="AO144" s="457"/>
      <c r="AP144" s="457"/>
      <c r="AQ144" s="457"/>
      <c r="AR144" s="457"/>
      <c r="AS144" s="457"/>
      <c r="AT144" s="457"/>
      <c r="AU144" s="457"/>
      <c r="AV144" s="457"/>
      <c r="AW144" s="457"/>
      <c r="AX144" s="457"/>
      <c r="AY144" s="457"/>
      <c r="AZ144" s="457"/>
      <c r="BA144" s="457"/>
      <c r="BB144" s="457"/>
      <c r="BC144" s="457"/>
      <c r="BD144" s="457"/>
      <c r="BE144" s="457"/>
      <c r="BF144" s="457"/>
      <c r="BG144" s="457"/>
      <c r="BH144" s="457"/>
      <c r="BI144" s="457"/>
      <c r="BJ144" s="457"/>
      <c r="BK144" s="457"/>
      <c r="BL144" s="457"/>
      <c r="BM144" s="457"/>
      <c r="BN144" s="457"/>
      <c r="BO144" s="457"/>
      <c r="BP144" s="457"/>
      <c r="BQ144" s="457"/>
      <c r="BR144" s="457"/>
      <c r="BS144" s="457"/>
      <c r="BT144" s="457"/>
      <c r="BU144" s="457"/>
      <c r="BV144" s="457"/>
      <c r="BW144" s="457"/>
      <c r="BX144" s="457"/>
      <c r="BY144" s="457"/>
      <c r="BZ144" s="457"/>
      <c r="CA144" s="457"/>
      <c r="CB144" s="457"/>
      <c r="CC144" s="457"/>
      <c r="CD144" s="457"/>
      <c r="CE144" s="457"/>
      <c r="CF144" s="457"/>
      <c r="CG144" s="457"/>
      <c r="CH144" s="457"/>
      <c r="CI144" s="457"/>
      <c r="CJ144" s="457"/>
      <c r="CK144" s="457"/>
      <c r="CL144" s="457"/>
      <c r="CM144" s="457"/>
      <c r="CN144" s="457"/>
      <c r="CO144" s="457"/>
      <c r="CP144" s="457"/>
      <c r="CQ144" s="457"/>
      <c r="CR144" s="457"/>
      <c r="CS144" s="457"/>
      <c r="CT144" s="457"/>
      <c r="CU144" s="457"/>
      <c r="CV144" s="457"/>
      <c r="CW144" s="457"/>
      <c r="CX144" s="457"/>
      <c r="CY144" s="457"/>
      <c r="CZ144" s="457"/>
      <c r="DA144" s="457"/>
      <c r="DB144" s="457"/>
      <c r="DC144" s="457"/>
      <c r="DD144" s="457"/>
      <c r="DE144" s="457"/>
      <c r="DF144" s="457"/>
      <c r="DG144" s="457"/>
      <c r="DH144" s="457"/>
      <c r="DI144" s="457"/>
      <c r="DJ144" s="457"/>
      <c r="DK144" s="457"/>
      <c r="DL144" s="457"/>
      <c r="DM144" s="457"/>
      <c r="DN144" s="457"/>
      <c r="DO144" s="457"/>
      <c r="DP144" s="457"/>
      <c r="DQ144" s="457"/>
      <c r="DR144" s="457"/>
      <c r="DS144" s="457"/>
      <c r="DT144" s="457"/>
      <c r="DU144" s="457"/>
      <c r="DV144" s="457"/>
      <c r="DW144" s="457"/>
      <c r="DX144" s="457"/>
      <c r="DY144" s="457"/>
      <c r="DZ144" s="457"/>
      <c r="EA144" s="457"/>
      <c r="EB144" s="457"/>
      <c r="EC144" s="457"/>
      <c r="ED144" s="457"/>
      <c r="EE144" s="457"/>
      <c r="EF144" s="457"/>
      <c r="EG144" s="457"/>
      <c r="EH144" s="457"/>
      <c r="EI144" s="457"/>
      <c r="EJ144" s="457"/>
      <c r="EK144" s="457"/>
      <c r="EL144" s="457"/>
      <c r="EM144" s="457"/>
      <c r="EN144" s="457"/>
      <c r="EO144" s="457"/>
      <c r="EP144" s="457"/>
      <c r="EQ144" s="457"/>
      <c r="ER144" s="457"/>
      <c r="ES144" s="457"/>
      <c r="ET144" s="457"/>
      <c r="EU144" s="457"/>
      <c r="EV144" s="457"/>
      <c r="EW144" s="457"/>
      <c r="EX144" s="457"/>
      <c r="EY144" s="457"/>
      <c r="EZ144" s="457"/>
      <c r="FA144" s="457"/>
      <c r="FB144" s="457"/>
      <c r="FC144" s="457"/>
      <c r="FD144" s="457"/>
      <c r="FE144" s="457"/>
      <c r="FF144" s="457"/>
      <c r="FG144" s="457"/>
      <c r="FH144" s="457"/>
      <c r="FI144" s="457"/>
      <c r="FJ144" s="457"/>
      <c r="FK144" s="457"/>
      <c r="FL144" s="457"/>
      <c r="FM144" s="457"/>
      <c r="FN144" s="457"/>
      <c r="FO144" s="457"/>
      <c r="FP144" s="457"/>
      <c r="FQ144" s="457"/>
      <c r="FR144" s="457"/>
      <c r="FS144" s="457"/>
      <c r="FT144" s="457"/>
      <c r="FU144" s="457"/>
      <c r="FV144" s="457"/>
      <c r="FW144" s="457"/>
      <c r="FX144" s="457"/>
      <c r="FY144" s="457"/>
      <c r="FZ144" s="457"/>
      <c r="GA144" s="457"/>
      <c r="GB144" s="457"/>
      <c r="GC144" s="457"/>
      <c r="GD144" s="457"/>
      <c r="GE144" s="457"/>
      <c r="GF144" s="457"/>
      <c r="GG144" s="457"/>
      <c r="GH144" s="457"/>
      <c r="GI144" s="457"/>
      <c r="GJ144" s="457"/>
      <c r="GK144" s="457"/>
      <c r="GL144" s="457"/>
      <c r="GM144" s="457"/>
      <c r="GN144" s="457"/>
      <c r="GO144" s="457"/>
      <c r="GP144" s="457"/>
      <c r="GQ144" s="457"/>
      <c r="GR144" s="457"/>
      <c r="GS144" s="457"/>
      <c r="GT144" s="457"/>
      <c r="GU144" s="457"/>
      <c r="GV144" s="457"/>
      <c r="GW144" s="457"/>
      <c r="GX144" s="457"/>
      <c r="GY144" s="457"/>
      <c r="GZ144" s="457"/>
      <c r="HA144" s="457"/>
      <c r="HB144" s="457"/>
      <c r="HC144" s="457"/>
      <c r="HD144" s="457"/>
      <c r="HE144" s="457"/>
      <c r="HF144" s="457"/>
      <c r="HG144" s="457"/>
      <c r="HH144" s="457"/>
      <c r="HI144" s="457"/>
      <c r="HJ144" s="457"/>
      <c r="HK144" s="457"/>
      <c r="HL144" s="457"/>
      <c r="HM144" s="457"/>
      <c r="HN144" s="457"/>
      <c r="HO144" s="457"/>
      <c r="HP144" s="457"/>
      <c r="HQ144" s="457"/>
      <c r="HR144" s="457"/>
      <c r="HS144" s="457"/>
      <c r="HT144" s="457"/>
      <c r="HU144" s="457"/>
      <c r="HV144" s="457"/>
      <c r="HW144" s="457"/>
      <c r="HX144" s="457"/>
      <c r="HY144" s="457"/>
      <c r="HZ144" s="457"/>
      <c r="IA144" s="457"/>
      <c r="IB144" s="457"/>
      <c r="IC144" s="457"/>
      <c r="ID144" s="457"/>
      <c r="IE144" s="457"/>
      <c r="IF144" s="457"/>
      <c r="IG144" s="457"/>
      <c r="IH144" s="457"/>
      <c r="II144" s="457"/>
      <c r="IJ144" s="457"/>
      <c r="IK144" s="457"/>
      <c r="IL144" s="457"/>
      <c r="IM144" s="457"/>
      <c r="IN144" s="457"/>
      <c r="IO144" s="457"/>
      <c r="IP144" s="457"/>
      <c r="IQ144" s="457"/>
      <c r="IR144" s="457"/>
      <c r="IS144" s="457"/>
      <c r="IT144" s="457"/>
      <c r="IU144" s="457"/>
      <c r="IV144" s="457"/>
      <c r="IW144" s="457"/>
      <c r="IX144" s="457"/>
      <c r="IY144" s="457"/>
      <c r="IZ144" s="457"/>
      <c r="JA144" s="457"/>
      <c r="JB144" s="457"/>
      <c r="JC144" s="457"/>
      <c r="JD144" s="457"/>
      <c r="JE144" s="457"/>
      <c r="JF144" s="457"/>
      <c r="JG144" s="457"/>
      <c r="JH144" s="457"/>
      <c r="JI144" s="457"/>
      <c r="JJ144" s="457"/>
      <c r="JK144" s="457"/>
      <c r="JL144" s="457"/>
      <c r="JM144" s="457"/>
      <c r="JN144" s="457"/>
      <c r="JO144" s="457"/>
      <c r="JP144" s="457"/>
      <c r="JQ144" s="457"/>
      <c r="JR144" s="457"/>
      <c r="JS144" s="457"/>
      <c r="JT144" s="457"/>
      <c r="JU144" s="457"/>
      <c r="JV144" s="457"/>
      <c r="JW144" s="457"/>
      <c r="JX144" s="457"/>
      <c r="JY144" s="457"/>
      <c r="JZ144" s="457"/>
      <c r="KA144" s="457"/>
      <c r="KB144" s="457"/>
      <c r="KC144" s="457"/>
      <c r="KD144" s="457"/>
      <c r="KE144" s="457"/>
      <c r="KF144" s="457"/>
      <c r="KG144" s="457"/>
      <c r="KH144" s="457"/>
      <c r="KI144" s="457"/>
      <c r="KJ144" s="457"/>
      <c r="KK144" s="457"/>
      <c r="KL144" s="457"/>
      <c r="KM144" s="457"/>
      <c r="KN144" s="457"/>
      <c r="KO144" s="457"/>
      <c r="KP144" s="457"/>
      <c r="KQ144" s="457"/>
      <c r="KR144" s="457"/>
      <c r="KS144" s="457"/>
      <c r="KT144" s="457"/>
      <c r="KU144" s="457"/>
      <c r="KV144" s="457"/>
      <c r="KW144" s="457"/>
      <c r="KX144" s="457"/>
      <c r="KY144" s="457"/>
      <c r="KZ144" s="457"/>
      <c r="LA144" s="457"/>
      <c r="LB144" s="457"/>
      <c r="LC144" s="457"/>
      <c r="LD144" s="457"/>
      <c r="LE144" s="457"/>
      <c r="LF144" s="457"/>
      <c r="LG144" s="457"/>
      <c r="LH144" s="457"/>
      <c r="LI144" s="457"/>
      <c r="LJ144" s="457"/>
      <c r="LK144" s="457"/>
      <c r="LL144" s="457"/>
      <c r="LM144" s="457"/>
      <c r="LN144" s="457"/>
      <c r="LO144" s="457"/>
      <c r="LP144" s="457"/>
      <c r="LQ144" s="457"/>
      <c r="LR144" s="457"/>
      <c r="LS144" s="457"/>
      <c r="LT144" s="457"/>
      <c r="LU144" s="457"/>
      <c r="LV144" s="457"/>
      <c r="LW144" s="457"/>
      <c r="LX144" s="457"/>
      <c r="LY144" s="457"/>
      <c r="LZ144" s="457"/>
      <c r="MA144" s="457"/>
      <c r="MB144" s="457"/>
      <c r="MC144" s="457"/>
      <c r="MD144" s="457"/>
      <c r="ME144" s="457"/>
      <c r="MF144" s="457"/>
      <c r="MG144" s="457"/>
      <c r="MH144" s="457"/>
      <c r="MI144" s="457"/>
      <c r="MJ144" s="457"/>
      <c r="MK144" s="457"/>
      <c r="ML144" s="457"/>
      <c r="MM144" s="457"/>
      <c r="MN144" s="457"/>
      <c r="MO144" s="457"/>
      <c r="MP144" s="457"/>
      <c r="MQ144" s="457"/>
      <c r="MR144" s="457"/>
      <c r="MS144" s="457"/>
      <c r="MT144" s="457"/>
      <c r="MU144" s="457"/>
      <c r="MV144" s="457"/>
      <c r="MW144" s="457"/>
    </row>
    <row r="145" spans="1:361">
      <c r="A145" s="458" t="s">
        <v>33</v>
      </c>
      <c r="B145" s="454"/>
      <c r="C145" s="454"/>
      <c r="D145" s="454"/>
      <c r="E145" s="454"/>
      <c r="F145" s="454"/>
      <c r="G145" s="454"/>
      <c r="H145" s="454"/>
      <c r="I145" s="454"/>
      <c r="J145" s="454"/>
      <c r="K145" s="454"/>
      <c r="L145" s="454"/>
      <c r="M145" s="454"/>
      <c r="N145" s="454"/>
      <c r="O145" s="454"/>
      <c r="P145" s="454"/>
      <c r="Q145" s="454"/>
      <c r="R145" s="454"/>
      <c r="S145" s="454"/>
      <c r="T145" s="454"/>
      <c r="U145" s="454"/>
      <c r="V145" s="454"/>
      <c r="W145" s="454"/>
      <c r="X145" s="454"/>
      <c r="Y145" s="454"/>
      <c r="Z145" s="454"/>
      <c r="AA145" s="454"/>
      <c r="AB145" s="454"/>
      <c r="AC145" s="454"/>
      <c r="AD145" s="454"/>
      <c r="AE145" s="454"/>
      <c r="AF145" s="454"/>
      <c r="AG145" s="454"/>
      <c r="AH145" s="454"/>
      <c r="AI145" s="454"/>
      <c r="AJ145" s="454"/>
      <c r="AK145" s="454"/>
      <c r="AL145" s="454"/>
      <c r="AM145" s="454"/>
      <c r="AN145" s="454"/>
      <c r="AO145" s="454"/>
      <c r="AP145" s="454"/>
      <c r="AQ145" s="454"/>
      <c r="AR145" s="454"/>
      <c r="AS145" s="454"/>
      <c r="AT145" s="454"/>
      <c r="AU145" s="454"/>
      <c r="AV145" s="454"/>
      <c r="AW145" s="454"/>
      <c r="AX145" s="454"/>
      <c r="AY145" s="454"/>
      <c r="AZ145" s="454"/>
      <c r="BA145" s="454"/>
      <c r="BB145" s="454"/>
      <c r="BC145" s="454"/>
      <c r="BD145" s="454"/>
      <c r="BE145" s="454"/>
      <c r="BF145" s="454"/>
      <c r="BG145" s="454"/>
      <c r="BH145" s="454"/>
      <c r="BI145" s="454"/>
      <c r="BJ145" s="454"/>
      <c r="BK145" s="454"/>
      <c r="BL145" s="454"/>
      <c r="BM145" s="454"/>
      <c r="BN145" s="454"/>
      <c r="BO145" s="454"/>
      <c r="BP145" s="454"/>
      <c r="BQ145" s="454"/>
      <c r="BR145" s="454"/>
      <c r="BS145" s="454"/>
      <c r="BT145" s="454"/>
      <c r="BU145" s="454"/>
      <c r="BV145" s="454"/>
      <c r="BW145" s="454"/>
      <c r="BX145" s="454"/>
      <c r="BY145" s="454"/>
      <c r="BZ145" s="454"/>
      <c r="CA145" s="454"/>
      <c r="CB145" s="454"/>
      <c r="CC145" s="454"/>
      <c r="CD145" s="454"/>
      <c r="CE145" s="454"/>
      <c r="CF145" s="454"/>
      <c r="CG145" s="454"/>
      <c r="CH145" s="454"/>
      <c r="CI145" s="454"/>
      <c r="CJ145" s="454"/>
      <c r="CK145" s="454"/>
      <c r="CL145" s="454"/>
      <c r="CM145" s="454"/>
      <c r="CN145" s="454"/>
      <c r="CO145" s="454"/>
      <c r="CP145" s="454"/>
      <c r="CQ145" s="454"/>
      <c r="CR145" s="454"/>
      <c r="CS145" s="454"/>
      <c r="CT145" s="454"/>
      <c r="CU145" s="454"/>
      <c r="CV145" s="454"/>
      <c r="CW145" s="454"/>
      <c r="CX145" s="454"/>
      <c r="CY145" s="454"/>
      <c r="CZ145" s="454"/>
      <c r="DA145" s="454"/>
      <c r="DB145" s="454"/>
      <c r="DC145" s="454"/>
      <c r="DD145" s="454"/>
      <c r="DE145" s="454"/>
      <c r="DF145" s="454"/>
      <c r="DG145" s="454"/>
      <c r="DH145" s="454"/>
      <c r="DI145" s="454"/>
      <c r="DJ145" s="454"/>
      <c r="DK145" s="454"/>
      <c r="DL145" s="454"/>
      <c r="DM145" s="454"/>
      <c r="DN145" s="454"/>
      <c r="DO145" s="454"/>
      <c r="DP145" s="454"/>
      <c r="DQ145" s="454"/>
      <c r="DR145" s="454"/>
      <c r="DS145" s="454"/>
      <c r="DT145" s="454"/>
      <c r="DU145" s="454"/>
      <c r="DV145" s="454"/>
      <c r="DW145" s="454"/>
      <c r="DX145" s="454"/>
      <c r="DY145" s="454"/>
      <c r="DZ145" s="454"/>
      <c r="EA145" s="454"/>
      <c r="EB145" s="454"/>
      <c r="EC145" s="454"/>
      <c r="ED145" s="454"/>
      <c r="EE145" s="454"/>
      <c r="EF145" s="454"/>
      <c r="EG145" s="454"/>
      <c r="EH145" s="454"/>
      <c r="EI145" s="454"/>
      <c r="EJ145" s="454"/>
      <c r="EK145" s="454"/>
      <c r="EL145" s="454"/>
      <c r="EM145" s="454"/>
      <c r="EN145" s="454"/>
      <c r="EO145" s="454"/>
      <c r="EP145" s="454"/>
      <c r="EQ145" s="454"/>
      <c r="ER145" s="454"/>
      <c r="ES145" s="454"/>
      <c r="ET145" s="454"/>
      <c r="EU145" s="454"/>
      <c r="EV145" s="454"/>
      <c r="EW145" s="454"/>
      <c r="EX145" s="454"/>
      <c r="EY145" s="454"/>
      <c r="EZ145" s="454"/>
      <c r="FA145" s="454"/>
      <c r="FB145" s="454"/>
      <c r="FC145" s="454"/>
      <c r="FD145" s="454"/>
      <c r="FE145" s="454"/>
      <c r="FF145" s="454"/>
      <c r="FG145" s="454"/>
      <c r="FH145" s="454"/>
      <c r="FI145" s="454"/>
      <c r="FJ145" s="454"/>
      <c r="FK145" s="454"/>
      <c r="FL145" s="454"/>
      <c r="FM145" s="454"/>
      <c r="FN145" s="454"/>
      <c r="FO145" s="454"/>
      <c r="FP145" s="454"/>
      <c r="FQ145" s="454"/>
      <c r="FR145" s="454"/>
      <c r="FS145" s="454"/>
      <c r="FT145" s="454"/>
      <c r="FU145" s="454"/>
      <c r="FV145" s="454"/>
      <c r="FW145" s="454"/>
      <c r="FX145" s="454"/>
      <c r="FY145" s="454"/>
      <c r="FZ145" s="454"/>
      <c r="GA145" s="454"/>
      <c r="GB145" s="454"/>
      <c r="GC145" s="454"/>
      <c r="GD145" s="454"/>
      <c r="GE145" s="454"/>
      <c r="GF145" s="454"/>
      <c r="GG145" s="454"/>
      <c r="GH145" s="454"/>
      <c r="GI145" s="454"/>
      <c r="GJ145" s="454"/>
      <c r="GK145" s="454"/>
      <c r="GL145" s="454"/>
      <c r="GM145" s="454"/>
      <c r="GN145" s="454"/>
      <c r="GO145" s="454"/>
      <c r="GP145" s="454"/>
      <c r="GQ145" s="454"/>
      <c r="GR145" s="454"/>
      <c r="GS145" s="454"/>
      <c r="GT145" s="454"/>
      <c r="GU145" s="454"/>
      <c r="GV145" s="454"/>
      <c r="GW145" s="454"/>
      <c r="GX145" s="454"/>
      <c r="GY145" s="454"/>
      <c r="GZ145" s="454"/>
      <c r="HA145" s="454"/>
      <c r="HB145" s="454"/>
      <c r="HC145" s="454"/>
      <c r="HD145" s="454"/>
      <c r="HE145" s="454"/>
      <c r="HF145" s="454"/>
      <c r="HG145" s="454"/>
      <c r="HH145" s="454"/>
      <c r="HI145" s="454"/>
      <c r="HJ145" s="454"/>
      <c r="HK145" s="454"/>
      <c r="HL145" s="454"/>
      <c r="HM145" s="454"/>
      <c r="HN145" s="454"/>
      <c r="HO145" s="454"/>
      <c r="HP145" s="454"/>
      <c r="HQ145" s="454"/>
      <c r="HR145" s="454"/>
      <c r="HS145" s="454"/>
      <c r="HT145" s="454"/>
      <c r="HU145" s="454"/>
      <c r="HV145" s="454"/>
      <c r="HW145" s="454"/>
      <c r="HX145" s="454"/>
      <c r="HY145" s="454"/>
      <c r="HZ145" s="454"/>
      <c r="IA145" s="454"/>
      <c r="IB145" s="454"/>
      <c r="IC145" s="454"/>
      <c r="ID145" s="454"/>
      <c r="IE145" s="454"/>
      <c r="IF145" s="454"/>
      <c r="IG145" s="454"/>
      <c r="IH145" s="454"/>
      <c r="II145" s="454"/>
      <c r="IJ145" s="454"/>
      <c r="IK145" s="454"/>
      <c r="IL145" s="454"/>
      <c r="IM145" s="454"/>
      <c r="IN145" s="454"/>
      <c r="IO145" s="454"/>
      <c r="IP145" s="454"/>
      <c r="IQ145" s="454"/>
      <c r="IR145" s="454"/>
      <c r="IS145" s="454"/>
      <c r="IT145" s="454"/>
      <c r="IU145" s="454"/>
      <c r="IV145" s="454"/>
      <c r="IW145" s="454"/>
      <c r="IX145" s="454"/>
      <c r="IY145" s="454"/>
      <c r="IZ145" s="454"/>
      <c r="JA145" s="454"/>
      <c r="JB145" s="454"/>
      <c r="JC145" s="454"/>
      <c r="JD145" s="454"/>
      <c r="JE145" s="454"/>
      <c r="JF145" s="454"/>
      <c r="JG145" s="454"/>
      <c r="JH145" s="454"/>
      <c r="JI145" s="454"/>
      <c r="JJ145" s="454"/>
      <c r="JK145" s="454"/>
      <c r="JL145" s="454"/>
      <c r="JM145" s="454"/>
      <c r="JN145" s="454"/>
      <c r="JO145" s="454"/>
      <c r="JP145" s="454"/>
      <c r="JQ145" s="454"/>
      <c r="JR145" s="454"/>
      <c r="JS145" s="454"/>
      <c r="JT145" s="454"/>
      <c r="JU145" s="454"/>
      <c r="JV145" s="454"/>
      <c r="JW145" s="454"/>
      <c r="JX145" s="454"/>
      <c r="JY145" s="454"/>
      <c r="JZ145" s="454"/>
      <c r="KA145" s="454"/>
      <c r="KB145" s="454"/>
      <c r="KC145" s="454"/>
      <c r="KD145" s="454"/>
      <c r="KE145" s="454"/>
      <c r="KF145" s="454"/>
      <c r="KG145" s="454"/>
      <c r="KH145" s="454"/>
      <c r="KI145" s="454"/>
      <c r="KJ145" s="454"/>
      <c r="KK145" s="454"/>
      <c r="KL145" s="454"/>
      <c r="KM145" s="454"/>
      <c r="KN145" s="454"/>
      <c r="KO145" s="454"/>
      <c r="KP145" s="454"/>
      <c r="KQ145" s="454"/>
      <c r="KR145" s="454"/>
      <c r="KS145" s="454"/>
      <c r="KT145" s="454"/>
      <c r="KU145" s="454"/>
      <c r="KV145" s="454"/>
      <c r="KW145" s="454"/>
      <c r="KX145" s="454"/>
      <c r="KY145" s="454"/>
      <c r="KZ145" s="454"/>
      <c r="LA145" s="454"/>
      <c r="LB145" s="454"/>
      <c r="LC145" s="454"/>
      <c r="LD145" s="454"/>
      <c r="LE145" s="454"/>
      <c r="LF145" s="454"/>
      <c r="LG145" s="454"/>
      <c r="LH145" s="454"/>
      <c r="LI145" s="454"/>
      <c r="LJ145" s="454"/>
      <c r="LK145" s="454"/>
      <c r="LL145" s="454"/>
      <c r="LM145" s="454"/>
      <c r="LN145" s="454"/>
      <c r="LO145" s="454"/>
      <c r="LP145" s="454"/>
      <c r="LQ145" s="454"/>
      <c r="LR145" s="454"/>
      <c r="LS145" s="454"/>
      <c r="LT145" s="454"/>
      <c r="LU145" s="454"/>
      <c r="LV145" s="454"/>
      <c r="LW145" s="454"/>
      <c r="LX145" s="454"/>
      <c r="LY145" s="454"/>
      <c r="LZ145" s="454"/>
      <c r="MA145" s="454"/>
      <c r="MB145" s="454"/>
      <c r="MC145" s="454"/>
      <c r="MD145" s="454"/>
      <c r="ME145" s="454"/>
      <c r="MF145" s="454"/>
      <c r="MG145" s="454"/>
      <c r="MH145" s="454"/>
      <c r="MI145" s="454"/>
      <c r="MJ145" s="454"/>
      <c r="MK145" s="454"/>
      <c r="ML145" s="454"/>
      <c r="MM145" s="454"/>
      <c r="MN145" s="454"/>
      <c r="MO145" s="454"/>
      <c r="MP145" s="454"/>
      <c r="MQ145" s="454"/>
      <c r="MR145" s="454"/>
      <c r="MS145" s="454"/>
      <c r="MT145" s="454"/>
      <c r="MU145" s="454"/>
      <c r="MV145" s="454"/>
      <c r="MW145" s="454"/>
    </row>
    <row r="146" spans="1:361">
      <c r="A146" s="461" t="s">
        <v>35</v>
      </c>
      <c r="B146" s="457"/>
      <c r="C146" s="457"/>
      <c r="D146" s="457"/>
      <c r="E146" s="457"/>
      <c r="F146" s="457"/>
      <c r="G146" s="457"/>
      <c r="H146" s="457"/>
      <c r="I146" s="457"/>
      <c r="J146" s="457"/>
      <c r="K146" s="457"/>
      <c r="L146" s="457"/>
      <c r="M146" s="457"/>
      <c r="N146" s="457"/>
      <c r="O146" s="457"/>
      <c r="P146" s="457"/>
      <c r="Q146" s="457"/>
      <c r="R146" s="457"/>
      <c r="S146" s="457"/>
      <c r="T146" s="457"/>
      <c r="U146" s="457"/>
      <c r="V146" s="457"/>
      <c r="W146" s="457"/>
      <c r="X146" s="457"/>
      <c r="Y146" s="457"/>
      <c r="Z146" s="457"/>
      <c r="AA146" s="457"/>
      <c r="AB146" s="457"/>
      <c r="AC146" s="457"/>
      <c r="AD146" s="457"/>
      <c r="AE146" s="457"/>
      <c r="AF146" s="457"/>
      <c r="AG146" s="457"/>
      <c r="AH146" s="457"/>
      <c r="AI146" s="457"/>
      <c r="AJ146" s="457"/>
      <c r="AK146" s="457"/>
      <c r="AL146" s="457"/>
      <c r="AM146" s="457"/>
      <c r="AN146" s="457"/>
      <c r="AO146" s="457"/>
      <c r="AP146" s="457"/>
      <c r="AQ146" s="457"/>
      <c r="AR146" s="457"/>
      <c r="AS146" s="457"/>
      <c r="AT146" s="457"/>
      <c r="AU146" s="457"/>
      <c r="AV146" s="457"/>
      <c r="AW146" s="457"/>
      <c r="AX146" s="457"/>
      <c r="AY146" s="457"/>
      <c r="AZ146" s="457"/>
      <c r="BA146" s="457"/>
      <c r="BB146" s="457"/>
      <c r="BC146" s="457"/>
      <c r="BD146" s="457"/>
      <c r="BE146" s="457"/>
      <c r="BF146" s="457"/>
      <c r="BG146" s="457"/>
      <c r="BH146" s="457"/>
      <c r="BI146" s="457"/>
      <c r="BJ146" s="457"/>
      <c r="BK146" s="457"/>
      <c r="BL146" s="457"/>
      <c r="BM146" s="457"/>
      <c r="BN146" s="457"/>
      <c r="BO146" s="457"/>
      <c r="BP146" s="457"/>
      <c r="BQ146" s="457"/>
      <c r="BR146" s="457"/>
      <c r="BS146" s="457"/>
      <c r="BT146" s="457"/>
      <c r="BU146" s="457"/>
      <c r="BV146" s="457"/>
      <c r="BW146" s="457"/>
      <c r="BX146" s="457"/>
      <c r="BY146" s="457"/>
      <c r="BZ146" s="457"/>
      <c r="CA146" s="457"/>
      <c r="CB146" s="457"/>
      <c r="CC146" s="457"/>
      <c r="CD146" s="457"/>
      <c r="CE146" s="457"/>
      <c r="CF146" s="457"/>
      <c r="CG146" s="457"/>
      <c r="CH146" s="457"/>
      <c r="CI146" s="457"/>
      <c r="CJ146" s="457"/>
      <c r="CK146" s="457"/>
      <c r="CL146" s="457"/>
      <c r="CM146" s="457"/>
      <c r="CN146" s="457"/>
      <c r="CO146" s="457"/>
      <c r="CP146" s="457"/>
      <c r="CQ146" s="457"/>
      <c r="CR146" s="457"/>
      <c r="CS146" s="457"/>
      <c r="CT146" s="457"/>
      <c r="CU146" s="457"/>
      <c r="CV146" s="457"/>
      <c r="CW146" s="457"/>
      <c r="CX146" s="457"/>
      <c r="CY146" s="457"/>
      <c r="CZ146" s="457"/>
      <c r="DA146" s="457"/>
      <c r="DB146" s="457"/>
      <c r="DC146" s="457"/>
      <c r="DD146" s="457"/>
      <c r="DE146" s="457"/>
      <c r="DF146" s="457"/>
      <c r="DG146" s="457"/>
      <c r="DH146" s="457"/>
      <c r="DI146" s="457"/>
      <c r="DJ146" s="457"/>
      <c r="DK146" s="457"/>
      <c r="DL146" s="457"/>
      <c r="DM146" s="457"/>
      <c r="DN146" s="457"/>
      <c r="DO146" s="457"/>
      <c r="DP146" s="457"/>
      <c r="DQ146" s="457"/>
      <c r="DR146" s="457"/>
      <c r="DS146" s="457"/>
      <c r="DT146" s="457"/>
      <c r="DU146" s="457"/>
      <c r="DV146" s="457"/>
      <c r="DW146" s="457"/>
      <c r="DX146" s="457"/>
      <c r="DY146" s="457"/>
      <c r="DZ146" s="457"/>
      <c r="EA146" s="457"/>
      <c r="EB146" s="457"/>
      <c r="EC146" s="457"/>
      <c r="ED146" s="457"/>
      <c r="EE146" s="457"/>
      <c r="EF146" s="457"/>
      <c r="EG146" s="457"/>
      <c r="EH146" s="457"/>
      <c r="EI146" s="457"/>
      <c r="EJ146" s="457"/>
      <c r="EK146" s="457"/>
      <c r="EL146" s="457"/>
      <c r="EM146" s="457"/>
      <c r="EN146" s="457"/>
      <c r="EO146" s="457"/>
      <c r="EP146" s="457"/>
      <c r="EQ146" s="457"/>
      <c r="ER146" s="457"/>
      <c r="ES146" s="457"/>
      <c r="ET146" s="457"/>
      <c r="EU146" s="457"/>
      <c r="EV146" s="457"/>
      <c r="EW146" s="457"/>
      <c r="EX146" s="457"/>
      <c r="EY146" s="457"/>
      <c r="EZ146" s="457"/>
      <c r="FA146" s="457"/>
      <c r="FB146" s="457"/>
      <c r="FC146" s="457"/>
      <c r="FD146" s="457"/>
      <c r="FE146" s="457"/>
      <c r="FF146" s="457"/>
      <c r="FG146" s="457"/>
      <c r="FH146" s="457"/>
      <c r="FI146" s="457"/>
      <c r="FJ146" s="457"/>
      <c r="FK146" s="457"/>
      <c r="FL146" s="457"/>
      <c r="FM146" s="457"/>
      <c r="FN146" s="457"/>
      <c r="FO146" s="457"/>
      <c r="FP146" s="457"/>
      <c r="FQ146" s="457"/>
      <c r="FR146" s="457"/>
      <c r="FS146" s="457"/>
      <c r="FT146" s="457"/>
      <c r="FU146" s="457"/>
      <c r="FV146" s="457"/>
      <c r="FW146" s="457"/>
      <c r="FX146" s="457"/>
      <c r="FY146" s="457"/>
      <c r="FZ146" s="457"/>
      <c r="GA146" s="457"/>
      <c r="GB146" s="457"/>
      <c r="GC146" s="457"/>
      <c r="GD146" s="457"/>
      <c r="GE146" s="457"/>
      <c r="GF146" s="457"/>
      <c r="GG146" s="457"/>
      <c r="GH146" s="457"/>
      <c r="GI146" s="457"/>
      <c r="GJ146" s="457"/>
      <c r="GK146" s="457"/>
      <c r="GL146" s="457"/>
      <c r="GM146" s="457"/>
      <c r="GN146" s="457"/>
      <c r="GO146" s="457"/>
      <c r="GP146" s="457"/>
      <c r="GQ146" s="457"/>
      <c r="GR146" s="457"/>
      <c r="GS146" s="457"/>
      <c r="GT146" s="457"/>
      <c r="GU146" s="457"/>
      <c r="GV146" s="457"/>
      <c r="GW146" s="457"/>
      <c r="GX146" s="457"/>
      <c r="GY146" s="457"/>
      <c r="GZ146" s="457"/>
      <c r="HA146" s="457"/>
      <c r="HB146" s="457"/>
      <c r="HC146" s="457"/>
      <c r="HD146" s="457"/>
      <c r="HE146" s="457"/>
      <c r="HF146" s="457"/>
      <c r="HG146" s="457"/>
      <c r="HH146" s="457"/>
      <c r="HI146" s="457"/>
      <c r="HJ146" s="457"/>
      <c r="HK146" s="457"/>
      <c r="HL146" s="457"/>
      <c r="HM146" s="457"/>
      <c r="HN146" s="457"/>
      <c r="HO146" s="457"/>
      <c r="HP146" s="457"/>
      <c r="HQ146" s="457"/>
      <c r="HR146" s="457"/>
      <c r="HS146" s="457"/>
      <c r="HT146" s="457"/>
      <c r="HU146" s="457"/>
      <c r="HV146" s="457"/>
      <c r="HW146" s="457"/>
      <c r="HX146" s="457"/>
      <c r="HY146" s="457"/>
      <c r="HZ146" s="457"/>
      <c r="IA146" s="457"/>
      <c r="IB146" s="457"/>
      <c r="IC146" s="457"/>
      <c r="ID146" s="457"/>
      <c r="IE146" s="457"/>
      <c r="IF146" s="457"/>
      <c r="IG146" s="457"/>
      <c r="IH146" s="457"/>
      <c r="II146" s="457"/>
      <c r="IJ146" s="457"/>
      <c r="IK146" s="457"/>
      <c r="IL146" s="457"/>
      <c r="IM146" s="457"/>
      <c r="IN146" s="457"/>
      <c r="IO146" s="457"/>
      <c r="IP146" s="457"/>
      <c r="IQ146" s="457"/>
      <c r="IR146" s="457"/>
      <c r="IS146" s="457"/>
      <c r="IT146" s="457"/>
      <c r="IU146" s="457"/>
      <c r="IV146" s="457"/>
      <c r="IW146" s="457"/>
      <c r="IX146" s="457"/>
      <c r="IY146" s="457"/>
      <c r="IZ146" s="457"/>
      <c r="JA146" s="457"/>
      <c r="JB146" s="457"/>
      <c r="JC146" s="457"/>
      <c r="JD146" s="457"/>
      <c r="JE146" s="457"/>
      <c r="JF146" s="457"/>
      <c r="JG146" s="457"/>
      <c r="JH146" s="457"/>
      <c r="JI146" s="457"/>
      <c r="JJ146" s="457"/>
      <c r="JK146" s="457"/>
      <c r="JL146" s="457"/>
      <c r="JM146" s="457"/>
      <c r="JN146" s="457"/>
      <c r="JO146" s="457"/>
      <c r="JP146" s="457"/>
      <c r="JQ146" s="457"/>
      <c r="JR146" s="457"/>
      <c r="JS146" s="457"/>
      <c r="JT146" s="457"/>
      <c r="JU146" s="457"/>
      <c r="JV146" s="457"/>
      <c r="JW146" s="457"/>
      <c r="JX146" s="457"/>
      <c r="JY146" s="457"/>
      <c r="JZ146" s="457"/>
      <c r="KA146" s="457"/>
      <c r="KB146" s="457"/>
      <c r="KC146" s="457"/>
      <c r="KD146" s="457"/>
      <c r="KE146" s="457"/>
      <c r="KF146" s="457"/>
      <c r="KG146" s="457"/>
      <c r="KH146" s="457"/>
      <c r="KI146" s="457"/>
      <c r="KJ146" s="457"/>
      <c r="KK146" s="457"/>
      <c r="KL146" s="457"/>
      <c r="KM146" s="457"/>
      <c r="KN146" s="457"/>
      <c r="KO146" s="457"/>
      <c r="KP146" s="457"/>
      <c r="KQ146" s="457"/>
      <c r="KR146" s="457"/>
      <c r="KS146" s="457"/>
      <c r="KT146" s="457"/>
      <c r="KU146" s="457"/>
      <c r="KV146" s="457"/>
      <c r="KW146" s="457"/>
      <c r="KX146" s="457"/>
      <c r="KY146" s="457"/>
      <c r="KZ146" s="457"/>
      <c r="LA146" s="457"/>
      <c r="LB146" s="457"/>
      <c r="LC146" s="457"/>
      <c r="LD146" s="457"/>
      <c r="LE146" s="457"/>
      <c r="LF146" s="457"/>
      <c r="LG146" s="457"/>
      <c r="LH146" s="457"/>
      <c r="LI146" s="457"/>
      <c r="LJ146" s="457"/>
      <c r="LK146" s="457"/>
      <c r="LL146" s="457"/>
      <c r="LM146" s="457"/>
      <c r="LN146" s="457"/>
      <c r="LO146" s="457"/>
      <c r="LP146" s="457"/>
      <c r="LQ146" s="457"/>
      <c r="LR146" s="457"/>
      <c r="LS146" s="457"/>
      <c r="LT146" s="457"/>
      <c r="LU146" s="457"/>
      <c r="LV146" s="457"/>
      <c r="LW146" s="457"/>
      <c r="LX146" s="457"/>
      <c r="LY146" s="457"/>
      <c r="LZ146" s="457"/>
      <c r="MA146" s="457"/>
      <c r="MB146" s="457"/>
      <c r="MC146" s="457"/>
      <c r="MD146" s="457"/>
      <c r="ME146" s="457"/>
      <c r="MF146" s="457"/>
      <c r="MG146" s="457"/>
      <c r="MH146" s="457"/>
      <c r="MI146" s="457"/>
      <c r="MJ146" s="457"/>
      <c r="MK146" s="457"/>
      <c r="ML146" s="457"/>
      <c r="MM146" s="457"/>
      <c r="MN146" s="457"/>
      <c r="MO146" s="457"/>
      <c r="MP146" s="457"/>
      <c r="MQ146" s="457"/>
      <c r="MR146" s="457"/>
      <c r="MS146" s="457"/>
      <c r="MT146" s="457"/>
      <c r="MU146" s="457"/>
      <c r="MV146" s="457"/>
      <c r="MW146" s="457"/>
    </row>
    <row r="147" spans="1:361">
      <c r="A147" s="458" t="s">
        <v>36</v>
      </c>
      <c r="B147" s="454"/>
      <c r="C147" s="454"/>
      <c r="D147" s="454"/>
      <c r="E147" s="454"/>
      <c r="F147" s="454"/>
      <c r="G147" s="454"/>
      <c r="H147" s="454"/>
      <c r="I147" s="454"/>
      <c r="J147" s="454"/>
      <c r="K147" s="454"/>
      <c r="L147" s="454"/>
      <c r="M147" s="454"/>
      <c r="N147" s="454"/>
      <c r="O147" s="454"/>
      <c r="P147" s="454"/>
      <c r="Q147" s="454"/>
      <c r="R147" s="454"/>
      <c r="S147" s="454"/>
      <c r="T147" s="454"/>
      <c r="U147" s="454"/>
      <c r="V147" s="454"/>
      <c r="W147" s="454"/>
      <c r="X147" s="454"/>
      <c r="Y147" s="454"/>
      <c r="Z147" s="454"/>
      <c r="AA147" s="454"/>
      <c r="AB147" s="454"/>
      <c r="AC147" s="454"/>
      <c r="AD147" s="454"/>
      <c r="AE147" s="454"/>
      <c r="AF147" s="454"/>
      <c r="AG147" s="454"/>
      <c r="AH147" s="454"/>
      <c r="AI147" s="454"/>
      <c r="AJ147" s="454"/>
      <c r="AK147" s="454"/>
      <c r="AL147" s="454"/>
      <c r="AM147" s="454"/>
      <c r="AN147" s="454"/>
      <c r="AO147" s="454"/>
      <c r="AP147" s="454"/>
      <c r="AQ147" s="454"/>
      <c r="AR147" s="454"/>
      <c r="AS147" s="454"/>
      <c r="AT147" s="454"/>
      <c r="AU147" s="454"/>
      <c r="AV147" s="454"/>
      <c r="AW147" s="454"/>
      <c r="AX147" s="454"/>
      <c r="AY147" s="454"/>
      <c r="AZ147" s="454"/>
      <c r="BA147" s="454"/>
      <c r="BB147" s="454"/>
      <c r="BC147" s="454"/>
      <c r="BD147" s="454"/>
      <c r="BE147" s="454"/>
      <c r="BF147" s="454"/>
      <c r="BG147" s="454"/>
      <c r="BH147" s="454"/>
      <c r="BI147" s="454"/>
      <c r="BJ147" s="454"/>
      <c r="BK147" s="454"/>
      <c r="BL147" s="454"/>
      <c r="BM147" s="454"/>
      <c r="BN147" s="454"/>
      <c r="BO147" s="454"/>
      <c r="BP147" s="454"/>
      <c r="BQ147" s="454"/>
      <c r="BR147" s="454"/>
      <c r="BS147" s="454"/>
      <c r="BT147" s="454"/>
      <c r="BU147" s="454"/>
      <c r="BV147" s="454"/>
      <c r="BW147" s="454"/>
      <c r="BX147" s="454"/>
      <c r="BY147" s="454"/>
      <c r="BZ147" s="454"/>
      <c r="CA147" s="454"/>
      <c r="CB147" s="454"/>
      <c r="CC147" s="454"/>
      <c r="CD147" s="454"/>
      <c r="CE147" s="454"/>
      <c r="CF147" s="454"/>
      <c r="CG147" s="454"/>
      <c r="CH147" s="454"/>
      <c r="CI147" s="454"/>
      <c r="CJ147" s="454"/>
      <c r="CK147" s="454"/>
      <c r="CL147" s="454"/>
      <c r="CM147" s="454"/>
      <c r="CN147" s="454"/>
      <c r="CO147" s="454"/>
      <c r="CP147" s="454"/>
      <c r="CQ147" s="454"/>
      <c r="CR147" s="454"/>
      <c r="CS147" s="454"/>
      <c r="CT147" s="454"/>
      <c r="CU147" s="454"/>
      <c r="CV147" s="454"/>
      <c r="CW147" s="454"/>
      <c r="CX147" s="454"/>
      <c r="CY147" s="454"/>
      <c r="CZ147" s="454"/>
      <c r="DA147" s="454"/>
      <c r="DB147" s="454"/>
      <c r="DC147" s="454"/>
      <c r="DD147" s="454"/>
      <c r="DE147" s="454"/>
      <c r="DF147" s="454"/>
      <c r="DG147" s="454"/>
      <c r="DH147" s="454"/>
      <c r="DI147" s="454"/>
      <c r="DJ147" s="454"/>
      <c r="DK147" s="454"/>
      <c r="DL147" s="454"/>
      <c r="DM147" s="454"/>
      <c r="DN147" s="454"/>
      <c r="DO147" s="454"/>
      <c r="DP147" s="454"/>
      <c r="DQ147" s="454"/>
      <c r="DR147" s="454"/>
      <c r="DS147" s="454"/>
      <c r="DT147" s="454"/>
      <c r="DU147" s="454"/>
      <c r="DV147" s="454"/>
      <c r="DW147" s="454"/>
      <c r="DX147" s="454"/>
      <c r="DY147" s="454"/>
      <c r="DZ147" s="454"/>
      <c r="EA147" s="454"/>
      <c r="EB147" s="454"/>
      <c r="EC147" s="454"/>
      <c r="ED147" s="454"/>
      <c r="EE147" s="454"/>
      <c r="EF147" s="454"/>
      <c r="EG147" s="454"/>
      <c r="EH147" s="454"/>
      <c r="EI147" s="454"/>
      <c r="EJ147" s="454"/>
      <c r="EK147" s="454"/>
      <c r="EL147" s="454"/>
      <c r="EM147" s="454"/>
      <c r="EN147" s="454"/>
      <c r="EO147" s="454"/>
      <c r="EP147" s="454"/>
      <c r="EQ147" s="454"/>
      <c r="ER147" s="454"/>
      <c r="ES147" s="454"/>
      <c r="ET147" s="454"/>
      <c r="EU147" s="454"/>
      <c r="EV147" s="454"/>
      <c r="EW147" s="454"/>
      <c r="EX147" s="454"/>
      <c r="EY147" s="454"/>
      <c r="EZ147" s="454"/>
      <c r="FA147" s="454"/>
      <c r="FB147" s="454"/>
      <c r="FC147" s="454"/>
      <c r="FD147" s="454"/>
      <c r="FE147" s="454"/>
      <c r="FF147" s="454"/>
      <c r="FG147" s="454"/>
      <c r="FH147" s="454"/>
      <c r="FI147" s="454"/>
      <c r="FJ147" s="454"/>
      <c r="FK147" s="454"/>
      <c r="FL147" s="454"/>
      <c r="FM147" s="454"/>
      <c r="FN147" s="454"/>
      <c r="FO147" s="454"/>
      <c r="FP147" s="454"/>
      <c r="FQ147" s="454"/>
      <c r="FR147" s="454"/>
      <c r="FS147" s="454"/>
      <c r="FT147" s="454"/>
      <c r="FU147" s="454"/>
      <c r="FV147" s="454"/>
      <c r="FW147" s="454"/>
      <c r="FX147" s="454"/>
      <c r="FY147" s="454"/>
      <c r="FZ147" s="454"/>
      <c r="GA147" s="454"/>
      <c r="GB147" s="454"/>
      <c r="GC147" s="454"/>
      <c r="GD147" s="454"/>
      <c r="GE147" s="454"/>
      <c r="GF147" s="454"/>
      <c r="GG147" s="454"/>
      <c r="GH147" s="454"/>
      <c r="GI147" s="454"/>
      <c r="GJ147" s="454"/>
      <c r="GK147" s="454"/>
      <c r="GL147" s="454"/>
      <c r="GM147" s="454"/>
      <c r="GN147" s="454"/>
      <c r="GO147" s="454"/>
      <c r="GP147" s="454"/>
      <c r="GQ147" s="454"/>
      <c r="GR147" s="454"/>
      <c r="GS147" s="454"/>
      <c r="GT147" s="454"/>
      <c r="GU147" s="454"/>
      <c r="GV147" s="454"/>
      <c r="GW147" s="454"/>
      <c r="GX147" s="454"/>
      <c r="GY147" s="454"/>
      <c r="GZ147" s="454"/>
      <c r="HA147" s="454"/>
      <c r="HB147" s="454"/>
      <c r="HC147" s="454"/>
      <c r="HD147" s="454"/>
      <c r="HE147" s="454"/>
      <c r="HF147" s="454"/>
      <c r="HG147" s="454"/>
      <c r="HH147" s="454"/>
      <c r="HI147" s="454"/>
      <c r="HJ147" s="454"/>
      <c r="HK147" s="454"/>
      <c r="HL147" s="454"/>
      <c r="HM147" s="454"/>
      <c r="HN147" s="454"/>
      <c r="HO147" s="454"/>
      <c r="HP147" s="454"/>
      <c r="HQ147" s="454"/>
      <c r="HR147" s="454"/>
      <c r="HS147" s="454"/>
      <c r="HT147" s="454"/>
      <c r="HU147" s="454"/>
      <c r="HV147" s="454"/>
      <c r="HW147" s="454"/>
      <c r="HX147" s="454"/>
      <c r="HY147" s="454"/>
      <c r="HZ147" s="454"/>
      <c r="IA147" s="454"/>
      <c r="IB147" s="454"/>
      <c r="IC147" s="454"/>
      <c r="ID147" s="454"/>
      <c r="IE147" s="454"/>
      <c r="IF147" s="454"/>
      <c r="IG147" s="454"/>
      <c r="IH147" s="454"/>
      <c r="II147" s="454"/>
      <c r="IJ147" s="454"/>
      <c r="IK147" s="454"/>
      <c r="IL147" s="454"/>
      <c r="IM147" s="454"/>
      <c r="IN147" s="454"/>
      <c r="IO147" s="454"/>
      <c r="IP147" s="454"/>
      <c r="IQ147" s="454"/>
      <c r="IR147" s="454"/>
      <c r="IS147" s="454"/>
      <c r="IT147" s="454"/>
      <c r="IU147" s="454"/>
      <c r="IV147" s="454"/>
      <c r="IW147" s="454"/>
      <c r="IX147" s="454"/>
      <c r="IY147" s="454"/>
      <c r="IZ147" s="454"/>
      <c r="JA147" s="454"/>
      <c r="JB147" s="454"/>
      <c r="JC147" s="454"/>
      <c r="JD147" s="454"/>
      <c r="JE147" s="454"/>
      <c r="JF147" s="454"/>
      <c r="JG147" s="454"/>
      <c r="JH147" s="454"/>
      <c r="JI147" s="454"/>
      <c r="JJ147" s="454"/>
      <c r="JK147" s="454"/>
      <c r="JL147" s="454"/>
      <c r="JM147" s="454"/>
      <c r="JN147" s="454"/>
      <c r="JO147" s="454"/>
      <c r="JP147" s="454"/>
      <c r="JQ147" s="454"/>
      <c r="JR147" s="454"/>
      <c r="JS147" s="454"/>
      <c r="JT147" s="454"/>
      <c r="JU147" s="454"/>
      <c r="JV147" s="454"/>
      <c r="JW147" s="454"/>
      <c r="JX147" s="454"/>
      <c r="JY147" s="454"/>
      <c r="JZ147" s="454"/>
      <c r="KA147" s="454"/>
      <c r="KB147" s="454"/>
      <c r="KC147" s="454"/>
      <c r="KD147" s="454"/>
      <c r="KE147" s="454"/>
      <c r="KF147" s="454"/>
      <c r="KG147" s="454"/>
      <c r="KH147" s="454"/>
      <c r="KI147" s="454"/>
      <c r="KJ147" s="454"/>
      <c r="KK147" s="454"/>
      <c r="KL147" s="454"/>
      <c r="KM147" s="454"/>
      <c r="KN147" s="454"/>
      <c r="KO147" s="454"/>
      <c r="KP147" s="454"/>
      <c r="KQ147" s="454"/>
      <c r="KR147" s="454"/>
      <c r="KS147" s="454"/>
      <c r="KT147" s="454"/>
      <c r="KU147" s="454"/>
      <c r="KV147" s="454"/>
      <c r="KW147" s="454"/>
      <c r="KX147" s="454"/>
      <c r="KY147" s="454"/>
      <c r="KZ147" s="454"/>
      <c r="LA147" s="454"/>
      <c r="LB147" s="454"/>
      <c r="LC147" s="454"/>
      <c r="LD147" s="454"/>
      <c r="LE147" s="454"/>
      <c r="LF147" s="454"/>
      <c r="LG147" s="454"/>
      <c r="LH147" s="454"/>
      <c r="LI147" s="454"/>
      <c r="LJ147" s="454"/>
      <c r="LK147" s="454"/>
      <c r="LL147" s="454"/>
      <c r="LM147" s="454"/>
      <c r="LN147" s="454"/>
      <c r="LO147" s="454"/>
      <c r="LP147" s="454"/>
      <c r="LQ147" s="454"/>
      <c r="LR147" s="454"/>
      <c r="LS147" s="454"/>
      <c r="LT147" s="454"/>
      <c r="LU147" s="454"/>
      <c r="LV147" s="454"/>
      <c r="LW147" s="454"/>
      <c r="LX147" s="454"/>
      <c r="LY147" s="454"/>
      <c r="LZ147" s="454"/>
      <c r="MA147" s="454"/>
      <c r="MB147" s="454"/>
      <c r="MC147" s="454"/>
      <c r="MD147" s="454"/>
      <c r="ME147" s="454"/>
      <c r="MF147" s="454"/>
      <c r="MG147" s="454"/>
      <c r="MH147" s="454"/>
      <c r="MI147" s="454"/>
      <c r="MJ147" s="454"/>
      <c r="MK147" s="454"/>
      <c r="ML147" s="454"/>
      <c r="MM147" s="454"/>
      <c r="MN147" s="454"/>
      <c r="MO147" s="454"/>
      <c r="MP147" s="454"/>
      <c r="MQ147" s="454"/>
      <c r="MR147" s="454"/>
      <c r="MS147" s="454"/>
      <c r="MT147" s="454"/>
      <c r="MU147" s="454"/>
      <c r="MV147" s="454"/>
      <c r="MW147" s="454"/>
    </row>
    <row r="148" spans="1:361" ht="13.5" customHeight="1">
      <c r="A148" s="353" t="s">
        <v>968</v>
      </c>
    </row>
    <row r="149" spans="1:361" s="90" customFormat="1" ht="18.75" customHeight="1">
      <c r="A149" s="464" t="s">
        <v>901</v>
      </c>
      <c r="DF149" s="90" t="s">
        <v>969</v>
      </c>
    </row>
    <row r="150" spans="1:361" ht="15.6">
      <c r="A150" s="579" t="s">
        <v>967</v>
      </c>
      <c r="B150" s="273">
        <v>34700</v>
      </c>
      <c r="C150" s="273">
        <v>34731</v>
      </c>
      <c r="D150" s="273">
        <v>34759</v>
      </c>
      <c r="E150" s="273">
        <v>34790</v>
      </c>
      <c r="F150" s="273">
        <v>34820</v>
      </c>
      <c r="G150" s="273">
        <v>34851</v>
      </c>
      <c r="H150" s="273">
        <v>34881</v>
      </c>
      <c r="I150" s="273">
        <v>34912</v>
      </c>
      <c r="J150" s="273">
        <v>34943</v>
      </c>
      <c r="K150" s="273">
        <v>34973</v>
      </c>
      <c r="L150" s="273">
        <v>35004</v>
      </c>
      <c r="M150" s="273">
        <v>35034</v>
      </c>
      <c r="N150" s="273">
        <v>35065</v>
      </c>
      <c r="O150" s="273">
        <v>35096</v>
      </c>
      <c r="P150" s="273">
        <v>35125</v>
      </c>
      <c r="Q150" s="273">
        <v>35156</v>
      </c>
      <c r="R150" s="273">
        <v>35186</v>
      </c>
      <c r="S150" s="273">
        <v>35217</v>
      </c>
      <c r="T150" s="273">
        <v>35247</v>
      </c>
      <c r="U150" s="273">
        <v>35278</v>
      </c>
      <c r="V150" s="273">
        <v>35309</v>
      </c>
      <c r="W150" s="273">
        <v>35339</v>
      </c>
      <c r="X150" s="273">
        <v>35370</v>
      </c>
      <c r="Y150" s="273">
        <v>35400</v>
      </c>
      <c r="Z150" s="273">
        <v>35431</v>
      </c>
      <c r="AA150" s="273">
        <v>35462</v>
      </c>
      <c r="AB150" s="273">
        <v>35490</v>
      </c>
      <c r="AC150" s="273">
        <v>35521</v>
      </c>
      <c r="AD150" s="273">
        <v>35551</v>
      </c>
      <c r="AE150" s="273">
        <v>35582</v>
      </c>
      <c r="AF150" s="273">
        <v>35612</v>
      </c>
      <c r="AG150" s="273">
        <v>35643</v>
      </c>
      <c r="AH150" s="273">
        <v>35674</v>
      </c>
      <c r="AI150" s="273">
        <v>35704</v>
      </c>
      <c r="AJ150" s="273">
        <v>35735</v>
      </c>
      <c r="AK150" s="273">
        <v>35765</v>
      </c>
      <c r="AL150" s="273">
        <v>35796</v>
      </c>
      <c r="AM150" s="273">
        <v>35827</v>
      </c>
      <c r="AN150" s="273">
        <v>35855</v>
      </c>
      <c r="AO150" s="273">
        <v>35886</v>
      </c>
      <c r="AP150" s="273">
        <v>35916</v>
      </c>
      <c r="AQ150" s="273">
        <v>35947</v>
      </c>
      <c r="AR150" s="273">
        <v>35977</v>
      </c>
      <c r="AS150" s="273">
        <v>36008</v>
      </c>
      <c r="AT150" s="273">
        <v>36039</v>
      </c>
      <c r="AU150" s="273">
        <v>36069</v>
      </c>
      <c r="AV150" s="273">
        <v>36100</v>
      </c>
      <c r="AW150" s="273">
        <v>36130</v>
      </c>
      <c r="AX150" s="273">
        <v>36161</v>
      </c>
      <c r="AY150" s="273">
        <v>36192</v>
      </c>
      <c r="AZ150" s="273">
        <v>36220</v>
      </c>
      <c r="BA150" s="273">
        <v>36251</v>
      </c>
      <c r="BB150" s="273">
        <v>36281</v>
      </c>
      <c r="BC150" s="273">
        <v>36312</v>
      </c>
      <c r="BD150" s="273">
        <v>36342</v>
      </c>
      <c r="BE150" s="273">
        <v>36373</v>
      </c>
      <c r="BF150" s="273">
        <v>36404</v>
      </c>
      <c r="BG150" s="273">
        <v>36434</v>
      </c>
      <c r="BH150" s="273">
        <v>36465</v>
      </c>
      <c r="BI150" s="273">
        <v>36495</v>
      </c>
      <c r="BJ150" s="273">
        <v>36526</v>
      </c>
      <c r="BK150" s="273">
        <v>36557</v>
      </c>
      <c r="BL150" s="273">
        <v>36586</v>
      </c>
      <c r="BM150" s="273">
        <v>36617</v>
      </c>
      <c r="BN150" s="273">
        <v>36647</v>
      </c>
      <c r="BO150" s="273">
        <v>36678</v>
      </c>
      <c r="BP150" s="273">
        <v>36708</v>
      </c>
      <c r="BQ150" s="273">
        <v>36739</v>
      </c>
      <c r="BR150" s="273">
        <v>36770</v>
      </c>
      <c r="BS150" s="273">
        <v>36800</v>
      </c>
      <c r="BT150" s="273">
        <v>36831</v>
      </c>
      <c r="BU150" s="273">
        <v>36861</v>
      </c>
      <c r="BV150" s="273">
        <v>36892</v>
      </c>
      <c r="BW150" s="273">
        <v>36923</v>
      </c>
      <c r="BX150" s="273">
        <v>36951</v>
      </c>
      <c r="BY150" s="273">
        <v>36982</v>
      </c>
      <c r="BZ150" s="273">
        <v>37012</v>
      </c>
      <c r="CA150" s="273">
        <v>37043</v>
      </c>
      <c r="CB150" s="273">
        <v>37073</v>
      </c>
      <c r="CC150" s="273">
        <v>37104</v>
      </c>
      <c r="CD150" s="273">
        <v>37135</v>
      </c>
      <c r="CE150" s="273">
        <v>37165</v>
      </c>
      <c r="CF150" s="273">
        <v>37196</v>
      </c>
      <c r="CG150" s="273">
        <v>37226</v>
      </c>
      <c r="CH150" s="273">
        <v>37257</v>
      </c>
      <c r="CI150" s="273">
        <v>37288</v>
      </c>
      <c r="CJ150" s="273">
        <v>37316</v>
      </c>
      <c r="CK150" s="273">
        <v>37347</v>
      </c>
      <c r="CL150" s="273">
        <v>37377</v>
      </c>
      <c r="CM150" s="273">
        <v>37408</v>
      </c>
      <c r="CN150" s="273">
        <v>37438</v>
      </c>
      <c r="CO150" s="273">
        <v>37469</v>
      </c>
      <c r="CP150" s="273">
        <v>37500</v>
      </c>
      <c r="CQ150" s="273">
        <v>37530</v>
      </c>
      <c r="CR150" s="273">
        <v>37561</v>
      </c>
      <c r="CS150" s="273">
        <v>37591</v>
      </c>
      <c r="CT150" s="273">
        <v>37622</v>
      </c>
      <c r="CU150" s="273">
        <v>37653</v>
      </c>
      <c r="CV150" s="273">
        <v>37681</v>
      </c>
      <c r="CW150" s="273">
        <v>37712</v>
      </c>
      <c r="CX150" s="273">
        <v>37742</v>
      </c>
      <c r="CY150" s="273">
        <v>37773</v>
      </c>
      <c r="CZ150" s="273">
        <v>37803</v>
      </c>
      <c r="DA150" s="273">
        <v>37834</v>
      </c>
      <c r="DB150" s="273">
        <v>37865</v>
      </c>
      <c r="DC150" s="273">
        <v>37895</v>
      </c>
      <c r="DD150" s="273">
        <v>37926</v>
      </c>
      <c r="DE150" s="273">
        <v>37956</v>
      </c>
      <c r="DF150" s="273">
        <v>37987</v>
      </c>
      <c r="DG150" s="273">
        <v>38018</v>
      </c>
      <c r="DH150" s="273">
        <v>38047</v>
      </c>
      <c r="DI150" s="273">
        <v>38078</v>
      </c>
      <c r="DJ150" s="273">
        <v>38108</v>
      </c>
      <c r="DK150" s="273">
        <v>38139</v>
      </c>
      <c r="DL150" s="273">
        <v>38169</v>
      </c>
      <c r="DM150" s="273">
        <v>38200</v>
      </c>
      <c r="DN150" s="273">
        <v>38231</v>
      </c>
      <c r="DO150" s="273">
        <v>38261</v>
      </c>
      <c r="DP150" s="273">
        <v>38292</v>
      </c>
      <c r="DQ150" s="273">
        <v>38322</v>
      </c>
      <c r="DR150" s="273">
        <v>38353</v>
      </c>
      <c r="DS150" s="273">
        <v>38384</v>
      </c>
      <c r="DT150" s="273">
        <v>38412</v>
      </c>
      <c r="DU150" s="273">
        <v>38443</v>
      </c>
      <c r="DV150" s="273">
        <v>38473</v>
      </c>
      <c r="DW150" s="273">
        <v>38504</v>
      </c>
      <c r="DX150" s="273">
        <v>38534</v>
      </c>
      <c r="DY150" s="273">
        <v>38565</v>
      </c>
      <c r="DZ150" s="273">
        <v>38596</v>
      </c>
      <c r="EA150" s="273">
        <v>38626</v>
      </c>
      <c r="EB150" s="273">
        <v>38657</v>
      </c>
      <c r="EC150" s="273">
        <v>38687</v>
      </c>
      <c r="ED150" s="273">
        <v>38718</v>
      </c>
      <c r="EE150" s="273">
        <v>38749</v>
      </c>
      <c r="EF150" s="273">
        <v>38777</v>
      </c>
      <c r="EG150" s="273">
        <v>38808</v>
      </c>
      <c r="EH150" s="273">
        <v>38838</v>
      </c>
      <c r="EI150" s="273">
        <v>38869</v>
      </c>
      <c r="EJ150" s="273">
        <v>38899</v>
      </c>
      <c r="EK150" s="273">
        <v>38930</v>
      </c>
      <c r="EL150" s="273">
        <v>38961</v>
      </c>
      <c r="EM150" s="273">
        <v>38991</v>
      </c>
      <c r="EN150" s="273">
        <v>39022</v>
      </c>
      <c r="EO150" s="273">
        <v>39052</v>
      </c>
      <c r="EP150" s="273">
        <v>39083</v>
      </c>
      <c r="EQ150" s="273">
        <v>39114</v>
      </c>
      <c r="ER150" s="273">
        <v>39142</v>
      </c>
      <c r="ES150" s="273">
        <v>39173</v>
      </c>
      <c r="ET150" s="273">
        <v>39203</v>
      </c>
      <c r="EU150" s="273">
        <v>39234</v>
      </c>
      <c r="EV150" s="273">
        <v>39264</v>
      </c>
      <c r="EW150" s="273">
        <v>39295</v>
      </c>
      <c r="EX150" s="273">
        <v>39326</v>
      </c>
      <c r="EY150" s="273">
        <v>39356</v>
      </c>
      <c r="EZ150" s="273">
        <v>39387</v>
      </c>
      <c r="FA150" s="273">
        <v>39417</v>
      </c>
      <c r="FB150" s="273">
        <v>39448</v>
      </c>
      <c r="FC150" s="273">
        <v>39479</v>
      </c>
      <c r="FD150" s="273">
        <v>39508</v>
      </c>
      <c r="FE150" s="273">
        <v>39539</v>
      </c>
      <c r="FF150" s="273">
        <v>39569</v>
      </c>
      <c r="FG150" s="273">
        <v>39600</v>
      </c>
      <c r="FH150" s="273">
        <v>39630</v>
      </c>
      <c r="FI150" s="273">
        <v>39661</v>
      </c>
      <c r="FJ150" s="273">
        <v>39692</v>
      </c>
      <c r="FK150" s="273">
        <v>39722</v>
      </c>
      <c r="FL150" s="273">
        <v>39753</v>
      </c>
      <c r="FM150" s="273">
        <v>39783</v>
      </c>
      <c r="FN150" s="273">
        <v>39814</v>
      </c>
      <c r="FO150" s="273">
        <v>39845</v>
      </c>
      <c r="FP150" s="273">
        <v>39873</v>
      </c>
      <c r="FQ150" s="273">
        <v>39904</v>
      </c>
      <c r="FR150" s="273">
        <v>39934</v>
      </c>
      <c r="FS150" s="273">
        <v>39965</v>
      </c>
      <c r="FT150" s="273">
        <v>39995</v>
      </c>
      <c r="FU150" s="273">
        <v>40026</v>
      </c>
      <c r="FV150" s="273">
        <v>40057</v>
      </c>
      <c r="FW150" s="273">
        <v>40087</v>
      </c>
      <c r="FX150" s="273">
        <v>40118</v>
      </c>
      <c r="FY150" s="273">
        <v>40148</v>
      </c>
      <c r="FZ150" s="273">
        <v>40179</v>
      </c>
      <c r="GA150" s="273">
        <v>40210</v>
      </c>
      <c r="GB150" s="273">
        <v>40238</v>
      </c>
      <c r="GC150" s="273">
        <v>40269</v>
      </c>
      <c r="GD150" s="273">
        <v>40299</v>
      </c>
      <c r="GE150" s="273">
        <v>40330</v>
      </c>
      <c r="GF150" s="273">
        <v>40360</v>
      </c>
      <c r="GG150" s="273">
        <v>40391</v>
      </c>
      <c r="GH150" s="273">
        <v>40422</v>
      </c>
      <c r="GI150" s="273">
        <v>40452</v>
      </c>
      <c r="GJ150" s="273">
        <v>40483</v>
      </c>
      <c r="GK150" s="273">
        <v>40513</v>
      </c>
      <c r="GL150" s="273">
        <v>40544</v>
      </c>
      <c r="GM150" s="273">
        <v>40575</v>
      </c>
      <c r="GN150" s="273">
        <v>40603</v>
      </c>
      <c r="GO150" s="273">
        <v>40634</v>
      </c>
      <c r="GP150" s="273">
        <v>40664</v>
      </c>
      <c r="GQ150" s="273">
        <v>40695</v>
      </c>
      <c r="GR150" s="273">
        <v>40725</v>
      </c>
      <c r="GS150" s="273">
        <v>40756</v>
      </c>
      <c r="GT150" s="273">
        <v>40787</v>
      </c>
      <c r="GU150" s="273">
        <v>40817</v>
      </c>
      <c r="GV150" s="273">
        <v>40848</v>
      </c>
      <c r="GW150" s="273">
        <v>40878</v>
      </c>
      <c r="GX150" s="273">
        <v>40909</v>
      </c>
      <c r="GY150" s="273">
        <v>40940</v>
      </c>
      <c r="GZ150" s="273">
        <v>40969</v>
      </c>
      <c r="HA150" s="273">
        <v>41000</v>
      </c>
      <c r="HB150" s="273">
        <v>41030</v>
      </c>
      <c r="HC150" s="273">
        <v>41061</v>
      </c>
      <c r="HD150" s="273">
        <v>41091</v>
      </c>
      <c r="HE150" s="273">
        <v>41122</v>
      </c>
      <c r="HF150" s="273">
        <v>41153</v>
      </c>
      <c r="HG150" s="273">
        <v>41183</v>
      </c>
      <c r="HH150" s="273">
        <v>41214</v>
      </c>
      <c r="HI150" s="273">
        <v>41244</v>
      </c>
      <c r="HJ150" s="273">
        <v>41275</v>
      </c>
      <c r="HK150" s="273">
        <v>41306</v>
      </c>
      <c r="HL150" s="273">
        <v>41334</v>
      </c>
      <c r="HM150" s="273">
        <v>41365</v>
      </c>
      <c r="HN150" s="273">
        <v>41395</v>
      </c>
      <c r="HO150" s="273">
        <v>41426</v>
      </c>
      <c r="HP150" s="273">
        <v>41456</v>
      </c>
      <c r="HQ150" s="273">
        <v>41487</v>
      </c>
      <c r="HR150" s="273">
        <v>41518</v>
      </c>
      <c r="HS150" s="273">
        <v>41548</v>
      </c>
      <c r="HT150" s="273">
        <v>41579</v>
      </c>
      <c r="HU150" s="273">
        <v>41609</v>
      </c>
      <c r="HV150" s="273">
        <v>41640</v>
      </c>
      <c r="HW150" s="273">
        <v>41671</v>
      </c>
      <c r="HX150" s="273">
        <v>41699</v>
      </c>
      <c r="HY150" s="273">
        <v>41730</v>
      </c>
      <c r="HZ150" s="273">
        <v>41760</v>
      </c>
      <c r="IA150" s="273">
        <v>41791</v>
      </c>
      <c r="IB150" s="273">
        <v>41821</v>
      </c>
      <c r="IC150" s="273">
        <v>41852</v>
      </c>
      <c r="ID150" s="273">
        <v>41883</v>
      </c>
      <c r="IE150" s="273">
        <v>41913</v>
      </c>
      <c r="IF150" s="273">
        <v>41944</v>
      </c>
      <c r="IG150" s="273">
        <v>41974</v>
      </c>
      <c r="IH150" s="273">
        <v>42005</v>
      </c>
      <c r="II150" s="273">
        <v>42036</v>
      </c>
      <c r="IJ150" s="273">
        <v>42064</v>
      </c>
      <c r="IK150" s="273">
        <v>42095</v>
      </c>
      <c r="IL150" s="273">
        <v>42125</v>
      </c>
      <c r="IM150" s="273">
        <v>42156</v>
      </c>
      <c r="IN150" s="273">
        <v>42186</v>
      </c>
      <c r="IO150" s="273">
        <v>42217</v>
      </c>
      <c r="IP150" s="273">
        <v>42248</v>
      </c>
      <c r="IQ150" s="273">
        <v>42278</v>
      </c>
      <c r="IR150" s="273">
        <v>42309</v>
      </c>
      <c r="IS150" s="273">
        <v>42339</v>
      </c>
      <c r="IT150" s="273">
        <v>42370</v>
      </c>
      <c r="IU150" s="273">
        <v>42401</v>
      </c>
      <c r="IV150" s="273">
        <v>42430</v>
      </c>
      <c r="IW150" s="273">
        <v>42461</v>
      </c>
      <c r="IX150" s="273">
        <v>42491</v>
      </c>
      <c r="IY150" s="273">
        <v>42522</v>
      </c>
      <c r="IZ150" s="273">
        <v>42552</v>
      </c>
      <c r="JA150" s="273">
        <v>42583</v>
      </c>
      <c r="JB150" s="273">
        <v>42614</v>
      </c>
      <c r="JC150" s="273">
        <v>42644</v>
      </c>
      <c r="JD150" s="273">
        <v>42675</v>
      </c>
      <c r="JE150" s="273">
        <v>42705</v>
      </c>
      <c r="JF150" s="273">
        <v>42736</v>
      </c>
      <c r="JG150" s="273">
        <v>42767</v>
      </c>
      <c r="JH150" s="273">
        <v>42795</v>
      </c>
      <c r="JI150" s="273">
        <v>42826</v>
      </c>
      <c r="JJ150" s="273">
        <v>42856</v>
      </c>
      <c r="JK150" s="273">
        <v>42887</v>
      </c>
      <c r="JL150" s="273">
        <v>42917</v>
      </c>
      <c r="JM150" s="273">
        <v>42948</v>
      </c>
      <c r="JN150" s="273">
        <v>42979</v>
      </c>
      <c r="JO150" s="273">
        <v>43009</v>
      </c>
      <c r="JP150" s="273">
        <v>43040</v>
      </c>
      <c r="JQ150" s="273">
        <v>43070</v>
      </c>
      <c r="JR150" s="273">
        <v>43101</v>
      </c>
      <c r="JS150" s="273">
        <v>43132</v>
      </c>
      <c r="JT150" s="273">
        <v>43160</v>
      </c>
      <c r="JU150" s="273">
        <v>43191</v>
      </c>
      <c r="JV150" s="273">
        <v>43221</v>
      </c>
      <c r="JW150" s="273">
        <v>43252</v>
      </c>
      <c r="JX150" s="273">
        <v>43282</v>
      </c>
      <c r="JY150" s="273">
        <v>43313</v>
      </c>
      <c r="JZ150" s="273">
        <v>43344</v>
      </c>
      <c r="KA150" s="273">
        <v>43374</v>
      </c>
      <c r="KB150" s="273">
        <v>43405</v>
      </c>
      <c r="KC150" s="273">
        <v>43435</v>
      </c>
      <c r="KD150" s="273">
        <v>43466</v>
      </c>
      <c r="KE150" s="273">
        <v>43497</v>
      </c>
      <c r="KF150" s="273">
        <v>43525</v>
      </c>
      <c r="KG150" s="273">
        <v>43556</v>
      </c>
      <c r="KH150" s="273">
        <v>43586</v>
      </c>
      <c r="KI150" s="273">
        <v>43617</v>
      </c>
      <c r="KJ150" s="273">
        <v>43647</v>
      </c>
      <c r="KK150" s="273">
        <v>43678</v>
      </c>
      <c r="KL150" s="273">
        <v>43709</v>
      </c>
      <c r="KM150" s="273">
        <v>43739</v>
      </c>
      <c r="KN150" s="273">
        <v>43770</v>
      </c>
      <c r="KO150" s="273">
        <v>43800</v>
      </c>
      <c r="KP150" s="273">
        <v>43831</v>
      </c>
      <c r="KQ150" s="273">
        <v>43862</v>
      </c>
      <c r="KR150" s="273">
        <v>43891</v>
      </c>
      <c r="KS150" s="273">
        <v>43922</v>
      </c>
      <c r="KT150" s="273">
        <v>43952</v>
      </c>
      <c r="KU150" s="273">
        <v>43983</v>
      </c>
      <c r="KV150" s="273">
        <v>44013</v>
      </c>
      <c r="KW150" s="273">
        <v>44044</v>
      </c>
      <c r="KX150" s="273">
        <v>44075</v>
      </c>
      <c r="KY150" s="273">
        <v>44105</v>
      </c>
      <c r="KZ150" s="273">
        <v>44136</v>
      </c>
      <c r="LA150" s="273">
        <v>44166</v>
      </c>
      <c r="LB150" s="273">
        <v>44197</v>
      </c>
      <c r="LC150" s="273">
        <v>44228</v>
      </c>
      <c r="LD150" s="273">
        <v>44256</v>
      </c>
      <c r="LE150" s="273">
        <v>44287</v>
      </c>
      <c r="LF150" s="273">
        <v>44317</v>
      </c>
      <c r="LG150" s="273">
        <v>44348</v>
      </c>
      <c r="LH150" s="273">
        <v>44378</v>
      </c>
      <c r="LI150" s="273">
        <v>44409</v>
      </c>
      <c r="LJ150" s="273">
        <v>44440</v>
      </c>
      <c r="LK150" s="273">
        <v>44470</v>
      </c>
      <c r="LL150" s="273">
        <v>44501</v>
      </c>
      <c r="LM150" s="273">
        <v>44531</v>
      </c>
      <c r="LN150" s="273">
        <v>44562</v>
      </c>
      <c r="LO150" s="273">
        <v>44593</v>
      </c>
      <c r="LP150" s="273">
        <v>44621</v>
      </c>
      <c r="LQ150" s="273">
        <v>44652</v>
      </c>
      <c r="LR150" s="273">
        <v>44682</v>
      </c>
      <c r="LS150" s="273">
        <v>44713</v>
      </c>
      <c r="LT150" s="273">
        <v>44743</v>
      </c>
      <c r="LU150" s="273">
        <v>44774</v>
      </c>
      <c r="LV150" s="273">
        <v>44805</v>
      </c>
      <c r="LW150" s="273">
        <v>44835</v>
      </c>
      <c r="LX150" s="273">
        <v>44866</v>
      </c>
      <c r="LY150" s="273">
        <v>44896</v>
      </c>
      <c r="LZ150" s="273">
        <v>44927</v>
      </c>
      <c r="MA150" s="273">
        <v>44958</v>
      </c>
      <c r="MB150" s="273">
        <v>44986</v>
      </c>
      <c r="MC150" s="273">
        <v>45017</v>
      </c>
      <c r="MD150" s="273">
        <v>45047</v>
      </c>
      <c r="ME150" s="273">
        <v>45078</v>
      </c>
      <c r="MF150" s="273">
        <v>45108</v>
      </c>
      <c r="MG150" s="273">
        <v>45139</v>
      </c>
      <c r="MH150" s="273">
        <v>45170</v>
      </c>
      <c r="MI150" s="273">
        <v>45200</v>
      </c>
      <c r="MJ150" s="273">
        <v>45231</v>
      </c>
      <c r="MK150" s="273">
        <v>45261</v>
      </c>
      <c r="ML150" s="273">
        <v>45292</v>
      </c>
      <c r="MM150" s="273">
        <v>45323</v>
      </c>
      <c r="MN150" s="273">
        <v>45352</v>
      </c>
      <c r="MO150" s="273">
        <v>45383</v>
      </c>
      <c r="MP150" s="273">
        <v>45413</v>
      </c>
      <c r="MQ150" s="273">
        <v>45444</v>
      </c>
      <c r="MR150" s="273">
        <v>45474</v>
      </c>
      <c r="MS150" s="273">
        <v>45505</v>
      </c>
      <c r="MT150" s="273">
        <v>45536</v>
      </c>
      <c r="MU150" s="273">
        <v>45566</v>
      </c>
      <c r="MV150" s="273">
        <v>45597</v>
      </c>
      <c r="MW150" s="273">
        <v>45627</v>
      </c>
    </row>
    <row r="151" spans="1:361" s="555" customFormat="1" ht="15.6">
      <c r="A151" s="567" t="s">
        <v>956</v>
      </c>
      <c r="B151" s="561">
        <v>10000</v>
      </c>
      <c r="C151" s="559"/>
      <c r="D151" s="559"/>
      <c r="E151" s="559"/>
      <c r="F151" s="559"/>
      <c r="G151" s="559"/>
      <c r="H151" s="559"/>
      <c r="I151" s="559"/>
      <c r="J151" s="559"/>
      <c r="K151" s="559"/>
      <c r="L151" s="559"/>
      <c r="M151" s="559"/>
      <c r="N151" s="559"/>
      <c r="O151" s="559"/>
      <c r="P151" s="559"/>
      <c r="Q151" s="559"/>
      <c r="R151" s="559"/>
      <c r="S151" s="559"/>
      <c r="T151" s="559"/>
      <c r="U151" s="559"/>
      <c r="V151" s="559"/>
      <c r="W151" s="559"/>
      <c r="X151" s="559"/>
      <c r="Y151" s="559"/>
      <c r="Z151" s="559"/>
      <c r="AA151" s="559"/>
      <c r="AB151" s="559"/>
      <c r="AC151" s="559"/>
      <c r="AD151" s="559"/>
      <c r="AE151" s="559"/>
      <c r="AF151" s="559"/>
      <c r="AG151" s="559"/>
      <c r="AH151" s="559"/>
      <c r="AI151" s="559"/>
      <c r="AJ151" s="559"/>
      <c r="AK151" s="559"/>
      <c r="AL151" s="559"/>
      <c r="AM151" s="559"/>
      <c r="AN151" s="559"/>
      <c r="AO151" s="559"/>
      <c r="AP151" s="559"/>
      <c r="AQ151" s="559"/>
      <c r="AR151" s="559"/>
      <c r="AS151" s="559"/>
      <c r="AT151" s="559"/>
      <c r="AU151" s="559"/>
      <c r="AV151" s="559"/>
      <c r="AW151" s="559"/>
      <c r="AX151" s="559">
        <v>40.175256148311021</v>
      </c>
      <c r="AY151" s="559">
        <v>39.750403627211632</v>
      </c>
      <c r="AZ151" s="559">
        <v>39.984346809376568</v>
      </c>
      <c r="BA151" s="559">
        <v>39.801869713146552</v>
      </c>
      <c r="BB151" s="559">
        <v>38.963448841522002</v>
      </c>
      <c r="BC151" s="559">
        <v>39.070254456411433</v>
      </c>
      <c r="BD151" s="559">
        <v>39.192800109744198</v>
      </c>
      <c r="BE151" s="559">
        <v>39.190286011891686</v>
      </c>
      <c r="BF151" s="559">
        <v>38.915691662942656</v>
      </c>
      <c r="BG151" s="559">
        <v>38.858428789273411</v>
      </c>
      <c r="BH151" s="559">
        <v>38.678652348386187</v>
      </c>
      <c r="BI151" s="559">
        <v>37.799523510043862</v>
      </c>
      <c r="BJ151" s="559">
        <v>37.718768955566532</v>
      </c>
      <c r="BK151" s="559">
        <v>37.832726012114868</v>
      </c>
      <c r="BL151" s="559">
        <v>38.336189284150137</v>
      </c>
      <c r="BM151" s="559">
        <v>38.519758392868575</v>
      </c>
      <c r="BN151" s="559">
        <v>38.773907260203977</v>
      </c>
      <c r="BO151" s="559">
        <v>39.004096757851514</v>
      </c>
      <c r="BP151" s="559">
        <v>39.526058507781585</v>
      </c>
      <c r="BQ151" s="559">
        <v>39.883956081116608</v>
      </c>
      <c r="BR151" s="559">
        <v>41.083811389608769</v>
      </c>
      <c r="BS151" s="559">
        <v>43.231696178329678</v>
      </c>
      <c r="BT151" s="559">
        <v>43.312402738567023</v>
      </c>
      <c r="BU151" s="559">
        <v>43.136623265863754</v>
      </c>
      <c r="BV151" s="559">
        <v>41.446286643520324</v>
      </c>
      <c r="BW151" s="559">
        <v>41.767501550479459</v>
      </c>
      <c r="BX151" s="559">
        <v>42.603080585212091</v>
      </c>
      <c r="BY151" s="559">
        <v>42.239762554400983</v>
      </c>
      <c r="BZ151" s="559">
        <v>41.135214682789069</v>
      </c>
      <c r="CA151" s="559">
        <v>40.628908705805863</v>
      </c>
      <c r="CB151" s="559">
        <v>40.4076429220232</v>
      </c>
      <c r="CC151" s="559">
        <v>39.655813712684804</v>
      </c>
      <c r="CD151" s="559">
        <v>39.099629742656553</v>
      </c>
      <c r="CE151" s="559">
        <v>39.071075654472637</v>
      </c>
      <c r="CF151" s="559">
        <v>39.070560704680659</v>
      </c>
      <c r="CG151" s="559">
        <v>38.75588585774738</v>
      </c>
      <c r="CH151" s="559">
        <v>38.506292589192988</v>
      </c>
      <c r="CI151" s="559">
        <v>37.991099800137647</v>
      </c>
      <c r="CJ151" s="559">
        <v>38.144439930721958</v>
      </c>
      <c r="CK151" s="559">
        <v>38.726686022053777</v>
      </c>
      <c r="CL151" s="559">
        <v>39.053488387471099</v>
      </c>
      <c r="CM151" s="559">
        <v>38.768886158938294</v>
      </c>
      <c r="CN151" s="559">
        <v>39.587653406112601</v>
      </c>
      <c r="CO151" s="559">
        <v>40.012893327423726</v>
      </c>
      <c r="CP151" s="559">
        <v>41.087942150971607</v>
      </c>
      <c r="CQ151" s="559">
        <v>41.644519407586657</v>
      </c>
      <c r="CR151" s="559">
        <v>42.686967432867519</v>
      </c>
      <c r="CS151" s="559">
        <v>43.596106477190929</v>
      </c>
      <c r="CT151" s="559">
        <v>42.161029742521052</v>
      </c>
      <c r="CU151" s="559">
        <v>42.017457868485032</v>
      </c>
      <c r="CV151" s="559">
        <v>42.689912924537069</v>
      </c>
      <c r="CW151" s="559">
        <v>43.404790588866028</v>
      </c>
      <c r="CX151" s="559">
        <v>43.823763976961175</v>
      </c>
      <c r="CY151" s="559">
        <v>43.953836469553821</v>
      </c>
      <c r="CZ151" s="559">
        <v>45.124487728376103</v>
      </c>
      <c r="DA151" s="559">
        <v>45.363628089875348</v>
      </c>
      <c r="DB151" s="559">
        <v>46.607386336520882</v>
      </c>
      <c r="DC151" s="559">
        <v>46.972290320052736</v>
      </c>
      <c r="DD151" s="559">
        <v>47.159794990599785</v>
      </c>
      <c r="DE151" s="559">
        <v>46.87826136554051</v>
      </c>
      <c r="DF151" s="559">
        <v>47.325319627582246</v>
      </c>
      <c r="DG151" s="559">
        <v>47.971630643524918</v>
      </c>
      <c r="DH151" s="559">
        <v>48.443620006873232</v>
      </c>
      <c r="DI151" s="559">
        <v>48.90504936981818</v>
      </c>
      <c r="DJ151" s="559">
        <v>49.167854705295966</v>
      </c>
      <c r="DK151" s="559">
        <v>49.124954136421906</v>
      </c>
      <c r="DL151" s="559">
        <v>49.677771726731457</v>
      </c>
      <c r="DM151" s="559">
        <v>51.07010452339884</v>
      </c>
      <c r="DN151" s="559">
        <v>51.47065537788238</v>
      </c>
      <c r="DO151" s="559">
        <v>52.589385877672996</v>
      </c>
      <c r="DP151" s="559">
        <v>52.795523275783324</v>
      </c>
      <c r="DQ151" s="559">
        <v>51.681306266826162</v>
      </c>
      <c r="DR151" s="559">
        <v>52.818845471131482</v>
      </c>
      <c r="DS151" s="559">
        <v>53.410875946999603</v>
      </c>
      <c r="DT151" s="559">
        <v>54.702130606394405</v>
      </c>
      <c r="DU151" s="559">
        <v>55.093564008645714</v>
      </c>
      <c r="DV151" s="559">
        <v>54.82346129831803</v>
      </c>
      <c r="DW151" s="559">
        <v>54.547542880360801</v>
      </c>
      <c r="DX151" s="559">
        <v>54.535009213108872</v>
      </c>
      <c r="DY151" s="559">
        <v>55.178944743092011</v>
      </c>
      <c r="DZ151" s="559">
        <v>55.677452698088402</v>
      </c>
      <c r="EA151" s="559">
        <v>55.108447957608576</v>
      </c>
      <c r="EB151" s="559">
        <v>54.497313717269122</v>
      </c>
      <c r="EC151" s="559">
        <v>54.579384668312073</v>
      </c>
      <c r="ED151" s="559">
        <v>55.54217238566261</v>
      </c>
      <c r="EE151" s="559">
        <v>57.55424238580791</v>
      </c>
      <c r="EF151" s="559">
        <v>58.393538472491393</v>
      </c>
      <c r="EG151" s="559">
        <v>59.195986652011101</v>
      </c>
      <c r="EH151" s="559">
        <v>59.096004522754498</v>
      </c>
      <c r="EI151" s="559">
        <v>59.596661028660655</v>
      </c>
      <c r="EJ151" s="559">
        <v>59.588357211606436</v>
      </c>
      <c r="EK151" s="559">
        <v>60.206554129296862</v>
      </c>
      <c r="EL151" s="559">
        <v>60.835488990004869</v>
      </c>
      <c r="EM151" s="559">
        <v>60.952370097648256</v>
      </c>
      <c r="EN151" s="559">
        <v>60.650120129549556</v>
      </c>
      <c r="EO151" s="559">
        <v>61.204363695440442</v>
      </c>
      <c r="EP151" s="559">
        <v>62.5445972408994</v>
      </c>
      <c r="EQ151" s="559">
        <v>63.832236659281989</v>
      </c>
      <c r="ER151" s="559">
        <v>65.407294460930046</v>
      </c>
      <c r="ES151" s="559">
        <v>65.191220032859349</v>
      </c>
      <c r="ET151" s="559">
        <v>64.297291621923435</v>
      </c>
      <c r="EU151" s="559">
        <v>63.97064008289486</v>
      </c>
      <c r="EV151" s="559">
        <v>64.483900811249669</v>
      </c>
      <c r="EW151" s="559">
        <v>65.239621141453895</v>
      </c>
      <c r="EX151" s="559">
        <v>65.72543301445674</v>
      </c>
      <c r="EY151" s="559">
        <v>65.778856497394727</v>
      </c>
      <c r="EZ151" s="559">
        <v>65.842398237265741</v>
      </c>
      <c r="FA151" s="559">
        <v>65.231196910324869</v>
      </c>
      <c r="FB151" s="559">
        <v>66.581439739757286</v>
      </c>
      <c r="FC151" s="559">
        <v>67.852549398220546</v>
      </c>
      <c r="FD151" s="559">
        <v>70.333801369925254</v>
      </c>
      <c r="FE151" s="559">
        <v>72.427858624957182</v>
      </c>
      <c r="FF151" s="559">
        <v>72.287260407821563</v>
      </c>
      <c r="FG151" s="559">
        <v>73.79854119230626</v>
      </c>
      <c r="FH151" s="559">
        <v>76.267516913732592</v>
      </c>
      <c r="FI151" s="559">
        <v>78.280029126733382</v>
      </c>
      <c r="FJ151" s="559">
        <v>79.230764692888116</v>
      </c>
      <c r="FK151" s="559">
        <v>80.186418720163402</v>
      </c>
      <c r="FL151" s="559">
        <v>80.555934524767522</v>
      </c>
      <c r="FM151" s="559">
        <v>79.7925470279134</v>
      </c>
      <c r="FN151" s="559">
        <v>80.134159004159955</v>
      </c>
      <c r="FO151" s="559">
        <v>81.387209896817367</v>
      </c>
      <c r="FP151" s="559">
        <v>82.068220323518844</v>
      </c>
      <c r="FQ151" s="559">
        <v>81.934941271675754</v>
      </c>
      <c r="FR151" s="559">
        <v>81.213300065928749</v>
      </c>
      <c r="FS151" s="559">
        <v>80.838230945675164</v>
      </c>
      <c r="FT151" s="559">
        <v>81.735094776396323</v>
      </c>
      <c r="FU151" s="559">
        <v>82.640117313175054</v>
      </c>
      <c r="FV151" s="559">
        <v>84.059881371294836</v>
      </c>
      <c r="FW151" s="559">
        <v>84.753727588117314</v>
      </c>
      <c r="FX151" s="559">
        <v>85.3290143502565</v>
      </c>
      <c r="FY151" s="559">
        <v>84.370168260987981</v>
      </c>
      <c r="FZ151" s="559">
        <v>83.770440807870727</v>
      </c>
      <c r="GA151" s="559">
        <v>83.393051943370338</v>
      </c>
      <c r="GB151" s="559">
        <v>83.719980559457994</v>
      </c>
      <c r="GC151" s="559">
        <v>84.183689623995946</v>
      </c>
      <c r="GD151" s="559">
        <v>84.636149071743802</v>
      </c>
      <c r="GE151" s="559">
        <v>84.905299618582973</v>
      </c>
      <c r="GF151" s="559">
        <v>84.197510082414013</v>
      </c>
      <c r="GG151" s="559">
        <v>84.259242763741995</v>
      </c>
      <c r="GH151" s="559">
        <v>85.29358817668188</v>
      </c>
      <c r="GI151" s="559">
        <v>84.895270243806522</v>
      </c>
      <c r="GJ151" s="559">
        <v>85.48608629741797</v>
      </c>
      <c r="GK151" s="559">
        <v>84.561478207091923</v>
      </c>
      <c r="GL151" s="559">
        <v>84.681477957237803</v>
      </c>
      <c r="GM151" s="559">
        <v>85.529434835735842</v>
      </c>
      <c r="GN151" s="559">
        <v>87.158972503118974</v>
      </c>
      <c r="GO151" s="559">
        <v>88.376783492343776</v>
      </c>
      <c r="GP151" s="559">
        <v>88.481405699781064</v>
      </c>
      <c r="GQ151" s="559">
        <v>89.846671717604352</v>
      </c>
      <c r="GR151" s="559">
        <v>90.208017210783154</v>
      </c>
      <c r="GS151" s="559">
        <v>90.597317443169757</v>
      </c>
      <c r="GT151" s="559">
        <v>90.954979263500164</v>
      </c>
      <c r="GU151" s="559">
        <v>91.485685895379021</v>
      </c>
      <c r="GV151" s="559">
        <v>91.80049599219403</v>
      </c>
      <c r="GW151" s="559">
        <v>91.610133340694475</v>
      </c>
      <c r="GX151" s="559">
        <v>91.293737306370986</v>
      </c>
      <c r="GY151" s="559">
        <v>92.246842655286827</v>
      </c>
      <c r="GZ151" s="559">
        <v>94.284701048150922</v>
      </c>
      <c r="HA151" s="559">
        <v>94.514838102822026</v>
      </c>
      <c r="HB151" s="559">
        <v>95.842781702578336</v>
      </c>
      <c r="HC151" s="559">
        <v>95.164069577058726</v>
      </c>
      <c r="HD151" s="559">
        <v>95.22940534217409</v>
      </c>
      <c r="HE151" s="559">
        <v>95.860847721091773</v>
      </c>
      <c r="HF151" s="559">
        <v>96.073499808208922</v>
      </c>
      <c r="HG151" s="559">
        <v>96.38608504600397</v>
      </c>
      <c r="HH151" s="559">
        <v>95.976119666014597</v>
      </c>
      <c r="HI151" s="559">
        <v>95.168743357574314</v>
      </c>
      <c r="HJ151" s="559">
        <v>96.474218666667866</v>
      </c>
      <c r="HK151" s="559">
        <v>96.666397862088118</v>
      </c>
      <c r="HL151" s="559">
        <v>97.346853944610345</v>
      </c>
      <c r="HM151" s="559">
        <v>98.649002622248361</v>
      </c>
      <c r="HN151" s="559">
        <v>98.695895959503702</v>
      </c>
      <c r="HO151" s="559">
        <v>98.669750136863797</v>
      </c>
      <c r="HP151" s="559">
        <v>98.582207790830807</v>
      </c>
      <c r="HQ151" s="559">
        <v>99.736627086168468</v>
      </c>
      <c r="HR151" s="559">
        <v>100.96885978883421</v>
      </c>
      <c r="HS151" s="559">
        <v>101.30073604213921</v>
      </c>
      <c r="HT151" s="559">
        <v>100.36879883355395</v>
      </c>
      <c r="HU151" s="559">
        <v>98.63803440826905</v>
      </c>
      <c r="HV151" s="559">
        <v>98.820273048297011</v>
      </c>
      <c r="HW151" s="559">
        <v>100</v>
      </c>
      <c r="HX151" s="559">
        <v>100.68109144854428</v>
      </c>
      <c r="HY151" s="559">
        <v>101.33054086463758</v>
      </c>
      <c r="HZ151" s="559">
        <v>100.60524420662945</v>
      </c>
      <c r="IA151" s="559">
        <v>100.09760435514379</v>
      </c>
      <c r="IB151" s="559">
        <v>100.41765008512455</v>
      </c>
      <c r="IC151" s="559">
        <v>100.61969871016281</v>
      </c>
      <c r="ID151" s="559">
        <v>101.1412294123968</v>
      </c>
      <c r="IE151" s="559">
        <v>101.78346976373128</v>
      </c>
      <c r="IF151" s="559">
        <v>101.03847062226524</v>
      </c>
      <c r="IG151" s="559">
        <v>100.72327892381809</v>
      </c>
      <c r="IH151" s="559">
        <v>100.25100994766281</v>
      </c>
      <c r="II151" s="559">
        <v>100.70648627886621</v>
      </c>
      <c r="IJ151" s="559">
        <v>101.49745410968195</v>
      </c>
      <c r="IK151" s="559">
        <v>102.27112541963866</v>
      </c>
      <c r="IL151" s="559">
        <v>102.86262913003281</v>
      </c>
      <c r="IM151" s="559">
        <v>102.85274959986826</v>
      </c>
      <c r="IN151" s="559">
        <v>102.71531040219675</v>
      </c>
      <c r="IO151" s="559">
        <v>103.68621134667542</v>
      </c>
      <c r="IP151" s="559">
        <v>104.83856174586322</v>
      </c>
      <c r="IQ151" s="559">
        <v>104.69222132688583</v>
      </c>
      <c r="IR151" s="559">
        <v>105.86621230515969</v>
      </c>
      <c r="IS151" s="559">
        <v>105.28706392394646</v>
      </c>
      <c r="IT151" s="559">
        <v>104.72586138238</v>
      </c>
      <c r="IU151" s="559">
        <v>105.18694232964363</v>
      </c>
      <c r="IV151" s="559">
        <v>106.17328654107745</v>
      </c>
      <c r="IW151" s="559">
        <v>107.03139604350449</v>
      </c>
      <c r="IX151" s="559">
        <v>107.56630794716939</v>
      </c>
      <c r="IY151" s="559">
        <v>108.55318236781854</v>
      </c>
      <c r="IZ151" s="559">
        <v>109.789325699782</v>
      </c>
      <c r="JA151" s="559">
        <v>110.3502724034733</v>
      </c>
      <c r="JB151" s="559">
        <v>110.94990088861741</v>
      </c>
      <c r="JC151" s="559">
        <v>112.45574149446537</v>
      </c>
      <c r="JD151" s="559">
        <v>112.61854306256373</v>
      </c>
      <c r="JE151" s="559">
        <v>112.95568752351471</v>
      </c>
      <c r="JF151" s="559">
        <v>112.47517177376601</v>
      </c>
      <c r="JG151" s="559">
        <v>113.70261807580162</v>
      </c>
      <c r="JH151" s="559">
        <v>114.38172520448985</v>
      </c>
      <c r="JI151" s="559">
        <v>114.80018748006934</v>
      </c>
      <c r="JJ151" s="559">
        <v>114.59573252538176</v>
      </c>
      <c r="JK151" s="559">
        <v>113.72814942895685</v>
      </c>
      <c r="JL151" s="559">
        <v>113.60797818675478</v>
      </c>
      <c r="JM151" s="559">
        <v>113.88427781982193</v>
      </c>
      <c r="JN151" s="559">
        <v>115.11995354623087</v>
      </c>
      <c r="JO151" s="559">
        <v>116.50878077561238</v>
      </c>
      <c r="JP151" s="559">
        <v>115.12688977952583</v>
      </c>
      <c r="JQ151" s="559">
        <v>113.70730457494773</v>
      </c>
      <c r="JR151" s="559">
        <v>113.89613300408681</v>
      </c>
      <c r="JS151" s="559">
        <v>114.53570310198522</v>
      </c>
      <c r="JT151" s="559">
        <v>115.35701055546325</v>
      </c>
      <c r="JU151" s="559">
        <v>116.80565561377662</v>
      </c>
      <c r="JV151" s="559">
        <v>118.03255081362364</v>
      </c>
      <c r="JW151" s="559">
        <v>116.99556691059966</v>
      </c>
      <c r="JX151" s="559">
        <v>115.84769320168074</v>
      </c>
      <c r="JY151" s="559">
        <v>116.32555075214434</v>
      </c>
      <c r="JZ151" s="559">
        <v>116.51866148464541</v>
      </c>
      <c r="KA151" s="559">
        <v>115.81580110704473</v>
      </c>
      <c r="KB151" s="559">
        <v>115.21639119318034</v>
      </c>
      <c r="KC151" s="559">
        <v>114.99840678345187</v>
      </c>
      <c r="KD151" s="559">
        <v>115.04904029586201</v>
      </c>
      <c r="KE151" s="559">
        <v>115.39529488517167</v>
      </c>
      <c r="KF151" s="559">
        <v>116.64430610095613</v>
      </c>
      <c r="KG151" s="559">
        <v>117.02357212210363</v>
      </c>
      <c r="KH151" s="559">
        <v>118.04976185319411</v>
      </c>
      <c r="KI151" s="559">
        <v>118.01998023341578</v>
      </c>
      <c r="KJ151" s="559">
        <v>118.02092727704414</v>
      </c>
      <c r="KK151" s="559">
        <v>119.03083196435715</v>
      </c>
      <c r="KL151" s="559">
        <v>120.10172591494705</v>
      </c>
      <c r="KM151" s="559">
        <v>120.85492913375558</v>
      </c>
      <c r="KN151" s="559">
        <v>123.14467836451058</v>
      </c>
      <c r="KO151" s="559">
        <v>122.73944906657341</v>
      </c>
      <c r="KP151" s="559">
        <v>123.47559392937367</v>
      </c>
      <c r="KQ151" s="559">
        <v>125.41312223813601</v>
      </c>
      <c r="KR151" s="559">
        <v>126.60617104762157</v>
      </c>
      <c r="KS151" s="559">
        <v>126.38712625719947</v>
      </c>
      <c r="KT151" s="559">
        <v>128.91791088457572</v>
      </c>
      <c r="KU151" s="559">
        <v>128.67633644014916</v>
      </c>
      <c r="KV151" s="559">
        <v>128.92022721288492</v>
      </c>
      <c r="KW151" s="559">
        <v>129.5116665108248</v>
      </c>
      <c r="KX151" s="559">
        <v>130.77539860273006</v>
      </c>
      <c r="KY151" s="559">
        <v>129.60471782556252</v>
      </c>
      <c r="KZ151" s="559">
        <v>128.32876620165277</v>
      </c>
      <c r="LA151" s="559">
        <v>127.33368740439296</v>
      </c>
      <c r="LB151" s="559">
        <v>126.9114495393203</v>
      </c>
      <c r="LC151" s="559">
        <v>127.37657361777117</v>
      </c>
      <c r="LD151" s="559">
        <v>129.1500881701206</v>
      </c>
      <c r="LE151" s="559">
        <v>129.35799642733139</v>
      </c>
      <c r="LF151" s="559">
        <v>0</v>
      </c>
      <c r="LG151" s="559">
        <v>0</v>
      </c>
      <c r="LH151" s="559">
        <v>0</v>
      </c>
      <c r="LI151" s="559">
        <v>0</v>
      </c>
      <c r="LJ151" s="559">
        <v>0</v>
      </c>
      <c r="LK151" s="559">
        <v>0</v>
      </c>
      <c r="LL151" s="559">
        <v>0</v>
      </c>
      <c r="LM151" s="559">
        <v>0</v>
      </c>
      <c r="LN151" s="559"/>
      <c r="LO151" s="559"/>
      <c r="LP151" s="559"/>
      <c r="LQ151" s="559"/>
      <c r="LR151" s="559"/>
      <c r="LS151" s="559"/>
      <c r="LT151" s="559"/>
      <c r="LU151" s="559"/>
      <c r="LV151" s="559"/>
      <c r="LW151" s="559"/>
      <c r="LX151" s="559"/>
      <c r="LY151" s="559"/>
      <c r="LZ151" s="559"/>
      <c r="MA151" s="559"/>
      <c r="MB151" s="559"/>
      <c r="MC151" s="559"/>
      <c r="MD151" s="559"/>
      <c r="ME151" s="559"/>
      <c r="MF151" s="559"/>
      <c r="MG151" s="559"/>
      <c r="MH151" s="559"/>
      <c r="MI151" s="559"/>
      <c r="MJ151" s="559"/>
      <c r="MK151" s="559"/>
      <c r="ML151" s="559"/>
      <c r="MM151" s="559"/>
      <c r="MN151" s="559"/>
      <c r="MO151" s="559"/>
      <c r="MP151" s="559"/>
      <c r="MQ151" s="559"/>
      <c r="MR151" s="559"/>
      <c r="MS151" s="559"/>
      <c r="MT151" s="559"/>
      <c r="MU151" s="559"/>
      <c r="MV151" s="559"/>
      <c r="MW151" s="559"/>
    </row>
    <row r="152" spans="1:361">
      <c r="A152" s="466" t="s">
        <v>635</v>
      </c>
      <c r="B152" s="560">
        <v>7731.0982428003408</v>
      </c>
      <c r="C152" s="470">
        <v>0</v>
      </c>
      <c r="D152" s="470">
        <v>0</v>
      </c>
      <c r="E152" s="470">
        <v>0</v>
      </c>
      <c r="F152" s="470">
        <v>0</v>
      </c>
      <c r="G152" s="470">
        <v>0</v>
      </c>
      <c r="H152" s="470">
        <v>0</v>
      </c>
      <c r="I152" s="470">
        <v>0</v>
      </c>
      <c r="J152" s="470">
        <v>0</v>
      </c>
      <c r="K152" s="470">
        <v>0</v>
      </c>
      <c r="L152" s="470">
        <v>0</v>
      </c>
      <c r="M152" s="470">
        <v>0</v>
      </c>
      <c r="N152" s="470">
        <v>0</v>
      </c>
      <c r="O152" s="470">
        <v>0</v>
      </c>
      <c r="P152" s="470">
        <v>0</v>
      </c>
      <c r="Q152" s="470">
        <v>0</v>
      </c>
      <c r="R152" s="470">
        <v>0</v>
      </c>
      <c r="S152" s="470">
        <v>0</v>
      </c>
      <c r="T152" s="470">
        <v>0</v>
      </c>
      <c r="U152" s="470">
        <v>0</v>
      </c>
      <c r="V152" s="470">
        <v>0</v>
      </c>
      <c r="W152" s="470">
        <v>0</v>
      </c>
      <c r="X152" s="470">
        <v>0</v>
      </c>
      <c r="Y152" s="470">
        <v>0</v>
      </c>
      <c r="Z152" s="470">
        <v>0</v>
      </c>
      <c r="AA152" s="470">
        <v>0</v>
      </c>
      <c r="AB152" s="470">
        <v>0</v>
      </c>
      <c r="AC152" s="470">
        <v>0</v>
      </c>
      <c r="AD152" s="470">
        <v>0</v>
      </c>
      <c r="AE152" s="470">
        <v>0</v>
      </c>
      <c r="AF152" s="470">
        <v>0</v>
      </c>
      <c r="AG152" s="470">
        <v>0</v>
      </c>
      <c r="AH152" s="470">
        <v>0</v>
      </c>
      <c r="AI152" s="470">
        <v>0</v>
      </c>
      <c r="AJ152" s="470">
        <v>0</v>
      </c>
      <c r="AK152" s="470">
        <v>0</v>
      </c>
      <c r="AL152" s="470">
        <v>0</v>
      </c>
      <c r="AM152" s="470">
        <v>0</v>
      </c>
      <c r="AN152" s="470">
        <v>0</v>
      </c>
      <c r="AO152" s="470">
        <v>0</v>
      </c>
      <c r="AP152" s="470">
        <v>0</v>
      </c>
      <c r="AQ152" s="470">
        <v>0</v>
      </c>
      <c r="AR152" s="470">
        <v>0</v>
      </c>
      <c r="AS152" s="470">
        <v>0</v>
      </c>
      <c r="AT152" s="470">
        <v>0</v>
      </c>
      <c r="AU152" s="470">
        <v>0</v>
      </c>
      <c r="AV152" s="470">
        <v>0</v>
      </c>
      <c r="AW152" s="470">
        <v>0</v>
      </c>
      <c r="AX152" s="470">
        <v>0</v>
      </c>
      <c r="AY152" s="470">
        <v>0</v>
      </c>
      <c r="AZ152" s="470">
        <v>0</v>
      </c>
      <c r="BA152" s="470">
        <v>0</v>
      </c>
      <c r="BB152" s="470">
        <v>0</v>
      </c>
      <c r="BC152" s="470">
        <v>0</v>
      </c>
      <c r="BD152" s="470">
        <v>0</v>
      </c>
      <c r="BE152" s="470">
        <v>0</v>
      </c>
      <c r="BF152" s="470">
        <v>0</v>
      </c>
      <c r="BG152" s="470">
        <v>0</v>
      </c>
      <c r="BH152" s="470">
        <v>0</v>
      </c>
      <c r="BI152" s="470">
        <v>0</v>
      </c>
      <c r="BJ152" s="470">
        <v>0</v>
      </c>
      <c r="BK152" s="470">
        <v>0</v>
      </c>
      <c r="BL152" s="470">
        <v>0</v>
      </c>
      <c r="BM152" s="470">
        <v>0</v>
      </c>
      <c r="BN152" s="470">
        <v>0</v>
      </c>
      <c r="BO152" s="470">
        <v>0</v>
      </c>
      <c r="BP152" s="470">
        <v>0</v>
      </c>
      <c r="BQ152" s="470">
        <v>0</v>
      </c>
      <c r="BR152" s="470">
        <v>0</v>
      </c>
      <c r="BS152" s="470">
        <v>0</v>
      </c>
      <c r="BT152" s="470">
        <v>0</v>
      </c>
      <c r="BU152" s="470">
        <v>0</v>
      </c>
      <c r="BV152" s="470">
        <v>0</v>
      </c>
      <c r="BW152" s="470">
        <v>0</v>
      </c>
      <c r="BX152" s="470">
        <v>0</v>
      </c>
      <c r="BY152" s="470">
        <v>0</v>
      </c>
      <c r="BZ152" s="470">
        <v>0</v>
      </c>
      <c r="CA152" s="470">
        <v>0</v>
      </c>
      <c r="CB152" s="470">
        <v>0</v>
      </c>
      <c r="CC152" s="470">
        <v>0</v>
      </c>
      <c r="CD152" s="470">
        <v>0</v>
      </c>
      <c r="CE152" s="470">
        <v>0</v>
      </c>
      <c r="CF152" s="470">
        <v>0</v>
      </c>
      <c r="CG152" s="470">
        <v>0</v>
      </c>
      <c r="CH152" s="470">
        <v>0</v>
      </c>
      <c r="CI152" s="470">
        <v>0</v>
      </c>
      <c r="CJ152" s="470">
        <v>0</v>
      </c>
      <c r="CK152" s="470">
        <v>0</v>
      </c>
      <c r="CL152" s="470">
        <v>0</v>
      </c>
      <c r="CM152" s="470">
        <v>0</v>
      </c>
      <c r="CN152" s="470">
        <v>0</v>
      </c>
      <c r="CO152" s="470">
        <v>0</v>
      </c>
      <c r="CP152" s="470">
        <v>0</v>
      </c>
      <c r="CQ152" s="470">
        <v>0</v>
      </c>
      <c r="CR152" s="470">
        <v>0</v>
      </c>
      <c r="CS152" s="470">
        <v>0</v>
      </c>
      <c r="CT152" s="470">
        <v>0</v>
      </c>
      <c r="CU152" s="470">
        <v>0</v>
      </c>
      <c r="CV152" s="470">
        <v>0</v>
      </c>
      <c r="CW152" s="470">
        <v>0</v>
      </c>
      <c r="CX152" s="470">
        <v>0</v>
      </c>
      <c r="CY152" s="470">
        <v>0</v>
      </c>
      <c r="CZ152" s="470">
        <v>0</v>
      </c>
      <c r="DA152" s="470">
        <v>0</v>
      </c>
      <c r="DB152" s="470">
        <v>0</v>
      </c>
      <c r="DC152" s="470">
        <v>0</v>
      </c>
      <c r="DD152" s="470">
        <v>0</v>
      </c>
      <c r="DE152" s="470">
        <v>0</v>
      </c>
      <c r="DF152" s="470">
        <v>44.391035943607655</v>
      </c>
      <c r="DG152" s="470">
        <v>45.188391882659303</v>
      </c>
      <c r="DH152" s="470">
        <v>45.598595128458598</v>
      </c>
      <c r="DI152" s="470">
        <v>46.193533911674827</v>
      </c>
      <c r="DJ152" s="470">
        <v>46.340232001432121</v>
      </c>
      <c r="DK152" s="470">
        <v>46.188402417039853</v>
      </c>
      <c r="DL152" s="470">
        <v>46.740837061862088</v>
      </c>
      <c r="DM152" s="470">
        <v>48.346748218601952</v>
      </c>
      <c r="DN152" s="470">
        <v>48.806085784302347</v>
      </c>
      <c r="DO152" s="470">
        <v>49.940323468335741</v>
      </c>
      <c r="DP152" s="470">
        <v>49.969424459347742</v>
      </c>
      <c r="DQ152" s="470">
        <v>48.380023792528888</v>
      </c>
      <c r="DR152" s="470">
        <v>49.96461714491322</v>
      </c>
      <c r="DS152" s="470">
        <v>50.813268685020375</v>
      </c>
      <c r="DT152" s="470">
        <v>52.488671622457588</v>
      </c>
      <c r="DU152" s="470">
        <v>52.51211701015778</v>
      </c>
      <c r="DV152" s="470">
        <v>51.727562565099909</v>
      </c>
      <c r="DW152" s="470">
        <v>51.495187342350135</v>
      </c>
      <c r="DX152" s="470">
        <v>51.666480131486523</v>
      </c>
      <c r="DY152" s="470">
        <v>52.405694550359463</v>
      </c>
      <c r="DZ152" s="470">
        <v>52.975231533283072</v>
      </c>
      <c r="EA152" s="470">
        <v>52.440904435992941</v>
      </c>
      <c r="EB152" s="470">
        <v>51.737547762252973</v>
      </c>
      <c r="EC152" s="470">
        <v>51.82931846517338</v>
      </c>
      <c r="ED152" s="470">
        <v>53.497969878401221</v>
      </c>
      <c r="EE152" s="470">
        <v>56.157984830383882</v>
      </c>
      <c r="EF152" s="470">
        <v>56.980117050238064</v>
      </c>
      <c r="EG152" s="470">
        <v>57.351225396913591</v>
      </c>
      <c r="EH152" s="470">
        <v>56.946693724175411</v>
      </c>
      <c r="EI152" s="470">
        <v>57.578275161013686</v>
      </c>
      <c r="EJ152" s="470">
        <v>57.506976147011009</v>
      </c>
      <c r="EK152" s="470">
        <v>58.288410557023255</v>
      </c>
      <c r="EL152" s="470">
        <v>59.240476065437534</v>
      </c>
      <c r="EM152" s="470">
        <v>59.456378244058875</v>
      </c>
      <c r="EN152" s="470">
        <v>58.916477285526</v>
      </c>
      <c r="EO152" s="470">
        <v>59.625920130110202</v>
      </c>
      <c r="EP152" s="470">
        <v>61.858915597163694</v>
      </c>
      <c r="EQ152" s="470">
        <v>63.419915520112141</v>
      </c>
      <c r="ER152" s="470">
        <v>65.695126937100596</v>
      </c>
      <c r="ES152" s="470">
        <v>65.072499419247748</v>
      </c>
      <c r="ET152" s="470">
        <v>63.880818272193096</v>
      </c>
      <c r="EU152" s="470">
        <v>63.532448422415598</v>
      </c>
      <c r="EV152" s="470">
        <v>64.142690525652824</v>
      </c>
      <c r="EW152" s="470">
        <v>65.008390487765141</v>
      </c>
      <c r="EX152" s="470">
        <v>65.37233098391863</v>
      </c>
      <c r="EY152" s="470">
        <v>65.452962425629778</v>
      </c>
      <c r="EZ152" s="470">
        <v>65.34316181483311</v>
      </c>
      <c r="FA152" s="470">
        <v>64.142561089244083</v>
      </c>
      <c r="FB152" s="470">
        <v>65.650219820914288</v>
      </c>
      <c r="FC152" s="470">
        <v>66.633176683378906</v>
      </c>
      <c r="FD152" s="470">
        <v>69.450463835602008</v>
      </c>
      <c r="FE152" s="470">
        <v>71.320990712832469</v>
      </c>
      <c r="FF152" s="470">
        <v>70.63462867389444</v>
      </c>
      <c r="FG152" s="470">
        <v>72.092171096278264</v>
      </c>
      <c r="FH152" s="470">
        <v>74.704968809391687</v>
      </c>
      <c r="FI152" s="470">
        <v>77.259981008028277</v>
      </c>
      <c r="FJ152" s="470">
        <v>78.310257621839568</v>
      </c>
      <c r="FK152" s="470">
        <v>79.508761849955661</v>
      </c>
      <c r="FL152" s="470">
        <v>80.39048756917353</v>
      </c>
      <c r="FM152" s="470">
        <v>79.01364582241527</v>
      </c>
      <c r="FN152" s="470">
        <v>79.024405499736204</v>
      </c>
      <c r="FO152" s="470">
        <v>80.141838056057111</v>
      </c>
      <c r="FP152" s="470">
        <v>80.611699171994871</v>
      </c>
      <c r="FQ152" s="470">
        <v>80.621082191691258</v>
      </c>
      <c r="FR152" s="470">
        <v>79.996300725459477</v>
      </c>
      <c r="FS152" s="470">
        <v>79.543352067329295</v>
      </c>
      <c r="FT152" s="470">
        <v>80.655445295392596</v>
      </c>
      <c r="FU152" s="470">
        <v>81.895496562985983</v>
      </c>
      <c r="FV152" s="470">
        <v>83.680725849613452</v>
      </c>
      <c r="FW152" s="470">
        <v>84.741619690135522</v>
      </c>
      <c r="FX152" s="470">
        <v>85.386385170685202</v>
      </c>
      <c r="FY152" s="470">
        <v>84.085675584897885</v>
      </c>
      <c r="FZ152" s="470">
        <v>83.300608830926478</v>
      </c>
      <c r="GA152" s="470">
        <v>82.861935848387688</v>
      </c>
      <c r="GB152" s="470">
        <v>83.172830593359564</v>
      </c>
      <c r="GC152" s="470">
        <v>83.598976609251025</v>
      </c>
      <c r="GD152" s="470">
        <v>84.114938423166109</v>
      </c>
      <c r="GE152" s="470">
        <v>84.468758598559788</v>
      </c>
      <c r="GF152" s="470">
        <v>83.919952409604093</v>
      </c>
      <c r="GG152" s="470">
        <v>84.047647150079172</v>
      </c>
      <c r="GH152" s="470">
        <v>85.223687668830976</v>
      </c>
      <c r="GI152" s="470">
        <v>84.921360026752765</v>
      </c>
      <c r="GJ152" s="470">
        <v>85.398452307468332</v>
      </c>
      <c r="GK152" s="470">
        <v>84.06068387964784</v>
      </c>
      <c r="GL152" s="470">
        <v>84.13386800921792</v>
      </c>
      <c r="GM152" s="470">
        <v>84.888791709833157</v>
      </c>
      <c r="GN152" s="470">
        <v>86.095637820274135</v>
      </c>
      <c r="GO152" s="470">
        <v>87.004610994503395</v>
      </c>
      <c r="GP152" s="470">
        <v>87.134315351153575</v>
      </c>
      <c r="GQ152" s="470">
        <v>88.327481499824245</v>
      </c>
      <c r="GR152" s="470">
        <v>88.606893851619162</v>
      </c>
      <c r="GS152" s="470">
        <v>89.060372479774998</v>
      </c>
      <c r="GT152" s="470">
        <v>89.222908432795208</v>
      </c>
      <c r="GU152" s="470">
        <v>89.975923565118492</v>
      </c>
      <c r="GV152" s="470">
        <v>90.442172149375054</v>
      </c>
      <c r="GW152" s="470">
        <v>90.332435541148854</v>
      </c>
      <c r="GX152" s="470">
        <v>89.880065554327189</v>
      </c>
      <c r="GY152" s="470">
        <v>91.18850080451594</v>
      </c>
      <c r="GZ152" s="470">
        <v>93.376261053990703</v>
      </c>
      <c r="HA152" s="470">
        <v>93.364235947080147</v>
      </c>
      <c r="HB152" s="470">
        <v>94.908061272227542</v>
      </c>
      <c r="HC152" s="470">
        <v>93.697556988021447</v>
      </c>
      <c r="HD152" s="470">
        <v>93.675263025241961</v>
      </c>
      <c r="HE152" s="470">
        <v>94.806197949872924</v>
      </c>
      <c r="HF152" s="470">
        <v>94.785080472317404</v>
      </c>
      <c r="HG152" s="470">
        <v>94.82909233062459</v>
      </c>
      <c r="HH152" s="470">
        <v>94.47145231439265</v>
      </c>
      <c r="HI152" s="470">
        <v>93.366003434356827</v>
      </c>
      <c r="HJ152" s="470">
        <v>95.344196350187801</v>
      </c>
      <c r="HK152" s="470">
        <v>95.360038243002961</v>
      </c>
      <c r="HL152" s="470">
        <v>95.904044007900993</v>
      </c>
      <c r="HM152" s="470">
        <v>97.491158004275533</v>
      </c>
      <c r="HN152" s="470">
        <v>97.40629785232565</v>
      </c>
      <c r="HO152" s="470">
        <v>97.528135607573901</v>
      </c>
      <c r="HP152" s="470">
        <v>97.520255920766516</v>
      </c>
      <c r="HQ152" s="470">
        <v>98.877406991776866</v>
      </c>
      <c r="HR152" s="470">
        <v>99.979112370472365</v>
      </c>
      <c r="HS152" s="470">
        <v>100.54423766284994</v>
      </c>
      <c r="HT152" s="470">
        <v>97.192169157524077</v>
      </c>
      <c r="HU152" s="470">
        <v>97.264873386645149</v>
      </c>
      <c r="HV152" s="470">
        <v>97.255486219470697</v>
      </c>
      <c r="HW152" s="470">
        <v>98.938671354384539</v>
      </c>
      <c r="HX152" s="470">
        <v>99.737630045010718</v>
      </c>
      <c r="HY152" s="470">
        <v>100.25620925552134</v>
      </c>
      <c r="HZ152" s="470">
        <v>99.359623570950447</v>
      </c>
      <c r="IA152" s="470">
        <v>99.278944436975692</v>
      </c>
      <c r="IB152" s="470">
        <v>99.058106267276813</v>
      </c>
      <c r="IC152" s="470">
        <v>99.289045201614158</v>
      </c>
      <c r="ID152" s="470">
        <v>99.842797643924911</v>
      </c>
      <c r="IE152" s="470">
        <v>100.29551474596344</v>
      </c>
      <c r="IF152" s="470">
        <v>99.511484093267597</v>
      </c>
      <c r="IG152" s="470">
        <v>99.174417952652831</v>
      </c>
      <c r="IH152" s="470">
        <v>98.685490609831717</v>
      </c>
      <c r="II152" s="470">
        <v>99.149564022901089</v>
      </c>
      <c r="IJ152" s="470">
        <v>99.895293198159038</v>
      </c>
      <c r="IK152" s="470">
        <v>100.78869523333512</v>
      </c>
      <c r="IL152" s="470">
        <v>101.53644030030874</v>
      </c>
      <c r="IM152" s="470">
        <v>101.46734012968793</v>
      </c>
      <c r="IN152" s="470">
        <v>101.18691576369585</v>
      </c>
      <c r="IO152" s="470">
        <v>102.10918487640089</v>
      </c>
      <c r="IP152" s="470">
        <v>103.4886962511378</v>
      </c>
      <c r="IQ152" s="470">
        <v>103.36535113054978</v>
      </c>
      <c r="IR152" s="470">
        <v>104.92100341943899</v>
      </c>
      <c r="IS152" s="470">
        <v>104.23082535371316</v>
      </c>
      <c r="IT152" s="470">
        <v>103.66067226748385</v>
      </c>
      <c r="IU152" s="470">
        <v>104.22364780069879</v>
      </c>
      <c r="IV152" s="470">
        <v>105.31704044374804</v>
      </c>
      <c r="IW152" s="470">
        <v>105.89314692438002</v>
      </c>
      <c r="IX152" s="470">
        <v>106.39991772213672</v>
      </c>
      <c r="IY152" s="470">
        <v>107.59004561771359</v>
      </c>
      <c r="IZ152" s="470">
        <v>108.56845330149741</v>
      </c>
      <c r="JA152" s="470">
        <v>109.11435126434172</v>
      </c>
      <c r="JB152" s="470">
        <v>109.79991789473311</v>
      </c>
      <c r="JC152" s="470">
        <v>111.28381035309238</v>
      </c>
      <c r="JD152" s="470">
        <v>111.2249527269684</v>
      </c>
      <c r="JE152" s="470">
        <v>111.43777366419552</v>
      </c>
      <c r="JF152" s="470">
        <v>111.18703822919244</v>
      </c>
      <c r="JG152" s="470">
        <v>112.47181126673503</v>
      </c>
      <c r="JH152" s="470">
        <v>113.02968938804658</v>
      </c>
      <c r="JI152" s="470">
        <v>113.27680842647884</v>
      </c>
      <c r="JJ152" s="470">
        <v>113.26460819064295</v>
      </c>
      <c r="JK152" s="470">
        <v>112.1138443519197</v>
      </c>
      <c r="JL152" s="470">
        <v>112.18329350846663</v>
      </c>
      <c r="JM152" s="470">
        <v>112.52711609574028</v>
      </c>
      <c r="JN152" s="470">
        <v>113.61217100462815</v>
      </c>
      <c r="JO152" s="470">
        <v>114.90044128732467</v>
      </c>
      <c r="JP152" s="470">
        <v>113.18191878827751</v>
      </c>
      <c r="JQ152" s="470">
        <v>111.14168230102327</v>
      </c>
      <c r="JR152" s="470">
        <v>111.56014432451335</v>
      </c>
      <c r="JS152" s="470">
        <v>112.2536262619449</v>
      </c>
      <c r="JT152" s="470">
        <v>112.7677718293473</v>
      </c>
      <c r="JU152" s="470">
        <v>114.75981255411082</v>
      </c>
      <c r="JV152" s="470">
        <v>116.41431224396543</v>
      </c>
      <c r="JW152" s="470">
        <v>114.95846424754461</v>
      </c>
      <c r="JX152" s="470">
        <v>113.41041026082945</v>
      </c>
      <c r="JY152" s="470">
        <v>113.73727932133524</v>
      </c>
      <c r="JZ152" s="470">
        <v>114.1266037801482</v>
      </c>
      <c r="KA152" s="470">
        <v>113.18294956327902</v>
      </c>
      <c r="KB152" s="470">
        <v>112.41432576697171</v>
      </c>
      <c r="KC152" s="470">
        <v>111.91855075178421</v>
      </c>
      <c r="KD152" s="470">
        <v>112.3790360627472</v>
      </c>
      <c r="KE152" s="470">
        <v>112.76571545625055</v>
      </c>
      <c r="KF152" s="470">
        <v>113.97607501487592</v>
      </c>
      <c r="KG152" s="470">
        <v>114.42435459721921</v>
      </c>
      <c r="KH152" s="470">
        <v>115.47457621583814</v>
      </c>
      <c r="KI152" s="470">
        <v>115.04775689147303</v>
      </c>
      <c r="KJ152" s="470">
        <v>114.71464270787033</v>
      </c>
      <c r="KK152" s="470">
        <v>116.03262868254309</v>
      </c>
      <c r="KL152" s="470">
        <v>117.30328915709993</v>
      </c>
      <c r="KM152" s="470">
        <v>118.16893985169769</v>
      </c>
      <c r="KN152" s="470">
        <v>121.01013177741649</v>
      </c>
      <c r="KO152" s="470">
        <v>120.47273084581293</v>
      </c>
      <c r="KP152" s="470">
        <v>121.21364729386266</v>
      </c>
      <c r="KQ152" s="470">
        <v>123.54294640934548</v>
      </c>
      <c r="KR152" s="470">
        <v>124.91870159580529</v>
      </c>
      <c r="KS152" s="470">
        <v>124.42856503722551</v>
      </c>
      <c r="KT152" s="470">
        <v>127.13472745886158</v>
      </c>
      <c r="KU152" s="470">
        <v>126.89151571652336</v>
      </c>
      <c r="KV152" s="470">
        <v>127.20619772549323</v>
      </c>
      <c r="KW152" s="470">
        <v>127.81643740499619</v>
      </c>
      <c r="KX152" s="470">
        <v>128.97835270631103</v>
      </c>
      <c r="KY152" s="470">
        <v>127.77238340524379</v>
      </c>
      <c r="KZ152" s="470">
        <v>125.99024403781401</v>
      </c>
      <c r="LA152" s="470">
        <v>124.60607058362204</v>
      </c>
      <c r="LB152" s="470">
        <v>123.79571055251037</v>
      </c>
      <c r="LC152" s="470">
        <v>124.19795964490811</v>
      </c>
      <c r="LD152" s="470">
        <v>126.07729396206281</v>
      </c>
      <c r="LE152" s="470">
        <v>125.85026741456495</v>
      </c>
      <c r="LF152" s="470">
        <v>-2.6779813951494584</v>
      </c>
      <c r="LG152" s="470">
        <v>-2.6779813951494584</v>
      </c>
      <c r="LH152" s="470">
        <v>-2.6779813951494584</v>
      </c>
      <c r="LI152" s="470">
        <v>-2.6779813951494584</v>
      </c>
      <c r="LJ152" s="470">
        <v>-2.6779813951494584</v>
      </c>
      <c r="LK152" s="470">
        <v>-2.6779813951494584</v>
      </c>
      <c r="LL152" s="470">
        <v>-2.6779813951494584</v>
      </c>
      <c r="LM152" s="470">
        <v>-2.6779813951494584</v>
      </c>
      <c r="LN152" s="470"/>
      <c r="LO152" s="470"/>
      <c r="LP152" s="470"/>
      <c r="LQ152" s="470"/>
      <c r="LR152" s="470"/>
      <c r="LS152" s="470"/>
      <c r="LT152" s="470"/>
      <c r="LU152" s="470"/>
      <c r="LV152" s="470"/>
      <c r="LW152" s="470"/>
      <c r="LX152" s="470"/>
      <c r="LY152" s="470"/>
      <c r="LZ152" s="470"/>
      <c r="MA152" s="470"/>
      <c r="MB152" s="470"/>
      <c r="MC152" s="470"/>
      <c r="MD152" s="470"/>
      <c r="ME152" s="470"/>
      <c r="MF152" s="470"/>
      <c r="MG152" s="470"/>
      <c r="MH152" s="470"/>
      <c r="MI152" s="470"/>
      <c r="MJ152" s="470"/>
      <c r="MK152" s="470"/>
      <c r="ML152" s="470"/>
      <c r="MM152" s="470"/>
      <c r="MN152" s="470"/>
      <c r="MO152" s="470"/>
      <c r="MP152" s="470"/>
      <c r="MQ152" s="470"/>
      <c r="MR152" s="470"/>
      <c r="MS152" s="470"/>
      <c r="MT152" s="470"/>
      <c r="MU152" s="470"/>
      <c r="MV152" s="470"/>
      <c r="MW152" s="470"/>
    </row>
    <row r="153" spans="1:361">
      <c r="A153" s="467" t="s">
        <v>633</v>
      </c>
      <c r="B153" s="561">
        <v>2082.2320606066373</v>
      </c>
      <c r="C153" s="471">
        <v>0</v>
      </c>
      <c r="D153" s="471">
        <v>0</v>
      </c>
      <c r="E153" s="471">
        <v>0</v>
      </c>
      <c r="F153" s="471">
        <v>0</v>
      </c>
      <c r="G153" s="471">
        <v>0</v>
      </c>
      <c r="H153" s="471">
        <v>0</v>
      </c>
      <c r="I153" s="471">
        <v>0</v>
      </c>
      <c r="J153" s="471">
        <v>0</v>
      </c>
      <c r="K153" s="471">
        <v>0</v>
      </c>
      <c r="L153" s="471">
        <v>0</v>
      </c>
      <c r="M153" s="471">
        <v>0</v>
      </c>
      <c r="N153" s="471">
        <v>0</v>
      </c>
      <c r="O153" s="471">
        <v>0</v>
      </c>
      <c r="P153" s="471">
        <v>0</v>
      </c>
      <c r="Q153" s="471">
        <v>0</v>
      </c>
      <c r="R153" s="471">
        <v>0</v>
      </c>
      <c r="S153" s="471">
        <v>0</v>
      </c>
      <c r="T153" s="471">
        <v>0</v>
      </c>
      <c r="U153" s="471">
        <v>0</v>
      </c>
      <c r="V153" s="471">
        <v>0</v>
      </c>
      <c r="W153" s="471">
        <v>0</v>
      </c>
      <c r="X153" s="471">
        <v>0</v>
      </c>
      <c r="Y153" s="471">
        <v>0</v>
      </c>
      <c r="Z153" s="471">
        <v>0</v>
      </c>
      <c r="AA153" s="471">
        <v>0</v>
      </c>
      <c r="AB153" s="471">
        <v>0</v>
      </c>
      <c r="AC153" s="471">
        <v>0</v>
      </c>
      <c r="AD153" s="471">
        <v>0</v>
      </c>
      <c r="AE153" s="471">
        <v>0</v>
      </c>
      <c r="AF153" s="471">
        <v>0</v>
      </c>
      <c r="AG153" s="471">
        <v>0</v>
      </c>
      <c r="AH153" s="471">
        <v>0</v>
      </c>
      <c r="AI153" s="471">
        <v>0</v>
      </c>
      <c r="AJ153" s="471">
        <v>0</v>
      </c>
      <c r="AK153" s="471">
        <v>0</v>
      </c>
      <c r="AL153" s="471">
        <v>0</v>
      </c>
      <c r="AM153" s="471">
        <v>0</v>
      </c>
      <c r="AN153" s="471">
        <v>0</v>
      </c>
      <c r="AO153" s="471">
        <v>0</v>
      </c>
      <c r="AP153" s="471">
        <v>0</v>
      </c>
      <c r="AQ153" s="471">
        <v>0</v>
      </c>
      <c r="AR153" s="471">
        <v>0</v>
      </c>
      <c r="AS153" s="471">
        <v>0</v>
      </c>
      <c r="AT153" s="471">
        <v>0</v>
      </c>
      <c r="AU153" s="471">
        <v>0</v>
      </c>
      <c r="AV153" s="471">
        <v>0</v>
      </c>
      <c r="AW153" s="471">
        <v>0</v>
      </c>
      <c r="AX153" s="471">
        <v>0</v>
      </c>
      <c r="AY153" s="471">
        <v>0</v>
      </c>
      <c r="AZ153" s="471">
        <v>0</v>
      </c>
      <c r="BA153" s="471">
        <v>0</v>
      </c>
      <c r="BB153" s="471">
        <v>0</v>
      </c>
      <c r="BC153" s="471">
        <v>0</v>
      </c>
      <c r="BD153" s="471">
        <v>0</v>
      </c>
      <c r="BE153" s="471">
        <v>0</v>
      </c>
      <c r="BF153" s="471">
        <v>0</v>
      </c>
      <c r="BG153" s="471">
        <v>0</v>
      </c>
      <c r="BH153" s="471">
        <v>0</v>
      </c>
      <c r="BI153" s="471">
        <v>0</v>
      </c>
      <c r="BJ153" s="471">
        <v>0</v>
      </c>
      <c r="BK153" s="471">
        <v>0</v>
      </c>
      <c r="BL153" s="471">
        <v>0</v>
      </c>
      <c r="BM153" s="471">
        <v>0</v>
      </c>
      <c r="BN153" s="471">
        <v>0</v>
      </c>
      <c r="BO153" s="471">
        <v>0</v>
      </c>
      <c r="BP153" s="471">
        <v>0</v>
      </c>
      <c r="BQ153" s="471">
        <v>0</v>
      </c>
      <c r="BR153" s="471">
        <v>0</v>
      </c>
      <c r="BS153" s="471">
        <v>0</v>
      </c>
      <c r="BT153" s="471">
        <v>0</v>
      </c>
      <c r="BU153" s="471">
        <v>0</v>
      </c>
      <c r="BV153" s="471">
        <v>0</v>
      </c>
      <c r="BW153" s="471">
        <v>0</v>
      </c>
      <c r="BX153" s="471">
        <v>0</v>
      </c>
      <c r="BY153" s="471">
        <v>0</v>
      </c>
      <c r="BZ153" s="471">
        <v>0</v>
      </c>
      <c r="CA153" s="471">
        <v>0</v>
      </c>
      <c r="CB153" s="471">
        <v>0</v>
      </c>
      <c r="CC153" s="471">
        <v>0</v>
      </c>
      <c r="CD153" s="471">
        <v>0</v>
      </c>
      <c r="CE153" s="471">
        <v>0</v>
      </c>
      <c r="CF153" s="471">
        <v>0</v>
      </c>
      <c r="CG153" s="471">
        <v>0</v>
      </c>
      <c r="CH153" s="471">
        <v>0</v>
      </c>
      <c r="CI153" s="471">
        <v>0</v>
      </c>
      <c r="CJ153" s="471">
        <v>0</v>
      </c>
      <c r="CK153" s="471">
        <v>0</v>
      </c>
      <c r="CL153" s="471">
        <v>0</v>
      </c>
      <c r="CM153" s="471">
        <v>0</v>
      </c>
      <c r="CN153" s="471">
        <v>0</v>
      </c>
      <c r="CO153" s="471">
        <v>0</v>
      </c>
      <c r="CP153" s="471">
        <v>0</v>
      </c>
      <c r="CQ153" s="471">
        <v>0</v>
      </c>
      <c r="CR153" s="471">
        <v>0</v>
      </c>
      <c r="CS153" s="471">
        <v>0</v>
      </c>
      <c r="CT153" s="471">
        <v>0</v>
      </c>
      <c r="CU153" s="471">
        <v>0</v>
      </c>
      <c r="CV153" s="471">
        <v>0</v>
      </c>
      <c r="CW153" s="471">
        <v>0</v>
      </c>
      <c r="CX153" s="471">
        <v>0</v>
      </c>
      <c r="CY153" s="471">
        <v>0</v>
      </c>
      <c r="CZ153" s="471">
        <v>0</v>
      </c>
      <c r="DA153" s="471">
        <v>0</v>
      </c>
      <c r="DB153" s="471">
        <v>0</v>
      </c>
      <c r="DC153" s="471">
        <v>0</v>
      </c>
      <c r="DD153" s="471">
        <v>0</v>
      </c>
      <c r="DE153" s="471">
        <v>0</v>
      </c>
      <c r="DF153" s="471">
        <v>0</v>
      </c>
      <c r="DG153" s="471">
        <v>0</v>
      </c>
      <c r="DH153" s="471">
        <v>0</v>
      </c>
      <c r="DI153" s="471">
        <v>0</v>
      </c>
      <c r="DJ153" s="471">
        <v>0</v>
      </c>
      <c r="DK153" s="471">
        <v>0</v>
      </c>
      <c r="DL153" s="471">
        <v>0</v>
      </c>
      <c r="DM153" s="471">
        <v>0</v>
      </c>
      <c r="DN153" s="471">
        <v>0</v>
      </c>
      <c r="DO153" s="471">
        <v>0</v>
      </c>
      <c r="DP153" s="471">
        <v>0</v>
      </c>
      <c r="DQ153" s="471">
        <v>0</v>
      </c>
      <c r="DR153" s="471">
        <v>0</v>
      </c>
      <c r="DS153" s="471">
        <v>0</v>
      </c>
      <c r="DT153" s="471">
        <v>0</v>
      </c>
      <c r="DU153" s="471">
        <v>0</v>
      </c>
      <c r="DV153" s="471">
        <v>0</v>
      </c>
      <c r="DW153" s="471">
        <v>0</v>
      </c>
      <c r="DX153" s="471">
        <v>0</v>
      </c>
      <c r="DY153" s="471">
        <v>0</v>
      </c>
      <c r="DZ153" s="471">
        <v>0</v>
      </c>
      <c r="EA153" s="471">
        <v>0</v>
      </c>
      <c r="EB153" s="471">
        <v>0</v>
      </c>
      <c r="EC153" s="471">
        <v>0</v>
      </c>
      <c r="ED153" s="471">
        <v>0</v>
      </c>
      <c r="EE153" s="471">
        <v>0</v>
      </c>
      <c r="EF153" s="471">
        <v>0</v>
      </c>
      <c r="EG153" s="471">
        <v>0</v>
      </c>
      <c r="EH153" s="471">
        <v>0</v>
      </c>
      <c r="EI153" s="471">
        <v>0</v>
      </c>
      <c r="EJ153" s="471">
        <v>0</v>
      </c>
      <c r="EK153" s="471">
        <v>0</v>
      </c>
      <c r="EL153" s="471">
        <v>0</v>
      </c>
      <c r="EM153" s="471">
        <v>0</v>
      </c>
      <c r="EN153" s="471">
        <v>0</v>
      </c>
      <c r="EO153" s="471">
        <v>0</v>
      </c>
      <c r="EP153" s="471">
        <v>0</v>
      </c>
      <c r="EQ153" s="471">
        <v>0</v>
      </c>
      <c r="ER153" s="471">
        <v>0</v>
      </c>
      <c r="ES153" s="471">
        <v>0</v>
      </c>
      <c r="ET153" s="471">
        <v>0</v>
      </c>
      <c r="EU153" s="471">
        <v>0</v>
      </c>
      <c r="EV153" s="471">
        <v>0</v>
      </c>
      <c r="EW153" s="471">
        <v>0</v>
      </c>
      <c r="EX153" s="471">
        <v>0</v>
      </c>
      <c r="EY153" s="471">
        <v>0</v>
      </c>
      <c r="EZ153" s="471">
        <v>0</v>
      </c>
      <c r="FA153" s="471">
        <v>0</v>
      </c>
      <c r="FB153" s="471">
        <v>0</v>
      </c>
      <c r="FC153" s="471">
        <v>0</v>
      </c>
      <c r="FD153" s="471">
        <v>0</v>
      </c>
      <c r="FE153" s="471">
        <v>0</v>
      </c>
      <c r="FF153" s="471">
        <v>0</v>
      </c>
      <c r="FG153" s="471">
        <v>0</v>
      </c>
      <c r="FH153" s="471">
        <v>0</v>
      </c>
      <c r="FI153" s="471">
        <v>0</v>
      </c>
      <c r="FJ153" s="471">
        <v>0</v>
      </c>
      <c r="FK153" s="471">
        <v>0</v>
      </c>
      <c r="FL153" s="471">
        <v>0</v>
      </c>
      <c r="FM153" s="471">
        <v>0</v>
      </c>
      <c r="FN153" s="471">
        <v>0</v>
      </c>
      <c r="FO153" s="471">
        <v>75.394854811221279</v>
      </c>
      <c r="FP153" s="471">
        <v>76.986697454720058</v>
      </c>
      <c r="FQ153" s="471">
        <v>76.974205706730856</v>
      </c>
      <c r="FR153" s="471">
        <v>75.105990970077201</v>
      </c>
      <c r="FS153" s="471">
        <v>74.083669329008117</v>
      </c>
      <c r="FT153" s="471">
        <v>74.696549639702269</v>
      </c>
      <c r="FU153" s="471">
        <v>76.980180061890181</v>
      </c>
      <c r="FV153" s="471">
        <v>81.101157865087444</v>
      </c>
      <c r="FW153" s="471">
        <v>82.846030118566745</v>
      </c>
      <c r="FX153" s="471">
        <v>84.529952041904437</v>
      </c>
      <c r="FY153" s="471">
        <v>81.607667612112337</v>
      </c>
      <c r="FZ153" s="471">
        <v>79.485353294598198</v>
      </c>
      <c r="GA153" s="471">
        <v>78.00399632430701</v>
      </c>
      <c r="GB153" s="471">
        <v>78.93371031061271</v>
      </c>
      <c r="GC153" s="471">
        <v>79.659808442275249</v>
      </c>
      <c r="GD153" s="471">
        <v>80.129560306924404</v>
      </c>
      <c r="GE153" s="471">
        <v>80.307691570127076</v>
      </c>
      <c r="GF153" s="471">
        <v>78.657685224138234</v>
      </c>
      <c r="GG153" s="471">
        <v>78.911880376634187</v>
      </c>
      <c r="GH153" s="471">
        <v>81.891219717855734</v>
      </c>
      <c r="GI153" s="471">
        <v>80.40081329355607</v>
      </c>
      <c r="GJ153" s="471">
        <v>81.70723269876467</v>
      </c>
      <c r="GK153" s="471">
        <v>79.271541411467496</v>
      </c>
      <c r="GL153" s="471">
        <v>77.800554233314855</v>
      </c>
      <c r="GM153" s="471">
        <v>78.56833912743862</v>
      </c>
      <c r="GN153" s="471">
        <v>82.036258958595553</v>
      </c>
      <c r="GO153" s="471">
        <v>84.494699732442797</v>
      </c>
      <c r="GP153" s="471">
        <v>83.384388944953344</v>
      </c>
      <c r="GQ153" s="471">
        <v>85.246418912551647</v>
      </c>
      <c r="GR153" s="471">
        <v>86.214435070390863</v>
      </c>
      <c r="GS153" s="471">
        <v>86.018198071352259</v>
      </c>
      <c r="GT153" s="471">
        <v>85.592948294144989</v>
      </c>
      <c r="GU153" s="471">
        <v>87.079325271871468</v>
      </c>
      <c r="GV153" s="471">
        <v>88.046587006469991</v>
      </c>
      <c r="GW153" s="471">
        <v>87.545719646230694</v>
      </c>
      <c r="GX153" s="471">
        <v>87.357201424037186</v>
      </c>
      <c r="GY153" s="471">
        <v>91.149576461814661</v>
      </c>
      <c r="GZ153" s="471">
        <v>95.48555946550303</v>
      </c>
      <c r="HA153" s="471">
        <v>95.900255142831483</v>
      </c>
      <c r="HB153" s="471">
        <v>96.984404964051066</v>
      </c>
      <c r="HC153" s="471">
        <v>95.566029115954734</v>
      </c>
      <c r="HD153" s="471">
        <v>95.826000445173477</v>
      </c>
      <c r="HE153" s="471">
        <v>98.102995140109201</v>
      </c>
      <c r="HF153" s="471">
        <v>98.531913398716043</v>
      </c>
      <c r="HG153" s="471">
        <v>98.384961816674192</v>
      </c>
      <c r="HH153" s="471">
        <v>97.374502899853852</v>
      </c>
      <c r="HI153" s="471">
        <v>94.909802820295639</v>
      </c>
      <c r="HJ153" s="471">
        <v>95.052770398492086</v>
      </c>
      <c r="HK153" s="471">
        <v>94.930053250168143</v>
      </c>
      <c r="HL153" s="471">
        <v>96.716321412182396</v>
      </c>
      <c r="HM153" s="471">
        <v>99.518903640682083</v>
      </c>
      <c r="HN153" s="471">
        <v>99.128192430814821</v>
      </c>
      <c r="HO153" s="471">
        <v>100.08292528329706</v>
      </c>
      <c r="HP153" s="471">
        <v>99.985526306953872</v>
      </c>
      <c r="HQ153" s="471">
        <v>103.10175174436293</v>
      </c>
      <c r="HR153" s="471">
        <v>106.65301671718093</v>
      </c>
      <c r="HS153" s="471">
        <v>107.26946152281255</v>
      </c>
      <c r="HT153" s="471">
        <v>103.93355162601216</v>
      </c>
      <c r="HU153" s="471">
        <v>98.587217049320998</v>
      </c>
      <c r="HV153" s="471">
        <v>97.058997775015541</v>
      </c>
      <c r="HW153" s="471">
        <v>100</v>
      </c>
      <c r="HX153" s="471">
        <v>102.27435077513165</v>
      </c>
      <c r="HY153" s="471">
        <v>103.45544650092307</v>
      </c>
      <c r="HZ153" s="471">
        <v>102.08352333568563</v>
      </c>
      <c r="IA153" s="471">
        <v>101.57531018393817</v>
      </c>
      <c r="IB153" s="471">
        <v>101.72841102161748</v>
      </c>
      <c r="IC153" s="471">
        <v>101.8384314996601</v>
      </c>
      <c r="ID153" s="471">
        <v>102.0824613981534</v>
      </c>
      <c r="IE153" s="471">
        <v>102.28135356069411</v>
      </c>
      <c r="IF153" s="471">
        <v>99.609472180866391</v>
      </c>
      <c r="IG153" s="471">
        <v>97.789801960382533</v>
      </c>
      <c r="IH153" s="471">
        <v>96.875477368728866</v>
      </c>
      <c r="II153" s="471">
        <v>98.169330486721648</v>
      </c>
      <c r="IJ153" s="471">
        <v>101.77075337654182</v>
      </c>
      <c r="IK153" s="471">
        <v>105.34992218521498</v>
      </c>
      <c r="IL153" s="471">
        <v>105.54818488909399</v>
      </c>
      <c r="IM153" s="471">
        <v>103.95403112949249</v>
      </c>
      <c r="IN153" s="471">
        <v>101.82134407903241</v>
      </c>
      <c r="IO153" s="471">
        <v>105.04009415928395</v>
      </c>
      <c r="IP153" s="471">
        <v>108.46912145306526</v>
      </c>
      <c r="IQ153" s="471">
        <v>108.6925306516852</v>
      </c>
      <c r="IR153" s="471">
        <v>111.92591539162382</v>
      </c>
      <c r="IS153" s="471">
        <v>109.36961260313173</v>
      </c>
      <c r="IT153" s="471">
        <v>107.02577987514674</v>
      </c>
      <c r="IU153" s="471">
        <v>107.93214410786386</v>
      </c>
      <c r="IV153" s="471">
        <v>111.43843690944448</v>
      </c>
      <c r="IW153" s="471">
        <v>112.18555677916027</v>
      </c>
      <c r="IX153" s="471">
        <v>112.84061556472095</v>
      </c>
      <c r="IY153" s="471">
        <v>115.49408591732907</v>
      </c>
      <c r="IZ153" s="471">
        <v>118.54758873867399</v>
      </c>
      <c r="JA153" s="471">
        <v>119.71722402891083</v>
      </c>
      <c r="JB153" s="471">
        <v>122.4660092225467</v>
      </c>
      <c r="JC153" s="471">
        <v>129.13625283463611</v>
      </c>
      <c r="JD153" s="471">
        <v>128.848220539545</v>
      </c>
      <c r="JE153" s="471">
        <v>129.53704058791578</v>
      </c>
      <c r="JF153" s="471">
        <v>126.77457657655958</v>
      </c>
      <c r="JG153" s="471">
        <v>129.57935191349634</v>
      </c>
      <c r="JH153" s="471">
        <v>131.45224010875154</v>
      </c>
      <c r="JI153" s="471">
        <v>131.97989880769725</v>
      </c>
      <c r="JJ153" s="471">
        <v>131.02669104570887</v>
      </c>
      <c r="JK153" s="471">
        <v>127.52744775568905</v>
      </c>
      <c r="JL153" s="471">
        <v>126.59759720709663</v>
      </c>
      <c r="JM153" s="471">
        <v>128.21811187307128</v>
      </c>
      <c r="JN153" s="471">
        <v>133.30062797998377</v>
      </c>
      <c r="JO153" s="471">
        <v>137.61837090682781</v>
      </c>
      <c r="JP153" s="471">
        <v>131.05560485543319</v>
      </c>
      <c r="JQ153" s="471">
        <v>123.34889658809909</v>
      </c>
      <c r="JR153" s="471">
        <v>123.55544375612787</v>
      </c>
      <c r="JS153" s="471">
        <v>124.30534788025443</v>
      </c>
      <c r="JT153" s="471">
        <v>126.6091346321209</v>
      </c>
      <c r="JU153" s="471">
        <v>128.66109300742127</v>
      </c>
      <c r="JV153" s="471">
        <v>132.42276176104468</v>
      </c>
      <c r="JW153" s="471">
        <v>129.46571988410329</v>
      </c>
      <c r="JX153" s="471">
        <v>124.80534354713986</v>
      </c>
      <c r="JY153" s="471">
        <v>125.94146623091156</v>
      </c>
      <c r="JZ153" s="471">
        <v>124.67412336145244</v>
      </c>
      <c r="KA153" s="471">
        <v>120.82749941212847</v>
      </c>
      <c r="KB153" s="471">
        <v>117.88246285125908</v>
      </c>
      <c r="KC153" s="471">
        <v>116.66466527254124</v>
      </c>
      <c r="KD153" s="471">
        <v>116.56461131781798</v>
      </c>
      <c r="KE153" s="471">
        <v>117.60845854895823</v>
      </c>
      <c r="KF153" s="471">
        <v>122.33769491357803</v>
      </c>
      <c r="KG153" s="471">
        <v>123.15276947845962</v>
      </c>
      <c r="KH153" s="471">
        <v>126.5743943785493</v>
      </c>
      <c r="KI153" s="471">
        <v>125.44349352409046</v>
      </c>
      <c r="KJ153" s="471">
        <v>124.43578308092113</v>
      </c>
      <c r="KK153" s="471">
        <v>128.54635078557786</v>
      </c>
      <c r="KL153" s="471">
        <v>132.28016785032779</v>
      </c>
      <c r="KM153" s="471">
        <v>134.52103108064264</v>
      </c>
      <c r="KN153" s="471">
        <v>141.60484312272601</v>
      </c>
      <c r="KO153" s="471">
        <v>138.50819873262438</v>
      </c>
      <c r="KP153" s="471">
        <v>139.42138348362155</v>
      </c>
      <c r="KQ153" s="471">
        <v>146.31035615315136</v>
      </c>
      <c r="KR153" s="471">
        <v>150.62933677468843</v>
      </c>
      <c r="KS153" s="471">
        <v>145.95478583307181</v>
      </c>
      <c r="KT153" s="471">
        <v>143.49347693163335</v>
      </c>
      <c r="KU153" s="471">
        <v>142.53786780775246</v>
      </c>
      <c r="KV153" s="471">
        <v>143.01013155971046</v>
      </c>
      <c r="KW153" s="471">
        <v>145.68061251363892</v>
      </c>
      <c r="KX153" s="471">
        <v>148.86303784225697</v>
      </c>
      <c r="KY153" s="471">
        <v>150.25139917844541</v>
      </c>
      <c r="KZ153" s="471">
        <v>148.1635993581647</v>
      </c>
      <c r="LA153" s="471">
        <v>143.46942041637678</v>
      </c>
      <c r="LB153" s="471">
        <v>139.96835786333926</v>
      </c>
      <c r="LC153" s="471">
        <v>140.30923199099047</v>
      </c>
      <c r="LD153" s="471">
        <v>145.36971733319956</v>
      </c>
      <c r="LE153" s="471">
        <v>144.73390195151964</v>
      </c>
      <c r="LF153" s="471">
        <v>0</v>
      </c>
      <c r="LG153" s="471">
        <v>0</v>
      </c>
      <c r="LH153" s="471">
        <v>0</v>
      </c>
      <c r="LI153" s="471">
        <v>0</v>
      </c>
      <c r="LJ153" s="471">
        <v>0</v>
      </c>
      <c r="LK153" s="471">
        <v>0</v>
      </c>
      <c r="LL153" s="471">
        <v>0</v>
      </c>
      <c r="LM153" s="471">
        <v>0</v>
      </c>
      <c r="LN153" s="471"/>
      <c r="LO153" s="471"/>
      <c r="LP153" s="471"/>
      <c r="LQ153" s="471"/>
      <c r="LR153" s="471"/>
      <c r="LS153" s="471"/>
      <c r="LT153" s="471"/>
      <c r="LU153" s="471"/>
      <c r="LV153" s="471"/>
      <c r="LW153" s="471"/>
      <c r="LX153" s="471"/>
      <c r="LY153" s="471"/>
      <c r="LZ153" s="471"/>
      <c r="MA153" s="471"/>
      <c r="MB153" s="471"/>
      <c r="MC153" s="471"/>
      <c r="MD153" s="471"/>
      <c r="ME153" s="471"/>
      <c r="MF153" s="471"/>
      <c r="MG153" s="471"/>
      <c r="MH153" s="471"/>
      <c r="MI153" s="471"/>
      <c r="MJ153" s="471"/>
      <c r="MK153" s="471"/>
      <c r="ML153" s="471"/>
      <c r="MM153" s="471"/>
      <c r="MN153" s="471"/>
      <c r="MO153" s="471"/>
      <c r="MP153" s="471"/>
      <c r="MQ153" s="471"/>
      <c r="MR153" s="471"/>
      <c r="MS153" s="471"/>
      <c r="MT153" s="471"/>
      <c r="MU153" s="471"/>
      <c r="MV153" s="471"/>
      <c r="MW153" s="471"/>
    </row>
    <row r="154" spans="1:361">
      <c r="A154" s="468" t="s">
        <v>846</v>
      </c>
      <c r="B154" s="562">
        <v>1418.8836603305458</v>
      </c>
      <c r="C154" s="471">
        <v>0</v>
      </c>
      <c r="D154" s="471">
        <v>0</v>
      </c>
      <c r="E154" s="471">
        <v>0</v>
      </c>
      <c r="F154" s="471">
        <v>0</v>
      </c>
      <c r="G154" s="471">
        <v>0</v>
      </c>
      <c r="H154" s="471">
        <v>0</v>
      </c>
      <c r="I154" s="471">
        <v>0</v>
      </c>
      <c r="J154" s="471">
        <v>0</v>
      </c>
      <c r="K154" s="471">
        <v>0</v>
      </c>
      <c r="L154" s="471">
        <v>0</v>
      </c>
      <c r="M154" s="471">
        <v>0</v>
      </c>
      <c r="N154" s="471">
        <v>0</v>
      </c>
      <c r="O154" s="471">
        <v>0</v>
      </c>
      <c r="P154" s="471">
        <v>0</v>
      </c>
      <c r="Q154" s="471">
        <v>0</v>
      </c>
      <c r="R154" s="471">
        <v>0</v>
      </c>
      <c r="S154" s="471">
        <v>0</v>
      </c>
      <c r="T154" s="471">
        <v>0</v>
      </c>
      <c r="U154" s="471">
        <v>0</v>
      </c>
      <c r="V154" s="471">
        <v>0</v>
      </c>
      <c r="W154" s="471">
        <v>0</v>
      </c>
      <c r="X154" s="471">
        <v>0</v>
      </c>
      <c r="Y154" s="471">
        <v>0</v>
      </c>
      <c r="Z154" s="471">
        <v>0</v>
      </c>
      <c r="AA154" s="471">
        <v>0</v>
      </c>
      <c r="AB154" s="471">
        <v>0</v>
      </c>
      <c r="AC154" s="471">
        <v>0</v>
      </c>
      <c r="AD154" s="471">
        <v>0</v>
      </c>
      <c r="AE154" s="471">
        <v>0</v>
      </c>
      <c r="AF154" s="471">
        <v>0</v>
      </c>
      <c r="AG154" s="471">
        <v>0</v>
      </c>
      <c r="AH154" s="471">
        <v>0</v>
      </c>
      <c r="AI154" s="471">
        <v>0</v>
      </c>
      <c r="AJ154" s="471">
        <v>0</v>
      </c>
      <c r="AK154" s="471">
        <v>0</v>
      </c>
      <c r="AL154" s="471">
        <v>0</v>
      </c>
      <c r="AM154" s="471">
        <v>0</v>
      </c>
      <c r="AN154" s="471">
        <v>0</v>
      </c>
      <c r="AO154" s="471">
        <v>0</v>
      </c>
      <c r="AP154" s="471">
        <v>0</v>
      </c>
      <c r="AQ154" s="471">
        <v>0</v>
      </c>
      <c r="AR154" s="471">
        <v>0</v>
      </c>
      <c r="AS154" s="471">
        <v>0</v>
      </c>
      <c r="AT154" s="471">
        <v>0</v>
      </c>
      <c r="AU154" s="471">
        <v>0</v>
      </c>
      <c r="AV154" s="471">
        <v>0</v>
      </c>
      <c r="AW154" s="471">
        <v>0</v>
      </c>
      <c r="AX154" s="471">
        <v>0</v>
      </c>
      <c r="AY154" s="471">
        <v>0</v>
      </c>
      <c r="AZ154" s="471">
        <v>0</v>
      </c>
      <c r="BA154" s="471">
        <v>0</v>
      </c>
      <c r="BB154" s="471">
        <v>0</v>
      </c>
      <c r="BC154" s="471">
        <v>0</v>
      </c>
      <c r="BD154" s="471">
        <v>0</v>
      </c>
      <c r="BE154" s="471">
        <v>0</v>
      </c>
      <c r="BF154" s="471">
        <v>0</v>
      </c>
      <c r="BG154" s="471">
        <v>0</v>
      </c>
      <c r="BH154" s="471">
        <v>0</v>
      </c>
      <c r="BI154" s="471">
        <v>0</v>
      </c>
      <c r="BJ154" s="471">
        <v>0</v>
      </c>
      <c r="BK154" s="471">
        <v>0</v>
      </c>
      <c r="BL154" s="471">
        <v>0</v>
      </c>
      <c r="BM154" s="471">
        <v>0</v>
      </c>
      <c r="BN154" s="471">
        <v>0</v>
      </c>
      <c r="BO154" s="471">
        <v>0</v>
      </c>
      <c r="BP154" s="471">
        <v>0</v>
      </c>
      <c r="BQ154" s="471">
        <v>0</v>
      </c>
      <c r="BR154" s="471">
        <v>0</v>
      </c>
      <c r="BS154" s="471">
        <v>0</v>
      </c>
      <c r="BT154" s="471">
        <v>0</v>
      </c>
      <c r="BU154" s="471">
        <v>0</v>
      </c>
      <c r="BV154" s="471">
        <v>0</v>
      </c>
      <c r="BW154" s="471">
        <v>0</v>
      </c>
      <c r="BX154" s="471">
        <v>0</v>
      </c>
      <c r="BY154" s="471">
        <v>0</v>
      </c>
      <c r="BZ154" s="471">
        <v>0</v>
      </c>
      <c r="CA154" s="471">
        <v>0</v>
      </c>
      <c r="CB154" s="471">
        <v>0</v>
      </c>
      <c r="CC154" s="471">
        <v>0</v>
      </c>
      <c r="CD154" s="471">
        <v>0</v>
      </c>
      <c r="CE154" s="471">
        <v>0</v>
      </c>
      <c r="CF154" s="471">
        <v>0</v>
      </c>
      <c r="CG154" s="471">
        <v>0</v>
      </c>
      <c r="CH154" s="471">
        <v>0</v>
      </c>
      <c r="CI154" s="471">
        <v>0</v>
      </c>
      <c r="CJ154" s="471">
        <v>0</v>
      </c>
      <c r="CK154" s="471">
        <v>0</v>
      </c>
      <c r="CL154" s="471">
        <v>0</v>
      </c>
      <c r="CM154" s="471">
        <v>0</v>
      </c>
      <c r="CN154" s="471">
        <v>0</v>
      </c>
      <c r="CO154" s="471">
        <v>0</v>
      </c>
      <c r="CP154" s="471">
        <v>0</v>
      </c>
      <c r="CQ154" s="471">
        <v>0</v>
      </c>
      <c r="CR154" s="471">
        <v>0</v>
      </c>
      <c r="CS154" s="471">
        <v>0</v>
      </c>
      <c r="CT154" s="471">
        <v>0</v>
      </c>
      <c r="CU154" s="471">
        <v>0</v>
      </c>
      <c r="CV154" s="471">
        <v>0</v>
      </c>
      <c r="CW154" s="471">
        <v>0</v>
      </c>
      <c r="CX154" s="471">
        <v>0</v>
      </c>
      <c r="CY154" s="471">
        <v>0</v>
      </c>
      <c r="CZ154" s="471">
        <v>0</v>
      </c>
      <c r="DA154" s="471">
        <v>0</v>
      </c>
      <c r="DB154" s="471">
        <v>0</v>
      </c>
      <c r="DC154" s="471">
        <v>0</v>
      </c>
      <c r="DD154" s="471">
        <v>0</v>
      </c>
      <c r="DE154" s="471">
        <v>0</v>
      </c>
      <c r="DF154" s="471">
        <v>0</v>
      </c>
      <c r="DG154" s="471">
        <v>0</v>
      </c>
      <c r="DH154" s="471">
        <v>0</v>
      </c>
      <c r="DI154" s="471">
        <v>0</v>
      </c>
      <c r="DJ154" s="471">
        <v>0</v>
      </c>
      <c r="DK154" s="471">
        <v>0</v>
      </c>
      <c r="DL154" s="471">
        <v>0</v>
      </c>
      <c r="DM154" s="471">
        <v>0</v>
      </c>
      <c r="DN154" s="471">
        <v>0</v>
      </c>
      <c r="DO154" s="471">
        <v>0</v>
      </c>
      <c r="DP154" s="471">
        <v>0</v>
      </c>
      <c r="DQ154" s="471">
        <v>0</v>
      </c>
      <c r="DR154" s="471">
        <v>0</v>
      </c>
      <c r="DS154" s="471">
        <v>0</v>
      </c>
      <c r="DT154" s="471">
        <v>0</v>
      </c>
      <c r="DU154" s="471">
        <v>0</v>
      </c>
      <c r="DV154" s="471">
        <v>0</v>
      </c>
      <c r="DW154" s="471">
        <v>0</v>
      </c>
      <c r="DX154" s="471">
        <v>0</v>
      </c>
      <c r="DY154" s="471">
        <v>0</v>
      </c>
      <c r="DZ154" s="471">
        <v>0</v>
      </c>
      <c r="EA154" s="471">
        <v>0</v>
      </c>
      <c r="EB154" s="471">
        <v>0</v>
      </c>
      <c r="EC154" s="471">
        <v>0</v>
      </c>
      <c r="ED154" s="471">
        <v>0</v>
      </c>
      <c r="EE154" s="471">
        <v>0</v>
      </c>
      <c r="EF154" s="471">
        <v>0</v>
      </c>
      <c r="EG154" s="471">
        <v>0</v>
      </c>
      <c r="EH154" s="471">
        <v>0</v>
      </c>
      <c r="EI154" s="471">
        <v>0</v>
      </c>
      <c r="EJ154" s="471">
        <v>0</v>
      </c>
      <c r="EK154" s="471">
        <v>0</v>
      </c>
      <c r="EL154" s="471">
        <v>0</v>
      </c>
      <c r="EM154" s="471">
        <v>0</v>
      </c>
      <c r="EN154" s="471">
        <v>0</v>
      </c>
      <c r="EO154" s="471">
        <v>0</v>
      </c>
      <c r="EP154" s="471">
        <v>0</v>
      </c>
      <c r="EQ154" s="471">
        <v>0</v>
      </c>
      <c r="ER154" s="471">
        <v>0</v>
      </c>
      <c r="ES154" s="471">
        <v>0</v>
      </c>
      <c r="ET154" s="471">
        <v>0</v>
      </c>
      <c r="EU154" s="471">
        <v>0</v>
      </c>
      <c r="EV154" s="471">
        <v>0</v>
      </c>
      <c r="EW154" s="471">
        <v>0</v>
      </c>
      <c r="EX154" s="471">
        <v>0</v>
      </c>
      <c r="EY154" s="471">
        <v>0</v>
      </c>
      <c r="EZ154" s="471">
        <v>0</v>
      </c>
      <c r="FA154" s="471">
        <v>0</v>
      </c>
      <c r="FB154" s="471">
        <v>0</v>
      </c>
      <c r="FC154" s="471">
        <v>0</v>
      </c>
      <c r="FD154" s="471">
        <v>0</v>
      </c>
      <c r="FE154" s="471">
        <v>0</v>
      </c>
      <c r="FF154" s="471">
        <v>0</v>
      </c>
      <c r="FG154" s="471">
        <v>0</v>
      </c>
      <c r="FH154" s="471">
        <v>0</v>
      </c>
      <c r="FI154" s="471">
        <v>0</v>
      </c>
      <c r="FJ154" s="471">
        <v>0</v>
      </c>
      <c r="FK154" s="471">
        <v>0</v>
      </c>
      <c r="FL154" s="471">
        <v>0</v>
      </c>
      <c r="FM154" s="471">
        <v>0</v>
      </c>
      <c r="FN154" s="471">
        <v>0</v>
      </c>
      <c r="FO154" s="471">
        <v>66.74426242488407</v>
      </c>
      <c r="FP154" s="471">
        <v>68.997108404089744</v>
      </c>
      <c r="FQ154" s="471">
        <v>69.566130016044198</v>
      </c>
      <c r="FR154" s="471">
        <v>67.232257151622122</v>
      </c>
      <c r="FS154" s="471">
        <v>65.780938751520083</v>
      </c>
      <c r="FT154" s="471">
        <v>66.656323056969697</v>
      </c>
      <c r="FU154" s="471">
        <v>73.043827591925648</v>
      </c>
      <c r="FV154" s="471">
        <v>82.434161955000661</v>
      </c>
      <c r="FW154" s="471">
        <v>84.881623663719438</v>
      </c>
      <c r="FX154" s="471">
        <v>85.750999749366329</v>
      </c>
      <c r="FY154" s="471">
        <v>78.629739070648483</v>
      </c>
      <c r="FZ154" s="471">
        <v>73.293448894248158</v>
      </c>
      <c r="GA154" s="471">
        <v>70.862398135710919</v>
      </c>
      <c r="GB154" s="471">
        <v>73.256346461115243</v>
      </c>
      <c r="GC154" s="471">
        <v>75.388580366775372</v>
      </c>
      <c r="GD154" s="471">
        <v>77.18287044130625</v>
      </c>
      <c r="GE154" s="471">
        <v>77.249624011013267</v>
      </c>
      <c r="GF154" s="471">
        <v>76.891963820892045</v>
      </c>
      <c r="GG154" s="471">
        <v>78.699360608827263</v>
      </c>
      <c r="GH154" s="471">
        <v>85.110587500175086</v>
      </c>
      <c r="GI154" s="471">
        <v>82.187678670089511</v>
      </c>
      <c r="GJ154" s="471">
        <v>83.257244868902802</v>
      </c>
      <c r="GK154" s="471">
        <v>77.841964819623939</v>
      </c>
      <c r="GL154" s="471">
        <v>75.113912256804284</v>
      </c>
      <c r="GM154" s="471">
        <v>76.587367454423116</v>
      </c>
      <c r="GN154" s="471">
        <v>81.503837114944588</v>
      </c>
      <c r="GO154" s="471">
        <v>84.90594729466271</v>
      </c>
      <c r="GP154" s="471">
        <v>81.170065369214669</v>
      </c>
      <c r="GQ154" s="471">
        <v>81.685475860998295</v>
      </c>
      <c r="GR154" s="471">
        <v>82.547194289130246</v>
      </c>
      <c r="GS154" s="471">
        <v>81.15414650052584</v>
      </c>
      <c r="GT154" s="471">
        <v>79.622567315220522</v>
      </c>
      <c r="GU154" s="471">
        <v>83.136440808910365</v>
      </c>
      <c r="GV154" s="471">
        <v>85.942613716033662</v>
      </c>
      <c r="GW154" s="471">
        <v>83.608206010861608</v>
      </c>
      <c r="GX154" s="471">
        <v>83.310906607001442</v>
      </c>
      <c r="GY154" s="471">
        <v>91.379012937161576</v>
      </c>
      <c r="GZ154" s="471">
        <v>100.83801263038214</v>
      </c>
      <c r="HA154" s="471">
        <v>100.26271183301313</v>
      </c>
      <c r="HB154" s="471">
        <v>99.766145385209043</v>
      </c>
      <c r="HC154" s="471">
        <v>96.477564271162123</v>
      </c>
      <c r="HD154" s="471">
        <v>97.628953660509779</v>
      </c>
      <c r="HE154" s="471">
        <v>101.57251445184937</v>
      </c>
      <c r="HF154" s="471">
        <v>102.12408208896312</v>
      </c>
      <c r="HG154" s="471">
        <v>100.46749472532839</v>
      </c>
      <c r="HH154" s="471">
        <v>97.176645362641068</v>
      </c>
      <c r="HI154" s="471">
        <v>92.459517648352588</v>
      </c>
      <c r="HJ154" s="471">
        <v>92.756573428424417</v>
      </c>
      <c r="HK154" s="471">
        <v>92.461199169958164</v>
      </c>
      <c r="HL154" s="471">
        <v>95.980138386758824</v>
      </c>
      <c r="HM154" s="471">
        <v>99.702744275166864</v>
      </c>
      <c r="HN154" s="471">
        <v>99.643859425557707</v>
      </c>
      <c r="HO154" s="471">
        <v>102.9521790099442</v>
      </c>
      <c r="HP154" s="471">
        <v>102.88832990179631</v>
      </c>
      <c r="HQ154" s="471">
        <v>109.01464362114504</v>
      </c>
      <c r="HR154" s="471">
        <v>116.93145075782412</v>
      </c>
      <c r="HS154" s="471">
        <v>117.20477551828404</v>
      </c>
      <c r="HT154" s="471">
        <v>109.29906199611709</v>
      </c>
      <c r="HU154" s="471">
        <v>97.056873428563506</v>
      </c>
      <c r="HV154" s="471">
        <v>93.907753116355977</v>
      </c>
      <c r="HW154" s="471">
        <v>100</v>
      </c>
      <c r="HX154" s="471">
        <v>104.60511721767573</v>
      </c>
      <c r="HY154" s="471">
        <v>106.19537623806865</v>
      </c>
      <c r="HZ154" s="471">
        <v>102.56268730247365</v>
      </c>
      <c r="IA154" s="471">
        <v>101.95111287169524</v>
      </c>
      <c r="IB154" s="471">
        <v>101.79497241373673</v>
      </c>
      <c r="IC154" s="471">
        <v>101.74579521439121</v>
      </c>
      <c r="ID154" s="471">
        <v>102.06542446010921</v>
      </c>
      <c r="IE154" s="471">
        <v>102.31558323431703</v>
      </c>
      <c r="IF154" s="471">
        <v>98.599387825156768</v>
      </c>
      <c r="IG154" s="471">
        <v>94.894220339896734</v>
      </c>
      <c r="IH154" s="471">
        <v>93.789069161245038</v>
      </c>
      <c r="II154" s="471">
        <v>96.11019770914983</v>
      </c>
      <c r="IJ154" s="471">
        <v>100.95970546194569</v>
      </c>
      <c r="IK154" s="471">
        <v>105.41789476148699</v>
      </c>
      <c r="IL154" s="471">
        <v>106.40266945722465</v>
      </c>
      <c r="IM154" s="471">
        <v>104.30268519817184</v>
      </c>
      <c r="IN154" s="471">
        <v>101.48982887587754</v>
      </c>
      <c r="IO154" s="471">
        <v>107.11671886216237</v>
      </c>
      <c r="IP154" s="471">
        <v>111.90396411832188</v>
      </c>
      <c r="IQ154" s="471">
        <v>112.52307863512684</v>
      </c>
      <c r="IR154" s="471">
        <v>116.46707276441256</v>
      </c>
      <c r="IS154" s="471">
        <v>111.97904418959527</v>
      </c>
      <c r="IT154" s="471">
        <v>107.81142111303043</v>
      </c>
      <c r="IU154" s="471">
        <v>109.00279567742346</v>
      </c>
      <c r="IV154" s="471">
        <v>113.91916470121301</v>
      </c>
      <c r="IW154" s="471">
        <v>114.22345396816021</v>
      </c>
      <c r="IX154" s="471">
        <v>114.77209643900385</v>
      </c>
      <c r="IY154" s="471">
        <v>117.98223104055857</v>
      </c>
      <c r="IZ154" s="471">
        <v>122.58718267200891</v>
      </c>
      <c r="JA154" s="471">
        <v>124.12816618073538</v>
      </c>
      <c r="JB154" s="471">
        <v>126.84510796527134</v>
      </c>
      <c r="JC154" s="471">
        <v>135.21970954491172</v>
      </c>
      <c r="JD154" s="471">
        <v>133.34135105286177</v>
      </c>
      <c r="JE154" s="471">
        <v>132.39168026459686</v>
      </c>
      <c r="JF154" s="471">
        <v>128.36689765490999</v>
      </c>
      <c r="JG154" s="471">
        <v>132.42580431004632</v>
      </c>
      <c r="JH154" s="471">
        <v>134.84718708998381</v>
      </c>
      <c r="JI154" s="471">
        <v>135.30512517740232</v>
      </c>
      <c r="JJ154" s="471">
        <v>131.76511215326545</v>
      </c>
      <c r="JK154" s="471">
        <v>126.19906369439873</v>
      </c>
      <c r="JL154" s="471">
        <v>125.26618662551631</v>
      </c>
      <c r="JM154" s="471">
        <v>128.64889237854879</v>
      </c>
      <c r="JN154" s="471">
        <v>136.31466730293363</v>
      </c>
      <c r="JO154" s="471">
        <v>142.53043210352499</v>
      </c>
      <c r="JP154" s="471">
        <v>132.64274367059093</v>
      </c>
      <c r="JQ154" s="471">
        <v>121.7171852699318</v>
      </c>
      <c r="JR154" s="471">
        <v>122.08297576922013</v>
      </c>
      <c r="JS154" s="471">
        <v>124.23383911702406</v>
      </c>
      <c r="JT154" s="471">
        <v>128.42388598631788</v>
      </c>
      <c r="JU154" s="471">
        <v>131.30890875588557</v>
      </c>
      <c r="JV154" s="471">
        <v>136.66962102654551</v>
      </c>
      <c r="JW154" s="471">
        <v>132.87314280285364</v>
      </c>
      <c r="JX154" s="471">
        <v>127.0640725751733</v>
      </c>
      <c r="JY154" s="471">
        <v>129.9902904477247</v>
      </c>
      <c r="JZ154" s="471">
        <v>130.12955870602477</v>
      </c>
      <c r="KA154" s="471">
        <v>124.51204063831713</v>
      </c>
      <c r="KB154" s="471">
        <v>120.34976138917631</v>
      </c>
      <c r="KC154" s="471">
        <v>118.33337062981849</v>
      </c>
      <c r="KD154" s="471">
        <v>118.41092899832569</v>
      </c>
      <c r="KE154" s="471">
        <v>120.03261276554444</v>
      </c>
      <c r="KF154" s="471">
        <v>126.10611282060339</v>
      </c>
      <c r="KG154" s="471">
        <v>127.00023006353723</v>
      </c>
      <c r="KH154" s="471">
        <v>131.24486622133782</v>
      </c>
      <c r="KI154" s="471">
        <v>127.8823800627098</v>
      </c>
      <c r="KJ154" s="471">
        <v>126.55284716427899</v>
      </c>
      <c r="KK154" s="471">
        <v>132.96127705138605</v>
      </c>
      <c r="KL154" s="471">
        <v>139.23294300818506</v>
      </c>
      <c r="KM154" s="471">
        <v>142.8473950652448</v>
      </c>
      <c r="KN154" s="471">
        <v>153.54314358134147</v>
      </c>
      <c r="KO154" s="471">
        <v>148.88805777507136</v>
      </c>
      <c r="KP154" s="471">
        <v>149.30854725022405</v>
      </c>
      <c r="KQ154" s="471">
        <v>155.93848903051614</v>
      </c>
      <c r="KR154" s="471">
        <v>161.69088943509766</v>
      </c>
      <c r="KS154" s="471">
        <v>153.73339465344074</v>
      </c>
      <c r="KT154" s="471">
        <v>151.07662419714683</v>
      </c>
      <c r="KU154" s="471">
        <v>151.60179317465432</v>
      </c>
      <c r="KV154" s="471">
        <v>153.74069410665413</v>
      </c>
      <c r="KW154" s="471">
        <v>158.76036834166746</v>
      </c>
      <c r="KX154" s="471">
        <v>165.04872963303058</v>
      </c>
      <c r="KY154" s="471">
        <v>166.45956392928352</v>
      </c>
      <c r="KZ154" s="471">
        <v>162.24708253626085</v>
      </c>
      <c r="LA154" s="471">
        <v>154.68844352641221</v>
      </c>
      <c r="LB154" s="471">
        <v>148.61841808814785</v>
      </c>
      <c r="LC154" s="471">
        <v>149.33369567251518</v>
      </c>
      <c r="LD154" s="471">
        <v>156.41620577361107</v>
      </c>
      <c r="LE154" s="471">
        <v>155.91636087511321</v>
      </c>
      <c r="LF154" s="471">
        <v>0</v>
      </c>
      <c r="LG154" s="471">
        <v>0</v>
      </c>
      <c r="LH154" s="471">
        <v>0</v>
      </c>
      <c r="LI154" s="471">
        <v>0</v>
      </c>
      <c r="LJ154" s="471">
        <v>0</v>
      </c>
      <c r="LK154" s="471">
        <v>0</v>
      </c>
      <c r="LL154" s="471">
        <v>0</v>
      </c>
      <c r="LM154" s="471">
        <v>0</v>
      </c>
      <c r="LN154" s="471"/>
      <c r="LO154" s="471"/>
      <c r="LP154" s="471"/>
      <c r="LQ154" s="471"/>
      <c r="LR154" s="471"/>
      <c r="LS154" s="471"/>
      <c r="LT154" s="471"/>
      <c r="LU154" s="471"/>
      <c r="LV154" s="471"/>
      <c r="LW154" s="471"/>
      <c r="LX154" s="471"/>
      <c r="LY154" s="471"/>
      <c r="LZ154" s="471"/>
      <c r="MA154" s="471"/>
      <c r="MB154" s="471"/>
      <c r="MC154" s="471"/>
      <c r="MD154" s="471"/>
      <c r="ME154" s="471"/>
      <c r="MF154" s="471"/>
      <c r="MG154" s="471"/>
      <c r="MH154" s="471"/>
      <c r="MI154" s="471"/>
      <c r="MJ154" s="471"/>
      <c r="MK154" s="471"/>
      <c r="ML154" s="471"/>
      <c r="MM154" s="471"/>
      <c r="MN154" s="471"/>
      <c r="MO154" s="471"/>
      <c r="MP154" s="471"/>
      <c r="MQ154" s="471"/>
      <c r="MR154" s="471"/>
      <c r="MS154" s="471"/>
      <c r="MT154" s="471"/>
      <c r="MU154" s="471"/>
      <c r="MV154" s="471"/>
      <c r="MW154" s="471"/>
    </row>
    <row r="155" spans="1:361">
      <c r="A155" s="468" t="s">
        <v>910</v>
      </c>
      <c r="B155" s="562">
        <v>663.34840027609152</v>
      </c>
      <c r="C155" s="471">
        <v>0</v>
      </c>
      <c r="D155" s="471">
        <v>0</v>
      </c>
      <c r="E155" s="471">
        <v>0</v>
      </c>
      <c r="F155" s="471">
        <v>0</v>
      </c>
      <c r="G155" s="471">
        <v>0</v>
      </c>
      <c r="H155" s="471">
        <v>0</v>
      </c>
      <c r="I155" s="471">
        <v>0</v>
      </c>
      <c r="J155" s="471">
        <v>0</v>
      </c>
      <c r="K155" s="471">
        <v>0</v>
      </c>
      <c r="L155" s="471">
        <v>0</v>
      </c>
      <c r="M155" s="471">
        <v>0</v>
      </c>
      <c r="N155" s="471">
        <v>0</v>
      </c>
      <c r="O155" s="471">
        <v>0</v>
      </c>
      <c r="P155" s="471">
        <v>0</v>
      </c>
      <c r="Q155" s="471">
        <v>0</v>
      </c>
      <c r="R155" s="471">
        <v>0</v>
      </c>
      <c r="S155" s="471">
        <v>0</v>
      </c>
      <c r="T155" s="471">
        <v>0</v>
      </c>
      <c r="U155" s="471">
        <v>0</v>
      </c>
      <c r="V155" s="471">
        <v>0</v>
      </c>
      <c r="W155" s="471">
        <v>0</v>
      </c>
      <c r="X155" s="471">
        <v>0</v>
      </c>
      <c r="Y155" s="471">
        <v>0</v>
      </c>
      <c r="Z155" s="471">
        <v>0</v>
      </c>
      <c r="AA155" s="471">
        <v>0</v>
      </c>
      <c r="AB155" s="471">
        <v>0</v>
      </c>
      <c r="AC155" s="471">
        <v>0</v>
      </c>
      <c r="AD155" s="471">
        <v>0</v>
      </c>
      <c r="AE155" s="471">
        <v>0</v>
      </c>
      <c r="AF155" s="471">
        <v>0</v>
      </c>
      <c r="AG155" s="471">
        <v>0</v>
      </c>
      <c r="AH155" s="471">
        <v>0</v>
      </c>
      <c r="AI155" s="471">
        <v>0</v>
      </c>
      <c r="AJ155" s="471">
        <v>0</v>
      </c>
      <c r="AK155" s="471">
        <v>0</v>
      </c>
      <c r="AL155" s="471">
        <v>0</v>
      </c>
      <c r="AM155" s="471">
        <v>0</v>
      </c>
      <c r="AN155" s="471">
        <v>0</v>
      </c>
      <c r="AO155" s="471">
        <v>0</v>
      </c>
      <c r="AP155" s="471">
        <v>0</v>
      </c>
      <c r="AQ155" s="471">
        <v>0</v>
      </c>
      <c r="AR155" s="471">
        <v>0</v>
      </c>
      <c r="AS155" s="471">
        <v>0</v>
      </c>
      <c r="AT155" s="471">
        <v>0</v>
      </c>
      <c r="AU155" s="471">
        <v>0</v>
      </c>
      <c r="AV155" s="471">
        <v>0</v>
      </c>
      <c r="AW155" s="471">
        <v>0</v>
      </c>
      <c r="AX155" s="471">
        <v>0</v>
      </c>
      <c r="AY155" s="471">
        <v>0</v>
      </c>
      <c r="AZ155" s="471">
        <v>0</v>
      </c>
      <c r="BA155" s="471">
        <v>0</v>
      </c>
      <c r="BB155" s="471">
        <v>0</v>
      </c>
      <c r="BC155" s="471">
        <v>0</v>
      </c>
      <c r="BD155" s="471">
        <v>0</v>
      </c>
      <c r="BE155" s="471">
        <v>0</v>
      </c>
      <c r="BF155" s="471">
        <v>0</v>
      </c>
      <c r="BG155" s="471">
        <v>0</v>
      </c>
      <c r="BH155" s="471">
        <v>0</v>
      </c>
      <c r="BI155" s="471">
        <v>0</v>
      </c>
      <c r="BJ155" s="471">
        <v>0</v>
      </c>
      <c r="BK155" s="471">
        <v>0</v>
      </c>
      <c r="BL155" s="471">
        <v>0</v>
      </c>
      <c r="BM155" s="471">
        <v>0</v>
      </c>
      <c r="BN155" s="471">
        <v>0</v>
      </c>
      <c r="BO155" s="471">
        <v>0</v>
      </c>
      <c r="BP155" s="471">
        <v>0</v>
      </c>
      <c r="BQ155" s="471">
        <v>0</v>
      </c>
      <c r="BR155" s="471">
        <v>0</v>
      </c>
      <c r="BS155" s="471">
        <v>0</v>
      </c>
      <c r="BT155" s="471">
        <v>0</v>
      </c>
      <c r="BU155" s="471">
        <v>0</v>
      </c>
      <c r="BV155" s="471">
        <v>0</v>
      </c>
      <c r="BW155" s="471">
        <v>0</v>
      </c>
      <c r="BX155" s="471">
        <v>0</v>
      </c>
      <c r="BY155" s="471">
        <v>0</v>
      </c>
      <c r="BZ155" s="471">
        <v>0</v>
      </c>
      <c r="CA155" s="471">
        <v>0</v>
      </c>
      <c r="CB155" s="471">
        <v>0</v>
      </c>
      <c r="CC155" s="471">
        <v>0</v>
      </c>
      <c r="CD155" s="471">
        <v>0</v>
      </c>
      <c r="CE155" s="471">
        <v>0</v>
      </c>
      <c r="CF155" s="471">
        <v>0</v>
      </c>
      <c r="CG155" s="471">
        <v>0</v>
      </c>
      <c r="CH155" s="471">
        <v>0</v>
      </c>
      <c r="CI155" s="471">
        <v>0</v>
      </c>
      <c r="CJ155" s="471">
        <v>0</v>
      </c>
      <c r="CK155" s="471">
        <v>0</v>
      </c>
      <c r="CL155" s="471">
        <v>0</v>
      </c>
      <c r="CM155" s="471">
        <v>0</v>
      </c>
      <c r="CN155" s="471">
        <v>0</v>
      </c>
      <c r="CO155" s="471">
        <v>0</v>
      </c>
      <c r="CP155" s="471">
        <v>0</v>
      </c>
      <c r="CQ155" s="471">
        <v>0</v>
      </c>
      <c r="CR155" s="471">
        <v>0</v>
      </c>
      <c r="CS155" s="471">
        <v>0</v>
      </c>
      <c r="CT155" s="471">
        <v>0</v>
      </c>
      <c r="CU155" s="471">
        <v>0</v>
      </c>
      <c r="CV155" s="471">
        <v>0</v>
      </c>
      <c r="CW155" s="471">
        <v>0</v>
      </c>
      <c r="CX155" s="471">
        <v>0</v>
      </c>
      <c r="CY155" s="471">
        <v>0</v>
      </c>
      <c r="CZ155" s="471">
        <v>0</v>
      </c>
      <c r="DA155" s="471">
        <v>0</v>
      </c>
      <c r="DB155" s="471">
        <v>0</v>
      </c>
      <c r="DC155" s="471">
        <v>0</v>
      </c>
      <c r="DD155" s="471">
        <v>0</v>
      </c>
      <c r="DE155" s="471">
        <v>0</v>
      </c>
      <c r="DF155" s="471">
        <v>0</v>
      </c>
      <c r="DG155" s="471">
        <v>0</v>
      </c>
      <c r="DH155" s="471">
        <v>0</v>
      </c>
      <c r="DI155" s="471">
        <v>0</v>
      </c>
      <c r="DJ155" s="471">
        <v>0</v>
      </c>
      <c r="DK155" s="471">
        <v>0</v>
      </c>
      <c r="DL155" s="471">
        <v>0</v>
      </c>
      <c r="DM155" s="471">
        <v>0</v>
      </c>
      <c r="DN155" s="471">
        <v>0</v>
      </c>
      <c r="DO155" s="471">
        <v>0</v>
      </c>
      <c r="DP155" s="471">
        <v>0</v>
      </c>
      <c r="DQ155" s="471">
        <v>0</v>
      </c>
      <c r="DR155" s="471">
        <v>0</v>
      </c>
      <c r="DS155" s="471">
        <v>0</v>
      </c>
      <c r="DT155" s="471">
        <v>0</v>
      </c>
      <c r="DU155" s="471">
        <v>0</v>
      </c>
      <c r="DV155" s="471">
        <v>0</v>
      </c>
      <c r="DW155" s="471">
        <v>0</v>
      </c>
      <c r="DX155" s="471">
        <v>0</v>
      </c>
      <c r="DY155" s="471">
        <v>0</v>
      </c>
      <c r="DZ155" s="471">
        <v>0</v>
      </c>
      <c r="EA155" s="471">
        <v>0</v>
      </c>
      <c r="EB155" s="471">
        <v>0</v>
      </c>
      <c r="EC155" s="471">
        <v>0</v>
      </c>
      <c r="ED155" s="471">
        <v>0</v>
      </c>
      <c r="EE155" s="471">
        <v>0</v>
      </c>
      <c r="EF155" s="471">
        <v>0</v>
      </c>
      <c r="EG155" s="471">
        <v>0</v>
      </c>
      <c r="EH155" s="471">
        <v>0</v>
      </c>
      <c r="EI155" s="471">
        <v>0</v>
      </c>
      <c r="EJ155" s="471">
        <v>0</v>
      </c>
      <c r="EK155" s="471">
        <v>0</v>
      </c>
      <c r="EL155" s="471">
        <v>0</v>
      </c>
      <c r="EM155" s="471">
        <v>0</v>
      </c>
      <c r="EN155" s="471">
        <v>0</v>
      </c>
      <c r="EO155" s="471">
        <v>0</v>
      </c>
      <c r="EP155" s="471">
        <v>0</v>
      </c>
      <c r="EQ155" s="471">
        <v>0</v>
      </c>
      <c r="ER155" s="471">
        <v>0</v>
      </c>
      <c r="ES155" s="471">
        <v>0</v>
      </c>
      <c r="ET155" s="471">
        <v>0</v>
      </c>
      <c r="EU155" s="471">
        <v>0</v>
      </c>
      <c r="EV155" s="471">
        <v>0</v>
      </c>
      <c r="EW155" s="471">
        <v>0</v>
      </c>
      <c r="EX155" s="471">
        <v>0</v>
      </c>
      <c r="EY155" s="471">
        <v>0</v>
      </c>
      <c r="EZ155" s="471">
        <v>0</v>
      </c>
      <c r="FA155" s="471">
        <v>0</v>
      </c>
      <c r="FB155" s="471">
        <v>0</v>
      </c>
      <c r="FC155" s="471">
        <v>0</v>
      </c>
      <c r="FD155" s="471">
        <v>0</v>
      </c>
      <c r="FE155" s="471">
        <v>0</v>
      </c>
      <c r="FF155" s="471">
        <v>0</v>
      </c>
      <c r="FG155" s="471">
        <v>0</v>
      </c>
      <c r="FH155" s="471">
        <v>0</v>
      </c>
      <c r="FI155" s="471">
        <v>0</v>
      </c>
      <c r="FJ155" s="471">
        <v>0</v>
      </c>
      <c r="FK155" s="471">
        <v>0</v>
      </c>
      <c r="FL155" s="471">
        <v>0</v>
      </c>
      <c r="FM155" s="471">
        <v>0</v>
      </c>
      <c r="FN155" s="471">
        <v>0</v>
      </c>
      <c r="FO155" s="471">
        <v>93.898229785887807</v>
      </c>
      <c r="FP155" s="471">
        <v>94.076204796528586</v>
      </c>
      <c r="FQ155" s="471">
        <v>92.81987224882603</v>
      </c>
      <c r="FR155" s="471">
        <v>91.94768721317979</v>
      </c>
      <c r="FS155" s="471">
        <v>91.842977631585441</v>
      </c>
      <c r="FT155" s="471">
        <v>91.894369245276621</v>
      </c>
      <c r="FU155" s="471">
        <v>85.399927812257644</v>
      </c>
      <c r="FV155" s="471">
        <v>78.24989942903116</v>
      </c>
      <c r="FW155" s="471">
        <v>78.491952504014023</v>
      </c>
      <c r="FX155" s="471">
        <v>81.918165174127779</v>
      </c>
      <c r="FY155" s="471">
        <v>87.977373406769303</v>
      </c>
      <c r="FZ155" s="471">
        <v>92.72966348865134</v>
      </c>
      <c r="GA155" s="471">
        <v>93.27967494843233</v>
      </c>
      <c r="GB155" s="471">
        <v>91.077432668954884</v>
      </c>
      <c r="GC155" s="471">
        <v>88.7958457393419</v>
      </c>
      <c r="GD155" s="471">
        <v>86.432447448352718</v>
      </c>
      <c r="GE155" s="471">
        <v>86.848812480356983</v>
      </c>
      <c r="GF155" s="471">
        <v>82.434513881174553</v>
      </c>
      <c r="GG155" s="471">
        <v>79.36645421130838</v>
      </c>
      <c r="GH155" s="471">
        <v>75.005082145161936</v>
      </c>
      <c r="GI155" s="471">
        <v>76.578758269501648</v>
      </c>
      <c r="GJ155" s="471">
        <v>78.391800053404964</v>
      </c>
      <c r="GK155" s="471">
        <v>82.329365725980978</v>
      </c>
      <c r="GL155" s="471">
        <v>83.54720621897188</v>
      </c>
      <c r="GM155" s="471">
        <v>82.805582086416877</v>
      </c>
      <c r="GN155" s="471">
        <v>83.175094379084982</v>
      </c>
      <c r="GO155" s="471">
        <v>83.615052708131373</v>
      </c>
      <c r="GP155" s="471">
        <v>88.120765092076979</v>
      </c>
      <c r="GQ155" s="471">
        <v>92.863176425065021</v>
      </c>
      <c r="GR155" s="471">
        <v>94.0585604513563</v>
      </c>
      <c r="GS155" s="471">
        <v>96.422268231132932</v>
      </c>
      <c r="GT155" s="471">
        <v>98.363426090455931</v>
      </c>
      <c r="GU155" s="471">
        <v>95.513044772420827</v>
      </c>
      <c r="GV155" s="471">
        <v>92.546926982159235</v>
      </c>
      <c r="GW155" s="471">
        <v>95.967951096896158</v>
      </c>
      <c r="GX155" s="471">
        <v>96.01211277738129</v>
      </c>
      <c r="GY155" s="471">
        <v>90.658818263229918</v>
      </c>
      <c r="GZ155" s="471">
        <v>84.03681196694788</v>
      </c>
      <c r="HA155" s="471">
        <v>86.569082392551039</v>
      </c>
      <c r="HB155" s="471">
        <v>91.034340067204539</v>
      </c>
      <c r="HC155" s="471">
        <v>93.616280933849637</v>
      </c>
      <c r="HD155" s="471">
        <v>91.96953398423625</v>
      </c>
      <c r="HE155" s="471">
        <v>90.681790448003994</v>
      </c>
      <c r="HF155" s="471">
        <v>90.848365119077158</v>
      </c>
      <c r="HG155" s="471">
        <v>93.930482217476808</v>
      </c>
      <c r="HH155" s="471">
        <v>97.797714633699314</v>
      </c>
      <c r="HI155" s="471">
        <v>100.15089421687276</v>
      </c>
      <c r="HJ155" s="471">
        <v>99.964271444358019</v>
      </c>
      <c r="HK155" s="471">
        <v>100.21086302176383</v>
      </c>
      <c r="HL155" s="471">
        <v>98.290996296981163</v>
      </c>
      <c r="HM155" s="471">
        <v>99.12567366942308</v>
      </c>
      <c r="HN155" s="471">
        <v>98.025195163152887</v>
      </c>
      <c r="HO155" s="471">
        <v>93.945671875604063</v>
      </c>
      <c r="HP155" s="471">
        <v>93.776510670289241</v>
      </c>
      <c r="HQ155" s="471">
        <v>90.454241528350551</v>
      </c>
      <c r="HR155" s="471">
        <v>84.667734009053561</v>
      </c>
      <c r="HS155" s="471">
        <v>86.018102986995501</v>
      </c>
      <c r="HT155" s="471">
        <v>92.456875130964619</v>
      </c>
      <c r="HU155" s="471">
        <v>101.86057921810009</v>
      </c>
      <c r="HV155" s="471">
        <v>103.79942189304309</v>
      </c>
      <c r="HW155" s="471">
        <v>100.00000000000004</v>
      </c>
      <c r="HX155" s="471">
        <v>97.288906595276686</v>
      </c>
      <c r="HY155" s="471">
        <v>97.594813486851507</v>
      </c>
      <c r="HZ155" s="471">
        <v>101.05860502305876</v>
      </c>
      <c r="IA155" s="471">
        <v>100.77147875396128</v>
      </c>
      <c r="IB155" s="471">
        <v>101.58603806700184</v>
      </c>
      <c r="IC155" s="471">
        <v>102.03657792085758</v>
      </c>
      <c r="ID155" s="471">
        <v>102.11890293174709</v>
      </c>
      <c r="IE155" s="471">
        <v>102.20813724694135</v>
      </c>
      <c r="IF155" s="471">
        <v>101.77001434434393</v>
      </c>
      <c r="IG155" s="471">
        <v>103.98336999604936</v>
      </c>
      <c r="IH155" s="471">
        <v>103.47721813253594</v>
      </c>
      <c r="II155" s="471">
        <v>102.57375786052954</v>
      </c>
      <c r="IJ155" s="471">
        <v>103.50556216372915</v>
      </c>
      <c r="IK155" s="471">
        <v>105.20453074719724</v>
      </c>
      <c r="IL155" s="471">
        <v>103.72046631583662</v>
      </c>
      <c r="IM155" s="471">
        <v>103.20826983580281</v>
      </c>
      <c r="IN155" s="471">
        <v>102.53044581910122</v>
      </c>
      <c r="IO155" s="471">
        <v>100.59825204686368</v>
      </c>
      <c r="IP155" s="471">
        <v>101.12208913715043</v>
      </c>
      <c r="IQ155" s="471">
        <v>100.49909573640493</v>
      </c>
      <c r="IR155" s="471">
        <v>102.21250688327775</v>
      </c>
      <c r="IS155" s="471">
        <v>103.78811148058055</v>
      </c>
      <c r="IT155" s="471">
        <v>105.34531525828618</v>
      </c>
      <c r="IU155" s="471">
        <v>105.64205036930495</v>
      </c>
      <c r="IV155" s="471">
        <v>106.13222960118351</v>
      </c>
      <c r="IW155" s="471">
        <v>107.82655173489981</v>
      </c>
      <c r="IX155" s="471">
        <v>108.70923203892917</v>
      </c>
      <c r="IY155" s="471">
        <v>110.17201314469243</v>
      </c>
      <c r="IZ155" s="471">
        <v>109.90701038800077</v>
      </c>
      <c r="JA155" s="471">
        <v>110.28234223333821</v>
      </c>
      <c r="JB155" s="471">
        <v>113.09923958770636</v>
      </c>
      <c r="JC155" s="471">
        <v>116.12390921408061</v>
      </c>
      <c r="JD155" s="471">
        <v>119.23754013928423</v>
      </c>
      <c r="JE155" s="471">
        <v>123.43104622403665</v>
      </c>
      <c r="JF155" s="471">
        <v>123.36864636080726</v>
      </c>
      <c r="JG155" s="471">
        <v>123.49086991264656</v>
      </c>
      <c r="JH155" s="471">
        <v>124.19054354424024</v>
      </c>
      <c r="JI155" s="471">
        <v>124.86733267968509</v>
      </c>
      <c r="JJ155" s="471">
        <v>129.44722896587399</v>
      </c>
      <c r="JK155" s="471">
        <v>130.36882407984075</v>
      </c>
      <c r="JL155" s="471">
        <v>129.44544717343291</v>
      </c>
      <c r="JM155" s="471">
        <v>127.29668442988066</v>
      </c>
      <c r="JN155" s="471">
        <v>126.85368223450922</v>
      </c>
      <c r="JO155" s="471">
        <v>127.11160950115246</v>
      </c>
      <c r="JP155" s="471">
        <v>127.66075935559265</v>
      </c>
      <c r="JQ155" s="471">
        <v>126.8390814242431</v>
      </c>
      <c r="JR155" s="471">
        <v>126.70501156410576</v>
      </c>
      <c r="JS155" s="471">
        <v>124.45830312319433</v>
      </c>
      <c r="JT155" s="471">
        <v>122.72743228240373</v>
      </c>
      <c r="JU155" s="471">
        <v>122.9974892367659</v>
      </c>
      <c r="JV155" s="471">
        <v>123.3388486664559</v>
      </c>
      <c r="JW155" s="471">
        <v>122.17733763845618</v>
      </c>
      <c r="JX155" s="471">
        <v>119.97398538051577</v>
      </c>
      <c r="JY155" s="471">
        <v>117.28114456224434</v>
      </c>
      <c r="JZ155" s="471">
        <v>113.00509986311931</v>
      </c>
      <c r="KA155" s="471">
        <v>112.94636886372068</v>
      </c>
      <c r="KB155" s="471">
        <v>112.60498034108622</v>
      </c>
      <c r="KC155" s="471">
        <v>113.09535122224541</v>
      </c>
      <c r="KD155" s="471">
        <v>112.61538947969879</v>
      </c>
      <c r="KE155" s="471">
        <v>112.42326053445484</v>
      </c>
      <c r="KF155" s="471">
        <v>114.27715449266222</v>
      </c>
      <c r="KG155" s="471">
        <v>114.92315898168252</v>
      </c>
      <c r="KH155" s="471">
        <v>116.58438583852966</v>
      </c>
      <c r="KI155" s="471">
        <v>120.2267834851323</v>
      </c>
      <c r="KJ155" s="471">
        <v>119.9074422655986</v>
      </c>
      <c r="KK155" s="471">
        <v>119.10294708171403</v>
      </c>
      <c r="KL155" s="471">
        <v>117.40837640358602</v>
      </c>
      <c r="KM155" s="471">
        <v>116.71117158177358</v>
      </c>
      <c r="KN155" s="471">
        <v>116.0691526080644</v>
      </c>
      <c r="KO155" s="471">
        <v>116.30597078463742</v>
      </c>
      <c r="KP155" s="471">
        <v>118.27301693957683</v>
      </c>
      <c r="KQ155" s="471">
        <v>125.71604943062322</v>
      </c>
      <c r="KR155" s="471">
        <v>126.96898525924331</v>
      </c>
      <c r="KS155" s="471">
        <v>129.31655929822094</v>
      </c>
      <c r="KT155" s="471">
        <v>127.27333719143188</v>
      </c>
      <c r="KU155" s="471">
        <v>123.15038515730836</v>
      </c>
      <c r="KV155" s="471">
        <v>120.05775863218651</v>
      </c>
      <c r="KW155" s="471">
        <v>117.70338091440894</v>
      </c>
      <c r="KX155" s="471">
        <v>114.24229615731971</v>
      </c>
      <c r="KY155" s="471">
        <v>115.58258846097335</v>
      </c>
      <c r="KZ155" s="471">
        <v>118.03942305258578</v>
      </c>
      <c r="LA155" s="471">
        <v>119.47224401695435</v>
      </c>
      <c r="LB155" s="471">
        <v>121.46612116728672</v>
      </c>
      <c r="LC155" s="471">
        <v>121.00615678099156</v>
      </c>
      <c r="LD155" s="471">
        <v>121.74158776266525</v>
      </c>
      <c r="LE155" s="471">
        <v>120.81493532342405</v>
      </c>
      <c r="LF155" s="471">
        <v>0</v>
      </c>
      <c r="LG155" s="471">
        <v>0</v>
      </c>
      <c r="LH155" s="471">
        <v>0</v>
      </c>
      <c r="LI155" s="471">
        <v>0</v>
      </c>
      <c r="LJ155" s="471">
        <v>0</v>
      </c>
      <c r="LK155" s="471">
        <v>0</v>
      </c>
      <c r="LL155" s="471">
        <v>0</v>
      </c>
      <c r="LM155" s="471">
        <v>0</v>
      </c>
      <c r="LN155" s="471"/>
      <c r="LO155" s="471"/>
      <c r="LP155" s="471"/>
      <c r="LQ155" s="471"/>
      <c r="LR155" s="471"/>
      <c r="LS155" s="471"/>
      <c r="LT155" s="471"/>
      <c r="LU155" s="471"/>
      <c r="LV155" s="471"/>
      <c r="LW155" s="471"/>
      <c r="LX155" s="471"/>
      <c r="LY155" s="471"/>
      <c r="LZ155" s="471"/>
      <c r="MA155" s="471"/>
      <c r="MB155" s="471"/>
      <c r="MC155" s="471"/>
      <c r="MD155" s="471"/>
      <c r="ME155" s="471"/>
      <c r="MF155" s="471"/>
      <c r="MG155" s="471"/>
      <c r="MH155" s="471"/>
      <c r="MI155" s="471"/>
      <c r="MJ155" s="471"/>
      <c r="MK155" s="471"/>
      <c r="ML155" s="471"/>
      <c r="MM155" s="471"/>
      <c r="MN155" s="471"/>
      <c r="MO155" s="471"/>
      <c r="MP155" s="471"/>
      <c r="MQ155" s="471"/>
      <c r="MR155" s="471"/>
      <c r="MS155" s="471"/>
      <c r="MT155" s="471"/>
      <c r="MU155" s="471"/>
      <c r="MV155" s="471"/>
      <c r="MW155" s="471"/>
    </row>
    <row r="156" spans="1:361">
      <c r="A156" s="467" t="s">
        <v>634</v>
      </c>
      <c r="B156" s="561">
        <v>2071.1653032240442</v>
      </c>
      <c r="C156" s="471">
        <v>0</v>
      </c>
      <c r="D156" s="471">
        <v>0</v>
      </c>
      <c r="E156" s="471">
        <v>0</v>
      </c>
      <c r="F156" s="471">
        <v>0</v>
      </c>
      <c r="G156" s="471">
        <v>0</v>
      </c>
      <c r="H156" s="471">
        <v>0</v>
      </c>
      <c r="I156" s="471">
        <v>0</v>
      </c>
      <c r="J156" s="471">
        <v>0</v>
      </c>
      <c r="K156" s="471">
        <v>0</v>
      </c>
      <c r="L156" s="471">
        <v>0</v>
      </c>
      <c r="M156" s="471">
        <v>0</v>
      </c>
      <c r="N156" s="471">
        <v>0</v>
      </c>
      <c r="O156" s="471">
        <v>0</v>
      </c>
      <c r="P156" s="471">
        <v>0</v>
      </c>
      <c r="Q156" s="471">
        <v>0</v>
      </c>
      <c r="R156" s="471">
        <v>0</v>
      </c>
      <c r="S156" s="471">
        <v>0</v>
      </c>
      <c r="T156" s="471">
        <v>0</v>
      </c>
      <c r="U156" s="471">
        <v>0</v>
      </c>
      <c r="V156" s="471">
        <v>0</v>
      </c>
      <c r="W156" s="471">
        <v>0</v>
      </c>
      <c r="X156" s="471">
        <v>0</v>
      </c>
      <c r="Y156" s="471">
        <v>0</v>
      </c>
      <c r="Z156" s="471">
        <v>0</v>
      </c>
      <c r="AA156" s="471">
        <v>0</v>
      </c>
      <c r="AB156" s="471">
        <v>0</v>
      </c>
      <c r="AC156" s="471">
        <v>0</v>
      </c>
      <c r="AD156" s="471">
        <v>0</v>
      </c>
      <c r="AE156" s="471">
        <v>0</v>
      </c>
      <c r="AF156" s="471">
        <v>0</v>
      </c>
      <c r="AG156" s="471">
        <v>0</v>
      </c>
      <c r="AH156" s="471">
        <v>0</v>
      </c>
      <c r="AI156" s="471">
        <v>0</v>
      </c>
      <c r="AJ156" s="471">
        <v>0</v>
      </c>
      <c r="AK156" s="471">
        <v>0</v>
      </c>
      <c r="AL156" s="471">
        <v>0</v>
      </c>
      <c r="AM156" s="471">
        <v>0</v>
      </c>
      <c r="AN156" s="471">
        <v>0</v>
      </c>
      <c r="AO156" s="471">
        <v>0</v>
      </c>
      <c r="AP156" s="471">
        <v>0</v>
      </c>
      <c r="AQ156" s="471">
        <v>0</v>
      </c>
      <c r="AR156" s="471">
        <v>0</v>
      </c>
      <c r="AS156" s="471">
        <v>0</v>
      </c>
      <c r="AT156" s="471">
        <v>0</v>
      </c>
      <c r="AU156" s="471">
        <v>0</v>
      </c>
      <c r="AV156" s="471">
        <v>0</v>
      </c>
      <c r="AW156" s="471">
        <v>0</v>
      </c>
      <c r="AX156" s="471">
        <v>0</v>
      </c>
      <c r="AY156" s="471">
        <v>0</v>
      </c>
      <c r="AZ156" s="471">
        <v>0</v>
      </c>
      <c r="BA156" s="471">
        <v>0</v>
      </c>
      <c r="BB156" s="471">
        <v>0</v>
      </c>
      <c r="BC156" s="471">
        <v>0</v>
      </c>
      <c r="BD156" s="471">
        <v>0</v>
      </c>
      <c r="BE156" s="471">
        <v>0</v>
      </c>
      <c r="BF156" s="471">
        <v>0</v>
      </c>
      <c r="BG156" s="471">
        <v>0</v>
      </c>
      <c r="BH156" s="471">
        <v>0</v>
      </c>
      <c r="BI156" s="471">
        <v>0</v>
      </c>
      <c r="BJ156" s="471">
        <v>0</v>
      </c>
      <c r="BK156" s="471">
        <v>0</v>
      </c>
      <c r="BL156" s="471">
        <v>0</v>
      </c>
      <c r="BM156" s="471">
        <v>0</v>
      </c>
      <c r="BN156" s="471">
        <v>0</v>
      </c>
      <c r="BO156" s="471">
        <v>0</v>
      </c>
      <c r="BP156" s="471">
        <v>0</v>
      </c>
      <c r="BQ156" s="471">
        <v>0</v>
      </c>
      <c r="BR156" s="471">
        <v>0</v>
      </c>
      <c r="BS156" s="471">
        <v>0</v>
      </c>
      <c r="BT156" s="471">
        <v>0</v>
      </c>
      <c r="BU156" s="471">
        <v>0</v>
      </c>
      <c r="BV156" s="471">
        <v>0</v>
      </c>
      <c r="BW156" s="471">
        <v>0</v>
      </c>
      <c r="BX156" s="471">
        <v>0</v>
      </c>
      <c r="BY156" s="471">
        <v>0</v>
      </c>
      <c r="BZ156" s="471">
        <v>0</v>
      </c>
      <c r="CA156" s="471">
        <v>0</v>
      </c>
      <c r="CB156" s="471">
        <v>0</v>
      </c>
      <c r="CC156" s="471">
        <v>0</v>
      </c>
      <c r="CD156" s="471">
        <v>0</v>
      </c>
      <c r="CE156" s="471">
        <v>0</v>
      </c>
      <c r="CF156" s="471">
        <v>0</v>
      </c>
      <c r="CG156" s="471">
        <v>0</v>
      </c>
      <c r="CH156" s="471">
        <v>0</v>
      </c>
      <c r="CI156" s="471">
        <v>0</v>
      </c>
      <c r="CJ156" s="471">
        <v>0</v>
      </c>
      <c r="CK156" s="471">
        <v>0</v>
      </c>
      <c r="CL156" s="471">
        <v>0</v>
      </c>
      <c r="CM156" s="471">
        <v>0</v>
      </c>
      <c r="CN156" s="471">
        <v>0</v>
      </c>
      <c r="CO156" s="471">
        <v>0</v>
      </c>
      <c r="CP156" s="471">
        <v>0</v>
      </c>
      <c r="CQ156" s="471">
        <v>0</v>
      </c>
      <c r="CR156" s="471">
        <v>0</v>
      </c>
      <c r="CS156" s="471">
        <v>0</v>
      </c>
      <c r="CT156" s="471">
        <v>0</v>
      </c>
      <c r="CU156" s="471">
        <v>0</v>
      </c>
      <c r="CV156" s="471">
        <v>0</v>
      </c>
      <c r="CW156" s="471">
        <v>0</v>
      </c>
      <c r="CX156" s="471">
        <v>0</v>
      </c>
      <c r="CY156" s="471">
        <v>0</v>
      </c>
      <c r="CZ156" s="471">
        <v>0</v>
      </c>
      <c r="DA156" s="471">
        <v>0</v>
      </c>
      <c r="DB156" s="471">
        <v>0</v>
      </c>
      <c r="DC156" s="471">
        <v>0</v>
      </c>
      <c r="DD156" s="471">
        <v>0</v>
      </c>
      <c r="DE156" s="471">
        <v>0</v>
      </c>
      <c r="DF156" s="471">
        <v>0</v>
      </c>
      <c r="DG156" s="471">
        <v>0</v>
      </c>
      <c r="DH156" s="471">
        <v>0</v>
      </c>
      <c r="DI156" s="471">
        <v>0</v>
      </c>
      <c r="DJ156" s="471">
        <v>0</v>
      </c>
      <c r="DK156" s="471">
        <v>0</v>
      </c>
      <c r="DL156" s="471">
        <v>0</v>
      </c>
      <c r="DM156" s="471">
        <v>0</v>
      </c>
      <c r="DN156" s="471">
        <v>0</v>
      </c>
      <c r="DO156" s="471">
        <v>0</v>
      </c>
      <c r="DP156" s="471">
        <v>0</v>
      </c>
      <c r="DQ156" s="471">
        <v>0</v>
      </c>
      <c r="DR156" s="471">
        <v>0</v>
      </c>
      <c r="DS156" s="471">
        <v>0</v>
      </c>
      <c r="DT156" s="471">
        <v>0</v>
      </c>
      <c r="DU156" s="471">
        <v>0</v>
      </c>
      <c r="DV156" s="471">
        <v>0</v>
      </c>
      <c r="DW156" s="471">
        <v>0</v>
      </c>
      <c r="DX156" s="471">
        <v>0</v>
      </c>
      <c r="DY156" s="471">
        <v>0</v>
      </c>
      <c r="DZ156" s="471">
        <v>0</v>
      </c>
      <c r="EA156" s="471">
        <v>0</v>
      </c>
      <c r="EB156" s="471">
        <v>0</v>
      </c>
      <c r="EC156" s="471">
        <v>0</v>
      </c>
      <c r="ED156" s="471">
        <v>0</v>
      </c>
      <c r="EE156" s="471">
        <v>0</v>
      </c>
      <c r="EF156" s="471">
        <v>0</v>
      </c>
      <c r="EG156" s="471">
        <v>0</v>
      </c>
      <c r="EH156" s="471">
        <v>0</v>
      </c>
      <c r="EI156" s="471">
        <v>0</v>
      </c>
      <c r="EJ156" s="471">
        <v>0</v>
      </c>
      <c r="EK156" s="471">
        <v>0</v>
      </c>
      <c r="EL156" s="471">
        <v>0</v>
      </c>
      <c r="EM156" s="471">
        <v>0</v>
      </c>
      <c r="EN156" s="471">
        <v>0</v>
      </c>
      <c r="EO156" s="471">
        <v>0</v>
      </c>
      <c r="EP156" s="471">
        <v>0</v>
      </c>
      <c r="EQ156" s="471">
        <v>0</v>
      </c>
      <c r="ER156" s="471">
        <v>0</v>
      </c>
      <c r="ES156" s="471">
        <v>0</v>
      </c>
      <c r="ET156" s="471">
        <v>0</v>
      </c>
      <c r="EU156" s="471">
        <v>0</v>
      </c>
      <c r="EV156" s="471">
        <v>0</v>
      </c>
      <c r="EW156" s="471">
        <v>0</v>
      </c>
      <c r="EX156" s="471">
        <v>0</v>
      </c>
      <c r="EY156" s="471">
        <v>0</v>
      </c>
      <c r="EZ156" s="471">
        <v>0</v>
      </c>
      <c r="FA156" s="471">
        <v>0</v>
      </c>
      <c r="FB156" s="471">
        <v>0</v>
      </c>
      <c r="FC156" s="471">
        <v>0</v>
      </c>
      <c r="FD156" s="471">
        <v>0</v>
      </c>
      <c r="FE156" s="471">
        <v>0</v>
      </c>
      <c r="FF156" s="471">
        <v>0</v>
      </c>
      <c r="FG156" s="471">
        <v>0</v>
      </c>
      <c r="FH156" s="471">
        <v>0</v>
      </c>
      <c r="FI156" s="471">
        <v>0</v>
      </c>
      <c r="FJ156" s="471">
        <v>0</v>
      </c>
      <c r="FK156" s="471">
        <v>0</v>
      </c>
      <c r="FL156" s="471">
        <v>0</v>
      </c>
      <c r="FM156" s="471">
        <v>0</v>
      </c>
      <c r="FN156" s="471">
        <v>0</v>
      </c>
      <c r="FO156" s="471">
        <v>89.77182635045196</v>
      </c>
      <c r="FP156" s="471">
        <v>90.065399145630863</v>
      </c>
      <c r="FQ156" s="471">
        <v>90.261634127815171</v>
      </c>
      <c r="FR156" s="471">
        <v>90.364292625062177</v>
      </c>
      <c r="FS156" s="471">
        <v>90.336133414912865</v>
      </c>
      <c r="FT156" s="471">
        <v>89.930707568402013</v>
      </c>
      <c r="FU156" s="471">
        <v>90.176519252192378</v>
      </c>
      <c r="FV156" s="471">
        <v>90.346478493969826</v>
      </c>
      <c r="FW156" s="471">
        <v>91.056932211638852</v>
      </c>
      <c r="FX156" s="471">
        <v>91.161154581011971</v>
      </c>
      <c r="FY156" s="471">
        <v>90.041135095683259</v>
      </c>
      <c r="FZ156" s="471">
        <v>90.135629668557826</v>
      </c>
      <c r="GA156" s="471">
        <v>89.242406682074375</v>
      </c>
      <c r="GB156" s="471">
        <v>89.051615563257627</v>
      </c>
      <c r="GC156" s="471">
        <v>90.008267437513709</v>
      </c>
      <c r="GD156" s="471">
        <v>90.964661559127194</v>
      </c>
      <c r="GE156" s="471">
        <v>92.399306626761998</v>
      </c>
      <c r="GF156" s="471">
        <v>91.807983923698643</v>
      </c>
      <c r="GG156" s="471">
        <v>91.94355809287201</v>
      </c>
      <c r="GH156" s="471">
        <v>92.587763536845642</v>
      </c>
      <c r="GI156" s="471">
        <v>92.951771162517119</v>
      </c>
      <c r="GJ156" s="471">
        <v>92.550853032840649</v>
      </c>
      <c r="GK156" s="471">
        <v>91.610166846060721</v>
      </c>
      <c r="GL156" s="471">
        <v>91.665403578608945</v>
      </c>
      <c r="GM156" s="471">
        <v>92.056431299590585</v>
      </c>
      <c r="GN156" s="471">
        <v>92.350628407890326</v>
      </c>
      <c r="GO156" s="471">
        <v>92.890651571527485</v>
      </c>
      <c r="GP156" s="471">
        <v>93.520844062389244</v>
      </c>
      <c r="GQ156" s="471">
        <v>94.238827371803552</v>
      </c>
      <c r="GR156" s="471">
        <v>93.792514601628056</v>
      </c>
      <c r="GS156" s="471">
        <v>94.412343104988054</v>
      </c>
      <c r="GT156" s="471">
        <v>96.95070339308252</v>
      </c>
      <c r="GU156" s="471">
        <v>97.728549283613589</v>
      </c>
      <c r="GV156" s="471">
        <v>98.17960565817306</v>
      </c>
      <c r="GW156" s="471">
        <v>97.81131981565224</v>
      </c>
      <c r="GX156" s="471">
        <v>96.377231296002208</v>
      </c>
      <c r="GY156" s="471">
        <v>95.82870983818249</v>
      </c>
      <c r="GZ156" s="471">
        <v>98.333602329898639</v>
      </c>
      <c r="HA156" s="471">
        <v>98.535185486402284</v>
      </c>
      <c r="HB156" s="471">
        <v>102.31565649696876</v>
      </c>
      <c r="HC156" s="471">
        <v>99.485719086102947</v>
      </c>
      <c r="HD156" s="471">
        <v>99.720034016985906</v>
      </c>
      <c r="HE156" s="471">
        <v>99.573712373915214</v>
      </c>
      <c r="HF156" s="471">
        <v>99.37644179811646</v>
      </c>
      <c r="HG156" s="471">
        <v>100.21701386820305</v>
      </c>
      <c r="HH156" s="471">
        <v>100.0056514963766</v>
      </c>
      <c r="HI156" s="471">
        <v>99.520708645977962</v>
      </c>
      <c r="HJ156" s="471">
        <v>99.525776434496578</v>
      </c>
      <c r="HK156" s="471">
        <v>99.863039891669331</v>
      </c>
      <c r="HL156" s="471">
        <v>99.776344444131766</v>
      </c>
      <c r="HM156" s="471">
        <v>101.07923717356279</v>
      </c>
      <c r="HN156" s="471">
        <v>101.85416540611571</v>
      </c>
      <c r="HO156" s="471">
        <v>99.697118671375392</v>
      </c>
      <c r="HP156" s="471">
        <v>99.509553769350958</v>
      </c>
      <c r="HQ156" s="471">
        <v>99.810188301859199</v>
      </c>
      <c r="HR156" s="471">
        <v>100.03279986125614</v>
      </c>
      <c r="HS156" s="471">
        <v>100.19522896748286</v>
      </c>
      <c r="HT156" s="471">
        <v>99.748822810516458</v>
      </c>
      <c r="HU156" s="471">
        <v>99.44666516993108</v>
      </c>
      <c r="HV156" s="471">
        <v>99.570842191935071</v>
      </c>
      <c r="HW156" s="471">
        <v>100</v>
      </c>
      <c r="HX156" s="471">
        <v>99.972768695820918</v>
      </c>
      <c r="HY156" s="471">
        <v>100.64188625663265</v>
      </c>
      <c r="HZ156" s="471">
        <v>100.46821554737846</v>
      </c>
      <c r="IA156" s="471">
        <v>100.51525850938843</v>
      </c>
      <c r="IB156" s="471">
        <v>100.77226643158804</v>
      </c>
      <c r="IC156" s="471">
        <v>100.71858972098599</v>
      </c>
      <c r="ID156" s="471">
        <v>101.06022232889502</v>
      </c>
      <c r="IE156" s="471">
        <v>102.53709411662817</v>
      </c>
      <c r="IF156" s="471">
        <v>102.69729572391948</v>
      </c>
      <c r="IG156" s="471">
        <v>103.18651088944529</v>
      </c>
      <c r="IH156" s="471">
        <v>103.24841580444608</v>
      </c>
      <c r="II156" s="471">
        <v>103.69130544778716</v>
      </c>
      <c r="IJ156" s="471">
        <v>103.84655862281421</v>
      </c>
      <c r="IK156" s="471">
        <v>103.56341491849294</v>
      </c>
      <c r="IL156" s="471">
        <v>105.037353706269</v>
      </c>
      <c r="IM156" s="471">
        <v>105.05775794103363</v>
      </c>
      <c r="IN156" s="471">
        <v>105.01244955167149</v>
      </c>
      <c r="IO156" s="471">
        <v>105.28456740187976</v>
      </c>
      <c r="IP156" s="471">
        <v>106.89180354676171</v>
      </c>
      <c r="IQ156" s="471">
        <v>106.76307205468405</v>
      </c>
      <c r="IR156" s="471">
        <v>106.49865364013446</v>
      </c>
      <c r="IS156" s="471">
        <v>106.20285728635922</v>
      </c>
      <c r="IT156" s="471">
        <v>106.38746111246449</v>
      </c>
      <c r="IU156" s="471">
        <v>106.68219230906713</v>
      </c>
      <c r="IV156" s="471">
        <v>107.13147856414869</v>
      </c>
      <c r="IW156" s="471">
        <v>107.69333131550802</v>
      </c>
      <c r="IX156" s="471">
        <v>108.21043545118464</v>
      </c>
      <c r="IY156" s="471">
        <v>108.24989338673618</v>
      </c>
      <c r="IZ156" s="471">
        <v>107.97410016287873</v>
      </c>
      <c r="JA156" s="471">
        <v>108.56212764622562</v>
      </c>
      <c r="JB156" s="471">
        <v>107.95096248399061</v>
      </c>
      <c r="JC156" s="471">
        <v>108.22351214816716</v>
      </c>
      <c r="JD156" s="471">
        <v>107.75009801578042</v>
      </c>
      <c r="JE156" s="471">
        <v>107.78032764919807</v>
      </c>
      <c r="JF156" s="471">
        <v>108.0843993731397</v>
      </c>
      <c r="JG156" s="471">
        <v>108.99334456975265</v>
      </c>
      <c r="JH156" s="471">
        <v>109.86296518803464</v>
      </c>
      <c r="JI156" s="471">
        <v>110.14817853335974</v>
      </c>
      <c r="JJ156" s="471">
        <v>110.253973842516</v>
      </c>
      <c r="JK156" s="471">
        <v>109.93429682240217</v>
      </c>
      <c r="JL156" s="471">
        <v>109.9941626935634</v>
      </c>
      <c r="JM156" s="471">
        <v>109.55806553994458</v>
      </c>
      <c r="JN156" s="471">
        <v>110.55427436593379</v>
      </c>
      <c r="JO156" s="471">
        <v>110.84188429545837</v>
      </c>
      <c r="JP156" s="471">
        <v>109.93191770801565</v>
      </c>
      <c r="JQ156" s="471">
        <v>110.35759658355397</v>
      </c>
      <c r="JR156" s="471">
        <v>110.49803265527153</v>
      </c>
      <c r="JS156" s="471">
        <v>112.15607730808422</v>
      </c>
      <c r="JT156" s="471">
        <v>112.27056264777264</v>
      </c>
      <c r="JU156" s="471">
        <v>114.32265978085688</v>
      </c>
      <c r="JV156" s="471">
        <v>116.13929180681338</v>
      </c>
      <c r="JW156" s="471">
        <v>114.35368373372012</v>
      </c>
      <c r="JX156" s="471">
        <v>113.39272319069505</v>
      </c>
      <c r="JY156" s="471">
        <v>113.56682751092647</v>
      </c>
      <c r="JZ156" s="471">
        <v>114.97275806145703</v>
      </c>
      <c r="KA156" s="471">
        <v>114.5883652093394</v>
      </c>
      <c r="KB156" s="471">
        <v>113.21920540313023</v>
      </c>
      <c r="KC156" s="471">
        <v>113.10189021413451</v>
      </c>
      <c r="KD156" s="471">
        <v>113.3930492953782</v>
      </c>
      <c r="KE156" s="471">
        <v>113.52104123496295</v>
      </c>
      <c r="KF156" s="471">
        <v>113.53463610498581</v>
      </c>
      <c r="KG156" s="471">
        <v>114.26095848585987</v>
      </c>
      <c r="KH156" s="471">
        <v>114.57345372925626</v>
      </c>
      <c r="KI156" s="471">
        <v>114.28970174292122</v>
      </c>
      <c r="KJ156" s="471">
        <v>114.170013165827</v>
      </c>
      <c r="KK156" s="471">
        <v>114.28390017837751</v>
      </c>
      <c r="KL156" s="471">
        <v>114.9099584762851</v>
      </c>
      <c r="KM156" s="471">
        <v>114.73904200116336</v>
      </c>
      <c r="KN156" s="471">
        <v>115.49743830503033</v>
      </c>
      <c r="KO156" s="471">
        <v>115.53677138289886</v>
      </c>
      <c r="KP156" s="471">
        <v>116.06173241391878</v>
      </c>
      <c r="KQ156" s="471">
        <v>118.13348506539539</v>
      </c>
      <c r="KR156" s="471">
        <v>118.96237781080373</v>
      </c>
      <c r="KS156" s="471">
        <v>121.73584856027679</v>
      </c>
      <c r="KT156" s="471">
        <v>120.38643476040495</v>
      </c>
      <c r="KU156" s="471">
        <v>119.76126999902996</v>
      </c>
      <c r="KV156" s="471">
        <v>119.11017023170741</v>
      </c>
      <c r="KW156" s="471">
        <v>119.42415794305472</v>
      </c>
      <c r="KX156" s="471">
        <v>120.75310647126439</v>
      </c>
      <c r="KY156" s="471">
        <v>121.36715971433884</v>
      </c>
      <c r="KZ156" s="471">
        <v>121.3215050481918</v>
      </c>
      <c r="LA156" s="471">
        <v>120.68354955753209</v>
      </c>
      <c r="LB156" s="471">
        <v>120.81312298077579</v>
      </c>
      <c r="LC156" s="471">
        <v>121.03866854965699</v>
      </c>
      <c r="LD156" s="471">
        <v>121.58794750827586</v>
      </c>
      <c r="LE156" s="471">
        <v>121.22475622544476</v>
      </c>
      <c r="LF156" s="471">
        <v>0</v>
      </c>
      <c r="LG156" s="471">
        <v>0</v>
      </c>
      <c r="LH156" s="471">
        <v>0</v>
      </c>
      <c r="LI156" s="471">
        <v>0</v>
      </c>
      <c r="LJ156" s="471">
        <v>0</v>
      </c>
      <c r="LK156" s="471">
        <v>0</v>
      </c>
      <c r="LL156" s="471">
        <v>0</v>
      </c>
      <c r="LM156" s="471">
        <v>0</v>
      </c>
      <c r="LN156" s="471"/>
      <c r="LO156" s="471"/>
      <c r="LP156" s="471"/>
      <c r="LQ156" s="471"/>
      <c r="LR156" s="471"/>
      <c r="LS156" s="471"/>
      <c r="LT156" s="471"/>
      <c r="LU156" s="471"/>
      <c r="LV156" s="471"/>
      <c r="LW156" s="471"/>
      <c r="LX156" s="471"/>
      <c r="LY156" s="471"/>
      <c r="LZ156" s="471"/>
      <c r="MA156" s="471"/>
      <c r="MB156" s="471"/>
      <c r="MC156" s="471"/>
      <c r="MD156" s="471"/>
      <c r="ME156" s="471"/>
      <c r="MF156" s="471"/>
      <c r="MG156" s="471"/>
      <c r="MH156" s="471"/>
      <c r="MI156" s="471"/>
      <c r="MJ156" s="471"/>
      <c r="MK156" s="471"/>
      <c r="ML156" s="471"/>
      <c r="MM156" s="471"/>
      <c r="MN156" s="471"/>
      <c r="MO156" s="471"/>
      <c r="MP156" s="471"/>
      <c r="MQ156" s="471"/>
      <c r="MR156" s="471"/>
      <c r="MS156" s="471"/>
      <c r="MT156" s="471"/>
      <c r="MU156" s="471"/>
      <c r="MV156" s="471"/>
      <c r="MW156" s="471"/>
    </row>
    <row r="157" spans="1:361">
      <c r="A157" s="468" t="s">
        <v>847</v>
      </c>
      <c r="B157" s="563">
        <v>510.99696959581195</v>
      </c>
      <c r="C157" s="471">
        <v>0</v>
      </c>
      <c r="D157" s="471">
        <v>0</v>
      </c>
      <c r="E157" s="471">
        <v>0</v>
      </c>
      <c r="F157" s="471">
        <v>0</v>
      </c>
      <c r="G157" s="471">
        <v>0</v>
      </c>
      <c r="H157" s="471">
        <v>0</v>
      </c>
      <c r="I157" s="471">
        <v>0</v>
      </c>
      <c r="J157" s="471">
        <v>0</v>
      </c>
      <c r="K157" s="471">
        <v>0</v>
      </c>
      <c r="L157" s="471">
        <v>0</v>
      </c>
      <c r="M157" s="471">
        <v>0</v>
      </c>
      <c r="N157" s="471">
        <v>0</v>
      </c>
      <c r="O157" s="471">
        <v>0</v>
      </c>
      <c r="P157" s="471">
        <v>0</v>
      </c>
      <c r="Q157" s="471">
        <v>0</v>
      </c>
      <c r="R157" s="471">
        <v>0</v>
      </c>
      <c r="S157" s="471">
        <v>0</v>
      </c>
      <c r="T157" s="471">
        <v>0</v>
      </c>
      <c r="U157" s="471">
        <v>0</v>
      </c>
      <c r="V157" s="471">
        <v>0</v>
      </c>
      <c r="W157" s="471">
        <v>0</v>
      </c>
      <c r="X157" s="471">
        <v>0</v>
      </c>
      <c r="Y157" s="471">
        <v>0</v>
      </c>
      <c r="Z157" s="471">
        <v>0</v>
      </c>
      <c r="AA157" s="471">
        <v>0</v>
      </c>
      <c r="AB157" s="471">
        <v>0</v>
      </c>
      <c r="AC157" s="471">
        <v>0</v>
      </c>
      <c r="AD157" s="471">
        <v>0</v>
      </c>
      <c r="AE157" s="471">
        <v>0</v>
      </c>
      <c r="AF157" s="471">
        <v>0</v>
      </c>
      <c r="AG157" s="471">
        <v>0</v>
      </c>
      <c r="AH157" s="471">
        <v>0</v>
      </c>
      <c r="AI157" s="471">
        <v>0</v>
      </c>
      <c r="AJ157" s="471">
        <v>0</v>
      </c>
      <c r="AK157" s="471">
        <v>0</v>
      </c>
      <c r="AL157" s="471">
        <v>0</v>
      </c>
      <c r="AM157" s="471">
        <v>0</v>
      </c>
      <c r="AN157" s="471">
        <v>0</v>
      </c>
      <c r="AO157" s="471">
        <v>0</v>
      </c>
      <c r="AP157" s="471">
        <v>0</v>
      </c>
      <c r="AQ157" s="471">
        <v>0</v>
      </c>
      <c r="AR157" s="471">
        <v>0</v>
      </c>
      <c r="AS157" s="471">
        <v>0</v>
      </c>
      <c r="AT157" s="471">
        <v>0</v>
      </c>
      <c r="AU157" s="471">
        <v>0</v>
      </c>
      <c r="AV157" s="471">
        <v>0</v>
      </c>
      <c r="AW157" s="471">
        <v>0</v>
      </c>
      <c r="AX157" s="471">
        <v>0</v>
      </c>
      <c r="AY157" s="471">
        <v>0</v>
      </c>
      <c r="AZ157" s="471">
        <v>0</v>
      </c>
      <c r="BA157" s="471">
        <v>0</v>
      </c>
      <c r="BB157" s="471">
        <v>0</v>
      </c>
      <c r="BC157" s="471">
        <v>0</v>
      </c>
      <c r="BD157" s="471">
        <v>0</v>
      </c>
      <c r="BE157" s="471">
        <v>0</v>
      </c>
      <c r="BF157" s="471">
        <v>0</v>
      </c>
      <c r="BG157" s="471">
        <v>0</v>
      </c>
      <c r="BH157" s="471">
        <v>0</v>
      </c>
      <c r="BI157" s="471">
        <v>0</v>
      </c>
      <c r="BJ157" s="471">
        <v>0</v>
      </c>
      <c r="BK157" s="471">
        <v>0</v>
      </c>
      <c r="BL157" s="471">
        <v>0</v>
      </c>
      <c r="BM157" s="471">
        <v>0</v>
      </c>
      <c r="BN157" s="471">
        <v>0</v>
      </c>
      <c r="BO157" s="471">
        <v>0</v>
      </c>
      <c r="BP157" s="471">
        <v>0</v>
      </c>
      <c r="BQ157" s="471">
        <v>0</v>
      </c>
      <c r="BR157" s="471">
        <v>0</v>
      </c>
      <c r="BS157" s="471">
        <v>0</v>
      </c>
      <c r="BT157" s="471">
        <v>0</v>
      </c>
      <c r="BU157" s="471">
        <v>0</v>
      </c>
      <c r="BV157" s="471">
        <v>0</v>
      </c>
      <c r="BW157" s="471">
        <v>0</v>
      </c>
      <c r="BX157" s="471">
        <v>0</v>
      </c>
      <c r="BY157" s="471">
        <v>0</v>
      </c>
      <c r="BZ157" s="471">
        <v>0</v>
      </c>
      <c r="CA157" s="471">
        <v>0</v>
      </c>
      <c r="CB157" s="471">
        <v>0</v>
      </c>
      <c r="CC157" s="471">
        <v>0</v>
      </c>
      <c r="CD157" s="471">
        <v>0</v>
      </c>
      <c r="CE157" s="471">
        <v>0</v>
      </c>
      <c r="CF157" s="471">
        <v>0</v>
      </c>
      <c r="CG157" s="471">
        <v>0</v>
      </c>
      <c r="CH157" s="471">
        <v>0</v>
      </c>
      <c r="CI157" s="471">
        <v>0</v>
      </c>
      <c r="CJ157" s="471">
        <v>0</v>
      </c>
      <c r="CK157" s="471">
        <v>0</v>
      </c>
      <c r="CL157" s="471">
        <v>0</v>
      </c>
      <c r="CM157" s="471">
        <v>0</v>
      </c>
      <c r="CN157" s="471">
        <v>0</v>
      </c>
      <c r="CO157" s="471">
        <v>0</v>
      </c>
      <c r="CP157" s="471">
        <v>0</v>
      </c>
      <c r="CQ157" s="471">
        <v>0</v>
      </c>
      <c r="CR157" s="471">
        <v>0</v>
      </c>
      <c r="CS157" s="471">
        <v>0</v>
      </c>
      <c r="CT157" s="471">
        <v>0</v>
      </c>
      <c r="CU157" s="471">
        <v>0</v>
      </c>
      <c r="CV157" s="471">
        <v>0</v>
      </c>
      <c r="CW157" s="471">
        <v>0</v>
      </c>
      <c r="CX157" s="471">
        <v>0</v>
      </c>
      <c r="CY157" s="471">
        <v>0</v>
      </c>
      <c r="CZ157" s="471">
        <v>0</v>
      </c>
      <c r="DA157" s="471">
        <v>0</v>
      </c>
      <c r="DB157" s="471">
        <v>0</v>
      </c>
      <c r="DC157" s="471">
        <v>0</v>
      </c>
      <c r="DD157" s="471">
        <v>0</v>
      </c>
      <c r="DE157" s="471">
        <v>0</v>
      </c>
      <c r="DF157" s="471">
        <v>0</v>
      </c>
      <c r="DG157" s="471">
        <v>0</v>
      </c>
      <c r="DH157" s="471">
        <v>0</v>
      </c>
      <c r="DI157" s="471">
        <v>0</v>
      </c>
      <c r="DJ157" s="471">
        <v>0</v>
      </c>
      <c r="DK157" s="471">
        <v>0</v>
      </c>
      <c r="DL157" s="471">
        <v>0</v>
      </c>
      <c r="DM157" s="471">
        <v>0</v>
      </c>
      <c r="DN157" s="471">
        <v>0</v>
      </c>
      <c r="DO157" s="471">
        <v>0</v>
      </c>
      <c r="DP157" s="471">
        <v>0</v>
      </c>
      <c r="DQ157" s="471">
        <v>0</v>
      </c>
      <c r="DR157" s="471">
        <v>0</v>
      </c>
      <c r="DS157" s="471">
        <v>0</v>
      </c>
      <c r="DT157" s="471">
        <v>0</v>
      </c>
      <c r="DU157" s="471">
        <v>0</v>
      </c>
      <c r="DV157" s="471">
        <v>0</v>
      </c>
      <c r="DW157" s="471">
        <v>0</v>
      </c>
      <c r="DX157" s="471">
        <v>0</v>
      </c>
      <c r="DY157" s="471">
        <v>0</v>
      </c>
      <c r="DZ157" s="471">
        <v>0</v>
      </c>
      <c r="EA157" s="471">
        <v>0</v>
      </c>
      <c r="EB157" s="471">
        <v>0</v>
      </c>
      <c r="EC157" s="471">
        <v>0</v>
      </c>
      <c r="ED157" s="471">
        <v>0</v>
      </c>
      <c r="EE157" s="471">
        <v>0</v>
      </c>
      <c r="EF157" s="471">
        <v>0</v>
      </c>
      <c r="EG157" s="471">
        <v>0</v>
      </c>
      <c r="EH157" s="471">
        <v>0</v>
      </c>
      <c r="EI157" s="471">
        <v>0</v>
      </c>
      <c r="EJ157" s="471">
        <v>0</v>
      </c>
      <c r="EK157" s="471">
        <v>0</v>
      </c>
      <c r="EL157" s="471">
        <v>0</v>
      </c>
      <c r="EM157" s="471">
        <v>0</v>
      </c>
      <c r="EN157" s="471">
        <v>0</v>
      </c>
      <c r="EO157" s="471">
        <v>0</v>
      </c>
      <c r="EP157" s="471">
        <v>0</v>
      </c>
      <c r="EQ157" s="471">
        <v>0</v>
      </c>
      <c r="ER157" s="471">
        <v>0</v>
      </c>
      <c r="ES157" s="471">
        <v>0</v>
      </c>
      <c r="ET157" s="471">
        <v>0</v>
      </c>
      <c r="EU157" s="471">
        <v>0</v>
      </c>
      <c r="EV157" s="471">
        <v>0</v>
      </c>
      <c r="EW157" s="471">
        <v>0</v>
      </c>
      <c r="EX157" s="471">
        <v>0</v>
      </c>
      <c r="EY157" s="471">
        <v>0</v>
      </c>
      <c r="EZ157" s="471">
        <v>0</v>
      </c>
      <c r="FA157" s="471">
        <v>0</v>
      </c>
      <c r="FB157" s="471">
        <v>0</v>
      </c>
      <c r="FC157" s="471">
        <v>0</v>
      </c>
      <c r="FD157" s="471">
        <v>0</v>
      </c>
      <c r="FE157" s="471">
        <v>0</v>
      </c>
      <c r="FF157" s="471">
        <v>0</v>
      </c>
      <c r="FG157" s="471">
        <v>0</v>
      </c>
      <c r="FH157" s="471">
        <v>0</v>
      </c>
      <c r="FI157" s="471">
        <v>0</v>
      </c>
      <c r="FJ157" s="471">
        <v>0</v>
      </c>
      <c r="FK157" s="471">
        <v>0</v>
      </c>
      <c r="FL157" s="471">
        <v>0</v>
      </c>
      <c r="FM157" s="471">
        <v>0</v>
      </c>
      <c r="FN157" s="471">
        <v>0</v>
      </c>
      <c r="FO157" s="471">
        <v>80.810077829181097</v>
      </c>
      <c r="FP157" s="471">
        <v>82.124142467269479</v>
      </c>
      <c r="FQ157" s="471">
        <v>82.493937649586428</v>
      </c>
      <c r="FR157" s="471">
        <v>82.586488834034071</v>
      </c>
      <c r="FS157" s="471">
        <v>82.59499018576598</v>
      </c>
      <c r="FT157" s="471">
        <v>82.465016199952572</v>
      </c>
      <c r="FU157" s="471">
        <v>82.562408696654089</v>
      </c>
      <c r="FV157" s="471">
        <v>84.288206635276836</v>
      </c>
      <c r="FW157" s="471">
        <v>85.31000526504576</v>
      </c>
      <c r="FX157" s="471">
        <v>85.479461132403856</v>
      </c>
      <c r="FY157" s="471">
        <v>83.077932754999438</v>
      </c>
      <c r="FZ157" s="471">
        <v>83.585604603147871</v>
      </c>
      <c r="GA157" s="471">
        <v>82.705478944224424</v>
      </c>
      <c r="GB157" s="471">
        <v>83.459723174078036</v>
      </c>
      <c r="GC157" s="471">
        <v>85.877446987917679</v>
      </c>
      <c r="GD157" s="471">
        <v>87.521221670085396</v>
      </c>
      <c r="GE157" s="471">
        <v>88.221755102466673</v>
      </c>
      <c r="GF157" s="471">
        <v>86.173290675978976</v>
      </c>
      <c r="GG157" s="471">
        <v>86.179186530115729</v>
      </c>
      <c r="GH157" s="471">
        <v>88.062815001002335</v>
      </c>
      <c r="GI157" s="471">
        <v>88.585646965110186</v>
      </c>
      <c r="GJ157" s="471">
        <v>88.428345201842234</v>
      </c>
      <c r="GK157" s="471">
        <v>86.078819304824322</v>
      </c>
      <c r="GL157" s="471">
        <v>85.627956905667375</v>
      </c>
      <c r="GM157" s="471">
        <v>85.72839681174888</v>
      </c>
      <c r="GN157" s="471">
        <v>87.590000929491822</v>
      </c>
      <c r="GO157" s="471">
        <v>89.736239931286178</v>
      </c>
      <c r="GP157" s="471">
        <v>91.762818980111888</v>
      </c>
      <c r="GQ157" s="471">
        <v>92.623930880111587</v>
      </c>
      <c r="GR157" s="471">
        <v>91.309928209377333</v>
      </c>
      <c r="GS157" s="471">
        <v>92.430888958132059</v>
      </c>
      <c r="GT157" s="471">
        <v>94.461654218313512</v>
      </c>
      <c r="GU157" s="471">
        <v>95.020753915019114</v>
      </c>
      <c r="GV157" s="471">
        <v>94.349645315454993</v>
      </c>
      <c r="GW157" s="471">
        <v>94.085810126583311</v>
      </c>
      <c r="GX157" s="471">
        <v>92.827423907130367</v>
      </c>
      <c r="GY157" s="471">
        <v>90.700227098828279</v>
      </c>
      <c r="GZ157" s="471">
        <v>94.837910004522826</v>
      </c>
      <c r="HA157" s="471">
        <v>95.907002520050099</v>
      </c>
      <c r="HB157" s="471">
        <v>101.70672270530788</v>
      </c>
      <c r="HC157" s="471">
        <v>98.775317242420371</v>
      </c>
      <c r="HD157" s="471">
        <v>99.336934996857948</v>
      </c>
      <c r="HE157" s="471">
        <v>97.41737981936086</v>
      </c>
      <c r="HF157" s="471">
        <v>97.088187762761777</v>
      </c>
      <c r="HG157" s="471">
        <v>100.28627985910926</v>
      </c>
      <c r="HH157" s="471">
        <v>99.905511165261231</v>
      </c>
      <c r="HI157" s="471">
        <v>99.430260126596437</v>
      </c>
      <c r="HJ157" s="471">
        <v>97.980903797918486</v>
      </c>
      <c r="HK157" s="471">
        <v>98.422124071273615</v>
      </c>
      <c r="HL157" s="471">
        <v>99.203900695056191</v>
      </c>
      <c r="HM157" s="471">
        <v>102.01424497091381</v>
      </c>
      <c r="HN157" s="471">
        <v>104.24197057958141</v>
      </c>
      <c r="HO157" s="471">
        <v>99.703835322411493</v>
      </c>
      <c r="HP157" s="471">
        <v>98.461969297553651</v>
      </c>
      <c r="HQ157" s="471">
        <v>99.396470343192405</v>
      </c>
      <c r="HR157" s="471">
        <v>99.829930474471141</v>
      </c>
      <c r="HS157" s="471">
        <v>100.55206437837664</v>
      </c>
      <c r="HT157" s="471">
        <v>100.1415248964814</v>
      </c>
      <c r="HU157" s="471">
        <v>99.467393722861047</v>
      </c>
      <c r="HV157" s="471">
        <v>99.503529026867611</v>
      </c>
      <c r="HW157" s="471">
        <v>100</v>
      </c>
      <c r="HX157" s="471">
        <v>99.944070720227472</v>
      </c>
      <c r="HY157" s="471">
        <v>101.47959774507595</v>
      </c>
      <c r="HZ157" s="471">
        <v>99.915357868380212</v>
      </c>
      <c r="IA157" s="471">
        <v>99.910646831734823</v>
      </c>
      <c r="IB157" s="471">
        <v>100.64167450181455</v>
      </c>
      <c r="IC157" s="471">
        <v>100.19164680306126</v>
      </c>
      <c r="ID157" s="471">
        <v>101.02116252474708</v>
      </c>
      <c r="IE157" s="471">
        <v>101.31768628093191</v>
      </c>
      <c r="IF157" s="471">
        <v>100.84899623344717</v>
      </c>
      <c r="IG157" s="471">
        <v>101.45847579092728</v>
      </c>
      <c r="IH157" s="471">
        <v>99.834909010290161</v>
      </c>
      <c r="II157" s="471">
        <v>99.637390688612356</v>
      </c>
      <c r="IJ157" s="471">
        <v>99.054221669494524</v>
      </c>
      <c r="IK157" s="471">
        <v>98.322555109401506</v>
      </c>
      <c r="IL157" s="471">
        <v>100.38365001406696</v>
      </c>
      <c r="IM157" s="471">
        <v>100.78821518997459</v>
      </c>
      <c r="IN157" s="471">
        <v>100.95042356121829</v>
      </c>
      <c r="IO157" s="471">
        <v>102.08075520517696</v>
      </c>
      <c r="IP157" s="471">
        <v>105.51392603982228</v>
      </c>
      <c r="IQ157" s="471">
        <v>105.18805965947787</v>
      </c>
      <c r="IR157" s="471">
        <v>104.24179114182839</v>
      </c>
      <c r="IS157" s="471">
        <v>103.03337679798217</v>
      </c>
      <c r="IT157" s="471">
        <v>103.8223315358144</v>
      </c>
      <c r="IU157" s="471">
        <v>102.965666767884</v>
      </c>
      <c r="IV157" s="471">
        <v>104.21938464244707</v>
      </c>
      <c r="IW157" s="471">
        <v>105.58395442557065</v>
      </c>
      <c r="IX157" s="471">
        <v>107.52141134569473</v>
      </c>
      <c r="IY157" s="471">
        <v>104.91241100297444</v>
      </c>
      <c r="IZ157" s="471">
        <v>107.03734964234236</v>
      </c>
      <c r="JA157" s="471">
        <v>108.2069720479885</v>
      </c>
      <c r="JB157" s="471">
        <v>105.22934298252703</v>
      </c>
      <c r="JC157" s="471">
        <v>105.8949760210065</v>
      </c>
      <c r="JD157" s="471">
        <v>106.00150262102031</v>
      </c>
      <c r="JE157" s="471">
        <v>105.79902591757276</v>
      </c>
      <c r="JF157" s="471">
        <v>105.10053879741193</v>
      </c>
      <c r="JG157" s="471">
        <v>107.71012658736753</v>
      </c>
      <c r="JH157" s="471">
        <v>111.42969911977282</v>
      </c>
      <c r="JI157" s="471">
        <v>112.05307529211736</v>
      </c>
      <c r="JJ157" s="471">
        <v>111.84606194981359</v>
      </c>
      <c r="JK157" s="471">
        <v>110.7830929997434</v>
      </c>
      <c r="JL157" s="471">
        <v>110.22500385727862</v>
      </c>
      <c r="JM157" s="471">
        <v>109.06291083202591</v>
      </c>
      <c r="JN157" s="471">
        <v>112.46875966991368</v>
      </c>
      <c r="JO157" s="471">
        <v>113.39202730807845</v>
      </c>
      <c r="JP157" s="471">
        <v>111.59338820254025</v>
      </c>
      <c r="JQ157" s="471">
        <v>112.83254532332931</v>
      </c>
      <c r="JR157" s="471">
        <v>112.94460299590779</v>
      </c>
      <c r="JS157" s="471">
        <v>116.97352043390893</v>
      </c>
      <c r="JT157" s="471">
        <v>117.87087039173886</v>
      </c>
      <c r="JU157" s="471">
        <v>123.99310106406701</v>
      </c>
      <c r="JV157" s="471">
        <v>128.95239944671098</v>
      </c>
      <c r="JW157" s="471">
        <v>124.15120007798561</v>
      </c>
      <c r="JX157" s="471">
        <v>121.24356074798332</v>
      </c>
      <c r="JY157" s="471">
        <v>121.46560244849604</v>
      </c>
      <c r="JZ157" s="471">
        <v>125.42707452784882</v>
      </c>
      <c r="KA157" s="471">
        <v>123.9966499798056</v>
      </c>
      <c r="KB157" s="471">
        <v>121.44160308211325</v>
      </c>
      <c r="KC157" s="471">
        <v>120.5610496523955</v>
      </c>
      <c r="KD157" s="471">
        <v>118.28554352095951</v>
      </c>
      <c r="KE157" s="471">
        <v>118.24718785568028</v>
      </c>
      <c r="KF157" s="471">
        <v>118.06328015673716</v>
      </c>
      <c r="KG157" s="471">
        <v>119.85960688001643</v>
      </c>
      <c r="KH157" s="471">
        <v>121.29136695614964</v>
      </c>
      <c r="KI157" s="471">
        <v>120.53391808334941</v>
      </c>
      <c r="KJ157" s="471">
        <v>119.7162693334395</v>
      </c>
      <c r="KK157" s="471">
        <v>120.13840190535812</v>
      </c>
      <c r="KL157" s="471">
        <v>121.52386304408166</v>
      </c>
      <c r="KM157" s="471">
        <v>121.05069562588541</v>
      </c>
      <c r="KN157" s="471">
        <v>123.42948648488006</v>
      </c>
      <c r="KO157" s="471">
        <v>123.52820617327201</v>
      </c>
      <c r="KP157" s="471">
        <v>124.74795603226244</v>
      </c>
      <c r="KQ157" s="471">
        <v>130.12552279250315</v>
      </c>
      <c r="KR157" s="471">
        <v>132.240748724816</v>
      </c>
      <c r="KS157" s="471">
        <v>139.6872031699327</v>
      </c>
      <c r="KT157" s="471">
        <v>132.01172087814473</v>
      </c>
      <c r="KU157" s="471">
        <v>130.21534389011049</v>
      </c>
      <c r="KV157" s="471">
        <v>125.7550756545368</v>
      </c>
      <c r="KW157" s="471">
        <v>125.22376802915663</v>
      </c>
      <c r="KX157" s="471">
        <v>129.381061246207</v>
      </c>
      <c r="KY157" s="471">
        <v>130.6624697810102</v>
      </c>
      <c r="KZ157" s="471">
        <v>130.18636753913458</v>
      </c>
      <c r="LA157" s="471">
        <v>128.20424721670901</v>
      </c>
      <c r="LB157" s="471">
        <v>129.03124163177216</v>
      </c>
      <c r="LC157" s="471">
        <v>129.53611112402962</v>
      </c>
      <c r="LD157" s="471">
        <v>133.34737120773988</v>
      </c>
      <c r="LE157" s="471">
        <v>130.92059524869043</v>
      </c>
      <c r="LF157" s="471">
        <v>0</v>
      </c>
      <c r="LG157" s="471">
        <v>0</v>
      </c>
      <c r="LH157" s="471">
        <v>0</v>
      </c>
      <c r="LI157" s="471">
        <v>0</v>
      </c>
      <c r="LJ157" s="471">
        <v>0</v>
      </c>
      <c r="LK157" s="471">
        <v>0</v>
      </c>
      <c r="LL157" s="471">
        <v>0</v>
      </c>
      <c r="LM157" s="471">
        <v>0</v>
      </c>
      <c r="LN157" s="471"/>
      <c r="LO157" s="471"/>
      <c r="LP157" s="471"/>
      <c r="LQ157" s="471"/>
      <c r="LR157" s="471"/>
      <c r="LS157" s="471"/>
      <c r="LT157" s="471"/>
      <c r="LU157" s="471"/>
      <c r="LV157" s="471"/>
      <c r="LW157" s="471"/>
      <c r="LX157" s="471"/>
      <c r="LY157" s="471"/>
      <c r="LZ157" s="471"/>
      <c r="MA157" s="471"/>
      <c r="MB157" s="471"/>
      <c r="MC157" s="471"/>
      <c r="MD157" s="471"/>
      <c r="ME157" s="471"/>
      <c r="MF157" s="471"/>
      <c r="MG157" s="471"/>
      <c r="MH157" s="471"/>
      <c r="MI157" s="471"/>
      <c r="MJ157" s="471"/>
      <c r="MK157" s="471"/>
      <c r="ML157" s="471"/>
      <c r="MM157" s="471"/>
      <c r="MN157" s="471"/>
      <c r="MO157" s="471"/>
      <c r="MP157" s="471"/>
      <c r="MQ157" s="471"/>
      <c r="MR157" s="471"/>
      <c r="MS157" s="471"/>
      <c r="MT157" s="471"/>
      <c r="MU157" s="471"/>
      <c r="MV157" s="471"/>
      <c r="MW157" s="471"/>
    </row>
    <row r="158" spans="1:361">
      <c r="A158" s="468" t="s">
        <v>910</v>
      </c>
      <c r="B158" s="562">
        <v>1560.1683336282322</v>
      </c>
      <c r="C158" s="471">
        <v>0</v>
      </c>
      <c r="D158" s="471">
        <v>0</v>
      </c>
      <c r="E158" s="471">
        <v>0</v>
      </c>
      <c r="F158" s="471">
        <v>0</v>
      </c>
      <c r="G158" s="471">
        <v>0</v>
      </c>
      <c r="H158" s="471">
        <v>0</v>
      </c>
      <c r="I158" s="471">
        <v>0</v>
      </c>
      <c r="J158" s="471">
        <v>0</v>
      </c>
      <c r="K158" s="471">
        <v>0</v>
      </c>
      <c r="L158" s="471">
        <v>0</v>
      </c>
      <c r="M158" s="471">
        <v>0</v>
      </c>
      <c r="N158" s="471">
        <v>0</v>
      </c>
      <c r="O158" s="471">
        <v>0</v>
      </c>
      <c r="P158" s="471">
        <v>0</v>
      </c>
      <c r="Q158" s="471">
        <v>0</v>
      </c>
      <c r="R158" s="471">
        <v>0</v>
      </c>
      <c r="S158" s="471">
        <v>0</v>
      </c>
      <c r="T158" s="471">
        <v>0</v>
      </c>
      <c r="U158" s="471">
        <v>0</v>
      </c>
      <c r="V158" s="471">
        <v>0</v>
      </c>
      <c r="W158" s="471">
        <v>0</v>
      </c>
      <c r="X158" s="471">
        <v>0</v>
      </c>
      <c r="Y158" s="471">
        <v>0</v>
      </c>
      <c r="Z158" s="471">
        <v>0</v>
      </c>
      <c r="AA158" s="471">
        <v>0</v>
      </c>
      <c r="AB158" s="471">
        <v>0</v>
      </c>
      <c r="AC158" s="471">
        <v>0</v>
      </c>
      <c r="AD158" s="471">
        <v>0</v>
      </c>
      <c r="AE158" s="471">
        <v>0</v>
      </c>
      <c r="AF158" s="471">
        <v>0</v>
      </c>
      <c r="AG158" s="471">
        <v>0</v>
      </c>
      <c r="AH158" s="471">
        <v>0</v>
      </c>
      <c r="AI158" s="471">
        <v>0</v>
      </c>
      <c r="AJ158" s="471">
        <v>0</v>
      </c>
      <c r="AK158" s="471">
        <v>0</v>
      </c>
      <c r="AL158" s="471">
        <v>0</v>
      </c>
      <c r="AM158" s="471">
        <v>0</v>
      </c>
      <c r="AN158" s="471">
        <v>0</v>
      </c>
      <c r="AO158" s="471">
        <v>0</v>
      </c>
      <c r="AP158" s="471">
        <v>0</v>
      </c>
      <c r="AQ158" s="471">
        <v>0</v>
      </c>
      <c r="AR158" s="471">
        <v>0</v>
      </c>
      <c r="AS158" s="471">
        <v>0</v>
      </c>
      <c r="AT158" s="471">
        <v>0</v>
      </c>
      <c r="AU158" s="471">
        <v>0</v>
      </c>
      <c r="AV158" s="471">
        <v>0</v>
      </c>
      <c r="AW158" s="471">
        <v>0</v>
      </c>
      <c r="AX158" s="471">
        <v>0</v>
      </c>
      <c r="AY158" s="471">
        <v>0</v>
      </c>
      <c r="AZ158" s="471">
        <v>0</v>
      </c>
      <c r="BA158" s="471">
        <v>0</v>
      </c>
      <c r="BB158" s="471">
        <v>0</v>
      </c>
      <c r="BC158" s="471">
        <v>0</v>
      </c>
      <c r="BD158" s="471">
        <v>0</v>
      </c>
      <c r="BE158" s="471">
        <v>0</v>
      </c>
      <c r="BF158" s="471">
        <v>0</v>
      </c>
      <c r="BG158" s="471">
        <v>0</v>
      </c>
      <c r="BH158" s="471">
        <v>0</v>
      </c>
      <c r="BI158" s="471">
        <v>0</v>
      </c>
      <c r="BJ158" s="471">
        <v>0</v>
      </c>
      <c r="BK158" s="471">
        <v>0</v>
      </c>
      <c r="BL158" s="471">
        <v>0</v>
      </c>
      <c r="BM158" s="471">
        <v>0</v>
      </c>
      <c r="BN158" s="471">
        <v>0</v>
      </c>
      <c r="BO158" s="471">
        <v>0</v>
      </c>
      <c r="BP158" s="471">
        <v>0</v>
      </c>
      <c r="BQ158" s="471">
        <v>0</v>
      </c>
      <c r="BR158" s="471">
        <v>0</v>
      </c>
      <c r="BS158" s="471">
        <v>0</v>
      </c>
      <c r="BT158" s="471">
        <v>0</v>
      </c>
      <c r="BU158" s="471">
        <v>0</v>
      </c>
      <c r="BV158" s="471">
        <v>0</v>
      </c>
      <c r="BW158" s="471">
        <v>0</v>
      </c>
      <c r="BX158" s="471">
        <v>0</v>
      </c>
      <c r="BY158" s="471">
        <v>0</v>
      </c>
      <c r="BZ158" s="471">
        <v>0</v>
      </c>
      <c r="CA158" s="471">
        <v>0</v>
      </c>
      <c r="CB158" s="471">
        <v>0</v>
      </c>
      <c r="CC158" s="471">
        <v>0</v>
      </c>
      <c r="CD158" s="471">
        <v>0</v>
      </c>
      <c r="CE158" s="471">
        <v>0</v>
      </c>
      <c r="CF158" s="471">
        <v>0</v>
      </c>
      <c r="CG158" s="471">
        <v>0</v>
      </c>
      <c r="CH158" s="471">
        <v>0</v>
      </c>
      <c r="CI158" s="471">
        <v>0</v>
      </c>
      <c r="CJ158" s="471">
        <v>0</v>
      </c>
      <c r="CK158" s="471">
        <v>0</v>
      </c>
      <c r="CL158" s="471">
        <v>0</v>
      </c>
      <c r="CM158" s="471">
        <v>0</v>
      </c>
      <c r="CN158" s="471">
        <v>0</v>
      </c>
      <c r="CO158" s="471">
        <v>0</v>
      </c>
      <c r="CP158" s="471">
        <v>0</v>
      </c>
      <c r="CQ158" s="471">
        <v>0</v>
      </c>
      <c r="CR158" s="471">
        <v>0</v>
      </c>
      <c r="CS158" s="471">
        <v>0</v>
      </c>
      <c r="CT158" s="471">
        <v>0</v>
      </c>
      <c r="CU158" s="471">
        <v>0</v>
      </c>
      <c r="CV158" s="471">
        <v>0</v>
      </c>
      <c r="CW158" s="471">
        <v>0</v>
      </c>
      <c r="CX158" s="471">
        <v>0</v>
      </c>
      <c r="CY158" s="471">
        <v>0</v>
      </c>
      <c r="CZ158" s="471">
        <v>0</v>
      </c>
      <c r="DA158" s="471">
        <v>0</v>
      </c>
      <c r="DB158" s="471">
        <v>0</v>
      </c>
      <c r="DC158" s="471">
        <v>0</v>
      </c>
      <c r="DD158" s="471">
        <v>0</v>
      </c>
      <c r="DE158" s="471">
        <v>0</v>
      </c>
      <c r="DF158" s="471">
        <v>0</v>
      </c>
      <c r="DG158" s="471">
        <v>0</v>
      </c>
      <c r="DH158" s="471">
        <v>0</v>
      </c>
      <c r="DI158" s="471">
        <v>0</v>
      </c>
      <c r="DJ158" s="471">
        <v>0</v>
      </c>
      <c r="DK158" s="471">
        <v>0</v>
      </c>
      <c r="DL158" s="471">
        <v>0</v>
      </c>
      <c r="DM158" s="471">
        <v>0</v>
      </c>
      <c r="DN158" s="471">
        <v>0</v>
      </c>
      <c r="DO158" s="471">
        <v>0</v>
      </c>
      <c r="DP158" s="471">
        <v>0</v>
      </c>
      <c r="DQ158" s="471">
        <v>0</v>
      </c>
      <c r="DR158" s="471">
        <v>0</v>
      </c>
      <c r="DS158" s="471">
        <v>0</v>
      </c>
      <c r="DT158" s="471">
        <v>0</v>
      </c>
      <c r="DU158" s="471">
        <v>0</v>
      </c>
      <c r="DV158" s="471">
        <v>0</v>
      </c>
      <c r="DW158" s="471">
        <v>0</v>
      </c>
      <c r="DX158" s="471">
        <v>0</v>
      </c>
      <c r="DY158" s="471">
        <v>0</v>
      </c>
      <c r="DZ158" s="471">
        <v>0</v>
      </c>
      <c r="EA158" s="471">
        <v>0</v>
      </c>
      <c r="EB158" s="471">
        <v>0</v>
      </c>
      <c r="EC158" s="471">
        <v>0</v>
      </c>
      <c r="ED158" s="471">
        <v>0</v>
      </c>
      <c r="EE158" s="471">
        <v>0</v>
      </c>
      <c r="EF158" s="471">
        <v>0</v>
      </c>
      <c r="EG158" s="471">
        <v>0</v>
      </c>
      <c r="EH158" s="471">
        <v>0</v>
      </c>
      <c r="EI158" s="471">
        <v>0</v>
      </c>
      <c r="EJ158" s="471">
        <v>0</v>
      </c>
      <c r="EK158" s="471">
        <v>0</v>
      </c>
      <c r="EL158" s="471">
        <v>0</v>
      </c>
      <c r="EM158" s="471">
        <v>0</v>
      </c>
      <c r="EN158" s="471">
        <v>0</v>
      </c>
      <c r="EO158" s="471">
        <v>0</v>
      </c>
      <c r="EP158" s="471">
        <v>0</v>
      </c>
      <c r="EQ158" s="471">
        <v>0</v>
      </c>
      <c r="ER158" s="471">
        <v>0</v>
      </c>
      <c r="ES158" s="471">
        <v>0</v>
      </c>
      <c r="ET158" s="471">
        <v>0</v>
      </c>
      <c r="EU158" s="471">
        <v>0</v>
      </c>
      <c r="EV158" s="471">
        <v>0</v>
      </c>
      <c r="EW158" s="471">
        <v>0</v>
      </c>
      <c r="EX158" s="471">
        <v>0</v>
      </c>
      <c r="EY158" s="471">
        <v>0</v>
      </c>
      <c r="EZ158" s="471">
        <v>0</v>
      </c>
      <c r="FA158" s="471">
        <v>0</v>
      </c>
      <c r="FB158" s="471">
        <v>0</v>
      </c>
      <c r="FC158" s="471">
        <v>0</v>
      </c>
      <c r="FD158" s="471">
        <v>0</v>
      </c>
      <c r="FE158" s="471">
        <v>0</v>
      </c>
      <c r="FF158" s="471">
        <v>0</v>
      </c>
      <c r="FG158" s="471">
        <v>0</v>
      </c>
      <c r="FH158" s="471">
        <v>0</v>
      </c>
      <c r="FI158" s="471">
        <v>0</v>
      </c>
      <c r="FJ158" s="471">
        <v>0</v>
      </c>
      <c r="FK158" s="471">
        <v>0</v>
      </c>
      <c r="FL158" s="471">
        <v>0</v>
      </c>
      <c r="FM158" s="471">
        <v>0</v>
      </c>
      <c r="FN158" s="471">
        <v>0</v>
      </c>
      <c r="FO158" s="471">
        <v>92.707039325836178</v>
      </c>
      <c r="FP158" s="471">
        <v>92.666373675083236</v>
      </c>
      <c r="FQ158" s="471">
        <v>92.805763037215769</v>
      </c>
      <c r="FR158" s="471">
        <v>92.911731950460776</v>
      </c>
      <c r="FS158" s="471">
        <v>92.871565423138577</v>
      </c>
      <c r="FT158" s="471">
        <v>92.37592170522754</v>
      </c>
      <c r="FU158" s="471">
        <v>92.670344653070345</v>
      </c>
      <c r="FV158" s="471">
        <v>92.330724997409874</v>
      </c>
      <c r="FW158" s="471">
        <v>92.93920490677057</v>
      </c>
      <c r="FX158" s="471">
        <v>93.022061556132627</v>
      </c>
      <c r="FY158" s="471">
        <v>92.32177060024911</v>
      </c>
      <c r="FZ158" s="471">
        <v>92.280938534952668</v>
      </c>
      <c r="GA158" s="471">
        <v>91.383425822451372</v>
      </c>
      <c r="GB158" s="471">
        <v>90.883110283145683</v>
      </c>
      <c r="GC158" s="471">
        <v>91.361221914406045</v>
      </c>
      <c r="GD158" s="471">
        <v>92.09248046838151</v>
      </c>
      <c r="GE158" s="471">
        <v>93.767566783844472</v>
      </c>
      <c r="GF158" s="471">
        <v>93.653497072584813</v>
      </c>
      <c r="GG158" s="471">
        <v>93.831544367623962</v>
      </c>
      <c r="GH158" s="471">
        <v>94.069805531644846</v>
      </c>
      <c r="GI158" s="471">
        <v>94.38179392715395</v>
      </c>
      <c r="GJ158" s="471">
        <v>93.90108490421585</v>
      </c>
      <c r="GK158" s="471">
        <v>93.421831504565816</v>
      </c>
      <c r="GL158" s="471">
        <v>93.642829275229062</v>
      </c>
      <c r="GM158" s="471">
        <v>94.129032298525757</v>
      </c>
      <c r="GN158" s="471">
        <v>93.909861576774702</v>
      </c>
      <c r="GO158" s="471">
        <v>93.92380597818854</v>
      </c>
      <c r="GP158" s="471">
        <v>94.096644423256734</v>
      </c>
      <c r="GQ158" s="471">
        <v>94.76774928085581</v>
      </c>
      <c r="GR158" s="471">
        <v>94.605628222675449</v>
      </c>
      <c r="GS158" s="471">
        <v>95.061322476388213</v>
      </c>
      <c r="GT158" s="471">
        <v>97.765933748722475</v>
      </c>
      <c r="GU158" s="471">
        <v>98.615424884030091</v>
      </c>
      <c r="GV158" s="471">
        <v>99.434020381647002</v>
      </c>
      <c r="GW158" s="471">
        <v>99.031524148915992</v>
      </c>
      <c r="GX158" s="471">
        <v>97.539888413996607</v>
      </c>
      <c r="GY158" s="471">
        <v>97.50842547011051</v>
      </c>
      <c r="GZ158" s="471">
        <v>99.478535313349397</v>
      </c>
      <c r="HA158" s="471">
        <v>99.395985890052387</v>
      </c>
      <c r="HB158" s="471">
        <v>102.51509864402193</v>
      </c>
      <c r="HC158" s="471">
        <v>99.71839474134643</v>
      </c>
      <c r="HD158" s="471">
        <v>99.845509219963034</v>
      </c>
      <c r="HE158" s="471">
        <v>100.27996911369637</v>
      </c>
      <c r="HF158" s="471">
        <v>100.12590636070786</v>
      </c>
      <c r="HG158" s="471">
        <v>100.19432739861756</v>
      </c>
      <c r="HH158" s="471">
        <v>100.03845014036347</v>
      </c>
      <c r="HI158" s="471">
        <v>99.550332961708619</v>
      </c>
      <c r="HJ158" s="471">
        <v>100.03176365311103</v>
      </c>
      <c r="HK158" s="471">
        <v>100.3349784650876</v>
      </c>
      <c r="HL158" s="471">
        <v>99.96383512365442</v>
      </c>
      <c r="HM158" s="471">
        <v>100.77299704504813</v>
      </c>
      <c r="HN158" s="471">
        <v>101.07209517604726</v>
      </c>
      <c r="HO158" s="471">
        <v>99.694918788035054</v>
      </c>
      <c r="HP158" s="471">
        <v>99.85266577780915</v>
      </c>
      <c r="HQ158" s="471">
        <v>99.945692028341369</v>
      </c>
      <c r="HR158" s="471">
        <v>100.09924502594539</v>
      </c>
      <c r="HS158" s="471">
        <v>100.07835580086298</v>
      </c>
      <c r="HT158" s="471">
        <v>99.620202345944293</v>
      </c>
      <c r="HU158" s="471">
        <v>99.439876012951657</v>
      </c>
      <c r="HV158" s="471">
        <v>99.592889058687831</v>
      </c>
      <c r="HW158" s="471">
        <v>100</v>
      </c>
      <c r="HX158" s="471">
        <v>99.98216805244526</v>
      </c>
      <c r="HY158" s="471">
        <v>100.36751327856133</v>
      </c>
      <c r="HZ158" s="471">
        <v>100.64929126369485</v>
      </c>
      <c r="IA158" s="471">
        <v>100.71328504819451</v>
      </c>
      <c r="IB158" s="471">
        <v>100.81503879078132</v>
      </c>
      <c r="IC158" s="471">
        <v>100.89117765807309</v>
      </c>
      <c r="ID158" s="471">
        <v>101.07301546225276</v>
      </c>
      <c r="IE158" s="471">
        <v>102.9364828846934</v>
      </c>
      <c r="IF158" s="471">
        <v>103.30266337443474</v>
      </c>
      <c r="IG158" s="471">
        <v>103.75248872636523</v>
      </c>
      <c r="IH158" s="471">
        <v>104.36643082238454</v>
      </c>
      <c r="II158" s="471">
        <v>105.01907124862265</v>
      </c>
      <c r="IJ158" s="471">
        <v>105.41617749511465</v>
      </c>
      <c r="IK158" s="471">
        <v>105.2799370544693</v>
      </c>
      <c r="IL158" s="471">
        <v>106.56156646770988</v>
      </c>
      <c r="IM158" s="471">
        <v>106.4561476918865</v>
      </c>
      <c r="IN158" s="471">
        <v>106.34287199827631</v>
      </c>
      <c r="IO158" s="471">
        <v>106.3339018155978</v>
      </c>
      <c r="IP158" s="471">
        <v>107.34309538197213</v>
      </c>
      <c r="IQ158" s="471">
        <v>107.27893085253218</v>
      </c>
      <c r="IR158" s="471">
        <v>107.23783663248946</v>
      </c>
      <c r="IS158" s="471">
        <v>107.24094714489858</v>
      </c>
      <c r="IT158" s="471">
        <v>107.22760984003193</v>
      </c>
      <c r="IU158" s="471">
        <v>107.89945409296291</v>
      </c>
      <c r="IV158" s="471">
        <v>108.08526741955211</v>
      </c>
      <c r="IW158" s="471">
        <v>108.38420881587798</v>
      </c>
      <c r="IX158" s="471">
        <v>108.43610932386542</v>
      </c>
      <c r="IY158" s="471">
        <v>109.34300837146067</v>
      </c>
      <c r="IZ158" s="471">
        <v>108.28091107997265</v>
      </c>
      <c r="JA158" s="471">
        <v>108.67845062915151</v>
      </c>
      <c r="JB158" s="471">
        <v>108.84236585865503</v>
      </c>
      <c r="JC158" s="471">
        <v>108.9861701761034</v>
      </c>
      <c r="JD158" s="471">
        <v>108.32280990110225</v>
      </c>
      <c r="JE158" s="471">
        <v>108.42925710052273</v>
      </c>
      <c r="JF158" s="471">
        <v>109.06169373236277</v>
      </c>
      <c r="JG158" s="471">
        <v>109.41363287210831</v>
      </c>
      <c r="JH158" s="471">
        <v>109.34981780898272</v>
      </c>
      <c r="JI158" s="471">
        <v>109.52427375966499</v>
      </c>
      <c r="JJ158" s="471">
        <v>109.73252229102434</v>
      </c>
      <c r="JK158" s="471">
        <v>109.65629331144947</v>
      </c>
      <c r="JL158" s="471">
        <v>109.91855602178708</v>
      </c>
      <c r="JM158" s="471">
        <v>109.72024198576382</v>
      </c>
      <c r="JN158" s="471">
        <v>109.92722908653475</v>
      </c>
      <c r="JO158" s="471">
        <v>110.00664406951792</v>
      </c>
      <c r="JP158" s="471">
        <v>109.38774156402192</v>
      </c>
      <c r="JQ158" s="471">
        <v>109.54698449851756</v>
      </c>
      <c r="JR158" s="471">
        <v>109.69671525700031</v>
      </c>
      <c r="JS158" s="471">
        <v>110.5782354909953</v>
      </c>
      <c r="JT158" s="471">
        <v>110.43631167351039</v>
      </c>
      <c r="JU158" s="471">
        <v>111.15533092033398</v>
      </c>
      <c r="JV158" s="471">
        <v>111.94265543497634</v>
      </c>
      <c r="JW158" s="471">
        <v>111.14473438282393</v>
      </c>
      <c r="JX158" s="471">
        <v>110.82136334823893</v>
      </c>
      <c r="JY158" s="471">
        <v>110.97976689085162</v>
      </c>
      <c r="JZ158" s="471">
        <v>111.54868905660902</v>
      </c>
      <c r="KA158" s="471">
        <v>111.50689963720951</v>
      </c>
      <c r="KB158" s="471">
        <v>110.52614965638212</v>
      </c>
      <c r="KC158" s="471">
        <v>110.65881545961793</v>
      </c>
      <c r="KD158" s="471">
        <v>111.79062623041118</v>
      </c>
      <c r="KE158" s="471">
        <v>111.97310147167103</v>
      </c>
      <c r="KF158" s="471">
        <v>112.05138372962098</v>
      </c>
      <c r="KG158" s="471">
        <v>112.42725099316044</v>
      </c>
      <c r="KH158" s="471">
        <v>112.37315698757907</v>
      </c>
      <c r="KI158" s="471">
        <v>112.244553435085</v>
      </c>
      <c r="KJ158" s="471">
        <v>112.3534655323667</v>
      </c>
      <c r="KK158" s="471">
        <v>112.36639385774647</v>
      </c>
      <c r="KL158" s="471">
        <v>112.74372735974887</v>
      </c>
      <c r="KM158" s="471">
        <v>112.67180617419911</v>
      </c>
      <c r="KN158" s="471">
        <v>112.8994798057925</v>
      </c>
      <c r="KO158" s="471">
        <v>112.91936217609447</v>
      </c>
      <c r="KP158" s="471">
        <v>113.21676123322383</v>
      </c>
      <c r="KQ158" s="471">
        <v>114.20577110931218</v>
      </c>
      <c r="KR158" s="471">
        <v>114.61335523934173</v>
      </c>
      <c r="KS158" s="471">
        <v>115.85629850919889</v>
      </c>
      <c r="KT158" s="471">
        <v>116.57884179187286</v>
      </c>
      <c r="KU158" s="471">
        <v>116.33728044410174</v>
      </c>
      <c r="KV158" s="471">
        <v>116.93378550377221</v>
      </c>
      <c r="KW158" s="471">
        <v>117.52463010688628</v>
      </c>
      <c r="KX158" s="471">
        <v>117.92721989942734</v>
      </c>
      <c r="KY158" s="471">
        <v>118.32269638743841</v>
      </c>
      <c r="KZ158" s="471">
        <v>118.41802484601331</v>
      </c>
      <c r="LA158" s="471">
        <v>118.22031938534383</v>
      </c>
      <c r="LB158" s="471">
        <v>118.12146873044755</v>
      </c>
      <c r="LC158" s="471">
        <v>118.25552822356092</v>
      </c>
      <c r="LD158" s="471">
        <v>117.73642088444991</v>
      </c>
      <c r="LE158" s="471">
        <v>118.04910892394791</v>
      </c>
      <c r="LF158" s="471">
        <v>0</v>
      </c>
      <c r="LG158" s="471">
        <v>0</v>
      </c>
      <c r="LH158" s="471">
        <v>0</v>
      </c>
      <c r="LI158" s="471">
        <v>0</v>
      </c>
      <c r="LJ158" s="471">
        <v>0</v>
      </c>
      <c r="LK158" s="471">
        <v>0</v>
      </c>
      <c r="LL158" s="471">
        <v>0</v>
      </c>
      <c r="LM158" s="471">
        <v>0</v>
      </c>
      <c r="LN158" s="471"/>
      <c r="LO158" s="471"/>
      <c r="LP158" s="471"/>
      <c r="LQ158" s="471"/>
      <c r="LR158" s="471"/>
      <c r="LS158" s="471"/>
      <c r="LT158" s="471"/>
      <c r="LU158" s="471"/>
      <c r="LV158" s="471"/>
      <c r="LW158" s="471"/>
      <c r="LX158" s="471"/>
      <c r="LY158" s="471"/>
      <c r="LZ158" s="471"/>
      <c r="MA158" s="471"/>
      <c r="MB158" s="471"/>
      <c r="MC158" s="471"/>
      <c r="MD158" s="471"/>
      <c r="ME158" s="471"/>
      <c r="MF158" s="471"/>
      <c r="MG158" s="471"/>
      <c r="MH158" s="471"/>
      <c r="MI158" s="471"/>
      <c r="MJ158" s="471"/>
      <c r="MK158" s="471"/>
      <c r="ML158" s="471"/>
      <c r="MM158" s="471"/>
      <c r="MN158" s="471"/>
      <c r="MO158" s="471"/>
      <c r="MP158" s="471"/>
      <c r="MQ158" s="471"/>
      <c r="MR158" s="471"/>
      <c r="MS158" s="471"/>
      <c r="MT158" s="471"/>
      <c r="MU158" s="471"/>
      <c r="MV158" s="471"/>
      <c r="MW158" s="471"/>
    </row>
    <row r="159" spans="1:361">
      <c r="A159" s="467" t="s">
        <v>637</v>
      </c>
      <c r="B159" s="561">
        <v>157.70302900915195</v>
      </c>
      <c r="C159" s="471">
        <v>0</v>
      </c>
      <c r="D159" s="471">
        <v>0</v>
      </c>
      <c r="E159" s="471">
        <v>0</v>
      </c>
      <c r="F159" s="471">
        <v>0</v>
      </c>
      <c r="G159" s="471">
        <v>0</v>
      </c>
      <c r="H159" s="471">
        <v>0</v>
      </c>
      <c r="I159" s="471">
        <v>0</v>
      </c>
      <c r="J159" s="471">
        <v>0</v>
      </c>
      <c r="K159" s="471">
        <v>0</v>
      </c>
      <c r="L159" s="471">
        <v>0</v>
      </c>
      <c r="M159" s="471">
        <v>0</v>
      </c>
      <c r="N159" s="471">
        <v>0</v>
      </c>
      <c r="O159" s="471">
        <v>0</v>
      </c>
      <c r="P159" s="471">
        <v>0</v>
      </c>
      <c r="Q159" s="471">
        <v>0</v>
      </c>
      <c r="R159" s="471">
        <v>0</v>
      </c>
      <c r="S159" s="471">
        <v>0</v>
      </c>
      <c r="T159" s="471">
        <v>0</v>
      </c>
      <c r="U159" s="471">
        <v>0</v>
      </c>
      <c r="V159" s="471">
        <v>0</v>
      </c>
      <c r="W159" s="471">
        <v>0</v>
      </c>
      <c r="X159" s="471">
        <v>0</v>
      </c>
      <c r="Y159" s="471">
        <v>0</v>
      </c>
      <c r="Z159" s="471">
        <v>0</v>
      </c>
      <c r="AA159" s="471">
        <v>0</v>
      </c>
      <c r="AB159" s="471">
        <v>0</v>
      </c>
      <c r="AC159" s="471">
        <v>0</v>
      </c>
      <c r="AD159" s="471">
        <v>0</v>
      </c>
      <c r="AE159" s="471">
        <v>0</v>
      </c>
      <c r="AF159" s="471">
        <v>0</v>
      </c>
      <c r="AG159" s="471">
        <v>0</v>
      </c>
      <c r="AH159" s="471">
        <v>0</v>
      </c>
      <c r="AI159" s="471">
        <v>0</v>
      </c>
      <c r="AJ159" s="471">
        <v>0</v>
      </c>
      <c r="AK159" s="471">
        <v>0</v>
      </c>
      <c r="AL159" s="471">
        <v>0</v>
      </c>
      <c r="AM159" s="471">
        <v>0</v>
      </c>
      <c r="AN159" s="471">
        <v>0</v>
      </c>
      <c r="AO159" s="471">
        <v>0</v>
      </c>
      <c r="AP159" s="471">
        <v>0</v>
      </c>
      <c r="AQ159" s="471">
        <v>0</v>
      </c>
      <c r="AR159" s="471">
        <v>0</v>
      </c>
      <c r="AS159" s="471">
        <v>0</v>
      </c>
      <c r="AT159" s="471">
        <v>0</v>
      </c>
      <c r="AU159" s="471">
        <v>0</v>
      </c>
      <c r="AV159" s="471">
        <v>0</v>
      </c>
      <c r="AW159" s="471">
        <v>0</v>
      </c>
      <c r="AX159" s="471">
        <v>0</v>
      </c>
      <c r="AY159" s="471">
        <v>0</v>
      </c>
      <c r="AZ159" s="471">
        <v>0</v>
      </c>
      <c r="BA159" s="471">
        <v>0</v>
      </c>
      <c r="BB159" s="471">
        <v>0</v>
      </c>
      <c r="BC159" s="471">
        <v>0</v>
      </c>
      <c r="BD159" s="471">
        <v>0</v>
      </c>
      <c r="BE159" s="471">
        <v>0</v>
      </c>
      <c r="BF159" s="471">
        <v>0</v>
      </c>
      <c r="BG159" s="471">
        <v>0</v>
      </c>
      <c r="BH159" s="471">
        <v>0</v>
      </c>
      <c r="BI159" s="471">
        <v>0</v>
      </c>
      <c r="BJ159" s="471">
        <v>0</v>
      </c>
      <c r="BK159" s="471">
        <v>0</v>
      </c>
      <c r="BL159" s="471">
        <v>0</v>
      </c>
      <c r="BM159" s="471">
        <v>0</v>
      </c>
      <c r="BN159" s="471">
        <v>0</v>
      </c>
      <c r="BO159" s="471">
        <v>0</v>
      </c>
      <c r="BP159" s="471">
        <v>0</v>
      </c>
      <c r="BQ159" s="471">
        <v>0</v>
      </c>
      <c r="BR159" s="471">
        <v>0</v>
      </c>
      <c r="BS159" s="471">
        <v>0</v>
      </c>
      <c r="BT159" s="471">
        <v>0</v>
      </c>
      <c r="BU159" s="471">
        <v>0</v>
      </c>
      <c r="BV159" s="471">
        <v>0</v>
      </c>
      <c r="BW159" s="471">
        <v>0</v>
      </c>
      <c r="BX159" s="471">
        <v>0</v>
      </c>
      <c r="BY159" s="471">
        <v>0</v>
      </c>
      <c r="BZ159" s="471">
        <v>0</v>
      </c>
      <c r="CA159" s="471">
        <v>0</v>
      </c>
      <c r="CB159" s="471">
        <v>0</v>
      </c>
      <c r="CC159" s="471">
        <v>0</v>
      </c>
      <c r="CD159" s="471">
        <v>0</v>
      </c>
      <c r="CE159" s="471">
        <v>0</v>
      </c>
      <c r="CF159" s="471">
        <v>0</v>
      </c>
      <c r="CG159" s="471">
        <v>0</v>
      </c>
      <c r="CH159" s="471">
        <v>0</v>
      </c>
      <c r="CI159" s="471">
        <v>0</v>
      </c>
      <c r="CJ159" s="471">
        <v>0</v>
      </c>
      <c r="CK159" s="471">
        <v>0</v>
      </c>
      <c r="CL159" s="471">
        <v>0</v>
      </c>
      <c r="CM159" s="471">
        <v>0</v>
      </c>
      <c r="CN159" s="471">
        <v>0</v>
      </c>
      <c r="CO159" s="471">
        <v>0</v>
      </c>
      <c r="CP159" s="471">
        <v>0</v>
      </c>
      <c r="CQ159" s="471">
        <v>0</v>
      </c>
      <c r="CR159" s="471">
        <v>0</v>
      </c>
      <c r="CS159" s="471">
        <v>0</v>
      </c>
      <c r="CT159" s="471">
        <v>0</v>
      </c>
      <c r="CU159" s="471">
        <v>0</v>
      </c>
      <c r="CV159" s="471">
        <v>0</v>
      </c>
      <c r="CW159" s="471">
        <v>0</v>
      </c>
      <c r="CX159" s="471">
        <v>0</v>
      </c>
      <c r="CY159" s="471">
        <v>0</v>
      </c>
      <c r="CZ159" s="471">
        <v>0</v>
      </c>
      <c r="DA159" s="471">
        <v>0</v>
      </c>
      <c r="DB159" s="471">
        <v>0</v>
      </c>
      <c r="DC159" s="471">
        <v>0</v>
      </c>
      <c r="DD159" s="471">
        <v>0</v>
      </c>
      <c r="DE159" s="471">
        <v>0</v>
      </c>
      <c r="DF159" s="471">
        <v>0</v>
      </c>
      <c r="DG159" s="471">
        <v>0</v>
      </c>
      <c r="DH159" s="471">
        <v>0</v>
      </c>
      <c r="DI159" s="471">
        <v>0</v>
      </c>
      <c r="DJ159" s="471">
        <v>0</v>
      </c>
      <c r="DK159" s="471">
        <v>0</v>
      </c>
      <c r="DL159" s="471">
        <v>0</v>
      </c>
      <c r="DM159" s="471">
        <v>0</v>
      </c>
      <c r="DN159" s="471">
        <v>0</v>
      </c>
      <c r="DO159" s="471">
        <v>0</v>
      </c>
      <c r="DP159" s="471">
        <v>0</v>
      </c>
      <c r="DQ159" s="471">
        <v>0</v>
      </c>
      <c r="DR159" s="471">
        <v>0</v>
      </c>
      <c r="DS159" s="471">
        <v>0</v>
      </c>
      <c r="DT159" s="471">
        <v>0</v>
      </c>
      <c r="DU159" s="471">
        <v>0</v>
      </c>
      <c r="DV159" s="471">
        <v>0</v>
      </c>
      <c r="DW159" s="471">
        <v>0</v>
      </c>
      <c r="DX159" s="471">
        <v>0</v>
      </c>
      <c r="DY159" s="471">
        <v>0</v>
      </c>
      <c r="DZ159" s="471">
        <v>0</v>
      </c>
      <c r="EA159" s="471">
        <v>0</v>
      </c>
      <c r="EB159" s="471">
        <v>0</v>
      </c>
      <c r="EC159" s="471">
        <v>0</v>
      </c>
      <c r="ED159" s="471">
        <v>0</v>
      </c>
      <c r="EE159" s="471">
        <v>0</v>
      </c>
      <c r="EF159" s="471">
        <v>0</v>
      </c>
      <c r="EG159" s="471">
        <v>0</v>
      </c>
      <c r="EH159" s="471">
        <v>0</v>
      </c>
      <c r="EI159" s="471">
        <v>0</v>
      </c>
      <c r="EJ159" s="471">
        <v>0</v>
      </c>
      <c r="EK159" s="471">
        <v>0</v>
      </c>
      <c r="EL159" s="471">
        <v>0</v>
      </c>
      <c r="EM159" s="471">
        <v>0</v>
      </c>
      <c r="EN159" s="471">
        <v>0</v>
      </c>
      <c r="EO159" s="471">
        <v>0</v>
      </c>
      <c r="EP159" s="471">
        <v>0</v>
      </c>
      <c r="EQ159" s="471">
        <v>0</v>
      </c>
      <c r="ER159" s="471">
        <v>0</v>
      </c>
      <c r="ES159" s="471">
        <v>0</v>
      </c>
      <c r="ET159" s="471">
        <v>0</v>
      </c>
      <c r="EU159" s="471">
        <v>0</v>
      </c>
      <c r="EV159" s="471">
        <v>0</v>
      </c>
      <c r="EW159" s="471">
        <v>0</v>
      </c>
      <c r="EX159" s="471">
        <v>0</v>
      </c>
      <c r="EY159" s="471">
        <v>0</v>
      </c>
      <c r="EZ159" s="471">
        <v>0</v>
      </c>
      <c r="FA159" s="471">
        <v>0</v>
      </c>
      <c r="FB159" s="471">
        <v>0</v>
      </c>
      <c r="FC159" s="471">
        <v>0</v>
      </c>
      <c r="FD159" s="471">
        <v>0</v>
      </c>
      <c r="FE159" s="471">
        <v>0</v>
      </c>
      <c r="FF159" s="471">
        <v>0</v>
      </c>
      <c r="FG159" s="471">
        <v>0</v>
      </c>
      <c r="FH159" s="471">
        <v>0</v>
      </c>
      <c r="FI159" s="471">
        <v>0</v>
      </c>
      <c r="FJ159" s="471">
        <v>0</v>
      </c>
      <c r="FK159" s="471">
        <v>0</v>
      </c>
      <c r="FL159" s="471">
        <v>0</v>
      </c>
      <c r="FM159" s="471">
        <v>0</v>
      </c>
      <c r="FN159" s="471">
        <v>0</v>
      </c>
      <c r="FO159" s="471">
        <v>85.209251300899226</v>
      </c>
      <c r="FP159" s="471">
        <v>85.395326955119174</v>
      </c>
      <c r="FQ159" s="471">
        <v>85.437489430932899</v>
      </c>
      <c r="FR159" s="471">
        <v>85.413889092355561</v>
      </c>
      <c r="FS159" s="471">
        <v>85.082618613018866</v>
      </c>
      <c r="FT159" s="471">
        <v>85.193191333393841</v>
      </c>
      <c r="FU159" s="471">
        <v>85.131763544747912</v>
      </c>
      <c r="FV159" s="471">
        <v>85.286422998191568</v>
      </c>
      <c r="FW159" s="471">
        <v>84.379602439711945</v>
      </c>
      <c r="FX159" s="471">
        <v>84.539216362371931</v>
      </c>
      <c r="FY159" s="471">
        <v>84.277687469471104</v>
      </c>
      <c r="FZ159" s="471">
        <v>83.908108368103612</v>
      </c>
      <c r="GA159" s="471">
        <v>84.372491680091045</v>
      </c>
      <c r="GB159" s="471">
        <v>83.56685961266605</v>
      </c>
      <c r="GC159" s="471">
        <v>84.229596728822273</v>
      </c>
      <c r="GD159" s="471">
        <v>84.088257691272076</v>
      </c>
      <c r="GE159" s="471">
        <v>84.025130782875408</v>
      </c>
      <c r="GF159" s="471">
        <v>83.117023736122434</v>
      </c>
      <c r="GG159" s="471">
        <v>82.813107992890167</v>
      </c>
      <c r="GH159" s="471">
        <v>82.502033541915011</v>
      </c>
      <c r="GI159" s="471">
        <v>81.821925576525942</v>
      </c>
      <c r="GJ159" s="471">
        <v>82.606089634292388</v>
      </c>
      <c r="GK159" s="471">
        <v>82.092929082033095</v>
      </c>
      <c r="GL159" s="471">
        <v>83.313021380869287</v>
      </c>
      <c r="GM159" s="471">
        <v>83.186284511064429</v>
      </c>
      <c r="GN159" s="471">
        <v>83.697235595975812</v>
      </c>
      <c r="GO159" s="471">
        <v>84.261966999629848</v>
      </c>
      <c r="GP159" s="471">
        <v>84.493934480601467</v>
      </c>
      <c r="GQ159" s="471">
        <v>84.442389665175057</v>
      </c>
      <c r="GR159" s="471">
        <v>84.862148076137956</v>
      </c>
      <c r="GS159" s="471">
        <v>86.351469652895176</v>
      </c>
      <c r="GT159" s="471">
        <v>86.71145353887735</v>
      </c>
      <c r="GU159" s="471">
        <v>87.286227554391431</v>
      </c>
      <c r="GV159" s="471">
        <v>86.944566087835256</v>
      </c>
      <c r="GW159" s="471">
        <v>86.472770455025753</v>
      </c>
      <c r="GX159" s="471">
        <v>87.080042349728117</v>
      </c>
      <c r="GY159" s="471">
        <v>87.909058691315934</v>
      </c>
      <c r="GZ159" s="471">
        <v>87.65107451249969</v>
      </c>
      <c r="HA159" s="471">
        <v>87.645653414909958</v>
      </c>
      <c r="HB159" s="471">
        <v>88.411766127885485</v>
      </c>
      <c r="HC159" s="471">
        <v>88.377201826641013</v>
      </c>
      <c r="HD159" s="471">
        <v>88.949289810729411</v>
      </c>
      <c r="HE159" s="471">
        <v>90.78222462255809</v>
      </c>
      <c r="HF159" s="471">
        <v>91.191083173099159</v>
      </c>
      <c r="HG159" s="471">
        <v>90.960864397158119</v>
      </c>
      <c r="HH159" s="471">
        <v>91.057963515064657</v>
      </c>
      <c r="HI159" s="471">
        <v>91.74183902678223</v>
      </c>
      <c r="HJ159" s="471">
        <v>91.271005865289311</v>
      </c>
      <c r="HK159" s="471">
        <v>91.933816643110859</v>
      </c>
      <c r="HL159" s="471">
        <v>92.21813598197906</v>
      </c>
      <c r="HM159" s="471">
        <v>92.177548170232768</v>
      </c>
      <c r="HN159" s="471">
        <v>92.332965484739447</v>
      </c>
      <c r="HO159" s="471">
        <v>92.492692756484416</v>
      </c>
      <c r="HP159" s="471">
        <v>92.512974087832845</v>
      </c>
      <c r="HQ159" s="471">
        <v>91.607885055855292</v>
      </c>
      <c r="HR159" s="471">
        <v>92.099629175186919</v>
      </c>
      <c r="HS159" s="471">
        <v>91.606266507870345</v>
      </c>
      <c r="HT159" s="471">
        <v>91.597352176969451</v>
      </c>
      <c r="HU159" s="471">
        <v>91.543139677726273</v>
      </c>
      <c r="HV159" s="471">
        <v>91.59943149728602</v>
      </c>
      <c r="HW159" s="471">
        <v>92</v>
      </c>
      <c r="HX159" s="471">
        <v>93.057068679121485</v>
      </c>
      <c r="HY159" s="471">
        <v>92.596217556932899</v>
      </c>
      <c r="HZ159" s="471">
        <v>92.787698498118516</v>
      </c>
      <c r="IA159" s="471">
        <v>92.638156180018953</v>
      </c>
      <c r="IB159" s="471">
        <v>93.307762548997417</v>
      </c>
      <c r="IC159" s="471">
        <v>93.289068543057638</v>
      </c>
      <c r="ID159" s="471">
        <v>93.799374013564247</v>
      </c>
      <c r="IE159" s="471">
        <v>93.394273987855911</v>
      </c>
      <c r="IF159" s="471">
        <v>93.334544762171689</v>
      </c>
      <c r="IG159" s="471">
        <v>93.132246298126347</v>
      </c>
      <c r="IH159" s="471">
        <v>93.052480796850006</v>
      </c>
      <c r="II159" s="471">
        <v>93.290394801446027</v>
      </c>
      <c r="IJ159" s="471">
        <v>93.53764369542219</v>
      </c>
      <c r="IK159" s="471">
        <v>93.484441783515692</v>
      </c>
      <c r="IL159" s="471">
        <v>93.387239875993615</v>
      </c>
      <c r="IM159" s="471">
        <v>93.200555512688211</v>
      </c>
      <c r="IN159" s="471">
        <v>95.790402773451035</v>
      </c>
      <c r="IO159" s="471">
        <v>95.576964422915481</v>
      </c>
      <c r="IP159" s="471">
        <v>95.505900022527442</v>
      </c>
      <c r="IQ159" s="471">
        <v>95.546880147976978</v>
      </c>
      <c r="IR159" s="471">
        <v>96.495394120773199</v>
      </c>
      <c r="IS159" s="471">
        <v>96.379877737498333</v>
      </c>
      <c r="IT159" s="471">
        <v>96.354519621202314</v>
      </c>
      <c r="IU159" s="471">
        <v>96.693802869395782</v>
      </c>
      <c r="IV159" s="471">
        <v>97.426630934107664</v>
      </c>
      <c r="IW159" s="471">
        <v>97.108525843126927</v>
      </c>
      <c r="IX159" s="471">
        <v>97.300836808401669</v>
      </c>
      <c r="IY159" s="471">
        <v>97.719973307635172</v>
      </c>
      <c r="IZ159" s="471">
        <v>97.682560397803996</v>
      </c>
      <c r="JA159" s="471">
        <v>97.99753172020641</v>
      </c>
      <c r="JB159" s="471">
        <v>98.138220766541295</v>
      </c>
      <c r="JC159" s="471">
        <v>99.4464987396331</v>
      </c>
      <c r="JD159" s="471">
        <v>99.368758549173151</v>
      </c>
      <c r="JE159" s="471">
        <v>99.635162664624943</v>
      </c>
      <c r="JF159" s="471">
        <v>100.45290322064436</v>
      </c>
      <c r="JG159" s="471">
        <v>100.84770680998052</v>
      </c>
      <c r="JH159" s="471">
        <v>100.53035469505154</v>
      </c>
      <c r="JI159" s="471">
        <v>100.68208637187027</v>
      </c>
      <c r="JJ159" s="471">
        <v>100.61824591979766</v>
      </c>
      <c r="JK159" s="471">
        <v>101.09531849048135</v>
      </c>
      <c r="JL159" s="471">
        <v>101.20840240623782</v>
      </c>
      <c r="JM159" s="471">
        <v>101.32459668433054</v>
      </c>
      <c r="JN159" s="471">
        <v>100.83627993829428</v>
      </c>
      <c r="JO159" s="471">
        <v>100.95589574244799</v>
      </c>
      <c r="JP159" s="471">
        <v>101.49832499331559</v>
      </c>
      <c r="JQ159" s="471">
        <v>101.43611145813993</v>
      </c>
      <c r="JR159" s="471">
        <v>101.79548130235361</v>
      </c>
      <c r="JS159" s="471">
        <v>101.93834833258884</v>
      </c>
      <c r="JT159" s="471">
        <v>102.18377664125968</v>
      </c>
      <c r="JU159" s="471">
        <v>102.35187461106835</v>
      </c>
      <c r="JV159" s="471">
        <v>103.11770943403175</v>
      </c>
      <c r="JW159" s="471">
        <v>103.47441935031149</v>
      </c>
      <c r="JX159" s="471">
        <v>103.72490984504689</v>
      </c>
      <c r="JY159" s="471">
        <v>103.91758315804863</v>
      </c>
      <c r="JZ159" s="471">
        <v>103.99822035851949</v>
      </c>
      <c r="KA159" s="471">
        <v>104.96080528920419</v>
      </c>
      <c r="KB159" s="471">
        <v>105.7294902050586</v>
      </c>
      <c r="KC159" s="471">
        <v>105.93044584472288</v>
      </c>
      <c r="KD159" s="471">
        <v>106.14874727366471</v>
      </c>
      <c r="KE159" s="471">
        <v>106.43302847320413</v>
      </c>
      <c r="KF159" s="471">
        <v>106.6103160754589</v>
      </c>
      <c r="KG159" s="471">
        <v>106.68753118491085</v>
      </c>
      <c r="KH159" s="471">
        <v>106.87293929089692</v>
      </c>
      <c r="KI159" s="471">
        <v>107.53025471635418</v>
      </c>
      <c r="KJ159" s="471">
        <v>107.69399609175829</v>
      </c>
      <c r="KK159" s="471">
        <v>107.91796806317521</v>
      </c>
      <c r="KL159" s="471">
        <v>107.92587509681593</v>
      </c>
      <c r="KM159" s="471">
        <v>108.12502685778516</v>
      </c>
      <c r="KN159" s="471">
        <v>108.06624716719503</v>
      </c>
      <c r="KO159" s="471">
        <v>108.10834425355739</v>
      </c>
      <c r="KP159" s="471">
        <v>108.30953676127648</v>
      </c>
      <c r="KQ159" s="471">
        <v>108.45451733297323</v>
      </c>
      <c r="KR159" s="471">
        <v>108.72100020739767</v>
      </c>
      <c r="KS159" s="471">
        <v>109.0771745100086</v>
      </c>
      <c r="KT159" s="471">
        <v>109.32356009920318</v>
      </c>
      <c r="KU159" s="471">
        <v>109.70743344214191</v>
      </c>
      <c r="KV159" s="471">
        <v>109.83520877064338</v>
      </c>
      <c r="KW159" s="471">
        <v>109.63429821166457</v>
      </c>
      <c r="KX159" s="471">
        <v>110.18563263249747</v>
      </c>
      <c r="KY159" s="471">
        <v>110.58009336231585</v>
      </c>
      <c r="KZ159" s="471">
        <v>111.51241683738223</v>
      </c>
      <c r="LA159" s="471">
        <v>111.42232941876834</v>
      </c>
      <c r="LB159" s="471">
        <v>111.76545853897294</v>
      </c>
      <c r="LC159" s="471">
        <v>111.90488556223312</v>
      </c>
      <c r="LD159" s="471">
        <v>113.17108320563523</v>
      </c>
      <c r="LE159" s="471">
        <v>113.6757243343738</v>
      </c>
      <c r="LF159" s="471">
        <v>-8</v>
      </c>
      <c r="LG159" s="471">
        <v>-8</v>
      </c>
      <c r="LH159" s="471">
        <v>-8</v>
      </c>
      <c r="LI159" s="471">
        <v>-8</v>
      </c>
      <c r="LJ159" s="471">
        <v>-8</v>
      </c>
      <c r="LK159" s="471">
        <v>-8</v>
      </c>
      <c r="LL159" s="471">
        <v>-8</v>
      </c>
      <c r="LM159" s="471">
        <v>-8</v>
      </c>
      <c r="LN159" s="471"/>
      <c r="LO159" s="471"/>
      <c r="LP159" s="471"/>
      <c r="LQ159" s="471"/>
      <c r="LR159" s="471"/>
      <c r="LS159" s="471"/>
      <c r="LT159" s="471"/>
      <c r="LU159" s="471"/>
      <c r="LV159" s="471"/>
      <c r="LW159" s="471"/>
      <c r="LX159" s="471"/>
      <c r="LY159" s="471"/>
      <c r="LZ159" s="471"/>
      <c r="MA159" s="471"/>
      <c r="MB159" s="471"/>
      <c r="MC159" s="471"/>
      <c r="MD159" s="471"/>
      <c r="ME159" s="471"/>
      <c r="MF159" s="471"/>
      <c r="MG159" s="471"/>
      <c r="MH159" s="471"/>
      <c r="MI159" s="471"/>
      <c r="MJ159" s="471"/>
      <c r="MK159" s="471"/>
      <c r="ML159" s="471"/>
      <c r="MM159" s="471"/>
      <c r="MN159" s="471"/>
      <c r="MO159" s="471"/>
      <c r="MP159" s="471"/>
      <c r="MQ159" s="471"/>
      <c r="MR159" s="471"/>
      <c r="MS159" s="471"/>
      <c r="MT159" s="471"/>
      <c r="MU159" s="471"/>
      <c r="MV159" s="471"/>
      <c r="MW159" s="471"/>
    </row>
    <row r="160" spans="1:361">
      <c r="A160" s="468" t="s">
        <v>848</v>
      </c>
      <c r="B160" s="562">
        <v>2777.4447180312523</v>
      </c>
      <c r="C160" s="471">
        <v>0</v>
      </c>
      <c r="D160" s="471">
        <v>0</v>
      </c>
      <c r="E160" s="471">
        <v>0</v>
      </c>
      <c r="F160" s="471">
        <v>0</v>
      </c>
      <c r="G160" s="471">
        <v>0</v>
      </c>
      <c r="H160" s="471">
        <v>0</v>
      </c>
      <c r="I160" s="471">
        <v>0</v>
      </c>
      <c r="J160" s="471">
        <v>0</v>
      </c>
      <c r="K160" s="471">
        <v>0</v>
      </c>
      <c r="L160" s="471">
        <v>0</v>
      </c>
      <c r="M160" s="471">
        <v>0</v>
      </c>
      <c r="N160" s="471">
        <v>0</v>
      </c>
      <c r="O160" s="471">
        <v>0</v>
      </c>
      <c r="P160" s="471">
        <v>0</v>
      </c>
      <c r="Q160" s="471">
        <v>0</v>
      </c>
      <c r="R160" s="471">
        <v>0</v>
      </c>
      <c r="S160" s="471">
        <v>0</v>
      </c>
      <c r="T160" s="471">
        <v>0</v>
      </c>
      <c r="U160" s="471">
        <v>0</v>
      </c>
      <c r="V160" s="471">
        <v>0</v>
      </c>
      <c r="W160" s="471">
        <v>0</v>
      </c>
      <c r="X160" s="471">
        <v>0</v>
      </c>
      <c r="Y160" s="471">
        <v>0</v>
      </c>
      <c r="Z160" s="471">
        <v>0</v>
      </c>
      <c r="AA160" s="471">
        <v>0</v>
      </c>
      <c r="AB160" s="471">
        <v>0</v>
      </c>
      <c r="AC160" s="471">
        <v>0</v>
      </c>
      <c r="AD160" s="471">
        <v>0</v>
      </c>
      <c r="AE160" s="471">
        <v>0</v>
      </c>
      <c r="AF160" s="471">
        <v>0</v>
      </c>
      <c r="AG160" s="471">
        <v>0</v>
      </c>
      <c r="AH160" s="471">
        <v>0</v>
      </c>
      <c r="AI160" s="471">
        <v>0</v>
      </c>
      <c r="AJ160" s="471">
        <v>0</v>
      </c>
      <c r="AK160" s="471">
        <v>0</v>
      </c>
      <c r="AL160" s="471">
        <v>0</v>
      </c>
      <c r="AM160" s="471">
        <v>0</v>
      </c>
      <c r="AN160" s="471">
        <v>0</v>
      </c>
      <c r="AO160" s="471">
        <v>0</v>
      </c>
      <c r="AP160" s="471">
        <v>0</v>
      </c>
      <c r="AQ160" s="471">
        <v>0</v>
      </c>
      <c r="AR160" s="471">
        <v>0</v>
      </c>
      <c r="AS160" s="471">
        <v>0</v>
      </c>
      <c r="AT160" s="471">
        <v>0</v>
      </c>
      <c r="AU160" s="471">
        <v>0</v>
      </c>
      <c r="AV160" s="471">
        <v>0</v>
      </c>
      <c r="AW160" s="471">
        <v>0</v>
      </c>
      <c r="AX160" s="471">
        <v>0</v>
      </c>
      <c r="AY160" s="471">
        <v>0</v>
      </c>
      <c r="AZ160" s="471">
        <v>0</v>
      </c>
      <c r="BA160" s="471">
        <v>0</v>
      </c>
      <c r="BB160" s="471">
        <v>0</v>
      </c>
      <c r="BC160" s="471">
        <v>0</v>
      </c>
      <c r="BD160" s="471">
        <v>0</v>
      </c>
      <c r="BE160" s="471">
        <v>0</v>
      </c>
      <c r="BF160" s="471">
        <v>0</v>
      </c>
      <c r="BG160" s="471">
        <v>0</v>
      </c>
      <c r="BH160" s="471">
        <v>0</v>
      </c>
      <c r="BI160" s="471">
        <v>0</v>
      </c>
      <c r="BJ160" s="471">
        <v>0</v>
      </c>
      <c r="BK160" s="471">
        <v>0</v>
      </c>
      <c r="BL160" s="471">
        <v>0</v>
      </c>
      <c r="BM160" s="471">
        <v>0</v>
      </c>
      <c r="BN160" s="471">
        <v>0</v>
      </c>
      <c r="BO160" s="471">
        <v>0</v>
      </c>
      <c r="BP160" s="471">
        <v>0</v>
      </c>
      <c r="BQ160" s="471">
        <v>0</v>
      </c>
      <c r="BR160" s="471">
        <v>0</v>
      </c>
      <c r="BS160" s="471">
        <v>0</v>
      </c>
      <c r="BT160" s="471">
        <v>0</v>
      </c>
      <c r="BU160" s="471">
        <v>0</v>
      </c>
      <c r="BV160" s="471">
        <v>0</v>
      </c>
      <c r="BW160" s="471">
        <v>0</v>
      </c>
      <c r="BX160" s="471">
        <v>0</v>
      </c>
      <c r="BY160" s="471">
        <v>0</v>
      </c>
      <c r="BZ160" s="471">
        <v>0</v>
      </c>
      <c r="CA160" s="471">
        <v>0</v>
      </c>
      <c r="CB160" s="471">
        <v>0</v>
      </c>
      <c r="CC160" s="471">
        <v>0</v>
      </c>
      <c r="CD160" s="471">
        <v>0</v>
      </c>
      <c r="CE160" s="471">
        <v>0</v>
      </c>
      <c r="CF160" s="471">
        <v>0</v>
      </c>
      <c r="CG160" s="471">
        <v>0</v>
      </c>
      <c r="CH160" s="471">
        <v>0</v>
      </c>
      <c r="CI160" s="471">
        <v>0</v>
      </c>
      <c r="CJ160" s="471">
        <v>0</v>
      </c>
      <c r="CK160" s="471">
        <v>0</v>
      </c>
      <c r="CL160" s="471">
        <v>0</v>
      </c>
      <c r="CM160" s="471">
        <v>0</v>
      </c>
      <c r="CN160" s="471">
        <v>0</v>
      </c>
      <c r="CO160" s="471">
        <v>0</v>
      </c>
      <c r="CP160" s="471">
        <v>0</v>
      </c>
      <c r="CQ160" s="471">
        <v>0</v>
      </c>
      <c r="CR160" s="471">
        <v>0</v>
      </c>
      <c r="CS160" s="471">
        <v>0</v>
      </c>
      <c r="CT160" s="471">
        <v>0</v>
      </c>
      <c r="CU160" s="471">
        <v>0</v>
      </c>
      <c r="CV160" s="471">
        <v>0</v>
      </c>
      <c r="CW160" s="471">
        <v>0</v>
      </c>
      <c r="CX160" s="471">
        <v>0</v>
      </c>
      <c r="CY160" s="471">
        <v>0</v>
      </c>
      <c r="CZ160" s="471">
        <v>0</v>
      </c>
      <c r="DA160" s="471">
        <v>0</v>
      </c>
      <c r="DB160" s="471">
        <v>0</v>
      </c>
      <c r="DC160" s="471">
        <v>0</v>
      </c>
      <c r="DD160" s="471">
        <v>0</v>
      </c>
      <c r="DE160" s="471">
        <v>0</v>
      </c>
      <c r="DF160" s="471">
        <v>0</v>
      </c>
      <c r="DG160" s="471">
        <v>0</v>
      </c>
      <c r="DH160" s="471">
        <v>0</v>
      </c>
      <c r="DI160" s="471">
        <v>0</v>
      </c>
      <c r="DJ160" s="471">
        <v>0</v>
      </c>
      <c r="DK160" s="471">
        <v>0</v>
      </c>
      <c r="DL160" s="471">
        <v>0</v>
      </c>
      <c r="DM160" s="471">
        <v>0</v>
      </c>
      <c r="DN160" s="471">
        <v>0</v>
      </c>
      <c r="DO160" s="471">
        <v>0</v>
      </c>
      <c r="DP160" s="471">
        <v>0</v>
      </c>
      <c r="DQ160" s="471">
        <v>0</v>
      </c>
      <c r="DR160" s="471">
        <v>0</v>
      </c>
      <c r="DS160" s="471">
        <v>0</v>
      </c>
      <c r="DT160" s="471">
        <v>0</v>
      </c>
      <c r="DU160" s="471">
        <v>0</v>
      </c>
      <c r="DV160" s="471">
        <v>0</v>
      </c>
      <c r="DW160" s="471">
        <v>0</v>
      </c>
      <c r="DX160" s="471">
        <v>0</v>
      </c>
      <c r="DY160" s="471">
        <v>0</v>
      </c>
      <c r="DZ160" s="471">
        <v>0</v>
      </c>
      <c r="EA160" s="471">
        <v>0</v>
      </c>
      <c r="EB160" s="471">
        <v>0</v>
      </c>
      <c r="EC160" s="471">
        <v>0</v>
      </c>
      <c r="ED160" s="471">
        <v>0</v>
      </c>
      <c r="EE160" s="471">
        <v>0</v>
      </c>
      <c r="EF160" s="471">
        <v>0</v>
      </c>
      <c r="EG160" s="471">
        <v>0</v>
      </c>
      <c r="EH160" s="471">
        <v>0</v>
      </c>
      <c r="EI160" s="471">
        <v>0</v>
      </c>
      <c r="EJ160" s="471">
        <v>0</v>
      </c>
      <c r="EK160" s="471">
        <v>0</v>
      </c>
      <c r="EL160" s="471">
        <v>0</v>
      </c>
      <c r="EM160" s="471">
        <v>0</v>
      </c>
      <c r="EN160" s="471">
        <v>0</v>
      </c>
      <c r="EO160" s="471">
        <v>0</v>
      </c>
      <c r="EP160" s="471">
        <v>0</v>
      </c>
      <c r="EQ160" s="471">
        <v>0</v>
      </c>
      <c r="ER160" s="471">
        <v>0</v>
      </c>
      <c r="ES160" s="471">
        <v>0</v>
      </c>
      <c r="ET160" s="471">
        <v>0</v>
      </c>
      <c r="EU160" s="471">
        <v>0</v>
      </c>
      <c r="EV160" s="471">
        <v>0</v>
      </c>
      <c r="EW160" s="471">
        <v>0</v>
      </c>
      <c r="EX160" s="471">
        <v>0</v>
      </c>
      <c r="EY160" s="471">
        <v>0</v>
      </c>
      <c r="EZ160" s="471">
        <v>0</v>
      </c>
      <c r="FA160" s="471">
        <v>0</v>
      </c>
      <c r="FB160" s="471">
        <v>0</v>
      </c>
      <c r="FC160" s="471">
        <v>0</v>
      </c>
      <c r="FD160" s="471">
        <v>0</v>
      </c>
      <c r="FE160" s="471">
        <v>0</v>
      </c>
      <c r="FF160" s="471">
        <v>0</v>
      </c>
      <c r="FG160" s="471">
        <v>0</v>
      </c>
      <c r="FH160" s="471">
        <v>0</v>
      </c>
      <c r="FI160" s="471">
        <v>0</v>
      </c>
      <c r="FJ160" s="471">
        <v>0</v>
      </c>
      <c r="FK160" s="471">
        <v>0</v>
      </c>
      <c r="FL160" s="471">
        <v>0</v>
      </c>
      <c r="FM160" s="471">
        <v>0</v>
      </c>
      <c r="FN160" s="471">
        <v>0</v>
      </c>
      <c r="FO160" s="471">
        <v>76.560850486615706</v>
      </c>
      <c r="FP160" s="471">
        <v>76.556150984113259</v>
      </c>
      <c r="FQ160" s="471">
        <v>76.61578277015704</v>
      </c>
      <c r="FR160" s="471">
        <v>76.236538890620892</v>
      </c>
      <c r="FS160" s="471">
        <v>75.703918648490188</v>
      </c>
      <c r="FT160" s="471">
        <v>76.810619784433101</v>
      </c>
      <c r="FU160" s="471">
        <v>77.98710384938893</v>
      </c>
      <c r="FV160" s="471">
        <v>79.672300913065655</v>
      </c>
      <c r="FW160" s="471">
        <v>80.573039716920249</v>
      </c>
      <c r="FX160" s="471">
        <v>80.974879743947085</v>
      </c>
      <c r="FY160" s="471">
        <v>80.419724832841368</v>
      </c>
      <c r="FZ160" s="471">
        <v>79.772115598959189</v>
      </c>
      <c r="GA160" s="471">
        <v>80.212111238635998</v>
      </c>
      <c r="GB160" s="471">
        <v>80.654075220022506</v>
      </c>
      <c r="GC160" s="471">
        <v>80.560713372523949</v>
      </c>
      <c r="GD160" s="471">
        <v>80.919126001373073</v>
      </c>
      <c r="GE160" s="471">
        <v>80.7602754351893</v>
      </c>
      <c r="GF160" s="471">
        <v>80.935079815879206</v>
      </c>
      <c r="GG160" s="471">
        <v>81.03940087924974</v>
      </c>
      <c r="GH160" s="471">
        <v>81.6132524170946</v>
      </c>
      <c r="GI160" s="471">
        <v>81.653305868842821</v>
      </c>
      <c r="GJ160" s="471">
        <v>81.888495902798851</v>
      </c>
      <c r="GK160" s="471">
        <v>80.651889117545537</v>
      </c>
      <c r="GL160" s="471">
        <v>81.875911322767863</v>
      </c>
      <c r="GM160" s="471">
        <v>82.959977133741745</v>
      </c>
      <c r="GN160" s="471">
        <v>83.421417044530983</v>
      </c>
      <c r="GO160" s="471">
        <v>83.219983189513229</v>
      </c>
      <c r="GP160" s="471">
        <v>83.87291659497393</v>
      </c>
      <c r="GQ160" s="471">
        <v>84.249775579290642</v>
      </c>
      <c r="GR160" s="471">
        <v>84.313081043218389</v>
      </c>
      <c r="GS160" s="471">
        <v>84.876109242101577</v>
      </c>
      <c r="GT160" s="471">
        <v>83.772615662640192</v>
      </c>
      <c r="GU160" s="471">
        <v>84.159017806780739</v>
      </c>
      <c r="GV160" s="471">
        <v>84.406531225408514</v>
      </c>
      <c r="GW160" s="471">
        <v>84.773717656180139</v>
      </c>
      <c r="GX160" s="471">
        <v>84.945910937513773</v>
      </c>
      <c r="GY160" s="471">
        <v>86.238952973748226</v>
      </c>
      <c r="GZ160" s="471">
        <v>87.248347601797889</v>
      </c>
      <c r="HA160" s="471">
        <v>86.750654852365315</v>
      </c>
      <c r="HB160" s="471">
        <v>87.348662088425087</v>
      </c>
      <c r="HC160" s="471">
        <v>87.128108715781295</v>
      </c>
      <c r="HD160" s="471">
        <v>86.629052389672438</v>
      </c>
      <c r="HE160" s="471">
        <v>88.081828311119764</v>
      </c>
      <c r="HF160" s="471">
        <v>87.828337393009463</v>
      </c>
      <c r="HG160" s="471">
        <v>87.412633599717779</v>
      </c>
      <c r="HH160" s="471">
        <v>87.297164764378209</v>
      </c>
      <c r="HI160" s="471">
        <v>86.403602863912511</v>
      </c>
      <c r="HJ160" s="471">
        <v>91.835006491315738</v>
      </c>
      <c r="HK160" s="471">
        <v>91.520259795974567</v>
      </c>
      <c r="HL160" s="471">
        <v>91.733791459622935</v>
      </c>
      <c r="HM160" s="471">
        <v>93.076051510089115</v>
      </c>
      <c r="HN160" s="471">
        <v>92.546359475946218</v>
      </c>
      <c r="HO160" s="471">
        <v>93.773172375979158</v>
      </c>
      <c r="HP160" s="471">
        <v>93.967072202891359</v>
      </c>
      <c r="HQ160" s="471">
        <v>95.235411508105287</v>
      </c>
      <c r="HR160" s="471">
        <v>95.454965449828478</v>
      </c>
      <c r="HS160" s="471">
        <v>96.375475689865041</v>
      </c>
      <c r="HT160" s="471">
        <v>89.872693050665816</v>
      </c>
      <c r="HU160" s="471">
        <v>94.308133618235161</v>
      </c>
      <c r="HV160" s="471">
        <v>95.362096671267963</v>
      </c>
      <c r="HW160" s="471">
        <v>97.499999999999986</v>
      </c>
      <c r="HX160" s="471">
        <v>98.00598045972184</v>
      </c>
      <c r="HY160" s="471">
        <v>98.091619923258747</v>
      </c>
      <c r="HZ160" s="471">
        <v>96.750074084438197</v>
      </c>
      <c r="IA160" s="471">
        <v>96.919027901719431</v>
      </c>
      <c r="IB160" s="471">
        <v>95.959191622376096</v>
      </c>
      <c r="IC160" s="471">
        <v>96.555375065615564</v>
      </c>
      <c r="ID160" s="471">
        <v>97.630081723876216</v>
      </c>
      <c r="IE160" s="471">
        <v>97.634524241229286</v>
      </c>
      <c r="IF160" s="471">
        <v>97.362732657421589</v>
      </c>
      <c r="IG160" s="471">
        <v>97.374788214257947</v>
      </c>
      <c r="IH160" s="471">
        <v>96.90859178970365</v>
      </c>
      <c r="II160" s="471">
        <v>96.896658182656893</v>
      </c>
      <c r="IJ160" s="471">
        <v>96.16609138403787</v>
      </c>
      <c r="IK160" s="471">
        <v>96.18850903124671</v>
      </c>
      <c r="IL160" s="471">
        <v>97.027814124439701</v>
      </c>
      <c r="IM160" s="471">
        <v>97.802120908908819</v>
      </c>
      <c r="IN160" s="471">
        <v>98.523541138799033</v>
      </c>
      <c r="IO160" s="471">
        <v>98.49025179687537</v>
      </c>
      <c r="IP160" s="471">
        <v>98.565416982098156</v>
      </c>
      <c r="IQ160" s="471">
        <v>98.149026963445081</v>
      </c>
      <c r="IR160" s="471">
        <v>98.758936171195401</v>
      </c>
      <c r="IS160" s="471">
        <v>98.953896585285165</v>
      </c>
      <c r="IT160" s="471">
        <v>99.005902658035396</v>
      </c>
      <c r="IU160" s="471">
        <v>99.655580852931223</v>
      </c>
      <c r="IV160" s="471">
        <v>99.693799525844696</v>
      </c>
      <c r="IW160" s="471">
        <v>100.32875019652538</v>
      </c>
      <c r="IX160" s="471">
        <v>100.85143405889029</v>
      </c>
      <c r="IY160" s="471">
        <v>102.12220405799332</v>
      </c>
      <c r="IZ160" s="471">
        <v>102.80255898696319</v>
      </c>
      <c r="JA160" s="471">
        <v>102.89953398728639</v>
      </c>
      <c r="JB160" s="471">
        <v>103.31598957224926</v>
      </c>
      <c r="JC160" s="471">
        <v>102.17446034486018</v>
      </c>
      <c r="JD160" s="471">
        <v>102.46919396911184</v>
      </c>
      <c r="JE160" s="471">
        <v>102.50424575035528</v>
      </c>
      <c r="JF160" s="471">
        <v>103.57673790815599</v>
      </c>
      <c r="JG160" s="471">
        <v>104.34708300751964</v>
      </c>
      <c r="JH160" s="471">
        <v>103.85527694284275</v>
      </c>
      <c r="JI160" s="471">
        <v>103.9451487606796</v>
      </c>
      <c r="JJ160" s="471">
        <v>104.53450612742587</v>
      </c>
      <c r="JK160" s="471">
        <v>104.29874294591292</v>
      </c>
      <c r="JL160" s="471">
        <v>105.15358388818072</v>
      </c>
      <c r="JM160" s="471">
        <v>105.06010256096263</v>
      </c>
      <c r="JN160" s="471">
        <v>103.70430618781299</v>
      </c>
      <c r="JO160" s="471">
        <v>103.80745697702172</v>
      </c>
      <c r="JP160" s="471">
        <v>104.54084777150412</v>
      </c>
      <c r="JQ160" s="471">
        <v>104.07343572668475</v>
      </c>
      <c r="JR160" s="471">
        <v>104.96754046288738</v>
      </c>
      <c r="JS160" s="471">
        <v>105.26730304775489</v>
      </c>
      <c r="JT160" s="471">
        <v>104.854813879795</v>
      </c>
      <c r="JU160" s="471">
        <v>105.59424737815968</v>
      </c>
      <c r="JV160" s="471">
        <v>106.02940297408182</v>
      </c>
      <c r="JW160" s="471">
        <v>105.23466587889128</v>
      </c>
      <c r="JX160" s="471">
        <v>105.12231642460191</v>
      </c>
      <c r="JY160" s="471">
        <v>104.73475865809735</v>
      </c>
      <c r="JZ160" s="471">
        <v>105.6297339274218</v>
      </c>
      <c r="KA160" s="471">
        <v>105.98880578022707</v>
      </c>
      <c r="KB160" s="471">
        <v>106.8871047781698</v>
      </c>
      <c r="KC160" s="471">
        <v>106.42597684740102</v>
      </c>
      <c r="KD160" s="471">
        <v>107.47439963725411</v>
      </c>
      <c r="KE160" s="471">
        <v>107.72669375192379</v>
      </c>
      <c r="KF160" s="471">
        <v>107.50425632837404</v>
      </c>
      <c r="KG160" s="471">
        <v>107.57889463893783</v>
      </c>
      <c r="KH160" s="471">
        <v>107.72661020810258</v>
      </c>
      <c r="KI160" s="471">
        <v>107.5037095329817</v>
      </c>
      <c r="KJ160" s="471">
        <v>107.32646993716847</v>
      </c>
      <c r="KK160" s="471">
        <v>107.74887635222817</v>
      </c>
      <c r="KL160" s="471">
        <v>108.04138338978412</v>
      </c>
      <c r="KM160" s="471">
        <v>108.86114443990857</v>
      </c>
      <c r="KN160" s="471">
        <v>110.92383307811357</v>
      </c>
      <c r="KO160" s="471">
        <v>111.58686634047004</v>
      </c>
      <c r="KP160" s="471">
        <v>112.42942429939224</v>
      </c>
      <c r="KQ160" s="471">
        <v>112.22058530995163</v>
      </c>
      <c r="KR160" s="471">
        <v>112.25813453776435</v>
      </c>
      <c r="KS160" s="471">
        <v>112.30987987032826</v>
      </c>
      <c r="KT160" s="471">
        <v>112.5961103817946</v>
      </c>
      <c r="KU160" s="471">
        <v>113.07984079597612</v>
      </c>
      <c r="KV160" s="471">
        <v>114.06791461650838</v>
      </c>
      <c r="KW160" s="471">
        <v>114.10697166658781</v>
      </c>
      <c r="KX160" s="471">
        <v>114.10573422281146</v>
      </c>
      <c r="KY160" s="471">
        <v>114.47475282867906</v>
      </c>
      <c r="KZ160" s="471">
        <v>115.28630665023495</v>
      </c>
      <c r="LA160" s="471">
        <v>115.47722208094515</v>
      </c>
      <c r="LB160" s="471">
        <v>115.50981266700867</v>
      </c>
      <c r="LC160" s="471">
        <v>116.16777650383494</v>
      </c>
      <c r="LD160" s="471">
        <v>117.06900665842875</v>
      </c>
      <c r="LE160" s="471">
        <v>117.18817159676173</v>
      </c>
      <c r="LF160" s="471">
        <v>-7</v>
      </c>
      <c r="LG160" s="471">
        <v>-7</v>
      </c>
      <c r="LH160" s="471">
        <v>-7</v>
      </c>
      <c r="LI160" s="471">
        <v>-7</v>
      </c>
      <c r="LJ160" s="471">
        <v>-7</v>
      </c>
      <c r="LK160" s="471">
        <v>-7</v>
      </c>
      <c r="LL160" s="471">
        <v>-7</v>
      </c>
      <c r="LM160" s="471">
        <v>-7</v>
      </c>
      <c r="LN160" s="471"/>
      <c r="LO160" s="471"/>
      <c r="LP160" s="471"/>
      <c r="LQ160" s="471"/>
      <c r="LR160" s="471"/>
      <c r="LS160" s="471"/>
      <c r="LT160" s="471"/>
      <c r="LU160" s="471"/>
      <c r="LV160" s="471"/>
      <c r="LW160" s="471"/>
      <c r="LX160" s="471"/>
      <c r="LY160" s="471"/>
      <c r="LZ160" s="471"/>
      <c r="MA160" s="471"/>
      <c r="MB160" s="471"/>
      <c r="MC160" s="471"/>
      <c r="MD160" s="471"/>
      <c r="ME160" s="471"/>
      <c r="MF160" s="471"/>
      <c r="MG160" s="471"/>
      <c r="MH160" s="471"/>
      <c r="MI160" s="471"/>
      <c r="MJ160" s="471"/>
      <c r="MK160" s="471"/>
      <c r="ML160" s="471"/>
      <c r="MM160" s="471"/>
      <c r="MN160" s="471"/>
      <c r="MO160" s="471"/>
      <c r="MP160" s="471"/>
      <c r="MQ160" s="471"/>
      <c r="MR160" s="471"/>
      <c r="MS160" s="471"/>
      <c r="MT160" s="471"/>
      <c r="MU160" s="471"/>
      <c r="MV160" s="471"/>
      <c r="MW160" s="471"/>
    </row>
    <row r="161" spans="1:361">
      <c r="A161" s="467" t="s">
        <v>34</v>
      </c>
      <c r="B161" s="561">
        <v>642.55313192925541</v>
      </c>
      <c r="C161" s="471">
        <v>0</v>
      </c>
      <c r="D161" s="471">
        <v>0</v>
      </c>
      <c r="E161" s="471">
        <v>0</v>
      </c>
      <c r="F161" s="471">
        <v>0</v>
      </c>
      <c r="G161" s="471">
        <v>0</v>
      </c>
      <c r="H161" s="471">
        <v>0</v>
      </c>
      <c r="I161" s="471">
        <v>0</v>
      </c>
      <c r="J161" s="471">
        <v>0</v>
      </c>
      <c r="K161" s="471">
        <v>0</v>
      </c>
      <c r="L161" s="471">
        <v>0</v>
      </c>
      <c r="M161" s="471">
        <v>0</v>
      </c>
      <c r="N161" s="471">
        <v>0</v>
      </c>
      <c r="O161" s="471">
        <v>0</v>
      </c>
      <c r="P161" s="471">
        <v>0</v>
      </c>
      <c r="Q161" s="471">
        <v>0</v>
      </c>
      <c r="R161" s="471">
        <v>0</v>
      </c>
      <c r="S161" s="471">
        <v>0</v>
      </c>
      <c r="T161" s="471">
        <v>0</v>
      </c>
      <c r="U161" s="471">
        <v>0</v>
      </c>
      <c r="V161" s="471">
        <v>0</v>
      </c>
      <c r="W161" s="471">
        <v>0</v>
      </c>
      <c r="X161" s="471">
        <v>0</v>
      </c>
      <c r="Y161" s="471">
        <v>0</v>
      </c>
      <c r="Z161" s="471">
        <v>0</v>
      </c>
      <c r="AA161" s="471">
        <v>0</v>
      </c>
      <c r="AB161" s="471">
        <v>0</v>
      </c>
      <c r="AC161" s="471">
        <v>0</v>
      </c>
      <c r="AD161" s="471">
        <v>0</v>
      </c>
      <c r="AE161" s="471">
        <v>0</v>
      </c>
      <c r="AF161" s="471">
        <v>0</v>
      </c>
      <c r="AG161" s="471">
        <v>0</v>
      </c>
      <c r="AH161" s="471">
        <v>0</v>
      </c>
      <c r="AI161" s="471">
        <v>0</v>
      </c>
      <c r="AJ161" s="471">
        <v>0</v>
      </c>
      <c r="AK161" s="471">
        <v>0</v>
      </c>
      <c r="AL161" s="471">
        <v>0</v>
      </c>
      <c r="AM161" s="471">
        <v>0</v>
      </c>
      <c r="AN161" s="471">
        <v>0</v>
      </c>
      <c r="AO161" s="471">
        <v>0</v>
      </c>
      <c r="AP161" s="471">
        <v>0</v>
      </c>
      <c r="AQ161" s="471">
        <v>0</v>
      </c>
      <c r="AR161" s="471">
        <v>0</v>
      </c>
      <c r="AS161" s="471">
        <v>0</v>
      </c>
      <c r="AT161" s="471">
        <v>0</v>
      </c>
      <c r="AU161" s="471">
        <v>0</v>
      </c>
      <c r="AV161" s="471">
        <v>0</v>
      </c>
      <c r="AW161" s="471">
        <v>0</v>
      </c>
      <c r="AX161" s="471">
        <v>0</v>
      </c>
      <c r="AY161" s="471">
        <v>0</v>
      </c>
      <c r="AZ161" s="471">
        <v>0</v>
      </c>
      <c r="BA161" s="471">
        <v>0</v>
      </c>
      <c r="BB161" s="471">
        <v>0</v>
      </c>
      <c r="BC161" s="471">
        <v>0</v>
      </c>
      <c r="BD161" s="471">
        <v>0</v>
      </c>
      <c r="BE161" s="471">
        <v>0</v>
      </c>
      <c r="BF161" s="471">
        <v>0</v>
      </c>
      <c r="BG161" s="471">
        <v>0</v>
      </c>
      <c r="BH161" s="471">
        <v>0</v>
      </c>
      <c r="BI161" s="471">
        <v>0</v>
      </c>
      <c r="BJ161" s="471">
        <v>0</v>
      </c>
      <c r="BK161" s="471">
        <v>0</v>
      </c>
      <c r="BL161" s="471">
        <v>0</v>
      </c>
      <c r="BM161" s="471">
        <v>0</v>
      </c>
      <c r="BN161" s="471">
        <v>0</v>
      </c>
      <c r="BO161" s="471">
        <v>0</v>
      </c>
      <c r="BP161" s="471">
        <v>0</v>
      </c>
      <c r="BQ161" s="471">
        <v>0</v>
      </c>
      <c r="BR161" s="471">
        <v>0</v>
      </c>
      <c r="BS161" s="471">
        <v>0</v>
      </c>
      <c r="BT161" s="471">
        <v>0</v>
      </c>
      <c r="BU161" s="471">
        <v>0</v>
      </c>
      <c r="BV161" s="471">
        <v>0</v>
      </c>
      <c r="BW161" s="471">
        <v>0</v>
      </c>
      <c r="BX161" s="471">
        <v>0</v>
      </c>
      <c r="BY161" s="471">
        <v>0</v>
      </c>
      <c r="BZ161" s="471">
        <v>0</v>
      </c>
      <c r="CA161" s="471">
        <v>0</v>
      </c>
      <c r="CB161" s="471">
        <v>0</v>
      </c>
      <c r="CC161" s="471">
        <v>0</v>
      </c>
      <c r="CD161" s="471">
        <v>0</v>
      </c>
      <c r="CE161" s="471">
        <v>0</v>
      </c>
      <c r="CF161" s="471">
        <v>0</v>
      </c>
      <c r="CG161" s="471">
        <v>0</v>
      </c>
      <c r="CH161" s="471">
        <v>0</v>
      </c>
      <c r="CI161" s="471">
        <v>0</v>
      </c>
      <c r="CJ161" s="471">
        <v>0</v>
      </c>
      <c r="CK161" s="471">
        <v>0</v>
      </c>
      <c r="CL161" s="471">
        <v>0</v>
      </c>
      <c r="CM161" s="471">
        <v>0</v>
      </c>
      <c r="CN161" s="471">
        <v>0</v>
      </c>
      <c r="CO161" s="471">
        <v>0</v>
      </c>
      <c r="CP161" s="471">
        <v>0</v>
      </c>
      <c r="CQ161" s="471">
        <v>0</v>
      </c>
      <c r="CR161" s="471">
        <v>0</v>
      </c>
      <c r="CS161" s="471">
        <v>0</v>
      </c>
      <c r="CT161" s="471">
        <v>0</v>
      </c>
      <c r="CU161" s="471">
        <v>0</v>
      </c>
      <c r="CV161" s="471">
        <v>0</v>
      </c>
      <c r="CW161" s="471">
        <v>0</v>
      </c>
      <c r="CX161" s="471">
        <v>0</v>
      </c>
      <c r="CY161" s="471">
        <v>0</v>
      </c>
      <c r="CZ161" s="471">
        <v>0</v>
      </c>
      <c r="DA161" s="471">
        <v>0</v>
      </c>
      <c r="DB161" s="471">
        <v>0</v>
      </c>
      <c r="DC161" s="471">
        <v>0</v>
      </c>
      <c r="DD161" s="471">
        <v>0</v>
      </c>
      <c r="DE161" s="471">
        <v>0</v>
      </c>
      <c r="DF161" s="471">
        <v>0</v>
      </c>
      <c r="DG161" s="471">
        <v>0</v>
      </c>
      <c r="DH161" s="471">
        <v>0</v>
      </c>
      <c r="DI161" s="471">
        <v>0</v>
      </c>
      <c r="DJ161" s="471">
        <v>0</v>
      </c>
      <c r="DK161" s="471">
        <v>0</v>
      </c>
      <c r="DL161" s="471">
        <v>0</v>
      </c>
      <c r="DM161" s="471">
        <v>0</v>
      </c>
      <c r="DN161" s="471">
        <v>0</v>
      </c>
      <c r="DO161" s="471">
        <v>0</v>
      </c>
      <c r="DP161" s="471">
        <v>0</v>
      </c>
      <c r="DQ161" s="471">
        <v>0</v>
      </c>
      <c r="DR161" s="471">
        <v>0</v>
      </c>
      <c r="DS161" s="471">
        <v>0</v>
      </c>
      <c r="DT161" s="471">
        <v>0</v>
      </c>
      <c r="DU161" s="471">
        <v>0</v>
      </c>
      <c r="DV161" s="471">
        <v>0</v>
      </c>
      <c r="DW161" s="471">
        <v>0</v>
      </c>
      <c r="DX161" s="471">
        <v>0</v>
      </c>
      <c r="DY161" s="471">
        <v>0</v>
      </c>
      <c r="DZ161" s="471">
        <v>0</v>
      </c>
      <c r="EA161" s="471">
        <v>0</v>
      </c>
      <c r="EB161" s="471">
        <v>0</v>
      </c>
      <c r="EC161" s="471">
        <v>0</v>
      </c>
      <c r="ED161" s="471">
        <v>0</v>
      </c>
      <c r="EE161" s="471">
        <v>0</v>
      </c>
      <c r="EF161" s="471">
        <v>0</v>
      </c>
      <c r="EG161" s="471">
        <v>0</v>
      </c>
      <c r="EH161" s="471">
        <v>0</v>
      </c>
      <c r="EI161" s="471">
        <v>0</v>
      </c>
      <c r="EJ161" s="471">
        <v>0</v>
      </c>
      <c r="EK161" s="471">
        <v>0</v>
      </c>
      <c r="EL161" s="471">
        <v>0</v>
      </c>
      <c r="EM161" s="471">
        <v>0</v>
      </c>
      <c r="EN161" s="471">
        <v>0</v>
      </c>
      <c r="EO161" s="471">
        <v>0</v>
      </c>
      <c r="EP161" s="471">
        <v>0</v>
      </c>
      <c r="EQ161" s="471">
        <v>0</v>
      </c>
      <c r="ER161" s="471">
        <v>0</v>
      </c>
      <c r="ES161" s="471">
        <v>0</v>
      </c>
      <c r="ET161" s="471">
        <v>0</v>
      </c>
      <c r="EU161" s="471">
        <v>0</v>
      </c>
      <c r="EV161" s="471">
        <v>0</v>
      </c>
      <c r="EW161" s="471">
        <v>0</v>
      </c>
      <c r="EX161" s="471">
        <v>0</v>
      </c>
      <c r="EY161" s="471">
        <v>0</v>
      </c>
      <c r="EZ161" s="471">
        <v>0</v>
      </c>
      <c r="FA161" s="471">
        <v>0</v>
      </c>
      <c r="FB161" s="471">
        <v>0</v>
      </c>
      <c r="FC161" s="471">
        <v>0</v>
      </c>
      <c r="FD161" s="471">
        <v>0</v>
      </c>
      <c r="FE161" s="471">
        <v>0</v>
      </c>
      <c r="FF161" s="471">
        <v>0</v>
      </c>
      <c r="FG161" s="471">
        <v>0</v>
      </c>
      <c r="FH161" s="471">
        <v>0</v>
      </c>
      <c r="FI161" s="471">
        <v>0</v>
      </c>
      <c r="FJ161" s="471">
        <v>0</v>
      </c>
      <c r="FK161" s="471">
        <v>0</v>
      </c>
      <c r="FL161" s="471">
        <v>0</v>
      </c>
      <c r="FM161" s="471">
        <v>0</v>
      </c>
      <c r="FN161" s="471">
        <v>0</v>
      </c>
      <c r="FO161" s="471">
        <v>78.719187874005883</v>
      </c>
      <c r="FP161" s="471">
        <v>78.242381835779852</v>
      </c>
      <c r="FQ161" s="471">
        <v>77.49511840090284</v>
      </c>
      <c r="FR161" s="471">
        <v>77.346084441159164</v>
      </c>
      <c r="FS161" s="471">
        <v>77.683501421679765</v>
      </c>
      <c r="FT161" s="471">
        <v>85.573912013527064</v>
      </c>
      <c r="FU161" s="471">
        <v>87.23114611446691</v>
      </c>
      <c r="FV161" s="471">
        <v>87.486386121355963</v>
      </c>
      <c r="FW161" s="471">
        <v>88.635605614456694</v>
      </c>
      <c r="FX161" s="471">
        <v>88.824395049035289</v>
      </c>
      <c r="FY161" s="471">
        <v>88.718352780011699</v>
      </c>
      <c r="FZ161" s="471">
        <v>88.735458636344475</v>
      </c>
      <c r="GA161" s="471">
        <v>89.121137698988761</v>
      </c>
      <c r="GB161" s="471">
        <v>88.751296818866777</v>
      </c>
      <c r="GC161" s="471">
        <v>88.682943648125459</v>
      </c>
      <c r="GD161" s="471">
        <v>88.771320916183001</v>
      </c>
      <c r="GE161" s="471">
        <v>88.528967094992964</v>
      </c>
      <c r="GF161" s="471">
        <v>88.646078569055874</v>
      </c>
      <c r="GG161" s="471">
        <v>88.545407079596615</v>
      </c>
      <c r="GH161" s="471">
        <v>88.559988580392442</v>
      </c>
      <c r="GI161" s="471">
        <v>88.572650897302822</v>
      </c>
      <c r="GJ161" s="471">
        <v>90.162642801671737</v>
      </c>
      <c r="GK161" s="471">
        <v>90.463171871847351</v>
      </c>
      <c r="GL161" s="471">
        <v>90.342185293013245</v>
      </c>
      <c r="GM161" s="471">
        <v>91.022057245455485</v>
      </c>
      <c r="GN161" s="471">
        <v>91.236356672497095</v>
      </c>
      <c r="GO161" s="471">
        <v>93.197674660476707</v>
      </c>
      <c r="GP161" s="471">
        <v>93.445717352638596</v>
      </c>
      <c r="GQ161" s="471">
        <v>97.837055186254929</v>
      </c>
      <c r="GR161" s="471">
        <v>99.123941743264396</v>
      </c>
      <c r="GS161" s="471">
        <v>100.41890280374132</v>
      </c>
      <c r="GT161" s="471">
        <v>100.25208118952665</v>
      </c>
      <c r="GU161" s="471">
        <v>100.17699098186829</v>
      </c>
      <c r="GV161" s="471">
        <v>100.21241857955727</v>
      </c>
      <c r="GW161" s="471">
        <v>100.2309104713065</v>
      </c>
      <c r="GX161" s="471">
        <v>99.128169480656496</v>
      </c>
      <c r="GY161" s="471">
        <v>98.557047875134998</v>
      </c>
      <c r="GZ161" s="471">
        <v>98.454904239566019</v>
      </c>
      <c r="HA161" s="471">
        <v>98.469217553234017</v>
      </c>
      <c r="HB161" s="471">
        <v>98.572373257303823</v>
      </c>
      <c r="HC161" s="471">
        <v>98.687778485696086</v>
      </c>
      <c r="HD161" s="471">
        <v>98.8385814875123</v>
      </c>
      <c r="HE161" s="471">
        <v>98.809213926726088</v>
      </c>
      <c r="HF161" s="471">
        <v>98.796436942216104</v>
      </c>
      <c r="HG161" s="471">
        <v>98.946127431527501</v>
      </c>
      <c r="HH161" s="471">
        <v>99.074088436049905</v>
      </c>
      <c r="HI161" s="471">
        <v>99.018233099082792</v>
      </c>
      <c r="HJ161" s="471">
        <v>98.978149833415813</v>
      </c>
      <c r="HK161" s="471">
        <v>99.677137507186629</v>
      </c>
      <c r="HL161" s="471">
        <v>99.720694010934167</v>
      </c>
      <c r="HM161" s="471">
        <v>99.743025515606121</v>
      </c>
      <c r="HN161" s="471">
        <v>99.74172652482217</v>
      </c>
      <c r="HO161" s="471">
        <v>99.724560895942403</v>
      </c>
      <c r="HP161" s="471">
        <v>99.706853532383192</v>
      </c>
      <c r="HQ161" s="471">
        <v>99.708243163299642</v>
      </c>
      <c r="HR161" s="471">
        <v>99.668434664482632</v>
      </c>
      <c r="HS161" s="471">
        <v>100.08891190980034</v>
      </c>
      <c r="HT161" s="471">
        <v>100.11703979593455</v>
      </c>
      <c r="HU161" s="471">
        <v>100.13193307079524</v>
      </c>
      <c r="HV161" s="471">
        <v>100.00142466080423</v>
      </c>
      <c r="HW161" s="471">
        <v>100</v>
      </c>
      <c r="HX161" s="471">
        <v>99.884004724833844</v>
      </c>
      <c r="HY161" s="471">
        <v>99.882194917684075</v>
      </c>
      <c r="HZ161" s="471">
        <v>99.852070429299033</v>
      </c>
      <c r="IA161" s="471">
        <v>99.683008994749727</v>
      </c>
      <c r="IB161" s="471">
        <v>99.685925955192246</v>
      </c>
      <c r="IC161" s="471">
        <v>99.708614054540831</v>
      </c>
      <c r="ID161" s="471">
        <v>99.708606275443486</v>
      </c>
      <c r="IE161" s="471">
        <v>99.830871347998425</v>
      </c>
      <c r="IF161" s="471">
        <v>99.729028622827187</v>
      </c>
      <c r="IG161" s="471">
        <v>99.99088741439634</v>
      </c>
      <c r="IH161" s="471">
        <v>98.90629135266667</v>
      </c>
      <c r="II161" s="471">
        <v>98.86274976512496</v>
      </c>
      <c r="IJ161" s="471">
        <v>98.761387437022677</v>
      </c>
      <c r="IK161" s="471">
        <v>98.74097294398824</v>
      </c>
      <c r="IL161" s="471">
        <v>98.740189002468313</v>
      </c>
      <c r="IM161" s="471">
        <v>99.707834613450473</v>
      </c>
      <c r="IN161" s="471">
        <v>99.636977636992441</v>
      </c>
      <c r="IO161" s="471">
        <v>99.622172069102817</v>
      </c>
      <c r="IP161" s="471">
        <v>99.620142018297159</v>
      </c>
      <c r="IQ161" s="471">
        <v>99.616840698808431</v>
      </c>
      <c r="IR161" s="471">
        <v>105.83939992421402</v>
      </c>
      <c r="IS161" s="471">
        <v>105.95822254577386</v>
      </c>
      <c r="IT161" s="471">
        <v>105.8799475371351</v>
      </c>
      <c r="IU161" s="471">
        <v>105.8749210215687</v>
      </c>
      <c r="IV161" s="471">
        <v>105.87483557578075</v>
      </c>
      <c r="IW161" s="471">
        <v>105.90782067685701</v>
      </c>
      <c r="IX161" s="471">
        <v>105.90914153375181</v>
      </c>
      <c r="IY161" s="471">
        <v>105.90686657439787</v>
      </c>
      <c r="IZ161" s="471">
        <v>105.74116780155778</v>
      </c>
      <c r="JA161" s="471">
        <v>106.12716222528486</v>
      </c>
      <c r="JB161" s="471">
        <v>105.60351516079594</v>
      </c>
      <c r="JC161" s="471">
        <v>105.57681354365197</v>
      </c>
      <c r="JD161" s="471">
        <v>106.07309690800459</v>
      </c>
      <c r="JE161" s="471">
        <v>106.08722600673102</v>
      </c>
      <c r="JF161" s="471">
        <v>106.20566011002202</v>
      </c>
      <c r="JG161" s="471">
        <v>106.21824279030947</v>
      </c>
      <c r="JH161" s="471">
        <v>106.261984250346</v>
      </c>
      <c r="JI161" s="471">
        <v>106.1803212263178</v>
      </c>
      <c r="JJ161" s="471">
        <v>106.2496062273255</v>
      </c>
      <c r="JK161" s="471">
        <v>105.6757325027681</v>
      </c>
      <c r="JL161" s="471">
        <v>105.60878648232479</v>
      </c>
      <c r="JM161" s="471">
        <v>106.27547521071394</v>
      </c>
      <c r="JN161" s="471">
        <v>105.62966630222688</v>
      </c>
      <c r="JO161" s="471">
        <v>105.73573421710145</v>
      </c>
      <c r="JP161" s="471">
        <v>105.9556875526111</v>
      </c>
      <c r="JQ161" s="471">
        <v>107.04549217781648</v>
      </c>
      <c r="JR161" s="471">
        <v>107.00537933967784</v>
      </c>
      <c r="JS161" s="471">
        <v>106.24390682487378</v>
      </c>
      <c r="JT161" s="471">
        <v>106.31819526049352</v>
      </c>
      <c r="JU161" s="471">
        <v>113.78455280831801</v>
      </c>
      <c r="JV161" s="471">
        <v>113.57677553325921</v>
      </c>
      <c r="JW161" s="471">
        <v>114.74604399622338</v>
      </c>
      <c r="JX161" s="471">
        <v>114.74398500692368</v>
      </c>
      <c r="JY161" s="471">
        <v>116.06188695078843</v>
      </c>
      <c r="JZ161" s="471">
        <v>116.43295658193445</v>
      </c>
      <c r="KA161" s="471">
        <v>116.99495930900066</v>
      </c>
      <c r="KB161" s="471">
        <v>117.63226069919435</v>
      </c>
      <c r="KC161" s="471">
        <v>117.93557722646409</v>
      </c>
      <c r="KD161" s="471">
        <v>118.27639107755596</v>
      </c>
      <c r="KE161" s="471">
        <v>117.97332941847102</v>
      </c>
      <c r="KF161" s="471">
        <v>118.08496642534064</v>
      </c>
      <c r="KG161" s="471">
        <v>118.15453973535844</v>
      </c>
      <c r="KH161" s="471">
        <v>118.01137475129801</v>
      </c>
      <c r="KI161" s="471">
        <v>118.25749731772856</v>
      </c>
      <c r="KJ161" s="471">
        <v>118.62679597599181</v>
      </c>
      <c r="KK161" s="471">
        <v>118.91613055098873</v>
      </c>
      <c r="KL161" s="471">
        <v>118.82055564894144</v>
      </c>
      <c r="KM161" s="471">
        <v>118.9328914809044</v>
      </c>
      <c r="KN161" s="471">
        <v>118.81600670397327</v>
      </c>
      <c r="KO161" s="471">
        <v>119.38185945094018</v>
      </c>
      <c r="KP161" s="471">
        <v>119.9537458398127</v>
      </c>
      <c r="KQ161" s="471">
        <v>119.84454585190555</v>
      </c>
      <c r="KR161" s="471">
        <v>119.50198838993549</v>
      </c>
      <c r="KS161" s="471">
        <v>119.50198838993549</v>
      </c>
      <c r="KT161" s="471">
        <v>163.09003787968996</v>
      </c>
      <c r="KU161" s="471">
        <v>163.09043188778415</v>
      </c>
      <c r="KV161" s="471">
        <v>163.14262847098971</v>
      </c>
      <c r="KW161" s="471">
        <v>160.69947923597024</v>
      </c>
      <c r="KX161" s="471">
        <v>159.95300561456338</v>
      </c>
      <c r="KY161" s="471">
        <v>137.27270245030689</v>
      </c>
      <c r="KZ161" s="471">
        <v>119.00630862624645</v>
      </c>
      <c r="LA161" s="471">
        <v>118.81714172136481</v>
      </c>
      <c r="LB161" s="471">
        <v>119.76967408015022</v>
      </c>
      <c r="LC161" s="471">
        <v>119.89956187669985</v>
      </c>
      <c r="LD161" s="471">
        <v>120.13575364122732</v>
      </c>
      <c r="LE161" s="471">
        <v>119.99634470320095</v>
      </c>
      <c r="LF161" s="471">
        <v>0</v>
      </c>
      <c r="LG161" s="471">
        <v>0</v>
      </c>
      <c r="LH161" s="471">
        <v>0</v>
      </c>
      <c r="LI161" s="471">
        <v>0</v>
      </c>
      <c r="LJ161" s="471">
        <v>0</v>
      </c>
      <c r="LK161" s="471">
        <v>0</v>
      </c>
      <c r="LL161" s="471">
        <v>0</v>
      </c>
      <c r="LM161" s="471">
        <v>0</v>
      </c>
      <c r="LN161" s="471"/>
      <c r="LO161" s="471"/>
      <c r="LP161" s="471"/>
      <c r="LQ161" s="471"/>
      <c r="LR161" s="471"/>
      <c r="LS161" s="471"/>
      <c r="LT161" s="471"/>
      <c r="LU161" s="471"/>
      <c r="LV161" s="471"/>
      <c r="LW161" s="471"/>
      <c r="LX161" s="471"/>
      <c r="LY161" s="471"/>
      <c r="LZ161" s="471"/>
      <c r="MA161" s="471"/>
      <c r="MB161" s="471"/>
      <c r="MC161" s="471"/>
      <c r="MD161" s="471"/>
      <c r="ME161" s="471"/>
      <c r="MF161" s="471"/>
      <c r="MG161" s="471"/>
      <c r="MH161" s="471"/>
      <c r="MI161" s="471"/>
      <c r="MJ161" s="471"/>
      <c r="MK161" s="471"/>
      <c r="ML161" s="471"/>
      <c r="MM161" s="471"/>
      <c r="MN161" s="471"/>
      <c r="MO161" s="471"/>
      <c r="MP161" s="471"/>
      <c r="MQ161" s="471"/>
      <c r="MR161" s="471"/>
      <c r="MS161" s="471"/>
      <c r="MT161" s="471"/>
      <c r="MU161" s="471"/>
      <c r="MV161" s="471"/>
      <c r="MW161" s="471"/>
    </row>
    <row r="162" spans="1:361">
      <c r="A162" s="468" t="s">
        <v>847</v>
      </c>
      <c r="B162" s="563">
        <v>0</v>
      </c>
      <c r="C162" s="471">
        <v>0</v>
      </c>
      <c r="D162" s="471">
        <v>0</v>
      </c>
      <c r="E162" s="471">
        <v>0</v>
      </c>
      <c r="F162" s="471">
        <v>0</v>
      </c>
      <c r="G162" s="471">
        <v>0</v>
      </c>
      <c r="H162" s="471">
        <v>0</v>
      </c>
      <c r="I162" s="471">
        <v>0</v>
      </c>
      <c r="J162" s="471">
        <v>0</v>
      </c>
      <c r="K162" s="471">
        <v>0</v>
      </c>
      <c r="L162" s="471">
        <v>0</v>
      </c>
      <c r="M162" s="471">
        <v>0</v>
      </c>
      <c r="N162" s="471">
        <v>0</v>
      </c>
      <c r="O162" s="471">
        <v>0</v>
      </c>
      <c r="P162" s="471">
        <v>0</v>
      </c>
      <c r="Q162" s="471">
        <v>0</v>
      </c>
      <c r="R162" s="471">
        <v>0</v>
      </c>
      <c r="S162" s="471">
        <v>0</v>
      </c>
      <c r="T162" s="471">
        <v>0</v>
      </c>
      <c r="U162" s="471">
        <v>0</v>
      </c>
      <c r="V162" s="471">
        <v>0</v>
      </c>
      <c r="W162" s="471">
        <v>0</v>
      </c>
      <c r="X162" s="471">
        <v>0</v>
      </c>
      <c r="Y162" s="471">
        <v>0</v>
      </c>
      <c r="Z162" s="471">
        <v>0</v>
      </c>
      <c r="AA162" s="471">
        <v>0</v>
      </c>
      <c r="AB162" s="471">
        <v>0</v>
      </c>
      <c r="AC162" s="471">
        <v>0</v>
      </c>
      <c r="AD162" s="471">
        <v>0</v>
      </c>
      <c r="AE162" s="471">
        <v>0</v>
      </c>
      <c r="AF162" s="471">
        <v>0</v>
      </c>
      <c r="AG162" s="471">
        <v>0</v>
      </c>
      <c r="AH162" s="471">
        <v>0</v>
      </c>
      <c r="AI162" s="471">
        <v>0</v>
      </c>
      <c r="AJ162" s="471">
        <v>0</v>
      </c>
      <c r="AK162" s="471">
        <v>0</v>
      </c>
      <c r="AL162" s="471">
        <v>0</v>
      </c>
      <c r="AM162" s="471">
        <v>0</v>
      </c>
      <c r="AN162" s="471">
        <v>0</v>
      </c>
      <c r="AO162" s="471">
        <v>0</v>
      </c>
      <c r="AP162" s="471">
        <v>0</v>
      </c>
      <c r="AQ162" s="471">
        <v>0</v>
      </c>
      <c r="AR162" s="471">
        <v>0</v>
      </c>
      <c r="AS162" s="471">
        <v>0</v>
      </c>
      <c r="AT162" s="471">
        <v>0</v>
      </c>
      <c r="AU162" s="471">
        <v>0</v>
      </c>
      <c r="AV162" s="471">
        <v>0</v>
      </c>
      <c r="AW162" s="471">
        <v>0</v>
      </c>
      <c r="AX162" s="471">
        <v>0</v>
      </c>
      <c r="AY162" s="471">
        <v>0</v>
      </c>
      <c r="AZ162" s="471">
        <v>0</v>
      </c>
      <c r="BA162" s="471">
        <v>0</v>
      </c>
      <c r="BB162" s="471">
        <v>0</v>
      </c>
      <c r="BC162" s="471">
        <v>0</v>
      </c>
      <c r="BD162" s="471">
        <v>0</v>
      </c>
      <c r="BE162" s="471">
        <v>0</v>
      </c>
      <c r="BF162" s="471">
        <v>0</v>
      </c>
      <c r="BG162" s="471">
        <v>0</v>
      </c>
      <c r="BH162" s="471">
        <v>0</v>
      </c>
      <c r="BI162" s="471">
        <v>0</v>
      </c>
      <c r="BJ162" s="471">
        <v>0</v>
      </c>
      <c r="BK162" s="471">
        <v>0</v>
      </c>
      <c r="BL162" s="471">
        <v>0</v>
      </c>
      <c r="BM162" s="471">
        <v>0</v>
      </c>
      <c r="BN162" s="471">
        <v>0</v>
      </c>
      <c r="BO162" s="471">
        <v>0</v>
      </c>
      <c r="BP162" s="471">
        <v>0</v>
      </c>
      <c r="BQ162" s="471">
        <v>0</v>
      </c>
      <c r="BR162" s="471">
        <v>0</v>
      </c>
      <c r="BS162" s="471">
        <v>0</v>
      </c>
      <c r="BT162" s="471">
        <v>0</v>
      </c>
      <c r="BU162" s="471">
        <v>0</v>
      </c>
      <c r="BV162" s="471">
        <v>0</v>
      </c>
      <c r="BW162" s="471">
        <v>0</v>
      </c>
      <c r="BX162" s="471">
        <v>0</v>
      </c>
      <c r="BY162" s="471">
        <v>0</v>
      </c>
      <c r="BZ162" s="471">
        <v>0</v>
      </c>
      <c r="CA162" s="471">
        <v>0</v>
      </c>
      <c r="CB162" s="471">
        <v>0</v>
      </c>
      <c r="CC162" s="471">
        <v>0</v>
      </c>
      <c r="CD162" s="471">
        <v>0</v>
      </c>
      <c r="CE162" s="471">
        <v>0</v>
      </c>
      <c r="CF162" s="471">
        <v>0</v>
      </c>
      <c r="CG162" s="471">
        <v>0</v>
      </c>
      <c r="CH162" s="471">
        <v>0</v>
      </c>
      <c r="CI162" s="471">
        <v>0</v>
      </c>
      <c r="CJ162" s="471">
        <v>0</v>
      </c>
      <c r="CK162" s="471">
        <v>0</v>
      </c>
      <c r="CL162" s="471">
        <v>0</v>
      </c>
      <c r="CM162" s="471">
        <v>0</v>
      </c>
      <c r="CN162" s="471">
        <v>0</v>
      </c>
      <c r="CO162" s="471">
        <v>0</v>
      </c>
      <c r="CP162" s="471">
        <v>0</v>
      </c>
      <c r="CQ162" s="471">
        <v>0</v>
      </c>
      <c r="CR162" s="471">
        <v>0</v>
      </c>
      <c r="CS162" s="471">
        <v>0</v>
      </c>
      <c r="CT162" s="471">
        <v>0</v>
      </c>
      <c r="CU162" s="471">
        <v>0</v>
      </c>
      <c r="CV162" s="471">
        <v>0</v>
      </c>
      <c r="CW162" s="471">
        <v>0</v>
      </c>
      <c r="CX162" s="471">
        <v>0</v>
      </c>
      <c r="CY162" s="471">
        <v>0</v>
      </c>
      <c r="CZ162" s="471">
        <v>0</v>
      </c>
      <c r="DA162" s="471">
        <v>0</v>
      </c>
      <c r="DB162" s="471">
        <v>0</v>
      </c>
      <c r="DC162" s="471">
        <v>0</v>
      </c>
      <c r="DD162" s="471">
        <v>0</v>
      </c>
      <c r="DE162" s="471">
        <v>0</v>
      </c>
      <c r="DF162" s="471">
        <v>0</v>
      </c>
      <c r="DG162" s="471">
        <v>0</v>
      </c>
      <c r="DH162" s="471">
        <v>0</v>
      </c>
      <c r="DI162" s="471">
        <v>0</v>
      </c>
      <c r="DJ162" s="471">
        <v>0</v>
      </c>
      <c r="DK162" s="471">
        <v>0</v>
      </c>
      <c r="DL162" s="471">
        <v>0</v>
      </c>
      <c r="DM162" s="471">
        <v>0</v>
      </c>
      <c r="DN162" s="471">
        <v>0</v>
      </c>
      <c r="DO162" s="471">
        <v>0</v>
      </c>
      <c r="DP162" s="471">
        <v>0</v>
      </c>
      <c r="DQ162" s="471">
        <v>0</v>
      </c>
      <c r="DR162" s="471">
        <v>0</v>
      </c>
      <c r="DS162" s="471">
        <v>0</v>
      </c>
      <c r="DT162" s="471">
        <v>0</v>
      </c>
      <c r="DU162" s="471">
        <v>0</v>
      </c>
      <c r="DV162" s="471">
        <v>0</v>
      </c>
      <c r="DW162" s="471">
        <v>0</v>
      </c>
      <c r="DX162" s="471">
        <v>0</v>
      </c>
      <c r="DY162" s="471">
        <v>0</v>
      </c>
      <c r="DZ162" s="471">
        <v>0</v>
      </c>
      <c r="EA162" s="471">
        <v>0</v>
      </c>
      <c r="EB162" s="471">
        <v>0</v>
      </c>
      <c r="EC162" s="471">
        <v>0</v>
      </c>
      <c r="ED162" s="471">
        <v>0</v>
      </c>
      <c r="EE162" s="471">
        <v>0</v>
      </c>
      <c r="EF162" s="471">
        <v>0</v>
      </c>
      <c r="EG162" s="471">
        <v>0</v>
      </c>
      <c r="EH162" s="471">
        <v>0</v>
      </c>
      <c r="EI162" s="471">
        <v>0</v>
      </c>
      <c r="EJ162" s="471">
        <v>0</v>
      </c>
      <c r="EK162" s="471">
        <v>0</v>
      </c>
      <c r="EL162" s="471">
        <v>0</v>
      </c>
      <c r="EM162" s="471">
        <v>0</v>
      </c>
      <c r="EN162" s="471">
        <v>0</v>
      </c>
      <c r="EO162" s="471">
        <v>0</v>
      </c>
      <c r="EP162" s="471">
        <v>0</v>
      </c>
      <c r="EQ162" s="471">
        <v>0</v>
      </c>
      <c r="ER162" s="471">
        <v>0</v>
      </c>
      <c r="ES162" s="471">
        <v>0</v>
      </c>
      <c r="ET162" s="471">
        <v>0</v>
      </c>
      <c r="EU162" s="471">
        <v>0</v>
      </c>
      <c r="EV162" s="471">
        <v>0</v>
      </c>
      <c r="EW162" s="471">
        <v>0</v>
      </c>
      <c r="EX162" s="471">
        <v>0</v>
      </c>
      <c r="EY162" s="471">
        <v>0</v>
      </c>
      <c r="EZ162" s="471">
        <v>0</v>
      </c>
      <c r="FA162" s="471">
        <v>0</v>
      </c>
      <c r="FB162" s="471">
        <v>0</v>
      </c>
      <c r="FC162" s="471">
        <v>0</v>
      </c>
      <c r="FD162" s="471">
        <v>0</v>
      </c>
      <c r="FE162" s="471">
        <v>0</v>
      </c>
      <c r="FF162" s="471">
        <v>0</v>
      </c>
      <c r="FG162" s="471">
        <v>0</v>
      </c>
      <c r="FH162" s="471">
        <v>0</v>
      </c>
      <c r="FI162" s="471">
        <v>0</v>
      </c>
      <c r="FJ162" s="471">
        <v>0</v>
      </c>
      <c r="FK162" s="471">
        <v>0</v>
      </c>
      <c r="FL162" s="471">
        <v>0</v>
      </c>
      <c r="FM162" s="471">
        <v>0</v>
      </c>
      <c r="FN162" s="471">
        <v>0</v>
      </c>
      <c r="FO162" s="471">
        <v>80.810077829181097</v>
      </c>
      <c r="FP162" s="471">
        <v>82.124142467269479</v>
      </c>
      <c r="FQ162" s="471">
        <v>82.493937649586428</v>
      </c>
      <c r="FR162" s="471">
        <v>82.586488834034071</v>
      </c>
      <c r="FS162" s="471">
        <v>82.59499018576598</v>
      </c>
      <c r="FT162" s="471">
        <v>82.465016199952572</v>
      </c>
      <c r="FU162" s="471">
        <v>82.562408696654089</v>
      </c>
      <c r="FV162" s="471">
        <v>84.288206635276836</v>
      </c>
      <c r="FW162" s="471">
        <v>85.31000526504576</v>
      </c>
      <c r="FX162" s="471">
        <v>85.479461132403856</v>
      </c>
      <c r="FY162" s="471">
        <v>83.077932754999438</v>
      </c>
      <c r="FZ162" s="471">
        <v>83.585604603147871</v>
      </c>
      <c r="GA162" s="471">
        <v>82.705478944224424</v>
      </c>
      <c r="GB162" s="471">
        <v>83.459723174078036</v>
      </c>
      <c r="GC162" s="471">
        <v>85.877446987917679</v>
      </c>
      <c r="GD162" s="471">
        <v>87.521221670085396</v>
      </c>
      <c r="GE162" s="471">
        <v>88.221755102466673</v>
      </c>
      <c r="GF162" s="471">
        <v>86.173290675978976</v>
      </c>
      <c r="GG162" s="471">
        <v>86.179186530115729</v>
      </c>
      <c r="GH162" s="471">
        <v>88.062815001002335</v>
      </c>
      <c r="GI162" s="471">
        <v>88.585646965110186</v>
      </c>
      <c r="GJ162" s="471">
        <v>88.428345201842234</v>
      </c>
      <c r="GK162" s="471">
        <v>86.078819304824322</v>
      </c>
      <c r="GL162" s="471">
        <v>85.627956905667375</v>
      </c>
      <c r="GM162" s="471">
        <v>85.72839681174888</v>
      </c>
      <c r="GN162" s="471">
        <v>87.590000929491822</v>
      </c>
      <c r="GO162" s="471">
        <v>89.736239931286178</v>
      </c>
      <c r="GP162" s="471">
        <v>91.762818980111888</v>
      </c>
      <c r="GQ162" s="471">
        <v>92.623930880111587</v>
      </c>
      <c r="GR162" s="471">
        <v>91.309928209377333</v>
      </c>
      <c r="GS162" s="471">
        <v>92.430888958132059</v>
      </c>
      <c r="GT162" s="471">
        <v>94.461654218313512</v>
      </c>
      <c r="GU162" s="471">
        <v>95.020753915019114</v>
      </c>
      <c r="GV162" s="471">
        <v>94.349645315454993</v>
      </c>
      <c r="GW162" s="471">
        <v>94.085810126583311</v>
      </c>
      <c r="GX162" s="471">
        <v>92.827423907130367</v>
      </c>
      <c r="GY162" s="471">
        <v>90.700227098828279</v>
      </c>
      <c r="GZ162" s="471">
        <v>94.837910004522826</v>
      </c>
      <c r="HA162" s="471">
        <v>95.907002520050099</v>
      </c>
      <c r="HB162" s="471">
        <v>101.70672270530788</v>
      </c>
      <c r="HC162" s="471">
        <v>98.775317242420371</v>
      </c>
      <c r="HD162" s="471">
        <v>99.336934996857948</v>
      </c>
      <c r="HE162" s="471">
        <v>97.41737981936086</v>
      </c>
      <c r="HF162" s="471">
        <v>97.088187762761777</v>
      </c>
      <c r="HG162" s="471">
        <v>100.28627985910926</v>
      </c>
      <c r="HH162" s="471">
        <v>99.905511165261231</v>
      </c>
      <c r="HI162" s="471">
        <v>99.430260126596437</v>
      </c>
      <c r="HJ162" s="471">
        <v>97.980903797918486</v>
      </c>
      <c r="HK162" s="471">
        <v>98.422124071273615</v>
      </c>
      <c r="HL162" s="471">
        <v>99.203900695056191</v>
      </c>
      <c r="HM162" s="471">
        <v>102.01424497091381</v>
      </c>
      <c r="HN162" s="471">
        <v>104.24197057958141</v>
      </c>
      <c r="HO162" s="471">
        <v>99.703835322411493</v>
      </c>
      <c r="HP162" s="471">
        <v>98.461969297553651</v>
      </c>
      <c r="HQ162" s="471">
        <v>99.396470343192405</v>
      </c>
      <c r="HR162" s="471">
        <v>99.829930474471141</v>
      </c>
      <c r="HS162" s="471">
        <v>100.55206437837664</v>
      </c>
      <c r="HT162" s="471">
        <v>100.1415248964814</v>
      </c>
      <c r="HU162" s="471">
        <v>99.467393722861047</v>
      </c>
      <c r="HV162" s="471">
        <v>99.503529026867611</v>
      </c>
      <c r="HW162" s="471">
        <v>100</v>
      </c>
      <c r="HX162" s="471">
        <v>99.944070720227472</v>
      </c>
      <c r="HY162" s="471">
        <v>101.47959774507595</v>
      </c>
      <c r="HZ162" s="471">
        <v>99.915357868380212</v>
      </c>
      <c r="IA162" s="471">
        <v>99.910646831734823</v>
      </c>
      <c r="IB162" s="471">
        <v>100.64167450181455</v>
      </c>
      <c r="IC162" s="471">
        <v>100.19164680306126</v>
      </c>
      <c r="ID162" s="471">
        <v>101.02116252474708</v>
      </c>
      <c r="IE162" s="471">
        <v>101.31768628093191</v>
      </c>
      <c r="IF162" s="471">
        <v>100.84899623344717</v>
      </c>
      <c r="IG162" s="471">
        <v>101.45847579092728</v>
      </c>
      <c r="IH162" s="471">
        <v>99.834909010290161</v>
      </c>
      <c r="II162" s="471">
        <v>99.637390688612356</v>
      </c>
      <c r="IJ162" s="471">
        <v>99.054221669494524</v>
      </c>
      <c r="IK162" s="471">
        <v>98.322555109401506</v>
      </c>
      <c r="IL162" s="471">
        <v>100.38365001406696</v>
      </c>
      <c r="IM162" s="471">
        <v>100.78821518997459</v>
      </c>
      <c r="IN162" s="471">
        <v>100.95042356121829</v>
      </c>
      <c r="IO162" s="471">
        <v>102.08075520517696</v>
      </c>
      <c r="IP162" s="471">
        <v>105.51392603982228</v>
      </c>
      <c r="IQ162" s="471">
        <v>105.18805965947787</v>
      </c>
      <c r="IR162" s="471">
        <v>104.24179114182839</v>
      </c>
      <c r="IS162" s="471">
        <v>103.03337679798217</v>
      </c>
      <c r="IT162" s="471">
        <v>103.8223315358144</v>
      </c>
      <c r="IU162" s="471">
        <v>102.965666767884</v>
      </c>
      <c r="IV162" s="471">
        <v>104.21938464244707</v>
      </c>
      <c r="IW162" s="471">
        <v>105.58395442557065</v>
      </c>
      <c r="IX162" s="471">
        <v>107.52141134569473</v>
      </c>
      <c r="IY162" s="471">
        <v>104.91241100297444</v>
      </c>
      <c r="IZ162" s="471">
        <v>107.03734964234236</v>
      </c>
      <c r="JA162" s="471">
        <v>108.2069720479885</v>
      </c>
      <c r="JB162" s="471">
        <v>105.22934298252703</v>
      </c>
      <c r="JC162" s="471">
        <v>105.8949760210065</v>
      </c>
      <c r="JD162" s="471">
        <v>106.00150262102031</v>
      </c>
      <c r="JE162" s="471">
        <v>105.79902591757276</v>
      </c>
      <c r="JF162" s="471">
        <v>105.10053879741193</v>
      </c>
      <c r="JG162" s="471">
        <v>107.71012658736753</v>
      </c>
      <c r="JH162" s="471">
        <v>111.42969911977282</v>
      </c>
      <c r="JI162" s="471">
        <v>112.05307529211736</v>
      </c>
      <c r="JJ162" s="471">
        <v>111.84606194981359</v>
      </c>
      <c r="JK162" s="471">
        <v>110.7830929997434</v>
      </c>
      <c r="JL162" s="471">
        <v>110.22500385727862</v>
      </c>
      <c r="JM162" s="471">
        <v>109.06291083202591</v>
      </c>
      <c r="JN162" s="471">
        <v>112.46875966991368</v>
      </c>
      <c r="JO162" s="471">
        <v>113.39202730807845</v>
      </c>
      <c r="JP162" s="471">
        <v>111.59338820254025</v>
      </c>
      <c r="JQ162" s="471">
        <v>112.83254532332931</v>
      </c>
      <c r="JR162" s="471">
        <v>112.94460299590779</v>
      </c>
      <c r="JS162" s="471">
        <v>116.97352043390893</v>
      </c>
      <c r="JT162" s="471">
        <v>117.87087039173886</v>
      </c>
      <c r="JU162" s="471">
        <v>123.99310106406701</v>
      </c>
      <c r="JV162" s="471">
        <v>128.95239944671098</v>
      </c>
      <c r="JW162" s="471">
        <v>124.15120007798561</v>
      </c>
      <c r="JX162" s="471">
        <v>121.24356074798332</v>
      </c>
      <c r="JY162" s="471">
        <v>121.46560244849604</v>
      </c>
      <c r="JZ162" s="471">
        <v>125.42707452784882</v>
      </c>
      <c r="KA162" s="471">
        <v>123.9966499798056</v>
      </c>
      <c r="KB162" s="471">
        <v>121.44160308211325</v>
      </c>
      <c r="KC162" s="471">
        <v>120.5610496523955</v>
      </c>
      <c r="KD162" s="471">
        <v>118.28554352095951</v>
      </c>
      <c r="KE162" s="471">
        <v>118.24718785568028</v>
      </c>
      <c r="KF162" s="471">
        <v>118.06328015673716</v>
      </c>
      <c r="KG162" s="471">
        <v>119.85960688001643</v>
      </c>
      <c r="KH162" s="471">
        <v>121.29136695614964</v>
      </c>
      <c r="KI162" s="471">
        <v>120.53391808334941</v>
      </c>
      <c r="KJ162" s="471">
        <v>119.7162693334395</v>
      </c>
      <c r="KK162" s="471">
        <v>120.13840190535812</v>
      </c>
      <c r="KL162" s="471">
        <v>121.52386304408166</v>
      </c>
      <c r="KM162" s="471">
        <v>121.05069562588541</v>
      </c>
      <c r="KN162" s="471">
        <v>123.42948648488006</v>
      </c>
      <c r="KO162" s="471">
        <v>123.52820617327201</v>
      </c>
      <c r="KP162" s="471">
        <v>124.74795603226244</v>
      </c>
      <c r="KQ162" s="471">
        <v>130.12552279250315</v>
      </c>
      <c r="KR162" s="471">
        <v>132.240748724816</v>
      </c>
      <c r="KS162" s="471">
        <v>139.6872031699327</v>
      </c>
      <c r="KT162" s="471">
        <v>132.01172087814473</v>
      </c>
      <c r="KU162" s="471">
        <v>130.21534389011049</v>
      </c>
      <c r="KV162" s="471">
        <v>125.7550756545368</v>
      </c>
      <c r="KW162" s="471">
        <v>125.22376802915663</v>
      </c>
      <c r="KX162" s="471">
        <v>129.381061246207</v>
      </c>
      <c r="KY162" s="471">
        <v>130.6624697810102</v>
      </c>
      <c r="KZ162" s="471">
        <v>130.18636753913458</v>
      </c>
      <c r="LA162" s="471">
        <v>128.20424721670901</v>
      </c>
      <c r="LB162" s="471">
        <v>129.03124163177216</v>
      </c>
      <c r="LC162" s="471">
        <v>129.53611112402962</v>
      </c>
      <c r="LD162" s="471">
        <v>133.34737120773988</v>
      </c>
      <c r="LE162" s="471">
        <v>130.92059524869043</v>
      </c>
      <c r="LF162" s="471">
        <v>0</v>
      </c>
      <c r="LG162" s="471">
        <v>0</v>
      </c>
      <c r="LH162" s="471">
        <v>0</v>
      </c>
      <c r="LI162" s="471">
        <v>0</v>
      </c>
      <c r="LJ162" s="471">
        <v>0</v>
      </c>
      <c r="LK162" s="471">
        <v>0</v>
      </c>
      <c r="LL162" s="471">
        <v>0</v>
      </c>
      <c r="LM162" s="471">
        <v>0</v>
      </c>
      <c r="LN162" s="471"/>
      <c r="LO162" s="471"/>
      <c r="LP162" s="471"/>
      <c r="LQ162" s="471"/>
      <c r="LR162" s="471"/>
      <c r="LS162" s="471"/>
      <c r="LT162" s="471"/>
      <c r="LU162" s="471"/>
      <c r="LV162" s="471"/>
      <c r="LW162" s="471"/>
      <c r="LX162" s="471"/>
      <c r="LY162" s="471"/>
      <c r="LZ162" s="471"/>
      <c r="MA162" s="471"/>
      <c r="MB162" s="471"/>
      <c r="MC162" s="471"/>
      <c r="MD162" s="471"/>
      <c r="ME162" s="471"/>
      <c r="MF162" s="471"/>
      <c r="MG162" s="471"/>
      <c r="MH162" s="471"/>
      <c r="MI162" s="471"/>
      <c r="MJ162" s="471"/>
      <c r="MK162" s="471"/>
      <c r="ML162" s="471"/>
      <c r="MM162" s="471"/>
      <c r="MN162" s="471"/>
      <c r="MO162" s="471"/>
      <c r="MP162" s="471"/>
      <c r="MQ162" s="471"/>
      <c r="MR162" s="471"/>
      <c r="MS162" s="471"/>
      <c r="MT162" s="471"/>
      <c r="MU162" s="471"/>
      <c r="MV162" s="471"/>
      <c r="MW162" s="471"/>
    </row>
    <row r="163" spans="1:361">
      <c r="A163" s="468" t="s">
        <v>910</v>
      </c>
      <c r="B163" s="562">
        <v>642.55313192925541</v>
      </c>
      <c r="C163" s="471">
        <v>0</v>
      </c>
      <c r="D163" s="471">
        <v>0</v>
      </c>
      <c r="E163" s="471">
        <v>0</v>
      </c>
      <c r="F163" s="471">
        <v>0</v>
      </c>
      <c r="G163" s="471">
        <v>0</v>
      </c>
      <c r="H163" s="471">
        <v>0</v>
      </c>
      <c r="I163" s="471">
        <v>0</v>
      </c>
      <c r="J163" s="471">
        <v>0</v>
      </c>
      <c r="K163" s="471">
        <v>0</v>
      </c>
      <c r="L163" s="471">
        <v>0</v>
      </c>
      <c r="M163" s="471">
        <v>0</v>
      </c>
      <c r="N163" s="471">
        <v>0</v>
      </c>
      <c r="O163" s="471">
        <v>0</v>
      </c>
      <c r="P163" s="471">
        <v>0</v>
      </c>
      <c r="Q163" s="471">
        <v>0</v>
      </c>
      <c r="R163" s="471">
        <v>0</v>
      </c>
      <c r="S163" s="471">
        <v>0</v>
      </c>
      <c r="T163" s="471">
        <v>0</v>
      </c>
      <c r="U163" s="471">
        <v>0</v>
      </c>
      <c r="V163" s="471">
        <v>0</v>
      </c>
      <c r="W163" s="471">
        <v>0</v>
      </c>
      <c r="X163" s="471">
        <v>0</v>
      </c>
      <c r="Y163" s="471">
        <v>0</v>
      </c>
      <c r="Z163" s="471">
        <v>0</v>
      </c>
      <c r="AA163" s="471">
        <v>0</v>
      </c>
      <c r="AB163" s="471">
        <v>0</v>
      </c>
      <c r="AC163" s="471">
        <v>0</v>
      </c>
      <c r="AD163" s="471">
        <v>0</v>
      </c>
      <c r="AE163" s="471">
        <v>0</v>
      </c>
      <c r="AF163" s="471">
        <v>0</v>
      </c>
      <c r="AG163" s="471">
        <v>0</v>
      </c>
      <c r="AH163" s="471">
        <v>0</v>
      </c>
      <c r="AI163" s="471">
        <v>0</v>
      </c>
      <c r="AJ163" s="471">
        <v>0</v>
      </c>
      <c r="AK163" s="471">
        <v>0</v>
      </c>
      <c r="AL163" s="471">
        <v>0</v>
      </c>
      <c r="AM163" s="471">
        <v>0</v>
      </c>
      <c r="AN163" s="471">
        <v>0</v>
      </c>
      <c r="AO163" s="471">
        <v>0</v>
      </c>
      <c r="AP163" s="471">
        <v>0</v>
      </c>
      <c r="AQ163" s="471">
        <v>0</v>
      </c>
      <c r="AR163" s="471">
        <v>0</v>
      </c>
      <c r="AS163" s="471">
        <v>0</v>
      </c>
      <c r="AT163" s="471">
        <v>0</v>
      </c>
      <c r="AU163" s="471">
        <v>0</v>
      </c>
      <c r="AV163" s="471">
        <v>0</v>
      </c>
      <c r="AW163" s="471">
        <v>0</v>
      </c>
      <c r="AX163" s="471">
        <v>0</v>
      </c>
      <c r="AY163" s="471">
        <v>0</v>
      </c>
      <c r="AZ163" s="471">
        <v>0</v>
      </c>
      <c r="BA163" s="471">
        <v>0</v>
      </c>
      <c r="BB163" s="471">
        <v>0</v>
      </c>
      <c r="BC163" s="471">
        <v>0</v>
      </c>
      <c r="BD163" s="471">
        <v>0</v>
      </c>
      <c r="BE163" s="471">
        <v>0</v>
      </c>
      <c r="BF163" s="471">
        <v>0</v>
      </c>
      <c r="BG163" s="471">
        <v>0</v>
      </c>
      <c r="BH163" s="471">
        <v>0</v>
      </c>
      <c r="BI163" s="471">
        <v>0</v>
      </c>
      <c r="BJ163" s="471">
        <v>0</v>
      </c>
      <c r="BK163" s="471">
        <v>0</v>
      </c>
      <c r="BL163" s="471">
        <v>0</v>
      </c>
      <c r="BM163" s="471">
        <v>0</v>
      </c>
      <c r="BN163" s="471">
        <v>0</v>
      </c>
      <c r="BO163" s="471">
        <v>0</v>
      </c>
      <c r="BP163" s="471">
        <v>0</v>
      </c>
      <c r="BQ163" s="471">
        <v>0</v>
      </c>
      <c r="BR163" s="471">
        <v>0</v>
      </c>
      <c r="BS163" s="471">
        <v>0</v>
      </c>
      <c r="BT163" s="471">
        <v>0</v>
      </c>
      <c r="BU163" s="471">
        <v>0</v>
      </c>
      <c r="BV163" s="471">
        <v>0</v>
      </c>
      <c r="BW163" s="471">
        <v>0</v>
      </c>
      <c r="BX163" s="471">
        <v>0</v>
      </c>
      <c r="BY163" s="471">
        <v>0</v>
      </c>
      <c r="BZ163" s="471">
        <v>0</v>
      </c>
      <c r="CA163" s="471">
        <v>0</v>
      </c>
      <c r="CB163" s="471">
        <v>0</v>
      </c>
      <c r="CC163" s="471">
        <v>0</v>
      </c>
      <c r="CD163" s="471">
        <v>0</v>
      </c>
      <c r="CE163" s="471">
        <v>0</v>
      </c>
      <c r="CF163" s="471">
        <v>0</v>
      </c>
      <c r="CG163" s="471">
        <v>0</v>
      </c>
      <c r="CH163" s="471">
        <v>0</v>
      </c>
      <c r="CI163" s="471">
        <v>0</v>
      </c>
      <c r="CJ163" s="471">
        <v>0</v>
      </c>
      <c r="CK163" s="471">
        <v>0</v>
      </c>
      <c r="CL163" s="471">
        <v>0</v>
      </c>
      <c r="CM163" s="471">
        <v>0</v>
      </c>
      <c r="CN163" s="471">
        <v>0</v>
      </c>
      <c r="CO163" s="471">
        <v>0</v>
      </c>
      <c r="CP163" s="471">
        <v>0</v>
      </c>
      <c r="CQ163" s="471">
        <v>0</v>
      </c>
      <c r="CR163" s="471">
        <v>0</v>
      </c>
      <c r="CS163" s="471">
        <v>0</v>
      </c>
      <c r="CT163" s="471">
        <v>0</v>
      </c>
      <c r="CU163" s="471">
        <v>0</v>
      </c>
      <c r="CV163" s="471">
        <v>0</v>
      </c>
      <c r="CW163" s="471">
        <v>0</v>
      </c>
      <c r="CX163" s="471">
        <v>0</v>
      </c>
      <c r="CY163" s="471">
        <v>0</v>
      </c>
      <c r="CZ163" s="471">
        <v>0</v>
      </c>
      <c r="DA163" s="471">
        <v>0</v>
      </c>
      <c r="DB163" s="471">
        <v>0</v>
      </c>
      <c r="DC163" s="471">
        <v>0</v>
      </c>
      <c r="DD163" s="471">
        <v>0</v>
      </c>
      <c r="DE163" s="471">
        <v>0</v>
      </c>
      <c r="DF163" s="471">
        <v>0</v>
      </c>
      <c r="DG163" s="471">
        <v>0</v>
      </c>
      <c r="DH163" s="471">
        <v>0</v>
      </c>
      <c r="DI163" s="471">
        <v>0</v>
      </c>
      <c r="DJ163" s="471">
        <v>0</v>
      </c>
      <c r="DK163" s="471">
        <v>0</v>
      </c>
      <c r="DL163" s="471">
        <v>0</v>
      </c>
      <c r="DM163" s="471">
        <v>0</v>
      </c>
      <c r="DN163" s="471">
        <v>0</v>
      </c>
      <c r="DO163" s="471">
        <v>0</v>
      </c>
      <c r="DP163" s="471">
        <v>0</v>
      </c>
      <c r="DQ163" s="471">
        <v>0</v>
      </c>
      <c r="DR163" s="471">
        <v>0</v>
      </c>
      <c r="DS163" s="471">
        <v>0</v>
      </c>
      <c r="DT163" s="471">
        <v>0</v>
      </c>
      <c r="DU163" s="471">
        <v>0</v>
      </c>
      <c r="DV163" s="471">
        <v>0</v>
      </c>
      <c r="DW163" s="471">
        <v>0</v>
      </c>
      <c r="DX163" s="471">
        <v>0</v>
      </c>
      <c r="DY163" s="471">
        <v>0</v>
      </c>
      <c r="DZ163" s="471">
        <v>0</v>
      </c>
      <c r="EA163" s="471">
        <v>0</v>
      </c>
      <c r="EB163" s="471">
        <v>0</v>
      </c>
      <c r="EC163" s="471">
        <v>0</v>
      </c>
      <c r="ED163" s="471">
        <v>0</v>
      </c>
      <c r="EE163" s="471">
        <v>0</v>
      </c>
      <c r="EF163" s="471">
        <v>0</v>
      </c>
      <c r="EG163" s="471">
        <v>0</v>
      </c>
      <c r="EH163" s="471">
        <v>0</v>
      </c>
      <c r="EI163" s="471">
        <v>0</v>
      </c>
      <c r="EJ163" s="471">
        <v>0</v>
      </c>
      <c r="EK163" s="471">
        <v>0</v>
      </c>
      <c r="EL163" s="471">
        <v>0</v>
      </c>
      <c r="EM163" s="471">
        <v>0</v>
      </c>
      <c r="EN163" s="471">
        <v>0</v>
      </c>
      <c r="EO163" s="471">
        <v>0</v>
      </c>
      <c r="EP163" s="471">
        <v>0</v>
      </c>
      <c r="EQ163" s="471">
        <v>0</v>
      </c>
      <c r="ER163" s="471">
        <v>0</v>
      </c>
      <c r="ES163" s="471">
        <v>0</v>
      </c>
      <c r="ET163" s="471">
        <v>0</v>
      </c>
      <c r="EU163" s="471">
        <v>0</v>
      </c>
      <c r="EV163" s="471">
        <v>0</v>
      </c>
      <c r="EW163" s="471">
        <v>0</v>
      </c>
      <c r="EX163" s="471">
        <v>0</v>
      </c>
      <c r="EY163" s="471">
        <v>0</v>
      </c>
      <c r="EZ163" s="471">
        <v>0</v>
      </c>
      <c r="FA163" s="471">
        <v>0</v>
      </c>
      <c r="FB163" s="471">
        <v>0</v>
      </c>
      <c r="FC163" s="471">
        <v>0</v>
      </c>
      <c r="FD163" s="471">
        <v>0</v>
      </c>
      <c r="FE163" s="471">
        <v>0</v>
      </c>
      <c r="FF163" s="471">
        <v>0</v>
      </c>
      <c r="FG163" s="471">
        <v>0</v>
      </c>
      <c r="FH163" s="471">
        <v>0</v>
      </c>
      <c r="FI163" s="471">
        <v>0</v>
      </c>
      <c r="FJ163" s="471">
        <v>0</v>
      </c>
      <c r="FK163" s="471">
        <v>0</v>
      </c>
      <c r="FL163" s="471">
        <v>0</v>
      </c>
      <c r="FM163" s="471">
        <v>0</v>
      </c>
      <c r="FN163" s="471">
        <v>0</v>
      </c>
      <c r="FO163" s="471">
        <v>78.719187874005883</v>
      </c>
      <c r="FP163" s="471">
        <v>78.242381835779852</v>
      </c>
      <c r="FQ163" s="471">
        <v>77.49511840090284</v>
      </c>
      <c r="FR163" s="471">
        <v>77.346084441159164</v>
      </c>
      <c r="FS163" s="471">
        <v>77.683501421679765</v>
      </c>
      <c r="FT163" s="471">
        <v>85.573912013527064</v>
      </c>
      <c r="FU163" s="471">
        <v>87.23114611446691</v>
      </c>
      <c r="FV163" s="471">
        <v>87.486386121355963</v>
      </c>
      <c r="FW163" s="471">
        <v>88.635605614456694</v>
      </c>
      <c r="FX163" s="471">
        <v>88.824395049035289</v>
      </c>
      <c r="FY163" s="471">
        <v>88.718352780011699</v>
      </c>
      <c r="FZ163" s="471">
        <v>88.735458636344475</v>
      </c>
      <c r="GA163" s="471">
        <v>89.121137698988761</v>
      </c>
      <c r="GB163" s="471">
        <v>88.751296818866777</v>
      </c>
      <c r="GC163" s="471">
        <v>88.682943648125459</v>
      </c>
      <c r="GD163" s="471">
        <v>88.771320916183001</v>
      </c>
      <c r="GE163" s="471">
        <v>88.528967094992964</v>
      </c>
      <c r="GF163" s="471">
        <v>88.646078569055874</v>
      </c>
      <c r="GG163" s="471">
        <v>88.545407079596615</v>
      </c>
      <c r="GH163" s="471">
        <v>88.559988580392442</v>
      </c>
      <c r="GI163" s="471">
        <v>88.572650897302822</v>
      </c>
      <c r="GJ163" s="471">
        <v>90.162642801671737</v>
      </c>
      <c r="GK163" s="471">
        <v>90.463171871847351</v>
      </c>
      <c r="GL163" s="471">
        <v>90.342185293013245</v>
      </c>
      <c r="GM163" s="471">
        <v>91.022057245455485</v>
      </c>
      <c r="GN163" s="471">
        <v>91.236356672497095</v>
      </c>
      <c r="GO163" s="471">
        <v>93.197674660476707</v>
      </c>
      <c r="GP163" s="471">
        <v>93.445717352638596</v>
      </c>
      <c r="GQ163" s="471">
        <v>97.837055186254929</v>
      </c>
      <c r="GR163" s="471">
        <v>99.123941743264396</v>
      </c>
      <c r="GS163" s="471">
        <v>100.41890280374132</v>
      </c>
      <c r="GT163" s="471">
        <v>100.25208118952665</v>
      </c>
      <c r="GU163" s="471">
        <v>100.17699098186829</v>
      </c>
      <c r="GV163" s="471">
        <v>100.21241857955727</v>
      </c>
      <c r="GW163" s="471">
        <v>100.2309104713065</v>
      </c>
      <c r="GX163" s="471">
        <v>99.128169480656496</v>
      </c>
      <c r="GY163" s="471">
        <v>98.557047875134998</v>
      </c>
      <c r="GZ163" s="471">
        <v>98.454904239566019</v>
      </c>
      <c r="HA163" s="471">
        <v>98.469217553234017</v>
      </c>
      <c r="HB163" s="471">
        <v>98.572373257303823</v>
      </c>
      <c r="HC163" s="471">
        <v>98.687778485696086</v>
      </c>
      <c r="HD163" s="471">
        <v>98.8385814875123</v>
      </c>
      <c r="HE163" s="471">
        <v>98.809213926726088</v>
      </c>
      <c r="HF163" s="471">
        <v>98.796436942216104</v>
      </c>
      <c r="HG163" s="471">
        <v>98.946127431527501</v>
      </c>
      <c r="HH163" s="471">
        <v>99.074088436049905</v>
      </c>
      <c r="HI163" s="471">
        <v>99.018233099082792</v>
      </c>
      <c r="HJ163" s="471">
        <v>98.978149833415813</v>
      </c>
      <c r="HK163" s="471">
        <v>99.677137507186629</v>
      </c>
      <c r="HL163" s="471">
        <v>99.720694010934167</v>
      </c>
      <c r="HM163" s="471">
        <v>99.743025515606121</v>
      </c>
      <c r="HN163" s="471">
        <v>99.74172652482217</v>
      </c>
      <c r="HO163" s="471">
        <v>99.724560895942403</v>
      </c>
      <c r="HP163" s="471">
        <v>99.706853532383192</v>
      </c>
      <c r="HQ163" s="471">
        <v>99.708243163299642</v>
      </c>
      <c r="HR163" s="471">
        <v>99.668434664482632</v>
      </c>
      <c r="HS163" s="471">
        <v>100.08891190980034</v>
      </c>
      <c r="HT163" s="471">
        <v>100.11703979593455</v>
      </c>
      <c r="HU163" s="471">
        <v>100.13193307079524</v>
      </c>
      <c r="HV163" s="471">
        <v>100.00142466080423</v>
      </c>
      <c r="HW163" s="471">
        <v>100</v>
      </c>
      <c r="HX163" s="471">
        <v>99.884004724833844</v>
      </c>
      <c r="HY163" s="471">
        <v>99.882194917684075</v>
      </c>
      <c r="HZ163" s="471">
        <v>99.852070429299033</v>
      </c>
      <c r="IA163" s="471">
        <v>99.683008994749727</v>
      </c>
      <c r="IB163" s="471">
        <v>99.685925955192246</v>
      </c>
      <c r="IC163" s="471">
        <v>99.708614054540831</v>
      </c>
      <c r="ID163" s="471">
        <v>99.708606275443486</v>
      </c>
      <c r="IE163" s="471">
        <v>99.830871347998425</v>
      </c>
      <c r="IF163" s="471">
        <v>99.729028622827187</v>
      </c>
      <c r="IG163" s="471">
        <v>99.99088741439634</v>
      </c>
      <c r="IH163" s="471">
        <v>98.90629135266667</v>
      </c>
      <c r="II163" s="471">
        <v>98.86274976512496</v>
      </c>
      <c r="IJ163" s="471">
        <v>98.761387437022677</v>
      </c>
      <c r="IK163" s="471">
        <v>98.74097294398824</v>
      </c>
      <c r="IL163" s="471">
        <v>98.740189002468313</v>
      </c>
      <c r="IM163" s="471">
        <v>99.707834613450473</v>
      </c>
      <c r="IN163" s="471">
        <v>99.636977636992441</v>
      </c>
      <c r="IO163" s="471">
        <v>99.622172069102817</v>
      </c>
      <c r="IP163" s="471">
        <v>99.620142018297159</v>
      </c>
      <c r="IQ163" s="471">
        <v>99.616840698808431</v>
      </c>
      <c r="IR163" s="471">
        <v>105.83939992421402</v>
      </c>
      <c r="IS163" s="471">
        <v>105.95822254577386</v>
      </c>
      <c r="IT163" s="471">
        <v>105.8799475371351</v>
      </c>
      <c r="IU163" s="471">
        <v>105.8749210215687</v>
      </c>
      <c r="IV163" s="471">
        <v>105.87483557578075</v>
      </c>
      <c r="IW163" s="471">
        <v>105.90782067685701</v>
      </c>
      <c r="IX163" s="471">
        <v>105.90914153375181</v>
      </c>
      <c r="IY163" s="471">
        <v>105.90686657439787</v>
      </c>
      <c r="IZ163" s="471">
        <v>105.74116780155778</v>
      </c>
      <c r="JA163" s="471">
        <v>106.12716222528486</v>
      </c>
      <c r="JB163" s="471">
        <v>105.60351516079594</v>
      </c>
      <c r="JC163" s="471">
        <v>105.57681354365197</v>
      </c>
      <c r="JD163" s="471">
        <v>106.07309690800459</v>
      </c>
      <c r="JE163" s="471">
        <v>106.08722600673102</v>
      </c>
      <c r="JF163" s="471">
        <v>106.20566011002202</v>
      </c>
      <c r="JG163" s="471">
        <v>106.21824279030947</v>
      </c>
      <c r="JH163" s="471">
        <v>106.261984250346</v>
      </c>
      <c r="JI163" s="471">
        <v>106.1803212263178</v>
      </c>
      <c r="JJ163" s="471">
        <v>106.2496062273255</v>
      </c>
      <c r="JK163" s="471">
        <v>105.6757325027681</v>
      </c>
      <c r="JL163" s="471">
        <v>105.60878648232479</v>
      </c>
      <c r="JM163" s="471">
        <v>106.27547521071394</v>
      </c>
      <c r="JN163" s="471">
        <v>105.62966630222688</v>
      </c>
      <c r="JO163" s="471">
        <v>105.73573421710145</v>
      </c>
      <c r="JP163" s="471">
        <v>105.9556875526111</v>
      </c>
      <c r="JQ163" s="471">
        <v>107.04549217781648</v>
      </c>
      <c r="JR163" s="471">
        <v>107.00537933967784</v>
      </c>
      <c r="JS163" s="471">
        <v>106.24390682487378</v>
      </c>
      <c r="JT163" s="471">
        <v>106.31819526049352</v>
      </c>
      <c r="JU163" s="471">
        <v>113.78455280831801</v>
      </c>
      <c r="JV163" s="471">
        <v>113.57677553325921</v>
      </c>
      <c r="JW163" s="471">
        <v>114.74604399622338</v>
      </c>
      <c r="JX163" s="471">
        <v>114.74398500692368</v>
      </c>
      <c r="JY163" s="471">
        <v>116.06188695078843</v>
      </c>
      <c r="JZ163" s="471">
        <v>116.43295658193445</v>
      </c>
      <c r="KA163" s="471">
        <v>116.99495930900066</v>
      </c>
      <c r="KB163" s="471">
        <v>117.63226069919435</v>
      </c>
      <c r="KC163" s="471">
        <v>117.93557722646409</v>
      </c>
      <c r="KD163" s="471">
        <v>118.27639107755596</v>
      </c>
      <c r="KE163" s="471">
        <v>117.97332941847102</v>
      </c>
      <c r="KF163" s="471">
        <v>118.08496642534064</v>
      </c>
      <c r="KG163" s="471">
        <v>118.15453973535844</v>
      </c>
      <c r="KH163" s="471">
        <v>118.01137475129801</v>
      </c>
      <c r="KI163" s="471">
        <v>118.25749731772856</v>
      </c>
      <c r="KJ163" s="471">
        <v>118.62679597599181</v>
      </c>
      <c r="KK163" s="471">
        <v>118.91613055098873</v>
      </c>
      <c r="KL163" s="471">
        <v>118.82055564894144</v>
      </c>
      <c r="KM163" s="471">
        <v>118.9328914809044</v>
      </c>
      <c r="KN163" s="471">
        <v>118.81600670397327</v>
      </c>
      <c r="KO163" s="471">
        <v>119.38185945094018</v>
      </c>
      <c r="KP163" s="471">
        <v>119.9537458398127</v>
      </c>
      <c r="KQ163" s="471">
        <v>119.84454585190555</v>
      </c>
      <c r="KR163" s="471">
        <v>119.50198838993549</v>
      </c>
      <c r="KS163" s="471">
        <v>119.50198838993549</v>
      </c>
      <c r="KT163" s="471">
        <v>163.09003787968996</v>
      </c>
      <c r="KU163" s="471">
        <v>163.09043188778415</v>
      </c>
      <c r="KV163" s="471">
        <v>163.14262847098971</v>
      </c>
      <c r="KW163" s="471">
        <v>160.69947923597024</v>
      </c>
      <c r="KX163" s="471">
        <v>159.95300561456338</v>
      </c>
      <c r="KY163" s="471">
        <v>137.27270245030689</v>
      </c>
      <c r="KZ163" s="471">
        <v>119.00630862624645</v>
      </c>
      <c r="LA163" s="471">
        <v>118.81714172136481</v>
      </c>
      <c r="LB163" s="471">
        <v>119.76967408015022</v>
      </c>
      <c r="LC163" s="471">
        <v>119.89956187669985</v>
      </c>
      <c r="LD163" s="471">
        <v>120.13575364122732</v>
      </c>
      <c r="LE163" s="471">
        <v>119.99634470320095</v>
      </c>
      <c r="LF163" s="471">
        <v>0</v>
      </c>
      <c r="LG163" s="471">
        <v>0</v>
      </c>
      <c r="LH163" s="471">
        <v>0</v>
      </c>
      <c r="LI163" s="471">
        <v>0</v>
      </c>
      <c r="LJ163" s="471">
        <v>0</v>
      </c>
      <c r="LK163" s="471">
        <v>0</v>
      </c>
      <c r="LL163" s="471">
        <v>0</v>
      </c>
      <c r="LM163" s="471">
        <v>0</v>
      </c>
      <c r="LN163" s="471"/>
      <c r="LO163" s="471"/>
      <c r="LP163" s="471"/>
      <c r="LQ163" s="471"/>
      <c r="LR163" s="471"/>
      <c r="LS163" s="471"/>
      <c r="LT163" s="471"/>
      <c r="LU163" s="471"/>
      <c r="LV163" s="471"/>
      <c r="LW163" s="471"/>
      <c r="LX163" s="471"/>
      <c r="LY163" s="471"/>
      <c r="LZ163" s="471"/>
      <c r="MA163" s="471"/>
      <c r="MB163" s="471"/>
      <c r="MC163" s="471"/>
      <c r="MD163" s="471"/>
      <c r="ME163" s="471"/>
      <c r="MF163" s="471"/>
      <c r="MG163" s="471"/>
      <c r="MH163" s="471"/>
      <c r="MI163" s="471"/>
      <c r="MJ163" s="471"/>
      <c r="MK163" s="471"/>
      <c r="ML163" s="471"/>
      <c r="MM163" s="471"/>
      <c r="MN163" s="471"/>
      <c r="MO163" s="471"/>
      <c r="MP163" s="471"/>
      <c r="MQ163" s="471"/>
      <c r="MR163" s="471"/>
      <c r="MS163" s="471"/>
      <c r="MT163" s="471"/>
      <c r="MU163" s="471"/>
      <c r="MV163" s="471"/>
      <c r="MW163" s="471"/>
    </row>
    <row r="164" spans="1:361">
      <c r="A164" s="466" t="s">
        <v>636</v>
      </c>
      <c r="B164" s="560">
        <v>2268.9017571996587</v>
      </c>
      <c r="C164" s="470">
        <v>0</v>
      </c>
      <c r="D164" s="470">
        <v>0</v>
      </c>
      <c r="E164" s="470">
        <v>0</v>
      </c>
      <c r="F164" s="470">
        <v>0</v>
      </c>
      <c r="G164" s="470">
        <v>0</v>
      </c>
      <c r="H164" s="470">
        <v>0</v>
      </c>
      <c r="I164" s="470">
        <v>0</v>
      </c>
      <c r="J164" s="470">
        <v>0</v>
      </c>
      <c r="K164" s="470">
        <v>0</v>
      </c>
      <c r="L164" s="470">
        <v>0</v>
      </c>
      <c r="M164" s="470">
        <v>0</v>
      </c>
      <c r="N164" s="470">
        <v>0</v>
      </c>
      <c r="O164" s="470">
        <v>0</v>
      </c>
      <c r="P164" s="470">
        <v>0</v>
      </c>
      <c r="Q164" s="470">
        <v>0</v>
      </c>
      <c r="R164" s="470">
        <v>0</v>
      </c>
      <c r="S164" s="470">
        <v>0</v>
      </c>
      <c r="T164" s="470">
        <v>0</v>
      </c>
      <c r="U164" s="470">
        <v>0</v>
      </c>
      <c r="V164" s="470">
        <v>0</v>
      </c>
      <c r="W164" s="470">
        <v>0</v>
      </c>
      <c r="X164" s="470">
        <v>0</v>
      </c>
      <c r="Y164" s="470">
        <v>0</v>
      </c>
      <c r="Z164" s="470">
        <v>0</v>
      </c>
      <c r="AA164" s="470">
        <v>0</v>
      </c>
      <c r="AB164" s="470">
        <v>0</v>
      </c>
      <c r="AC164" s="470">
        <v>0</v>
      </c>
      <c r="AD164" s="470">
        <v>0</v>
      </c>
      <c r="AE164" s="470">
        <v>0</v>
      </c>
      <c r="AF164" s="470">
        <v>0</v>
      </c>
      <c r="AG164" s="470">
        <v>0</v>
      </c>
      <c r="AH164" s="470">
        <v>0</v>
      </c>
      <c r="AI164" s="470">
        <v>0</v>
      </c>
      <c r="AJ164" s="470">
        <v>0</v>
      </c>
      <c r="AK164" s="470">
        <v>0</v>
      </c>
      <c r="AL164" s="470">
        <v>0</v>
      </c>
      <c r="AM164" s="470">
        <v>0</v>
      </c>
      <c r="AN164" s="470">
        <v>0</v>
      </c>
      <c r="AO164" s="470">
        <v>0</v>
      </c>
      <c r="AP164" s="470">
        <v>0</v>
      </c>
      <c r="AQ164" s="470">
        <v>0</v>
      </c>
      <c r="AR164" s="470">
        <v>0</v>
      </c>
      <c r="AS164" s="470">
        <v>0</v>
      </c>
      <c r="AT164" s="470">
        <v>0</v>
      </c>
      <c r="AU164" s="470">
        <v>0</v>
      </c>
      <c r="AV164" s="470">
        <v>0</v>
      </c>
      <c r="AW164" s="470">
        <v>0</v>
      </c>
      <c r="AX164" s="470">
        <v>0</v>
      </c>
      <c r="AY164" s="470">
        <v>0</v>
      </c>
      <c r="AZ164" s="470">
        <v>0</v>
      </c>
      <c r="BA164" s="470">
        <v>0</v>
      </c>
      <c r="BB164" s="470">
        <v>0</v>
      </c>
      <c r="BC164" s="470">
        <v>0</v>
      </c>
      <c r="BD164" s="470">
        <v>0</v>
      </c>
      <c r="BE164" s="470">
        <v>0</v>
      </c>
      <c r="BF164" s="470">
        <v>0</v>
      </c>
      <c r="BG164" s="470">
        <v>0</v>
      </c>
      <c r="BH164" s="470">
        <v>0</v>
      </c>
      <c r="BI164" s="470">
        <v>0</v>
      </c>
      <c r="BJ164" s="470">
        <v>0</v>
      </c>
      <c r="BK164" s="470">
        <v>0</v>
      </c>
      <c r="BL164" s="470">
        <v>0</v>
      </c>
      <c r="BM164" s="470">
        <v>0</v>
      </c>
      <c r="BN164" s="470">
        <v>0</v>
      </c>
      <c r="BO164" s="470">
        <v>0</v>
      </c>
      <c r="BP164" s="470">
        <v>0</v>
      </c>
      <c r="BQ164" s="470">
        <v>0</v>
      </c>
      <c r="BR164" s="470">
        <v>0</v>
      </c>
      <c r="BS164" s="470">
        <v>0</v>
      </c>
      <c r="BT164" s="470">
        <v>0</v>
      </c>
      <c r="BU164" s="470">
        <v>0</v>
      </c>
      <c r="BV164" s="470">
        <v>0</v>
      </c>
      <c r="BW164" s="470">
        <v>0</v>
      </c>
      <c r="BX164" s="470">
        <v>0</v>
      </c>
      <c r="BY164" s="470">
        <v>0</v>
      </c>
      <c r="BZ164" s="470">
        <v>0</v>
      </c>
      <c r="CA164" s="470">
        <v>0</v>
      </c>
      <c r="CB164" s="470">
        <v>0</v>
      </c>
      <c r="CC164" s="470">
        <v>0</v>
      </c>
      <c r="CD164" s="470">
        <v>0</v>
      </c>
      <c r="CE164" s="470">
        <v>0</v>
      </c>
      <c r="CF164" s="470">
        <v>0</v>
      </c>
      <c r="CG164" s="470">
        <v>0</v>
      </c>
      <c r="CH164" s="470">
        <v>0</v>
      </c>
      <c r="CI164" s="470">
        <v>0</v>
      </c>
      <c r="CJ164" s="470">
        <v>0</v>
      </c>
      <c r="CK164" s="470">
        <v>0</v>
      </c>
      <c r="CL164" s="470">
        <v>0</v>
      </c>
      <c r="CM164" s="470">
        <v>0</v>
      </c>
      <c r="CN164" s="470">
        <v>0</v>
      </c>
      <c r="CO164" s="470">
        <v>0</v>
      </c>
      <c r="CP164" s="470">
        <v>0</v>
      </c>
      <c r="CQ164" s="470">
        <v>0</v>
      </c>
      <c r="CR164" s="470">
        <v>0</v>
      </c>
      <c r="CS164" s="470">
        <v>0</v>
      </c>
      <c r="CT164" s="470">
        <v>0</v>
      </c>
      <c r="CU164" s="470">
        <v>0</v>
      </c>
      <c r="CV164" s="470">
        <v>0</v>
      </c>
      <c r="CW164" s="470">
        <v>0</v>
      </c>
      <c r="CX164" s="470">
        <v>0</v>
      </c>
      <c r="CY164" s="470">
        <v>0</v>
      </c>
      <c r="CZ164" s="470">
        <v>0</v>
      </c>
      <c r="DA164" s="470">
        <v>0</v>
      </c>
      <c r="DB164" s="470">
        <v>0</v>
      </c>
      <c r="DC164" s="470">
        <v>0</v>
      </c>
      <c r="DD164" s="470">
        <v>0</v>
      </c>
      <c r="DE164" s="470">
        <v>0</v>
      </c>
      <c r="DF164" s="470">
        <v>57.437747073232764</v>
      </c>
      <c r="DG164" s="470">
        <v>57.600527017085902</v>
      </c>
      <c r="DH164" s="470">
        <v>58.272408928818258</v>
      </c>
      <c r="DI164" s="470">
        <v>58.337208151665614</v>
      </c>
      <c r="DJ164" s="470">
        <v>58.951238764468414</v>
      </c>
      <c r="DK164" s="470">
        <v>59.270925200396491</v>
      </c>
      <c r="DL164" s="470">
        <v>59.813843164441472</v>
      </c>
      <c r="DM164" s="470">
        <v>60.731144817574005</v>
      </c>
      <c r="DN164" s="470">
        <v>60.939580956271904</v>
      </c>
      <c r="DO164" s="470">
        <v>61.881661080405706</v>
      </c>
      <c r="DP164" s="470">
        <v>62.769696540663254</v>
      </c>
      <c r="DQ164" s="470">
        <v>63.080554081159462</v>
      </c>
      <c r="DR164" s="470">
        <v>63.752227073924217</v>
      </c>
      <c r="DS164" s="470">
        <v>63.701485420480488</v>
      </c>
      <c r="DT164" s="470">
        <v>63.783764558801835</v>
      </c>
      <c r="DU164" s="470">
        <v>64.230403282645497</v>
      </c>
      <c r="DV164" s="470">
        <v>65.450520431583286</v>
      </c>
      <c r="DW164" s="470">
        <v>65.024033730228069</v>
      </c>
      <c r="DX164" s="470">
        <v>64.407440117513275</v>
      </c>
      <c r="DY164" s="470">
        <v>64.781747319841102</v>
      </c>
      <c r="DZ164" s="470">
        <v>65.126150164730319</v>
      </c>
      <c r="EA164" s="470">
        <v>64.454744978842072</v>
      </c>
      <c r="EB164" s="470">
        <v>64.094917953586958</v>
      </c>
      <c r="EC164" s="470">
        <v>64.143387414297067</v>
      </c>
      <c r="ED164" s="470">
        <v>64.214015233055946</v>
      </c>
      <c r="EE164" s="470">
        <v>64.466425012561885</v>
      </c>
      <c r="EF164" s="470">
        <v>65.282710007801995</v>
      </c>
      <c r="EG164" s="470">
        <v>65.92447208081083</v>
      </c>
      <c r="EH164" s="470">
        <v>66.552367753968866</v>
      </c>
      <c r="EI164" s="470">
        <v>66.717987199606227</v>
      </c>
      <c r="EJ164" s="470">
        <v>66.895888080416171</v>
      </c>
      <c r="EK164" s="470">
        <v>67.093109973940571</v>
      </c>
      <c r="EL164" s="470">
        <v>66.97214114079037</v>
      </c>
      <c r="EM164" s="470">
        <v>66.609708342534759</v>
      </c>
      <c r="EN164" s="470">
        <v>66.989802261605547</v>
      </c>
      <c r="EO164" s="470">
        <v>67.079577775638896</v>
      </c>
      <c r="EP164" s="470">
        <v>67.51146697883398</v>
      </c>
      <c r="EQ164" s="470">
        <v>67.953800038966421</v>
      </c>
      <c r="ER164" s="470">
        <v>67.534032848161473</v>
      </c>
      <c r="ES164" s="470">
        <v>66.662984799171142</v>
      </c>
      <c r="ET164" s="470">
        <v>66.648488192799064</v>
      </c>
      <c r="EU164" s="470">
        <v>66.322927068365601</v>
      </c>
      <c r="EV164" s="470">
        <v>66.729437173052702</v>
      </c>
      <c r="EW164" s="470">
        <v>67.171876916646525</v>
      </c>
      <c r="EX164" s="470">
        <v>68.166177572563583</v>
      </c>
      <c r="EY164" s="470">
        <v>68.166797488232064</v>
      </c>
      <c r="EZ164" s="470">
        <v>68.632403385535468</v>
      </c>
      <c r="FA164" s="470">
        <v>69.791811813630318</v>
      </c>
      <c r="FB164" s="470">
        <v>70.631662541102671</v>
      </c>
      <c r="FC164" s="470">
        <v>73.0812737777362</v>
      </c>
      <c r="FD164" s="470">
        <v>74.661105774313185</v>
      </c>
      <c r="FE164" s="470">
        <v>77.540261280069132</v>
      </c>
      <c r="FF164" s="470">
        <v>79.033794000778457</v>
      </c>
      <c r="FG164" s="470">
        <v>80.840482077500909</v>
      </c>
      <c r="FH164" s="470">
        <v>83.166406844394757</v>
      </c>
      <c r="FI164" s="470">
        <v>83.866419173768804</v>
      </c>
      <c r="FJ164" s="470">
        <v>84.62834941069103</v>
      </c>
      <c r="FK164" s="470">
        <v>85.063503761439804</v>
      </c>
      <c r="FL164" s="470">
        <v>84.013804860175838</v>
      </c>
      <c r="FM164" s="470">
        <v>84.724323230435886</v>
      </c>
      <c r="FN164" s="470">
        <v>85.029978045888868</v>
      </c>
      <c r="FO164" s="470">
        <v>86.973116818841149</v>
      </c>
      <c r="FP164" s="470">
        <v>88.015855891920467</v>
      </c>
      <c r="FQ164" s="470">
        <v>87.404936708247391</v>
      </c>
      <c r="FR164" s="470">
        <v>86.141265236772313</v>
      </c>
      <c r="FS164" s="470">
        <v>86.949699775732853</v>
      </c>
      <c r="FT164" s="470">
        <v>86.511423290003904</v>
      </c>
      <c r="FU164" s="470">
        <v>85.85722729016112</v>
      </c>
      <c r="FV164" s="470">
        <v>85.142123481102459</v>
      </c>
      <c r="FW164" s="470">
        <v>84.761514587619033</v>
      </c>
      <c r="FX164" s="470">
        <v>84.581681398111797</v>
      </c>
      <c r="FY164" s="470">
        <v>85.944098694272583</v>
      </c>
      <c r="FZ164" s="470">
        <v>85.845741460287172</v>
      </c>
      <c r="GA164" s="470">
        <v>85.751312465536429</v>
      </c>
      <c r="GB164" s="470">
        <v>85.936203829425068</v>
      </c>
      <c r="GC164" s="470">
        <v>86.221096451624632</v>
      </c>
      <c r="GD164" s="470">
        <v>86.572852055529054</v>
      </c>
      <c r="GE164" s="470">
        <v>86.151954720624204</v>
      </c>
      <c r="GF164" s="470">
        <v>85.372811166737876</v>
      </c>
      <c r="GG164" s="470">
        <v>84.963995965829326</v>
      </c>
      <c r="GH164" s="470">
        <v>85.168620205176595</v>
      </c>
      <c r="GI164" s="470">
        <v>85.101084825959845</v>
      </c>
      <c r="GJ164" s="470">
        <v>85.676355543370391</v>
      </c>
      <c r="GK164" s="470">
        <v>86.548994005118246</v>
      </c>
      <c r="GL164" s="470">
        <v>86.999142918716132</v>
      </c>
      <c r="GM164" s="470">
        <v>88.061488689995272</v>
      </c>
      <c r="GN164" s="470">
        <v>90.973416021906914</v>
      </c>
      <c r="GO164" s="470">
        <v>92.655652973096451</v>
      </c>
      <c r="GP164" s="470">
        <v>93.855937017613869</v>
      </c>
      <c r="GQ164" s="470">
        <v>95.737727571033162</v>
      </c>
      <c r="GR164" s="470">
        <v>96.232098662463443</v>
      </c>
      <c r="GS164" s="470">
        <v>96.769322768301464</v>
      </c>
      <c r="GT164" s="470">
        <v>96.897956350487533</v>
      </c>
      <c r="GU164" s="470">
        <v>96.53079189937057</v>
      </c>
      <c r="GV164" s="470">
        <v>96.560306314661076</v>
      </c>
      <c r="GW164" s="470">
        <v>96.360926292636933</v>
      </c>
      <c r="GX164" s="470">
        <v>96.195345635194016</v>
      </c>
      <c r="GY164" s="470">
        <v>95.482649394415333</v>
      </c>
      <c r="GZ164" s="470">
        <v>96.908322117878527</v>
      </c>
      <c r="HA164" s="470">
        <v>97.445265455023772</v>
      </c>
      <c r="HB164" s="470">
        <v>98.444024764065361</v>
      </c>
      <c r="HC164" s="470">
        <v>99.789595504710789</v>
      </c>
      <c r="HD164" s="470">
        <v>99.937762623621737</v>
      </c>
      <c r="HE164" s="470">
        <v>99.005690296390199</v>
      </c>
      <c r="HF164" s="470">
        <v>99.524750491010806</v>
      </c>
      <c r="HG164" s="470">
        <v>101.00387239735512</v>
      </c>
      <c r="HH164" s="470">
        <v>100.38208273247646</v>
      </c>
      <c r="HI164" s="470">
        <v>100.612686092381</v>
      </c>
      <c r="HJ164" s="470">
        <v>100.32144381760429</v>
      </c>
      <c r="HK164" s="470">
        <v>101.16299594085919</v>
      </c>
      <c r="HL164" s="470">
        <v>101.68272592517833</v>
      </c>
      <c r="HM164" s="470">
        <v>102.29210394323873</v>
      </c>
      <c r="HN164" s="470">
        <v>102.41991987786292</v>
      </c>
      <c r="HO164" s="470">
        <v>101.80501446473612</v>
      </c>
      <c r="HP164" s="470">
        <v>101.50634398072235</v>
      </c>
      <c r="HQ164" s="470">
        <v>102.04718362603879</v>
      </c>
      <c r="HR164" s="470">
        <v>103.3065921496045</v>
      </c>
      <c r="HS164" s="470">
        <v>102.99926559989191</v>
      </c>
      <c r="HT164" s="470">
        <v>103.73383704611993</v>
      </c>
      <c r="HU164" s="470">
        <v>103.13743834448644</v>
      </c>
      <c r="HV164" s="470">
        <v>103.77421656459038</v>
      </c>
      <c r="HW164" s="470">
        <v>103.82748596913991</v>
      </c>
      <c r="HX164" s="470">
        <v>103.46976346226221</v>
      </c>
      <c r="HY164" s="470">
        <v>104.12507077196969</v>
      </c>
      <c r="HZ164" s="470">
        <v>104.25358836767418</v>
      </c>
      <c r="IA164" s="470">
        <v>103.18286879424259</v>
      </c>
      <c r="IB164" s="470">
        <v>104.50576996850866</v>
      </c>
      <c r="IC164" s="470">
        <v>104.9943445911637</v>
      </c>
      <c r="ID164" s="470">
        <v>106.09186330543841</v>
      </c>
      <c r="IE164" s="470">
        <v>106.6826944510056</v>
      </c>
      <c r="IF164" s="470">
        <v>106.14244003995786</v>
      </c>
      <c r="IG164" s="470">
        <v>106.86606265556564</v>
      </c>
      <c r="IH164" s="470">
        <v>106.37706040132683</v>
      </c>
      <c r="II164" s="470">
        <v>106.36444155687188</v>
      </c>
      <c r="IJ164" s="470">
        <v>106.56812809011407</v>
      </c>
      <c r="IK164" s="470">
        <v>106.63278391773288</v>
      </c>
      <c r="IL164" s="470">
        <v>107.05092037837034</v>
      </c>
      <c r="IM164" s="470">
        <v>107.378985314215</v>
      </c>
      <c r="IN164" s="470">
        <v>107.79168066135774</v>
      </c>
      <c r="IO164" s="470">
        <v>108.18004610294743</v>
      </c>
      <c r="IP164" s="470">
        <v>108.1305339687877</v>
      </c>
      <c r="IQ164" s="470">
        <v>108.04090249212196</v>
      </c>
      <c r="IR164" s="470">
        <v>108.00187835061249</v>
      </c>
      <c r="IS164" s="470">
        <v>107.89896529872543</v>
      </c>
      <c r="IT164" s="470">
        <v>107.78041547657018</v>
      </c>
      <c r="IU164" s="470">
        <v>107.95797613540942</v>
      </c>
      <c r="IV164" s="470">
        <v>108.02522462797292</v>
      </c>
      <c r="IW164" s="470">
        <v>109.75372194064983</v>
      </c>
      <c r="IX164" s="470">
        <v>110.61076602965777</v>
      </c>
      <c r="IY164" s="470">
        <v>111.00468715307419</v>
      </c>
      <c r="IZ164" s="470">
        <v>112.59034703583701</v>
      </c>
      <c r="JA164" s="470">
        <v>113.21353320910544</v>
      </c>
      <c r="JB164" s="470">
        <v>113.53400871663433</v>
      </c>
      <c r="JC164" s="470">
        <v>114.35215535271504</v>
      </c>
      <c r="JD164" s="470">
        <v>115.78543164318843</v>
      </c>
      <c r="JE164" s="470">
        <v>116.66933099869091</v>
      </c>
      <c r="JF164" s="470">
        <v>115.9348745305693</v>
      </c>
      <c r="JG164" s="470">
        <v>116.4226222401455</v>
      </c>
      <c r="JH164" s="470">
        <v>117.04482323085801</v>
      </c>
      <c r="JI164" s="470">
        <v>117.82469151323257</v>
      </c>
      <c r="JJ164" s="470">
        <v>117.57612694060629</v>
      </c>
      <c r="JK164" s="470">
        <v>117.77506710973665</v>
      </c>
      <c r="JL164" s="470">
        <v>117.53431148516003</v>
      </c>
      <c r="JM164" s="470">
        <v>117.64436523366925</v>
      </c>
      <c r="JN164" s="470">
        <v>118.67510539164167</v>
      </c>
      <c r="JO164" s="470">
        <v>120.31110233250847</v>
      </c>
      <c r="JP164" s="470">
        <v>120.22521006828713</v>
      </c>
      <c r="JQ164" s="470">
        <v>120.42070864089648</v>
      </c>
      <c r="JR164" s="470">
        <v>120.0702983003042</v>
      </c>
      <c r="JS164" s="470">
        <v>120.53789048406392</v>
      </c>
      <c r="JT164" s="470">
        <v>122.15425170455562</v>
      </c>
      <c r="JU164" s="470">
        <v>122.2319123457076</v>
      </c>
      <c r="JV164" s="470">
        <v>122.6920875339367</v>
      </c>
      <c r="JW164" s="470">
        <v>122.42212536907799</v>
      </c>
      <c r="JX164" s="470">
        <v>122.36231550228506</v>
      </c>
      <c r="JY164" s="470">
        <v>123.03497822249577</v>
      </c>
      <c r="JZ164" s="470">
        <v>123.01151441032253</v>
      </c>
      <c r="KA164" s="470">
        <v>122.70399172100123</v>
      </c>
      <c r="KB164" s="470">
        <v>123.13881777327518</v>
      </c>
      <c r="KC164" s="470">
        <v>123.36975448936347</v>
      </c>
      <c r="KD164" s="470">
        <v>122.31464951027752</v>
      </c>
      <c r="KE164" s="470">
        <v>122.44545406299282</v>
      </c>
      <c r="KF164" s="470">
        <v>123.7915218131879</v>
      </c>
      <c r="KG164" s="470">
        <v>123.8928489755058</v>
      </c>
      <c r="KH164" s="470">
        <v>125.19152303224715</v>
      </c>
      <c r="KI164" s="470">
        <v>126.42952445726648</v>
      </c>
      <c r="KJ164" s="470">
        <v>127.46181229891648</v>
      </c>
      <c r="KK164" s="470">
        <v>127.26748116598098</v>
      </c>
      <c r="KL164" s="470">
        <v>127.85109329599804</v>
      </c>
      <c r="KM164" s="470">
        <v>127.83871391346311</v>
      </c>
      <c r="KN164" s="470">
        <v>127.0173873237441</v>
      </c>
      <c r="KO164" s="470">
        <v>126.64803008593941</v>
      </c>
      <c r="KP164" s="470">
        <v>127.37324904125722</v>
      </c>
      <c r="KQ164" s="470">
        <v>128.79552418303084</v>
      </c>
      <c r="KR164" s="470">
        <v>129.75658559177688</v>
      </c>
      <c r="KS164" s="470">
        <v>131.08800037729588</v>
      </c>
      <c r="KT164" s="470">
        <v>133.29558174153794</v>
      </c>
      <c r="KU164" s="470">
        <v>132.70549641811121</v>
      </c>
      <c r="KV164" s="470">
        <v>132.53131927314485</v>
      </c>
      <c r="KW164" s="470">
        <v>133.61669893391812</v>
      </c>
      <c r="KX164" s="470">
        <v>136.24600485951623</v>
      </c>
      <c r="KY164" s="470">
        <v>133.56024038188795</v>
      </c>
      <c r="KZ164" s="470">
        <v>133.61755906563721</v>
      </c>
      <c r="LA164" s="470">
        <v>134.24002331072074</v>
      </c>
      <c r="LB164" s="470">
        <v>135.91966412207472</v>
      </c>
      <c r="LC164" s="470">
        <v>136.78322620440687</v>
      </c>
      <c r="LD164" s="470">
        <v>138.09341880638522</v>
      </c>
      <c r="LE164" s="470">
        <v>141.40616653005466</v>
      </c>
      <c r="LF164" s="470">
        <v>3.8274859691399095</v>
      </c>
      <c r="LG164" s="470">
        <v>3.8274859691399095</v>
      </c>
      <c r="LH164" s="470">
        <v>3.8274859691399095</v>
      </c>
      <c r="LI164" s="470">
        <v>3.8274859691399095</v>
      </c>
      <c r="LJ164" s="470">
        <v>3.8274859691399095</v>
      </c>
      <c r="LK164" s="470">
        <v>3.8274859691399095</v>
      </c>
      <c r="LL164" s="470">
        <v>3.8274859691399095</v>
      </c>
      <c r="LM164" s="470">
        <v>3.8274859691399095</v>
      </c>
      <c r="LN164" s="470"/>
      <c r="LO164" s="470"/>
      <c r="LP164" s="470"/>
      <c r="LQ164" s="470"/>
      <c r="LR164" s="470"/>
      <c r="LS164" s="470"/>
      <c r="LT164" s="470"/>
      <c r="LU164" s="470"/>
      <c r="LV164" s="470"/>
      <c r="LW164" s="470"/>
      <c r="LX164" s="470"/>
      <c r="LY164" s="470"/>
      <c r="LZ164" s="470"/>
      <c r="MA164" s="470"/>
      <c r="MB164" s="470"/>
      <c r="MC164" s="470"/>
      <c r="MD164" s="470"/>
      <c r="ME164" s="470"/>
      <c r="MF164" s="470"/>
      <c r="MG164" s="470"/>
      <c r="MH164" s="470"/>
      <c r="MI164" s="470"/>
      <c r="MJ164" s="470"/>
      <c r="MK164" s="470"/>
      <c r="ML164" s="470"/>
      <c r="MM164" s="470"/>
      <c r="MN164" s="470"/>
      <c r="MO164" s="470"/>
      <c r="MP164" s="470"/>
      <c r="MQ164" s="470"/>
      <c r="MR164" s="470"/>
      <c r="MS164" s="470"/>
      <c r="MT164" s="470"/>
      <c r="MU164" s="470"/>
      <c r="MV164" s="470"/>
      <c r="MW164" s="470"/>
    </row>
    <row r="165" spans="1:361">
      <c r="A165" s="467" t="s">
        <v>633</v>
      </c>
      <c r="B165" s="561">
        <v>655.67376967001667</v>
      </c>
      <c r="C165" s="471">
        <v>0</v>
      </c>
      <c r="D165" s="471">
        <v>0</v>
      </c>
      <c r="E165" s="471">
        <v>0</v>
      </c>
      <c r="F165" s="471">
        <v>0</v>
      </c>
      <c r="G165" s="471">
        <v>0</v>
      </c>
      <c r="H165" s="471">
        <v>0</v>
      </c>
      <c r="I165" s="471">
        <v>0</v>
      </c>
      <c r="J165" s="471">
        <v>0</v>
      </c>
      <c r="K165" s="471">
        <v>0</v>
      </c>
      <c r="L165" s="471">
        <v>0</v>
      </c>
      <c r="M165" s="471">
        <v>0</v>
      </c>
      <c r="N165" s="471">
        <v>0</v>
      </c>
      <c r="O165" s="471">
        <v>0</v>
      </c>
      <c r="P165" s="471">
        <v>0</v>
      </c>
      <c r="Q165" s="471">
        <v>0</v>
      </c>
      <c r="R165" s="471">
        <v>0</v>
      </c>
      <c r="S165" s="471">
        <v>0</v>
      </c>
      <c r="T165" s="471">
        <v>0</v>
      </c>
      <c r="U165" s="471">
        <v>0</v>
      </c>
      <c r="V165" s="471">
        <v>0</v>
      </c>
      <c r="W165" s="471">
        <v>0</v>
      </c>
      <c r="X165" s="471">
        <v>0</v>
      </c>
      <c r="Y165" s="471">
        <v>0</v>
      </c>
      <c r="Z165" s="471">
        <v>0</v>
      </c>
      <c r="AA165" s="471">
        <v>0</v>
      </c>
      <c r="AB165" s="471">
        <v>0</v>
      </c>
      <c r="AC165" s="471">
        <v>0</v>
      </c>
      <c r="AD165" s="471">
        <v>0</v>
      </c>
      <c r="AE165" s="471">
        <v>0</v>
      </c>
      <c r="AF165" s="471">
        <v>0</v>
      </c>
      <c r="AG165" s="471">
        <v>0</v>
      </c>
      <c r="AH165" s="471">
        <v>0</v>
      </c>
      <c r="AI165" s="471">
        <v>0</v>
      </c>
      <c r="AJ165" s="471">
        <v>0</v>
      </c>
      <c r="AK165" s="471">
        <v>0</v>
      </c>
      <c r="AL165" s="471">
        <v>0</v>
      </c>
      <c r="AM165" s="471">
        <v>0</v>
      </c>
      <c r="AN165" s="471">
        <v>0</v>
      </c>
      <c r="AO165" s="471">
        <v>0</v>
      </c>
      <c r="AP165" s="471">
        <v>0</v>
      </c>
      <c r="AQ165" s="471">
        <v>0</v>
      </c>
      <c r="AR165" s="471">
        <v>0</v>
      </c>
      <c r="AS165" s="471">
        <v>0</v>
      </c>
      <c r="AT165" s="471">
        <v>0</v>
      </c>
      <c r="AU165" s="471">
        <v>0</v>
      </c>
      <c r="AV165" s="471">
        <v>0</v>
      </c>
      <c r="AW165" s="471">
        <v>0</v>
      </c>
      <c r="AX165" s="471">
        <v>0</v>
      </c>
      <c r="AY165" s="471">
        <v>0</v>
      </c>
      <c r="AZ165" s="471">
        <v>0</v>
      </c>
      <c r="BA165" s="471">
        <v>0</v>
      </c>
      <c r="BB165" s="471">
        <v>0</v>
      </c>
      <c r="BC165" s="471">
        <v>0</v>
      </c>
      <c r="BD165" s="471">
        <v>0</v>
      </c>
      <c r="BE165" s="471">
        <v>0</v>
      </c>
      <c r="BF165" s="471">
        <v>0</v>
      </c>
      <c r="BG165" s="471">
        <v>0</v>
      </c>
      <c r="BH165" s="471">
        <v>0</v>
      </c>
      <c r="BI165" s="471">
        <v>0</v>
      </c>
      <c r="BJ165" s="471">
        <v>0</v>
      </c>
      <c r="BK165" s="471">
        <v>0</v>
      </c>
      <c r="BL165" s="471">
        <v>0</v>
      </c>
      <c r="BM165" s="471">
        <v>0</v>
      </c>
      <c r="BN165" s="471">
        <v>0</v>
      </c>
      <c r="BO165" s="471">
        <v>0</v>
      </c>
      <c r="BP165" s="471">
        <v>0</v>
      </c>
      <c r="BQ165" s="471">
        <v>0</v>
      </c>
      <c r="BR165" s="471">
        <v>0</v>
      </c>
      <c r="BS165" s="471">
        <v>0</v>
      </c>
      <c r="BT165" s="471">
        <v>0</v>
      </c>
      <c r="BU165" s="471">
        <v>0</v>
      </c>
      <c r="BV165" s="471">
        <v>0</v>
      </c>
      <c r="BW165" s="471">
        <v>0</v>
      </c>
      <c r="BX165" s="471">
        <v>0</v>
      </c>
      <c r="BY165" s="471">
        <v>0</v>
      </c>
      <c r="BZ165" s="471">
        <v>0</v>
      </c>
      <c r="CA165" s="471">
        <v>0</v>
      </c>
      <c r="CB165" s="471">
        <v>0</v>
      </c>
      <c r="CC165" s="471">
        <v>0</v>
      </c>
      <c r="CD165" s="471">
        <v>0</v>
      </c>
      <c r="CE165" s="471">
        <v>0</v>
      </c>
      <c r="CF165" s="471">
        <v>0</v>
      </c>
      <c r="CG165" s="471">
        <v>0</v>
      </c>
      <c r="CH165" s="471">
        <v>0</v>
      </c>
      <c r="CI165" s="471">
        <v>0</v>
      </c>
      <c r="CJ165" s="471">
        <v>0</v>
      </c>
      <c r="CK165" s="471">
        <v>0</v>
      </c>
      <c r="CL165" s="471">
        <v>0</v>
      </c>
      <c r="CM165" s="471">
        <v>0</v>
      </c>
      <c r="CN165" s="471">
        <v>0</v>
      </c>
      <c r="CO165" s="471">
        <v>0</v>
      </c>
      <c r="CP165" s="471">
        <v>0</v>
      </c>
      <c r="CQ165" s="471">
        <v>0</v>
      </c>
      <c r="CR165" s="471">
        <v>0</v>
      </c>
      <c r="CS165" s="471">
        <v>0</v>
      </c>
      <c r="CT165" s="471">
        <v>0</v>
      </c>
      <c r="CU165" s="471">
        <v>0</v>
      </c>
      <c r="CV165" s="471">
        <v>0</v>
      </c>
      <c r="CW165" s="471">
        <v>0</v>
      </c>
      <c r="CX165" s="471">
        <v>0</v>
      </c>
      <c r="CY165" s="471">
        <v>0</v>
      </c>
      <c r="CZ165" s="471">
        <v>0</v>
      </c>
      <c r="DA165" s="471">
        <v>0</v>
      </c>
      <c r="DB165" s="471">
        <v>0</v>
      </c>
      <c r="DC165" s="471">
        <v>0</v>
      </c>
      <c r="DD165" s="471">
        <v>0</v>
      </c>
      <c r="DE165" s="471">
        <v>0</v>
      </c>
      <c r="DF165" s="471">
        <v>0</v>
      </c>
      <c r="DG165" s="471">
        <v>0</v>
      </c>
      <c r="DH165" s="471">
        <v>0</v>
      </c>
      <c r="DI165" s="471">
        <v>0</v>
      </c>
      <c r="DJ165" s="471">
        <v>0</v>
      </c>
      <c r="DK165" s="471">
        <v>0</v>
      </c>
      <c r="DL165" s="471">
        <v>0</v>
      </c>
      <c r="DM165" s="471">
        <v>0</v>
      </c>
      <c r="DN165" s="471">
        <v>0</v>
      </c>
      <c r="DO165" s="471">
        <v>0</v>
      </c>
      <c r="DP165" s="471">
        <v>0</v>
      </c>
      <c r="DQ165" s="471">
        <v>0</v>
      </c>
      <c r="DR165" s="471">
        <v>0</v>
      </c>
      <c r="DS165" s="471">
        <v>0</v>
      </c>
      <c r="DT165" s="471">
        <v>0</v>
      </c>
      <c r="DU165" s="471">
        <v>0</v>
      </c>
      <c r="DV165" s="471">
        <v>0</v>
      </c>
      <c r="DW165" s="471">
        <v>0</v>
      </c>
      <c r="DX165" s="471">
        <v>0</v>
      </c>
      <c r="DY165" s="471">
        <v>0</v>
      </c>
      <c r="DZ165" s="471">
        <v>0</v>
      </c>
      <c r="EA165" s="471">
        <v>0</v>
      </c>
      <c r="EB165" s="471">
        <v>0</v>
      </c>
      <c r="EC165" s="471">
        <v>0</v>
      </c>
      <c r="ED165" s="471">
        <v>0</v>
      </c>
      <c r="EE165" s="471">
        <v>0</v>
      </c>
      <c r="EF165" s="471">
        <v>0</v>
      </c>
      <c r="EG165" s="471">
        <v>0</v>
      </c>
      <c r="EH165" s="471">
        <v>0</v>
      </c>
      <c r="EI165" s="471">
        <v>0</v>
      </c>
      <c r="EJ165" s="471">
        <v>0</v>
      </c>
      <c r="EK165" s="471">
        <v>0</v>
      </c>
      <c r="EL165" s="471">
        <v>0</v>
      </c>
      <c r="EM165" s="471">
        <v>0</v>
      </c>
      <c r="EN165" s="471">
        <v>0</v>
      </c>
      <c r="EO165" s="471">
        <v>0</v>
      </c>
      <c r="EP165" s="471">
        <v>0</v>
      </c>
      <c r="EQ165" s="471">
        <v>0</v>
      </c>
      <c r="ER165" s="471">
        <v>0</v>
      </c>
      <c r="ES165" s="471">
        <v>0</v>
      </c>
      <c r="ET165" s="471">
        <v>0</v>
      </c>
      <c r="EU165" s="471">
        <v>0</v>
      </c>
      <c r="EV165" s="471">
        <v>0</v>
      </c>
      <c r="EW165" s="471">
        <v>0</v>
      </c>
      <c r="EX165" s="471">
        <v>0</v>
      </c>
      <c r="EY165" s="471">
        <v>0</v>
      </c>
      <c r="EZ165" s="471">
        <v>0</v>
      </c>
      <c r="FA165" s="471">
        <v>0</v>
      </c>
      <c r="FB165" s="471">
        <v>0</v>
      </c>
      <c r="FC165" s="471">
        <v>0</v>
      </c>
      <c r="FD165" s="471">
        <v>0</v>
      </c>
      <c r="FE165" s="471">
        <v>0</v>
      </c>
      <c r="FF165" s="471">
        <v>0</v>
      </c>
      <c r="FG165" s="471">
        <v>0</v>
      </c>
      <c r="FH165" s="471">
        <v>0</v>
      </c>
      <c r="FI165" s="471">
        <v>0</v>
      </c>
      <c r="FJ165" s="471">
        <v>0</v>
      </c>
      <c r="FK165" s="471">
        <v>0</v>
      </c>
      <c r="FL165" s="471">
        <v>0</v>
      </c>
      <c r="FM165" s="471">
        <v>0</v>
      </c>
      <c r="FN165" s="471">
        <v>0</v>
      </c>
      <c r="FO165" s="471">
        <v>83.262668956395771</v>
      </c>
      <c r="FP165" s="471">
        <v>84.456685303052708</v>
      </c>
      <c r="FQ165" s="471">
        <v>83.48151724496978</v>
      </c>
      <c r="FR165" s="471">
        <v>81.761375267384238</v>
      </c>
      <c r="FS165" s="471">
        <v>83.051718105215613</v>
      </c>
      <c r="FT165" s="471">
        <v>81.347241220773697</v>
      </c>
      <c r="FU165" s="471">
        <v>80.085802286204697</v>
      </c>
      <c r="FV165" s="471">
        <v>78.267548867184701</v>
      </c>
      <c r="FW165" s="471">
        <v>78.240200482242074</v>
      </c>
      <c r="FX165" s="471">
        <v>77.448254383263304</v>
      </c>
      <c r="FY165" s="471">
        <v>79.202076184456175</v>
      </c>
      <c r="FZ165" s="471">
        <v>79.139036301332965</v>
      </c>
      <c r="GA165" s="471">
        <v>78.817325146452774</v>
      </c>
      <c r="GB165" s="471">
        <v>78.840628546928073</v>
      </c>
      <c r="GC165" s="471">
        <v>79.007531046584987</v>
      </c>
      <c r="GD165" s="471">
        <v>79.27789734511471</v>
      </c>
      <c r="GE165" s="471">
        <v>78.506539804152666</v>
      </c>
      <c r="GF165" s="471">
        <v>77.363053090703218</v>
      </c>
      <c r="GG165" s="471">
        <v>76.829520844704561</v>
      </c>
      <c r="GH165" s="471">
        <v>76.980931642908686</v>
      </c>
      <c r="GI165" s="471">
        <v>76.749379229688117</v>
      </c>
      <c r="GJ165" s="471">
        <v>76.828884252225535</v>
      </c>
      <c r="GK165" s="471">
        <v>77.931545815945157</v>
      </c>
      <c r="GL165" s="471">
        <v>78.695368981730695</v>
      </c>
      <c r="GM165" s="471">
        <v>80.265390641885915</v>
      </c>
      <c r="GN165" s="471">
        <v>83.519352061911732</v>
      </c>
      <c r="GO165" s="471">
        <v>84.796732552264757</v>
      </c>
      <c r="GP165" s="471">
        <v>85.998025940496518</v>
      </c>
      <c r="GQ165" s="471">
        <v>88.927983130612162</v>
      </c>
      <c r="GR165" s="471">
        <v>89.93465921316843</v>
      </c>
      <c r="GS165" s="471">
        <v>90.553881826015598</v>
      </c>
      <c r="GT165" s="471">
        <v>90.45473987250304</v>
      </c>
      <c r="GU165" s="471">
        <v>90.353901037252172</v>
      </c>
      <c r="GV165" s="471">
        <v>90.599607851486837</v>
      </c>
      <c r="GW165" s="471">
        <v>90.33624974433144</v>
      </c>
      <c r="GX165" s="471">
        <v>90.881988179997123</v>
      </c>
      <c r="GY165" s="471">
        <v>90.258809028986576</v>
      </c>
      <c r="GZ165" s="471">
        <v>92.08896221973113</v>
      </c>
      <c r="HA165" s="471">
        <v>92.332692308602674</v>
      </c>
      <c r="HB165" s="471">
        <v>93.277497276337456</v>
      </c>
      <c r="HC165" s="471">
        <v>95.027970423869775</v>
      </c>
      <c r="HD165" s="471">
        <v>95.346097993237919</v>
      </c>
      <c r="HE165" s="471">
        <v>94.733147758741907</v>
      </c>
      <c r="HF165" s="471">
        <v>95.522503405835209</v>
      </c>
      <c r="HG165" s="471">
        <v>96.73381983117433</v>
      </c>
      <c r="HH165" s="471">
        <v>95.390109901204042</v>
      </c>
      <c r="HI165" s="471">
        <v>95.058850404422643</v>
      </c>
      <c r="HJ165" s="471">
        <v>95.726164867332912</v>
      </c>
      <c r="HK165" s="471">
        <v>97.188308365660376</v>
      </c>
      <c r="HL165" s="471">
        <v>97.464322498726176</v>
      </c>
      <c r="HM165" s="471">
        <v>97.788091659649524</v>
      </c>
      <c r="HN165" s="471">
        <v>98.049180562335181</v>
      </c>
      <c r="HO165" s="471">
        <v>97.405907998948464</v>
      </c>
      <c r="HP165" s="471">
        <v>97.409941270154945</v>
      </c>
      <c r="HQ165" s="471">
        <v>98.218600817105468</v>
      </c>
      <c r="HR165" s="471">
        <v>100.18793936432824</v>
      </c>
      <c r="HS165" s="471">
        <v>99.714907100706597</v>
      </c>
      <c r="HT165" s="471">
        <v>99.884433576679555</v>
      </c>
      <c r="HU165" s="471">
        <v>98.967373165849651</v>
      </c>
      <c r="HV165" s="471">
        <v>99.916753378916724</v>
      </c>
      <c r="HW165" s="471">
        <v>100</v>
      </c>
      <c r="HX165" s="471">
        <v>99.646304414301085</v>
      </c>
      <c r="HY165" s="471">
        <v>100.86478466431642</v>
      </c>
      <c r="HZ165" s="471">
        <v>101.28028914188012</v>
      </c>
      <c r="IA165" s="471">
        <v>101.55533660027523</v>
      </c>
      <c r="IB165" s="471">
        <v>103.38575911946813</v>
      </c>
      <c r="IC165" s="471">
        <v>103.50713434860684</v>
      </c>
      <c r="ID165" s="471">
        <v>104.2056309062208</v>
      </c>
      <c r="IE165" s="471">
        <v>104.18825315500254</v>
      </c>
      <c r="IF165" s="471">
        <v>104.40011068376411</v>
      </c>
      <c r="IG165" s="471">
        <v>105.73722774177926</v>
      </c>
      <c r="IH165" s="471">
        <v>106.14659130677384</v>
      </c>
      <c r="II165" s="471">
        <v>106.39605848790838</v>
      </c>
      <c r="IJ165" s="471">
        <v>106.60999223995252</v>
      </c>
      <c r="IK165" s="471">
        <v>106.74700384469961</v>
      </c>
      <c r="IL165" s="471">
        <v>106.99363324501445</v>
      </c>
      <c r="IM165" s="471">
        <v>107.12543514958078</v>
      </c>
      <c r="IN165" s="471">
        <v>106.80756961120869</v>
      </c>
      <c r="IO165" s="471">
        <v>107.18763710240397</v>
      </c>
      <c r="IP165" s="471">
        <v>107.20987934529253</v>
      </c>
      <c r="IQ165" s="471">
        <v>107.28295490211363</v>
      </c>
      <c r="IR165" s="471">
        <v>107.5316493065762</v>
      </c>
      <c r="IS165" s="471">
        <v>107.25632511076782</v>
      </c>
      <c r="IT165" s="471">
        <v>107.3772861984089</v>
      </c>
      <c r="IU165" s="471">
        <v>107.40889357789115</v>
      </c>
      <c r="IV165" s="471">
        <v>107.76213807535812</v>
      </c>
      <c r="IW165" s="471">
        <v>108.73357589684835</v>
      </c>
      <c r="IX165" s="471">
        <v>109.72882494985423</v>
      </c>
      <c r="IY165" s="471">
        <v>109.87470627137564</v>
      </c>
      <c r="IZ165" s="471">
        <v>110.29788988735598</v>
      </c>
      <c r="JA165" s="471">
        <v>111.11246266099207</v>
      </c>
      <c r="JB165" s="471">
        <v>111.42886780486565</v>
      </c>
      <c r="JC165" s="471">
        <v>113.25273420533334</v>
      </c>
      <c r="JD165" s="471">
        <v>114.55980330489172</v>
      </c>
      <c r="JE165" s="471">
        <v>115.57071961945644</v>
      </c>
      <c r="JF165" s="471">
        <v>114.39501132628409</v>
      </c>
      <c r="JG165" s="471">
        <v>114.87062498290334</v>
      </c>
      <c r="JH165" s="471">
        <v>115.84084085483043</v>
      </c>
      <c r="JI165" s="471">
        <v>116.91040446037495</v>
      </c>
      <c r="JJ165" s="471">
        <v>116.60250809322812</v>
      </c>
      <c r="JK165" s="471">
        <v>116.73073582275543</v>
      </c>
      <c r="JL165" s="471">
        <v>116.90378064267541</v>
      </c>
      <c r="JM165" s="471">
        <v>116.95857166107051</v>
      </c>
      <c r="JN165" s="471">
        <v>118.16924826424095</v>
      </c>
      <c r="JO165" s="471">
        <v>120.11329051782481</v>
      </c>
      <c r="JP165" s="471">
        <v>118.93011890161387</v>
      </c>
      <c r="JQ165" s="471">
        <v>119.35947113482172</v>
      </c>
      <c r="JR165" s="471">
        <v>118.72956555763498</v>
      </c>
      <c r="JS165" s="471">
        <v>119.10042866579913</v>
      </c>
      <c r="JT165" s="471">
        <v>120.14496452547581</v>
      </c>
      <c r="JU165" s="471">
        <v>119.72482663754937</v>
      </c>
      <c r="JV165" s="471">
        <v>120.0091007188812</v>
      </c>
      <c r="JW165" s="471">
        <v>119.63593491322038</v>
      </c>
      <c r="JX165" s="471">
        <v>118.8365021791498</v>
      </c>
      <c r="JY165" s="471">
        <v>119.80399381888502</v>
      </c>
      <c r="JZ165" s="471">
        <v>119.75865238785366</v>
      </c>
      <c r="KA165" s="471">
        <v>119.08349745730139</v>
      </c>
      <c r="KB165" s="471">
        <v>119.03121384669279</v>
      </c>
      <c r="KC165" s="471">
        <v>119.3039325071162</v>
      </c>
      <c r="KD165" s="471">
        <v>118.92731319348395</v>
      </c>
      <c r="KE165" s="471">
        <v>119.04407869556846</v>
      </c>
      <c r="KF165" s="471">
        <v>120.95983238801493</v>
      </c>
      <c r="KG165" s="471">
        <v>120.91231035947909</v>
      </c>
      <c r="KH165" s="471">
        <v>122.00812582788699</v>
      </c>
      <c r="KI165" s="471">
        <v>123.6951905284774</v>
      </c>
      <c r="KJ165" s="471">
        <v>125.46839327614846</v>
      </c>
      <c r="KK165" s="471">
        <v>125.29769108754799</v>
      </c>
      <c r="KL165" s="471">
        <v>126.11632422163275</v>
      </c>
      <c r="KM165" s="471">
        <v>125.67555150396022</v>
      </c>
      <c r="KN165" s="471">
        <v>124.00474099941155</v>
      </c>
      <c r="KO165" s="471">
        <v>123.49690700027226</v>
      </c>
      <c r="KP165" s="471">
        <v>124.28177049076098</v>
      </c>
      <c r="KQ165" s="471">
        <v>126.49456231502235</v>
      </c>
      <c r="KR165" s="471">
        <v>127.62826550082428</v>
      </c>
      <c r="KS165" s="471">
        <v>129.61067880606996</v>
      </c>
      <c r="KT165" s="471">
        <v>129.00090166363933</v>
      </c>
      <c r="KU165" s="471">
        <v>128.44697367815843</v>
      </c>
      <c r="KV165" s="471">
        <v>128.83131953183127</v>
      </c>
      <c r="KW165" s="471">
        <v>130.49331765916494</v>
      </c>
      <c r="KX165" s="471">
        <v>133.476612042619</v>
      </c>
      <c r="KY165" s="471">
        <v>129.77599819731054</v>
      </c>
      <c r="KZ165" s="471">
        <v>130.07756821777835</v>
      </c>
      <c r="LA165" s="471">
        <v>131.23038789618957</v>
      </c>
      <c r="LB165" s="471">
        <v>133.47168518423754</v>
      </c>
      <c r="LC165" s="471">
        <v>134.66666583771269</v>
      </c>
      <c r="LD165" s="471">
        <v>135.60334944949497</v>
      </c>
      <c r="LE165" s="471">
        <v>140.47473738367367</v>
      </c>
      <c r="LF165" s="471">
        <v>0</v>
      </c>
      <c r="LG165" s="471">
        <v>0</v>
      </c>
      <c r="LH165" s="471">
        <v>0</v>
      </c>
      <c r="LI165" s="471">
        <v>0</v>
      </c>
      <c r="LJ165" s="471">
        <v>0</v>
      </c>
      <c r="LK165" s="471">
        <v>0</v>
      </c>
      <c r="LL165" s="471">
        <v>0</v>
      </c>
      <c r="LM165" s="471">
        <v>0</v>
      </c>
      <c r="LN165" s="471"/>
      <c r="LO165" s="471"/>
      <c r="LP165" s="471"/>
      <c r="LQ165" s="471"/>
      <c r="LR165" s="471"/>
      <c r="LS165" s="471"/>
      <c r="LT165" s="471"/>
      <c r="LU165" s="471"/>
      <c r="LV165" s="471"/>
      <c r="LW165" s="471"/>
      <c r="LX165" s="471"/>
      <c r="LY165" s="471"/>
      <c r="LZ165" s="471"/>
      <c r="MA165" s="471"/>
      <c r="MB165" s="471"/>
      <c r="MC165" s="471"/>
      <c r="MD165" s="471"/>
      <c r="ME165" s="471"/>
      <c r="MF165" s="471"/>
      <c r="MG165" s="471"/>
      <c r="MH165" s="471"/>
      <c r="MI165" s="471"/>
      <c r="MJ165" s="471"/>
      <c r="MK165" s="471"/>
      <c r="ML165" s="471"/>
      <c r="MM165" s="471"/>
      <c r="MN165" s="471"/>
      <c r="MO165" s="471"/>
      <c r="MP165" s="471"/>
      <c r="MQ165" s="471"/>
      <c r="MR165" s="471"/>
      <c r="MS165" s="471"/>
      <c r="MT165" s="471"/>
      <c r="MU165" s="471"/>
      <c r="MV165" s="471"/>
      <c r="MW165" s="471"/>
    </row>
    <row r="166" spans="1:361">
      <c r="A166" s="468" t="s">
        <v>846</v>
      </c>
      <c r="B166" s="562">
        <v>157.65374003672719</v>
      </c>
      <c r="C166" s="471">
        <v>0</v>
      </c>
      <c r="D166" s="471">
        <v>0</v>
      </c>
      <c r="E166" s="471">
        <v>0</v>
      </c>
      <c r="F166" s="471">
        <v>0</v>
      </c>
      <c r="G166" s="471">
        <v>0</v>
      </c>
      <c r="H166" s="471">
        <v>0</v>
      </c>
      <c r="I166" s="471">
        <v>0</v>
      </c>
      <c r="J166" s="471">
        <v>0</v>
      </c>
      <c r="K166" s="471">
        <v>0</v>
      </c>
      <c r="L166" s="471">
        <v>0</v>
      </c>
      <c r="M166" s="471">
        <v>0</v>
      </c>
      <c r="N166" s="471">
        <v>0</v>
      </c>
      <c r="O166" s="471">
        <v>0</v>
      </c>
      <c r="P166" s="471">
        <v>0</v>
      </c>
      <c r="Q166" s="471">
        <v>0</v>
      </c>
      <c r="R166" s="471">
        <v>0</v>
      </c>
      <c r="S166" s="471">
        <v>0</v>
      </c>
      <c r="T166" s="471">
        <v>0</v>
      </c>
      <c r="U166" s="471">
        <v>0</v>
      </c>
      <c r="V166" s="471">
        <v>0</v>
      </c>
      <c r="W166" s="471">
        <v>0</v>
      </c>
      <c r="X166" s="471">
        <v>0</v>
      </c>
      <c r="Y166" s="471">
        <v>0</v>
      </c>
      <c r="Z166" s="471">
        <v>0</v>
      </c>
      <c r="AA166" s="471">
        <v>0</v>
      </c>
      <c r="AB166" s="471">
        <v>0</v>
      </c>
      <c r="AC166" s="471">
        <v>0</v>
      </c>
      <c r="AD166" s="471">
        <v>0</v>
      </c>
      <c r="AE166" s="471">
        <v>0</v>
      </c>
      <c r="AF166" s="471">
        <v>0</v>
      </c>
      <c r="AG166" s="471">
        <v>0</v>
      </c>
      <c r="AH166" s="471">
        <v>0</v>
      </c>
      <c r="AI166" s="471">
        <v>0</v>
      </c>
      <c r="AJ166" s="471">
        <v>0</v>
      </c>
      <c r="AK166" s="471">
        <v>0</v>
      </c>
      <c r="AL166" s="471">
        <v>0</v>
      </c>
      <c r="AM166" s="471">
        <v>0</v>
      </c>
      <c r="AN166" s="471">
        <v>0</v>
      </c>
      <c r="AO166" s="471">
        <v>0</v>
      </c>
      <c r="AP166" s="471">
        <v>0</v>
      </c>
      <c r="AQ166" s="471">
        <v>0</v>
      </c>
      <c r="AR166" s="471">
        <v>0</v>
      </c>
      <c r="AS166" s="471">
        <v>0</v>
      </c>
      <c r="AT166" s="471">
        <v>0</v>
      </c>
      <c r="AU166" s="471">
        <v>0</v>
      </c>
      <c r="AV166" s="471">
        <v>0</v>
      </c>
      <c r="AW166" s="471">
        <v>0</v>
      </c>
      <c r="AX166" s="471">
        <v>0</v>
      </c>
      <c r="AY166" s="471">
        <v>0</v>
      </c>
      <c r="AZ166" s="471">
        <v>0</v>
      </c>
      <c r="BA166" s="471">
        <v>0</v>
      </c>
      <c r="BB166" s="471">
        <v>0</v>
      </c>
      <c r="BC166" s="471">
        <v>0</v>
      </c>
      <c r="BD166" s="471">
        <v>0</v>
      </c>
      <c r="BE166" s="471">
        <v>0</v>
      </c>
      <c r="BF166" s="471">
        <v>0</v>
      </c>
      <c r="BG166" s="471">
        <v>0</v>
      </c>
      <c r="BH166" s="471">
        <v>0</v>
      </c>
      <c r="BI166" s="471">
        <v>0</v>
      </c>
      <c r="BJ166" s="471">
        <v>0</v>
      </c>
      <c r="BK166" s="471">
        <v>0</v>
      </c>
      <c r="BL166" s="471">
        <v>0</v>
      </c>
      <c r="BM166" s="471">
        <v>0</v>
      </c>
      <c r="BN166" s="471">
        <v>0</v>
      </c>
      <c r="BO166" s="471">
        <v>0</v>
      </c>
      <c r="BP166" s="471">
        <v>0</v>
      </c>
      <c r="BQ166" s="471">
        <v>0</v>
      </c>
      <c r="BR166" s="471">
        <v>0</v>
      </c>
      <c r="BS166" s="471">
        <v>0</v>
      </c>
      <c r="BT166" s="471">
        <v>0</v>
      </c>
      <c r="BU166" s="471">
        <v>0</v>
      </c>
      <c r="BV166" s="471">
        <v>0</v>
      </c>
      <c r="BW166" s="471">
        <v>0</v>
      </c>
      <c r="BX166" s="471">
        <v>0</v>
      </c>
      <c r="BY166" s="471">
        <v>0</v>
      </c>
      <c r="BZ166" s="471">
        <v>0</v>
      </c>
      <c r="CA166" s="471">
        <v>0</v>
      </c>
      <c r="CB166" s="471">
        <v>0</v>
      </c>
      <c r="CC166" s="471">
        <v>0</v>
      </c>
      <c r="CD166" s="471">
        <v>0</v>
      </c>
      <c r="CE166" s="471">
        <v>0</v>
      </c>
      <c r="CF166" s="471">
        <v>0</v>
      </c>
      <c r="CG166" s="471">
        <v>0</v>
      </c>
      <c r="CH166" s="471">
        <v>0</v>
      </c>
      <c r="CI166" s="471">
        <v>0</v>
      </c>
      <c r="CJ166" s="471">
        <v>0</v>
      </c>
      <c r="CK166" s="471">
        <v>0</v>
      </c>
      <c r="CL166" s="471">
        <v>0</v>
      </c>
      <c r="CM166" s="471">
        <v>0</v>
      </c>
      <c r="CN166" s="471">
        <v>0</v>
      </c>
      <c r="CO166" s="471">
        <v>0</v>
      </c>
      <c r="CP166" s="471">
        <v>0</v>
      </c>
      <c r="CQ166" s="471">
        <v>0</v>
      </c>
      <c r="CR166" s="471">
        <v>0</v>
      </c>
      <c r="CS166" s="471">
        <v>0</v>
      </c>
      <c r="CT166" s="471">
        <v>0</v>
      </c>
      <c r="CU166" s="471">
        <v>0</v>
      </c>
      <c r="CV166" s="471">
        <v>0</v>
      </c>
      <c r="CW166" s="471">
        <v>0</v>
      </c>
      <c r="CX166" s="471">
        <v>0</v>
      </c>
      <c r="CY166" s="471">
        <v>0</v>
      </c>
      <c r="CZ166" s="471">
        <v>0</v>
      </c>
      <c r="DA166" s="471">
        <v>0</v>
      </c>
      <c r="DB166" s="471">
        <v>0</v>
      </c>
      <c r="DC166" s="471">
        <v>0</v>
      </c>
      <c r="DD166" s="471">
        <v>0</v>
      </c>
      <c r="DE166" s="471">
        <v>0</v>
      </c>
      <c r="DF166" s="471">
        <v>0</v>
      </c>
      <c r="DG166" s="471">
        <v>0</v>
      </c>
      <c r="DH166" s="471">
        <v>0</v>
      </c>
      <c r="DI166" s="471">
        <v>0</v>
      </c>
      <c r="DJ166" s="471">
        <v>0</v>
      </c>
      <c r="DK166" s="471">
        <v>0</v>
      </c>
      <c r="DL166" s="471">
        <v>0</v>
      </c>
      <c r="DM166" s="471">
        <v>0</v>
      </c>
      <c r="DN166" s="471">
        <v>0</v>
      </c>
      <c r="DO166" s="471">
        <v>0</v>
      </c>
      <c r="DP166" s="471">
        <v>0</v>
      </c>
      <c r="DQ166" s="471">
        <v>0</v>
      </c>
      <c r="DR166" s="471">
        <v>0</v>
      </c>
      <c r="DS166" s="471">
        <v>0</v>
      </c>
      <c r="DT166" s="471">
        <v>0</v>
      </c>
      <c r="DU166" s="471">
        <v>0</v>
      </c>
      <c r="DV166" s="471">
        <v>0</v>
      </c>
      <c r="DW166" s="471">
        <v>0</v>
      </c>
      <c r="DX166" s="471">
        <v>0</v>
      </c>
      <c r="DY166" s="471">
        <v>0</v>
      </c>
      <c r="DZ166" s="471">
        <v>0</v>
      </c>
      <c r="EA166" s="471">
        <v>0</v>
      </c>
      <c r="EB166" s="471">
        <v>0</v>
      </c>
      <c r="EC166" s="471">
        <v>0</v>
      </c>
      <c r="ED166" s="471">
        <v>0</v>
      </c>
      <c r="EE166" s="471">
        <v>0</v>
      </c>
      <c r="EF166" s="471">
        <v>0</v>
      </c>
      <c r="EG166" s="471">
        <v>0</v>
      </c>
      <c r="EH166" s="471">
        <v>0</v>
      </c>
      <c r="EI166" s="471">
        <v>0</v>
      </c>
      <c r="EJ166" s="471">
        <v>0</v>
      </c>
      <c r="EK166" s="471">
        <v>0</v>
      </c>
      <c r="EL166" s="471">
        <v>0</v>
      </c>
      <c r="EM166" s="471">
        <v>0</v>
      </c>
      <c r="EN166" s="471">
        <v>0</v>
      </c>
      <c r="EO166" s="471">
        <v>0</v>
      </c>
      <c r="EP166" s="471">
        <v>0</v>
      </c>
      <c r="EQ166" s="471">
        <v>0</v>
      </c>
      <c r="ER166" s="471">
        <v>0</v>
      </c>
      <c r="ES166" s="471">
        <v>0</v>
      </c>
      <c r="ET166" s="471">
        <v>0</v>
      </c>
      <c r="EU166" s="471">
        <v>0</v>
      </c>
      <c r="EV166" s="471">
        <v>0</v>
      </c>
      <c r="EW166" s="471">
        <v>0</v>
      </c>
      <c r="EX166" s="471">
        <v>0</v>
      </c>
      <c r="EY166" s="471">
        <v>0</v>
      </c>
      <c r="EZ166" s="471">
        <v>0</v>
      </c>
      <c r="FA166" s="471">
        <v>0</v>
      </c>
      <c r="FB166" s="471">
        <v>0</v>
      </c>
      <c r="FC166" s="471">
        <v>0</v>
      </c>
      <c r="FD166" s="471">
        <v>0</v>
      </c>
      <c r="FE166" s="471">
        <v>0</v>
      </c>
      <c r="FF166" s="471">
        <v>0</v>
      </c>
      <c r="FG166" s="471">
        <v>0</v>
      </c>
      <c r="FH166" s="471">
        <v>0</v>
      </c>
      <c r="FI166" s="471">
        <v>0</v>
      </c>
      <c r="FJ166" s="471">
        <v>0</v>
      </c>
      <c r="FK166" s="471">
        <v>0</v>
      </c>
      <c r="FL166" s="471">
        <v>0</v>
      </c>
      <c r="FM166" s="471">
        <v>0</v>
      </c>
      <c r="FN166" s="471">
        <v>0</v>
      </c>
      <c r="FO166" s="471">
        <v>83.262668956395771</v>
      </c>
      <c r="FP166" s="471">
        <v>84.456685303052708</v>
      </c>
      <c r="FQ166" s="471">
        <v>83.48151724496978</v>
      </c>
      <c r="FR166" s="471">
        <v>81.761375267384238</v>
      </c>
      <c r="FS166" s="471">
        <v>83.051718105215613</v>
      </c>
      <c r="FT166" s="471">
        <v>81.347241220773697</v>
      </c>
      <c r="FU166" s="471">
        <v>80.085802286204697</v>
      </c>
      <c r="FV166" s="471">
        <v>78.267548867184701</v>
      </c>
      <c r="FW166" s="471">
        <v>78.240200482242074</v>
      </c>
      <c r="FX166" s="471">
        <v>77.448254383263304</v>
      </c>
      <c r="FY166" s="471">
        <v>79.202076184456175</v>
      </c>
      <c r="FZ166" s="471">
        <v>79.139036301332965</v>
      </c>
      <c r="GA166" s="471">
        <v>78.817325146452774</v>
      </c>
      <c r="GB166" s="471">
        <v>78.840628546928073</v>
      </c>
      <c r="GC166" s="471">
        <v>79.007531046584987</v>
      </c>
      <c r="GD166" s="471">
        <v>79.27789734511471</v>
      </c>
      <c r="GE166" s="471">
        <v>78.506539804152666</v>
      </c>
      <c r="GF166" s="471">
        <v>77.363053090703218</v>
      </c>
      <c r="GG166" s="471">
        <v>76.829520844704561</v>
      </c>
      <c r="GH166" s="471">
        <v>76.980931642908686</v>
      </c>
      <c r="GI166" s="471">
        <v>76.749379229688117</v>
      </c>
      <c r="GJ166" s="471">
        <v>76.828884252225535</v>
      </c>
      <c r="GK166" s="471">
        <v>77.931545815945157</v>
      </c>
      <c r="GL166" s="471">
        <v>78.695368981730695</v>
      </c>
      <c r="GM166" s="471">
        <v>80.265390641885915</v>
      </c>
      <c r="GN166" s="471">
        <v>83.519352061911732</v>
      </c>
      <c r="GO166" s="471">
        <v>84.796732552264757</v>
      </c>
      <c r="GP166" s="471">
        <v>85.998025940496518</v>
      </c>
      <c r="GQ166" s="471">
        <v>88.927983130612162</v>
      </c>
      <c r="GR166" s="471">
        <v>89.93465921316843</v>
      </c>
      <c r="GS166" s="471">
        <v>90.553881826015598</v>
      </c>
      <c r="GT166" s="471">
        <v>90.45473987250304</v>
      </c>
      <c r="GU166" s="471">
        <v>90.353901037252172</v>
      </c>
      <c r="GV166" s="471">
        <v>90.599607851486837</v>
      </c>
      <c r="GW166" s="471">
        <v>90.33624974433144</v>
      </c>
      <c r="GX166" s="471">
        <v>90.881988179997123</v>
      </c>
      <c r="GY166" s="471">
        <v>90.258809028986576</v>
      </c>
      <c r="GZ166" s="471">
        <v>92.08896221973113</v>
      </c>
      <c r="HA166" s="471">
        <v>92.332692308602674</v>
      </c>
      <c r="HB166" s="471">
        <v>93.277497276337456</v>
      </c>
      <c r="HC166" s="471">
        <v>95.027970423869775</v>
      </c>
      <c r="HD166" s="471">
        <v>95.346097993237919</v>
      </c>
      <c r="HE166" s="471">
        <v>94.733147758741907</v>
      </c>
      <c r="HF166" s="471">
        <v>95.522503405835209</v>
      </c>
      <c r="HG166" s="471">
        <v>96.73381983117433</v>
      </c>
      <c r="HH166" s="471">
        <v>95.390109901204042</v>
      </c>
      <c r="HI166" s="471">
        <v>95.058850404422643</v>
      </c>
      <c r="HJ166" s="471">
        <v>95.726164867332912</v>
      </c>
      <c r="HK166" s="471">
        <v>97.188308365660376</v>
      </c>
      <c r="HL166" s="471">
        <v>97.464322498726176</v>
      </c>
      <c r="HM166" s="471">
        <v>97.788091659649524</v>
      </c>
      <c r="HN166" s="471">
        <v>98.049180562335181</v>
      </c>
      <c r="HO166" s="471">
        <v>97.405907998948464</v>
      </c>
      <c r="HP166" s="471">
        <v>97.409941270154945</v>
      </c>
      <c r="HQ166" s="471">
        <v>98.218600817105468</v>
      </c>
      <c r="HR166" s="471">
        <v>100.18793936432824</v>
      </c>
      <c r="HS166" s="471">
        <v>99.714907100706597</v>
      </c>
      <c r="HT166" s="471">
        <v>99.884433576679555</v>
      </c>
      <c r="HU166" s="471">
        <v>98.967373165849651</v>
      </c>
      <c r="HV166" s="471">
        <v>99.916753378916724</v>
      </c>
      <c r="HW166" s="471">
        <v>100</v>
      </c>
      <c r="HX166" s="471">
        <v>99.646304414301085</v>
      </c>
      <c r="HY166" s="471">
        <v>100.86478466431642</v>
      </c>
      <c r="HZ166" s="471">
        <v>101.28028914188012</v>
      </c>
      <c r="IA166" s="471">
        <v>101.55533660027523</v>
      </c>
      <c r="IB166" s="471">
        <v>103.38575911946813</v>
      </c>
      <c r="IC166" s="471">
        <v>103.50713434860684</v>
      </c>
      <c r="ID166" s="471">
        <v>104.2056309062208</v>
      </c>
      <c r="IE166" s="471">
        <v>104.18825315500254</v>
      </c>
      <c r="IF166" s="471">
        <v>104.40011068376411</v>
      </c>
      <c r="IG166" s="471">
        <v>105.73722774177926</v>
      </c>
      <c r="IH166" s="471">
        <v>106.14659130677384</v>
      </c>
      <c r="II166" s="471">
        <v>106.39605848790838</v>
      </c>
      <c r="IJ166" s="471">
        <v>106.60999223995252</v>
      </c>
      <c r="IK166" s="471">
        <v>106.74700384469961</v>
      </c>
      <c r="IL166" s="471">
        <v>106.99363324501445</v>
      </c>
      <c r="IM166" s="471">
        <v>107.12543514958078</v>
      </c>
      <c r="IN166" s="471">
        <v>106.80756961120869</v>
      </c>
      <c r="IO166" s="471">
        <v>107.18763710240397</v>
      </c>
      <c r="IP166" s="471">
        <v>107.20987934529253</v>
      </c>
      <c r="IQ166" s="471">
        <v>107.28295490211363</v>
      </c>
      <c r="IR166" s="471">
        <v>107.5316493065762</v>
      </c>
      <c r="IS166" s="471">
        <v>107.25632511076782</v>
      </c>
      <c r="IT166" s="471">
        <v>107.3772861984089</v>
      </c>
      <c r="IU166" s="471">
        <v>107.40889357789115</v>
      </c>
      <c r="IV166" s="471">
        <v>107.76213807535812</v>
      </c>
      <c r="IW166" s="471">
        <v>108.73357589684835</v>
      </c>
      <c r="IX166" s="471">
        <v>109.72882494985423</v>
      </c>
      <c r="IY166" s="471">
        <v>109.87470627137564</v>
      </c>
      <c r="IZ166" s="471">
        <v>110.29788988735598</v>
      </c>
      <c r="JA166" s="471">
        <v>111.11246266099207</v>
      </c>
      <c r="JB166" s="471">
        <v>111.42886780486565</v>
      </c>
      <c r="JC166" s="471">
        <v>113.25273420533334</v>
      </c>
      <c r="JD166" s="471">
        <v>114.55980330489172</v>
      </c>
      <c r="JE166" s="471">
        <v>115.57071961945644</v>
      </c>
      <c r="JF166" s="471">
        <v>114.39501132628409</v>
      </c>
      <c r="JG166" s="471">
        <v>114.87062498290334</v>
      </c>
      <c r="JH166" s="471">
        <v>115.84084085483043</v>
      </c>
      <c r="JI166" s="471">
        <v>116.91040446037495</v>
      </c>
      <c r="JJ166" s="471">
        <v>116.60250809322812</v>
      </c>
      <c r="JK166" s="471">
        <v>116.73073582275543</v>
      </c>
      <c r="JL166" s="471">
        <v>116.90378064267541</v>
      </c>
      <c r="JM166" s="471">
        <v>116.95857166107051</v>
      </c>
      <c r="JN166" s="471">
        <v>118.16924826424095</v>
      </c>
      <c r="JO166" s="471">
        <v>120.11329051782481</v>
      </c>
      <c r="JP166" s="471">
        <v>118.93011890161387</v>
      </c>
      <c r="JQ166" s="471">
        <v>119.35947113482172</v>
      </c>
      <c r="JR166" s="471">
        <v>118.72956555763498</v>
      </c>
      <c r="JS166" s="471">
        <v>119.10042866579913</v>
      </c>
      <c r="JT166" s="471">
        <v>120.14496452547581</v>
      </c>
      <c r="JU166" s="471">
        <v>119.72482663754937</v>
      </c>
      <c r="JV166" s="471">
        <v>120.0091007188812</v>
      </c>
      <c r="JW166" s="471">
        <v>119.63593491322038</v>
      </c>
      <c r="JX166" s="471">
        <v>118.8365021791498</v>
      </c>
      <c r="JY166" s="471">
        <v>119.80399381888502</v>
      </c>
      <c r="JZ166" s="471">
        <v>119.75865238785366</v>
      </c>
      <c r="KA166" s="471">
        <v>119.08349745730139</v>
      </c>
      <c r="KB166" s="471">
        <v>119.03121384669279</v>
      </c>
      <c r="KC166" s="471">
        <v>119.3039325071162</v>
      </c>
      <c r="KD166" s="471">
        <v>118.92731319348395</v>
      </c>
      <c r="KE166" s="471">
        <v>119.04407869556846</v>
      </c>
      <c r="KF166" s="471">
        <v>120.95983238801493</v>
      </c>
      <c r="KG166" s="471">
        <v>120.91231035947909</v>
      </c>
      <c r="KH166" s="471">
        <v>122.00812582788699</v>
      </c>
      <c r="KI166" s="471">
        <v>123.6951905284774</v>
      </c>
      <c r="KJ166" s="471">
        <v>125.46839327614846</v>
      </c>
      <c r="KK166" s="471">
        <v>125.29769108754799</v>
      </c>
      <c r="KL166" s="471">
        <v>126.11632422163275</v>
      </c>
      <c r="KM166" s="471">
        <v>125.67555150396022</v>
      </c>
      <c r="KN166" s="471">
        <v>124.00474099941155</v>
      </c>
      <c r="KO166" s="471">
        <v>123.49690700027226</v>
      </c>
      <c r="KP166" s="471">
        <v>124.28177049076098</v>
      </c>
      <c r="KQ166" s="471">
        <v>126.49456231502235</v>
      </c>
      <c r="KR166" s="471">
        <v>127.62826550082428</v>
      </c>
      <c r="KS166" s="471">
        <v>129.61067880606996</v>
      </c>
      <c r="KT166" s="471">
        <v>129.00090166363933</v>
      </c>
      <c r="KU166" s="471">
        <v>128.44697367815843</v>
      </c>
      <c r="KV166" s="471">
        <v>128.83131953183127</v>
      </c>
      <c r="KW166" s="471">
        <v>130.49331765916494</v>
      </c>
      <c r="KX166" s="471">
        <v>133.476612042619</v>
      </c>
      <c r="KY166" s="471">
        <v>129.77599819731054</v>
      </c>
      <c r="KZ166" s="471">
        <v>130.07756821777835</v>
      </c>
      <c r="LA166" s="471">
        <v>131.23038789618957</v>
      </c>
      <c r="LB166" s="471">
        <v>133.47168518423754</v>
      </c>
      <c r="LC166" s="471">
        <v>134.66666583771269</v>
      </c>
      <c r="LD166" s="471">
        <v>135.60334944949497</v>
      </c>
      <c r="LE166" s="471">
        <v>140.47473738367367</v>
      </c>
      <c r="LF166" s="471">
        <v>0</v>
      </c>
      <c r="LG166" s="471">
        <v>0</v>
      </c>
      <c r="LH166" s="471">
        <v>0</v>
      </c>
      <c r="LI166" s="471">
        <v>0</v>
      </c>
      <c r="LJ166" s="471">
        <v>0</v>
      </c>
      <c r="LK166" s="471">
        <v>0</v>
      </c>
      <c r="LL166" s="471">
        <v>0</v>
      </c>
      <c r="LM166" s="471">
        <v>0</v>
      </c>
      <c r="LN166" s="471"/>
      <c r="LO166" s="471"/>
      <c r="LP166" s="471"/>
      <c r="LQ166" s="471"/>
      <c r="LR166" s="471"/>
      <c r="LS166" s="471"/>
      <c r="LT166" s="471"/>
      <c r="LU166" s="471"/>
      <c r="LV166" s="471"/>
      <c r="LW166" s="471"/>
      <c r="LX166" s="471"/>
      <c r="LY166" s="471"/>
      <c r="LZ166" s="471"/>
      <c r="MA166" s="471"/>
      <c r="MB166" s="471"/>
      <c r="MC166" s="471"/>
      <c r="MD166" s="471"/>
      <c r="ME166" s="471"/>
      <c r="MF166" s="471"/>
      <c r="MG166" s="471"/>
      <c r="MH166" s="471"/>
      <c r="MI166" s="471"/>
      <c r="MJ166" s="471"/>
      <c r="MK166" s="471"/>
      <c r="ML166" s="471"/>
      <c r="MM166" s="471"/>
      <c r="MN166" s="471"/>
      <c r="MO166" s="471"/>
      <c r="MP166" s="471"/>
      <c r="MQ166" s="471"/>
      <c r="MR166" s="471"/>
      <c r="MS166" s="471"/>
      <c r="MT166" s="471"/>
      <c r="MU166" s="471"/>
      <c r="MV166" s="471"/>
      <c r="MW166" s="471"/>
    </row>
    <row r="167" spans="1:361">
      <c r="A167" s="468" t="s">
        <v>910</v>
      </c>
      <c r="B167" s="562">
        <v>498.02002963328948</v>
      </c>
      <c r="C167" s="471">
        <v>0</v>
      </c>
      <c r="D167" s="471">
        <v>0</v>
      </c>
      <c r="E167" s="471">
        <v>0</v>
      </c>
      <c r="F167" s="471">
        <v>0</v>
      </c>
      <c r="G167" s="471">
        <v>0</v>
      </c>
      <c r="H167" s="471">
        <v>0</v>
      </c>
      <c r="I167" s="471">
        <v>0</v>
      </c>
      <c r="J167" s="471">
        <v>0</v>
      </c>
      <c r="K167" s="471">
        <v>0</v>
      </c>
      <c r="L167" s="471">
        <v>0</v>
      </c>
      <c r="M167" s="471">
        <v>0</v>
      </c>
      <c r="N167" s="471">
        <v>0</v>
      </c>
      <c r="O167" s="471">
        <v>0</v>
      </c>
      <c r="P167" s="471">
        <v>0</v>
      </c>
      <c r="Q167" s="471">
        <v>0</v>
      </c>
      <c r="R167" s="471">
        <v>0</v>
      </c>
      <c r="S167" s="471">
        <v>0</v>
      </c>
      <c r="T167" s="471">
        <v>0</v>
      </c>
      <c r="U167" s="471">
        <v>0</v>
      </c>
      <c r="V167" s="471">
        <v>0</v>
      </c>
      <c r="W167" s="471">
        <v>0</v>
      </c>
      <c r="X167" s="471">
        <v>0</v>
      </c>
      <c r="Y167" s="471">
        <v>0</v>
      </c>
      <c r="Z167" s="471">
        <v>0</v>
      </c>
      <c r="AA167" s="471">
        <v>0</v>
      </c>
      <c r="AB167" s="471">
        <v>0</v>
      </c>
      <c r="AC167" s="471">
        <v>0</v>
      </c>
      <c r="AD167" s="471">
        <v>0</v>
      </c>
      <c r="AE167" s="471">
        <v>0</v>
      </c>
      <c r="AF167" s="471">
        <v>0</v>
      </c>
      <c r="AG167" s="471">
        <v>0</v>
      </c>
      <c r="AH167" s="471">
        <v>0</v>
      </c>
      <c r="AI167" s="471">
        <v>0</v>
      </c>
      <c r="AJ167" s="471">
        <v>0</v>
      </c>
      <c r="AK167" s="471">
        <v>0</v>
      </c>
      <c r="AL167" s="471">
        <v>0</v>
      </c>
      <c r="AM167" s="471">
        <v>0</v>
      </c>
      <c r="AN167" s="471">
        <v>0</v>
      </c>
      <c r="AO167" s="471">
        <v>0</v>
      </c>
      <c r="AP167" s="471">
        <v>0</v>
      </c>
      <c r="AQ167" s="471">
        <v>0</v>
      </c>
      <c r="AR167" s="471">
        <v>0</v>
      </c>
      <c r="AS167" s="471">
        <v>0</v>
      </c>
      <c r="AT167" s="471">
        <v>0</v>
      </c>
      <c r="AU167" s="471">
        <v>0</v>
      </c>
      <c r="AV167" s="471">
        <v>0</v>
      </c>
      <c r="AW167" s="471">
        <v>0</v>
      </c>
      <c r="AX167" s="471">
        <v>0</v>
      </c>
      <c r="AY167" s="471">
        <v>0</v>
      </c>
      <c r="AZ167" s="471">
        <v>0</v>
      </c>
      <c r="BA167" s="471">
        <v>0</v>
      </c>
      <c r="BB167" s="471">
        <v>0</v>
      </c>
      <c r="BC167" s="471">
        <v>0</v>
      </c>
      <c r="BD167" s="471">
        <v>0</v>
      </c>
      <c r="BE167" s="471">
        <v>0</v>
      </c>
      <c r="BF167" s="471">
        <v>0</v>
      </c>
      <c r="BG167" s="471">
        <v>0</v>
      </c>
      <c r="BH167" s="471">
        <v>0</v>
      </c>
      <c r="BI167" s="471">
        <v>0</v>
      </c>
      <c r="BJ167" s="471">
        <v>0</v>
      </c>
      <c r="BK167" s="471">
        <v>0</v>
      </c>
      <c r="BL167" s="471">
        <v>0</v>
      </c>
      <c r="BM167" s="471">
        <v>0</v>
      </c>
      <c r="BN167" s="471">
        <v>0</v>
      </c>
      <c r="BO167" s="471">
        <v>0</v>
      </c>
      <c r="BP167" s="471">
        <v>0</v>
      </c>
      <c r="BQ167" s="471">
        <v>0</v>
      </c>
      <c r="BR167" s="471">
        <v>0</v>
      </c>
      <c r="BS167" s="471">
        <v>0</v>
      </c>
      <c r="BT167" s="471">
        <v>0</v>
      </c>
      <c r="BU167" s="471">
        <v>0</v>
      </c>
      <c r="BV167" s="471">
        <v>0</v>
      </c>
      <c r="BW167" s="471">
        <v>0</v>
      </c>
      <c r="BX167" s="471">
        <v>0</v>
      </c>
      <c r="BY167" s="471">
        <v>0</v>
      </c>
      <c r="BZ167" s="471">
        <v>0</v>
      </c>
      <c r="CA167" s="471">
        <v>0</v>
      </c>
      <c r="CB167" s="471">
        <v>0</v>
      </c>
      <c r="CC167" s="471">
        <v>0</v>
      </c>
      <c r="CD167" s="471">
        <v>0</v>
      </c>
      <c r="CE167" s="471">
        <v>0</v>
      </c>
      <c r="CF167" s="471">
        <v>0</v>
      </c>
      <c r="CG167" s="471">
        <v>0</v>
      </c>
      <c r="CH167" s="471">
        <v>0</v>
      </c>
      <c r="CI167" s="471">
        <v>0</v>
      </c>
      <c r="CJ167" s="471">
        <v>0</v>
      </c>
      <c r="CK167" s="471">
        <v>0</v>
      </c>
      <c r="CL167" s="471">
        <v>0</v>
      </c>
      <c r="CM167" s="471">
        <v>0</v>
      </c>
      <c r="CN167" s="471">
        <v>0</v>
      </c>
      <c r="CO167" s="471">
        <v>0</v>
      </c>
      <c r="CP167" s="471">
        <v>0</v>
      </c>
      <c r="CQ167" s="471">
        <v>0</v>
      </c>
      <c r="CR167" s="471">
        <v>0</v>
      </c>
      <c r="CS167" s="471">
        <v>0</v>
      </c>
      <c r="CT167" s="471">
        <v>0</v>
      </c>
      <c r="CU167" s="471">
        <v>0</v>
      </c>
      <c r="CV167" s="471">
        <v>0</v>
      </c>
      <c r="CW167" s="471">
        <v>0</v>
      </c>
      <c r="CX167" s="471">
        <v>0</v>
      </c>
      <c r="CY167" s="471">
        <v>0</v>
      </c>
      <c r="CZ167" s="471">
        <v>0</v>
      </c>
      <c r="DA167" s="471">
        <v>0</v>
      </c>
      <c r="DB167" s="471">
        <v>0</v>
      </c>
      <c r="DC167" s="471">
        <v>0</v>
      </c>
      <c r="DD167" s="471">
        <v>0</v>
      </c>
      <c r="DE167" s="471">
        <v>0</v>
      </c>
      <c r="DF167" s="471">
        <v>0</v>
      </c>
      <c r="DG167" s="471">
        <v>0</v>
      </c>
      <c r="DH167" s="471">
        <v>0</v>
      </c>
      <c r="DI167" s="471">
        <v>0</v>
      </c>
      <c r="DJ167" s="471">
        <v>0</v>
      </c>
      <c r="DK167" s="471">
        <v>0</v>
      </c>
      <c r="DL167" s="471">
        <v>0</v>
      </c>
      <c r="DM167" s="471">
        <v>0</v>
      </c>
      <c r="DN167" s="471">
        <v>0</v>
      </c>
      <c r="DO167" s="471">
        <v>0</v>
      </c>
      <c r="DP167" s="471">
        <v>0</v>
      </c>
      <c r="DQ167" s="471">
        <v>0</v>
      </c>
      <c r="DR167" s="471">
        <v>0</v>
      </c>
      <c r="DS167" s="471">
        <v>0</v>
      </c>
      <c r="DT167" s="471">
        <v>0</v>
      </c>
      <c r="DU167" s="471">
        <v>0</v>
      </c>
      <c r="DV167" s="471">
        <v>0</v>
      </c>
      <c r="DW167" s="471">
        <v>0</v>
      </c>
      <c r="DX167" s="471">
        <v>0</v>
      </c>
      <c r="DY167" s="471">
        <v>0</v>
      </c>
      <c r="DZ167" s="471">
        <v>0</v>
      </c>
      <c r="EA167" s="471">
        <v>0</v>
      </c>
      <c r="EB167" s="471">
        <v>0</v>
      </c>
      <c r="EC167" s="471">
        <v>0</v>
      </c>
      <c r="ED167" s="471">
        <v>0</v>
      </c>
      <c r="EE167" s="471">
        <v>0</v>
      </c>
      <c r="EF167" s="471">
        <v>0</v>
      </c>
      <c r="EG167" s="471">
        <v>0</v>
      </c>
      <c r="EH167" s="471">
        <v>0</v>
      </c>
      <c r="EI167" s="471">
        <v>0</v>
      </c>
      <c r="EJ167" s="471">
        <v>0</v>
      </c>
      <c r="EK167" s="471">
        <v>0</v>
      </c>
      <c r="EL167" s="471">
        <v>0</v>
      </c>
      <c r="EM167" s="471">
        <v>0</v>
      </c>
      <c r="EN167" s="471">
        <v>0</v>
      </c>
      <c r="EO167" s="471">
        <v>0</v>
      </c>
      <c r="EP167" s="471">
        <v>0</v>
      </c>
      <c r="EQ167" s="471">
        <v>0</v>
      </c>
      <c r="ER167" s="471">
        <v>0</v>
      </c>
      <c r="ES167" s="471">
        <v>0</v>
      </c>
      <c r="ET167" s="471">
        <v>0</v>
      </c>
      <c r="EU167" s="471">
        <v>0</v>
      </c>
      <c r="EV167" s="471">
        <v>0</v>
      </c>
      <c r="EW167" s="471">
        <v>0</v>
      </c>
      <c r="EX167" s="471">
        <v>0</v>
      </c>
      <c r="EY167" s="471">
        <v>0</v>
      </c>
      <c r="EZ167" s="471">
        <v>0</v>
      </c>
      <c r="FA167" s="471">
        <v>0</v>
      </c>
      <c r="FB167" s="471">
        <v>0</v>
      </c>
      <c r="FC167" s="471">
        <v>0</v>
      </c>
      <c r="FD167" s="471">
        <v>0</v>
      </c>
      <c r="FE167" s="471">
        <v>0</v>
      </c>
      <c r="FF167" s="471">
        <v>0</v>
      </c>
      <c r="FG167" s="471">
        <v>0</v>
      </c>
      <c r="FH167" s="471">
        <v>0</v>
      </c>
      <c r="FI167" s="471">
        <v>0</v>
      </c>
      <c r="FJ167" s="471">
        <v>0</v>
      </c>
      <c r="FK167" s="471">
        <v>0</v>
      </c>
      <c r="FL167" s="471">
        <v>0</v>
      </c>
      <c r="FM167" s="471">
        <v>0</v>
      </c>
      <c r="FN167" s="471">
        <v>0</v>
      </c>
      <c r="FO167" s="471">
        <v>83.262668956395771</v>
      </c>
      <c r="FP167" s="471">
        <v>84.456685303052694</v>
      </c>
      <c r="FQ167" s="471">
        <v>83.48151724496978</v>
      </c>
      <c r="FR167" s="471">
        <v>81.761375267384238</v>
      </c>
      <c r="FS167" s="471">
        <v>83.051718105215599</v>
      </c>
      <c r="FT167" s="471">
        <v>81.347241220773697</v>
      </c>
      <c r="FU167" s="471">
        <v>80.085802286204697</v>
      </c>
      <c r="FV167" s="471">
        <v>78.267548867184701</v>
      </c>
      <c r="FW167" s="471">
        <v>78.240200482242074</v>
      </c>
      <c r="FX167" s="471">
        <v>77.448254383263304</v>
      </c>
      <c r="FY167" s="471">
        <v>79.20207618445616</v>
      </c>
      <c r="FZ167" s="471">
        <v>79.139036301332965</v>
      </c>
      <c r="GA167" s="471">
        <v>78.817325146452774</v>
      </c>
      <c r="GB167" s="471">
        <v>78.840628546928073</v>
      </c>
      <c r="GC167" s="471">
        <v>79.007531046584987</v>
      </c>
      <c r="GD167" s="471">
        <v>79.27789734511471</v>
      </c>
      <c r="GE167" s="471">
        <v>78.506539804152666</v>
      </c>
      <c r="GF167" s="471">
        <v>77.363053090703218</v>
      </c>
      <c r="GG167" s="471">
        <v>76.829520844704561</v>
      </c>
      <c r="GH167" s="471">
        <v>76.980931642908686</v>
      </c>
      <c r="GI167" s="471">
        <v>76.749379229688117</v>
      </c>
      <c r="GJ167" s="471">
        <v>76.828884252225535</v>
      </c>
      <c r="GK167" s="471">
        <v>77.931545815945157</v>
      </c>
      <c r="GL167" s="471">
        <v>78.695368981730695</v>
      </c>
      <c r="GM167" s="471">
        <v>80.265390641885915</v>
      </c>
      <c r="GN167" s="471">
        <v>83.519352061911718</v>
      </c>
      <c r="GO167" s="471">
        <v>84.796732552264771</v>
      </c>
      <c r="GP167" s="471">
        <v>85.998025940496518</v>
      </c>
      <c r="GQ167" s="471">
        <v>88.927983130612162</v>
      </c>
      <c r="GR167" s="471">
        <v>89.93465921316843</v>
      </c>
      <c r="GS167" s="471">
        <v>90.553881826015598</v>
      </c>
      <c r="GT167" s="471">
        <v>90.45473987250304</v>
      </c>
      <c r="GU167" s="471">
        <v>90.353901037252172</v>
      </c>
      <c r="GV167" s="471">
        <v>90.599607851486837</v>
      </c>
      <c r="GW167" s="471">
        <v>90.33624974433144</v>
      </c>
      <c r="GX167" s="471">
        <v>90.881988179997123</v>
      </c>
      <c r="GY167" s="471">
        <v>90.258809028986576</v>
      </c>
      <c r="GZ167" s="471">
        <v>92.088962219731116</v>
      </c>
      <c r="HA167" s="471">
        <v>92.332692308602674</v>
      </c>
      <c r="HB167" s="471">
        <v>93.277497276337471</v>
      </c>
      <c r="HC167" s="471">
        <v>95.02797042386976</v>
      </c>
      <c r="HD167" s="471">
        <v>95.346097993237933</v>
      </c>
      <c r="HE167" s="471">
        <v>94.733147758741907</v>
      </c>
      <c r="HF167" s="471">
        <v>95.522503405835209</v>
      </c>
      <c r="HG167" s="471">
        <v>96.733819831174316</v>
      </c>
      <c r="HH167" s="471">
        <v>95.390109901204042</v>
      </c>
      <c r="HI167" s="471">
        <v>95.058850404422643</v>
      </c>
      <c r="HJ167" s="471">
        <v>95.726164867332898</v>
      </c>
      <c r="HK167" s="471">
        <v>97.188308365660362</v>
      </c>
      <c r="HL167" s="471">
        <v>97.464322498726162</v>
      </c>
      <c r="HM167" s="471">
        <v>97.78809165964951</v>
      </c>
      <c r="HN167" s="471">
        <v>98.049180562335181</v>
      </c>
      <c r="HO167" s="471">
        <v>97.405907998948464</v>
      </c>
      <c r="HP167" s="471">
        <v>97.409941270154945</v>
      </c>
      <c r="HQ167" s="471">
        <v>98.218600817105454</v>
      </c>
      <c r="HR167" s="471">
        <v>100.18793936432824</v>
      </c>
      <c r="HS167" s="471">
        <v>99.714907100706597</v>
      </c>
      <c r="HT167" s="471">
        <v>99.884433576679555</v>
      </c>
      <c r="HU167" s="471">
        <v>98.967373165849637</v>
      </c>
      <c r="HV167" s="471">
        <v>99.916753378916724</v>
      </c>
      <c r="HW167" s="471">
        <v>100</v>
      </c>
      <c r="HX167" s="471">
        <v>99.646304414301099</v>
      </c>
      <c r="HY167" s="471">
        <v>100.8647846643164</v>
      </c>
      <c r="HZ167" s="471">
        <v>101.28028914188012</v>
      </c>
      <c r="IA167" s="471">
        <v>101.55533660027521</v>
      </c>
      <c r="IB167" s="471">
        <v>103.38575911946813</v>
      </c>
      <c r="IC167" s="471">
        <v>103.50713434860684</v>
      </c>
      <c r="ID167" s="471">
        <v>104.2056309062208</v>
      </c>
      <c r="IE167" s="471">
        <v>104.18825315500254</v>
      </c>
      <c r="IF167" s="471">
        <v>104.4001106837641</v>
      </c>
      <c r="IG167" s="471">
        <v>105.73722774177926</v>
      </c>
      <c r="IH167" s="471">
        <v>106.14659130677384</v>
      </c>
      <c r="II167" s="471">
        <v>106.39605848790838</v>
      </c>
      <c r="IJ167" s="471">
        <v>106.60999223995252</v>
      </c>
      <c r="IK167" s="471">
        <v>106.74700384469961</v>
      </c>
      <c r="IL167" s="471">
        <v>106.99363324501445</v>
      </c>
      <c r="IM167" s="471">
        <v>107.12543514958078</v>
      </c>
      <c r="IN167" s="471">
        <v>106.80756961120869</v>
      </c>
      <c r="IO167" s="471">
        <v>107.18763710240397</v>
      </c>
      <c r="IP167" s="471">
        <v>107.20987934529252</v>
      </c>
      <c r="IQ167" s="471">
        <v>107.28295490211363</v>
      </c>
      <c r="IR167" s="471">
        <v>107.53164930657618</v>
      </c>
      <c r="IS167" s="471">
        <v>107.25632511076782</v>
      </c>
      <c r="IT167" s="471">
        <v>107.37728619840888</v>
      </c>
      <c r="IU167" s="471">
        <v>107.40889357789115</v>
      </c>
      <c r="IV167" s="471">
        <v>107.76213807535811</v>
      </c>
      <c r="IW167" s="471">
        <v>108.73357589684835</v>
      </c>
      <c r="IX167" s="471">
        <v>109.72882494985423</v>
      </c>
      <c r="IY167" s="471">
        <v>109.87470627137564</v>
      </c>
      <c r="IZ167" s="471">
        <v>110.29788988735598</v>
      </c>
      <c r="JA167" s="471">
        <v>111.11246266099207</v>
      </c>
      <c r="JB167" s="471">
        <v>111.42886780486565</v>
      </c>
      <c r="JC167" s="471">
        <v>113.25273420533334</v>
      </c>
      <c r="JD167" s="471">
        <v>114.55980330489172</v>
      </c>
      <c r="JE167" s="471">
        <v>115.57071961945643</v>
      </c>
      <c r="JF167" s="471">
        <v>114.39501132628408</v>
      </c>
      <c r="JG167" s="471">
        <v>114.87062498290334</v>
      </c>
      <c r="JH167" s="471">
        <v>115.84084085483042</v>
      </c>
      <c r="JI167" s="471">
        <v>116.91040446037495</v>
      </c>
      <c r="JJ167" s="471">
        <v>116.60250809322811</v>
      </c>
      <c r="JK167" s="471">
        <v>116.73073582275543</v>
      </c>
      <c r="JL167" s="471">
        <v>116.9037806426754</v>
      </c>
      <c r="JM167" s="471">
        <v>116.95857166107049</v>
      </c>
      <c r="JN167" s="471">
        <v>118.16924826424095</v>
      </c>
      <c r="JO167" s="471">
        <v>120.11329051782481</v>
      </c>
      <c r="JP167" s="471">
        <v>118.93011890161387</v>
      </c>
      <c r="JQ167" s="471">
        <v>119.35947113482172</v>
      </c>
      <c r="JR167" s="471">
        <v>118.72956555763498</v>
      </c>
      <c r="JS167" s="471">
        <v>119.10042866579913</v>
      </c>
      <c r="JT167" s="471">
        <v>120.1449645254758</v>
      </c>
      <c r="JU167" s="471">
        <v>119.72482663754937</v>
      </c>
      <c r="JV167" s="471">
        <v>120.00910071888119</v>
      </c>
      <c r="JW167" s="471">
        <v>119.63593491322038</v>
      </c>
      <c r="JX167" s="471">
        <v>118.8365021791498</v>
      </c>
      <c r="JY167" s="471">
        <v>119.80399381888502</v>
      </c>
      <c r="JZ167" s="471">
        <v>119.75865238785366</v>
      </c>
      <c r="KA167" s="471">
        <v>119.08349745730139</v>
      </c>
      <c r="KB167" s="471">
        <v>119.03121384669279</v>
      </c>
      <c r="KC167" s="471">
        <v>119.30393250711619</v>
      </c>
      <c r="KD167" s="471">
        <v>118.92731319348395</v>
      </c>
      <c r="KE167" s="471">
        <v>119.04407869556846</v>
      </c>
      <c r="KF167" s="471">
        <v>120.95983238801492</v>
      </c>
      <c r="KG167" s="471">
        <v>120.91231035947908</v>
      </c>
      <c r="KH167" s="471">
        <v>122.00812582788699</v>
      </c>
      <c r="KI167" s="471">
        <v>123.6951905284774</v>
      </c>
      <c r="KJ167" s="471">
        <v>125.46839327614846</v>
      </c>
      <c r="KK167" s="471">
        <v>125.29769108754799</v>
      </c>
      <c r="KL167" s="471">
        <v>126.11632422163275</v>
      </c>
      <c r="KM167" s="471">
        <v>125.67555150396021</v>
      </c>
      <c r="KN167" s="471">
        <v>124.00474099941155</v>
      </c>
      <c r="KO167" s="471">
        <v>123.49690700027226</v>
      </c>
      <c r="KP167" s="471">
        <v>124.28177049076098</v>
      </c>
      <c r="KQ167" s="471">
        <v>126.49456231502234</v>
      </c>
      <c r="KR167" s="471">
        <v>127.62826550082427</v>
      </c>
      <c r="KS167" s="471">
        <v>129.61067880606996</v>
      </c>
      <c r="KT167" s="471">
        <v>129.0009016636393</v>
      </c>
      <c r="KU167" s="471">
        <v>128.44697367815843</v>
      </c>
      <c r="KV167" s="471">
        <v>128.83131953183127</v>
      </c>
      <c r="KW167" s="471">
        <v>130.49331765916494</v>
      </c>
      <c r="KX167" s="471">
        <v>133.476612042619</v>
      </c>
      <c r="KY167" s="471">
        <v>129.77599819731054</v>
      </c>
      <c r="KZ167" s="471">
        <v>130.07756821777835</v>
      </c>
      <c r="LA167" s="471">
        <v>131.23038789618957</v>
      </c>
      <c r="LB167" s="471">
        <v>133.47168518423754</v>
      </c>
      <c r="LC167" s="471">
        <v>134.66666583771269</v>
      </c>
      <c r="LD167" s="471">
        <v>135.60334944949497</v>
      </c>
      <c r="LE167" s="471">
        <v>140.47473738367364</v>
      </c>
      <c r="LF167" s="471">
        <v>0</v>
      </c>
      <c r="LG167" s="471">
        <v>0</v>
      </c>
      <c r="LH167" s="471">
        <v>0</v>
      </c>
      <c r="LI167" s="471">
        <v>0</v>
      </c>
      <c r="LJ167" s="471">
        <v>0</v>
      </c>
      <c r="LK167" s="471">
        <v>0</v>
      </c>
      <c r="LL167" s="471">
        <v>0</v>
      </c>
      <c r="LM167" s="471">
        <v>0</v>
      </c>
      <c r="LN167" s="471"/>
      <c r="LO167" s="471"/>
      <c r="LP167" s="471"/>
      <c r="LQ167" s="471"/>
      <c r="LR167" s="471"/>
      <c r="LS167" s="471"/>
      <c r="LT167" s="471"/>
      <c r="LU167" s="471"/>
      <c r="LV167" s="471"/>
      <c r="LW167" s="471"/>
      <c r="LX167" s="471"/>
      <c r="LY167" s="471"/>
      <c r="LZ167" s="471"/>
      <c r="MA167" s="471"/>
      <c r="MB167" s="471"/>
      <c r="MC167" s="471"/>
      <c r="MD167" s="471"/>
      <c r="ME167" s="471"/>
      <c r="MF167" s="471"/>
      <c r="MG167" s="471"/>
      <c r="MH167" s="471"/>
      <c r="MI167" s="471"/>
      <c r="MJ167" s="471"/>
      <c r="MK167" s="471"/>
      <c r="ML167" s="471"/>
      <c r="MM167" s="471"/>
      <c r="MN167" s="471"/>
      <c r="MO167" s="471"/>
      <c r="MP167" s="471"/>
      <c r="MQ167" s="471"/>
      <c r="MR167" s="471"/>
      <c r="MS167" s="471"/>
      <c r="MT167" s="471"/>
      <c r="MU167" s="471"/>
      <c r="MV167" s="471"/>
      <c r="MW167" s="471"/>
    </row>
    <row r="168" spans="1:361">
      <c r="A168" s="467" t="s">
        <v>634</v>
      </c>
      <c r="B168" s="564">
        <v>4.0000999999999998</v>
      </c>
      <c r="C168" s="471">
        <v>0</v>
      </c>
      <c r="D168" s="471">
        <v>0</v>
      </c>
      <c r="E168" s="471">
        <v>0</v>
      </c>
      <c r="F168" s="471">
        <v>0</v>
      </c>
      <c r="G168" s="471">
        <v>0</v>
      </c>
      <c r="H168" s="471">
        <v>0</v>
      </c>
      <c r="I168" s="471">
        <v>0</v>
      </c>
      <c r="J168" s="471">
        <v>0</v>
      </c>
      <c r="K168" s="471">
        <v>0</v>
      </c>
      <c r="L168" s="471">
        <v>0</v>
      </c>
      <c r="M168" s="471">
        <v>0</v>
      </c>
      <c r="N168" s="471">
        <v>0</v>
      </c>
      <c r="O168" s="471">
        <v>0</v>
      </c>
      <c r="P168" s="471">
        <v>0</v>
      </c>
      <c r="Q168" s="471">
        <v>0</v>
      </c>
      <c r="R168" s="471">
        <v>0</v>
      </c>
      <c r="S168" s="471">
        <v>0</v>
      </c>
      <c r="T168" s="471">
        <v>0</v>
      </c>
      <c r="U168" s="471">
        <v>0</v>
      </c>
      <c r="V168" s="471">
        <v>0</v>
      </c>
      <c r="W168" s="471">
        <v>0</v>
      </c>
      <c r="X168" s="471">
        <v>0</v>
      </c>
      <c r="Y168" s="471">
        <v>0</v>
      </c>
      <c r="Z168" s="471">
        <v>0</v>
      </c>
      <c r="AA168" s="471">
        <v>0</v>
      </c>
      <c r="AB168" s="471">
        <v>0</v>
      </c>
      <c r="AC168" s="471">
        <v>0</v>
      </c>
      <c r="AD168" s="471">
        <v>0</v>
      </c>
      <c r="AE168" s="471">
        <v>0</v>
      </c>
      <c r="AF168" s="471">
        <v>0</v>
      </c>
      <c r="AG168" s="471">
        <v>0</v>
      </c>
      <c r="AH168" s="471">
        <v>0</v>
      </c>
      <c r="AI168" s="471">
        <v>0</v>
      </c>
      <c r="AJ168" s="471">
        <v>0</v>
      </c>
      <c r="AK168" s="471">
        <v>0</v>
      </c>
      <c r="AL168" s="471">
        <v>0</v>
      </c>
      <c r="AM168" s="471">
        <v>0</v>
      </c>
      <c r="AN168" s="471">
        <v>0</v>
      </c>
      <c r="AO168" s="471">
        <v>0</v>
      </c>
      <c r="AP168" s="471">
        <v>0</v>
      </c>
      <c r="AQ168" s="471">
        <v>0</v>
      </c>
      <c r="AR168" s="471">
        <v>0</v>
      </c>
      <c r="AS168" s="471">
        <v>0</v>
      </c>
      <c r="AT168" s="471">
        <v>0</v>
      </c>
      <c r="AU168" s="471">
        <v>0</v>
      </c>
      <c r="AV168" s="471">
        <v>0</v>
      </c>
      <c r="AW168" s="471">
        <v>0</v>
      </c>
      <c r="AX168" s="471">
        <v>0</v>
      </c>
      <c r="AY168" s="471">
        <v>0</v>
      </c>
      <c r="AZ168" s="471">
        <v>0</v>
      </c>
      <c r="BA168" s="471">
        <v>0</v>
      </c>
      <c r="BB168" s="471">
        <v>0</v>
      </c>
      <c r="BC168" s="471">
        <v>0</v>
      </c>
      <c r="BD168" s="471">
        <v>0</v>
      </c>
      <c r="BE168" s="471">
        <v>0</v>
      </c>
      <c r="BF168" s="471">
        <v>0</v>
      </c>
      <c r="BG168" s="471">
        <v>0</v>
      </c>
      <c r="BH168" s="471">
        <v>0</v>
      </c>
      <c r="BI168" s="471">
        <v>0</v>
      </c>
      <c r="BJ168" s="471">
        <v>0</v>
      </c>
      <c r="BK168" s="471">
        <v>0</v>
      </c>
      <c r="BL168" s="471">
        <v>0</v>
      </c>
      <c r="BM168" s="471">
        <v>0</v>
      </c>
      <c r="BN168" s="471">
        <v>0</v>
      </c>
      <c r="BO168" s="471">
        <v>0</v>
      </c>
      <c r="BP168" s="471">
        <v>0</v>
      </c>
      <c r="BQ168" s="471">
        <v>0</v>
      </c>
      <c r="BR168" s="471">
        <v>0</v>
      </c>
      <c r="BS168" s="471">
        <v>0</v>
      </c>
      <c r="BT168" s="471">
        <v>0</v>
      </c>
      <c r="BU168" s="471">
        <v>0</v>
      </c>
      <c r="BV168" s="471">
        <v>0</v>
      </c>
      <c r="BW168" s="471">
        <v>0</v>
      </c>
      <c r="BX168" s="471">
        <v>0</v>
      </c>
      <c r="BY168" s="471">
        <v>0</v>
      </c>
      <c r="BZ168" s="471">
        <v>0</v>
      </c>
      <c r="CA168" s="471">
        <v>0</v>
      </c>
      <c r="CB168" s="471">
        <v>0</v>
      </c>
      <c r="CC168" s="471">
        <v>0</v>
      </c>
      <c r="CD168" s="471">
        <v>0</v>
      </c>
      <c r="CE168" s="471">
        <v>0</v>
      </c>
      <c r="CF168" s="471">
        <v>0</v>
      </c>
      <c r="CG168" s="471">
        <v>0</v>
      </c>
      <c r="CH168" s="471">
        <v>0</v>
      </c>
      <c r="CI168" s="471">
        <v>0</v>
      </c>
      <c r="CJ168" s="471">
        <v>0</v>
      </c>
      <c r="CK168" s="471">
        <v>0</v>
      </c>
      <c r="CL168" s="471">
        <v>0</v>
      </c>
      <c r="CM168" s="471">
        <v>0</v>
      </c>
      <c r="CN168" s="471">
        <v>0</v>
      </c>
      <c r="CO168" s="471">
        <v>0</v>
      </c>
      <c r="CP168" s="471">
        <v>0</v>
      </c>
      <c r="CQ168" s="471">
        <v>0</v>
      </c>
      <c r="CR168" s="471">
        <v>0</v>
      </c>
      <c r="CS168" s="471">
        <v>0</v>
      </c>
      <c r="CT168" s="471">
        <v>0</v>
      </c>
      <c r="CU168" s="471">
        <v>0</v>
      </c>
      <c r="CV168" s="471">
        <v>0</v>
      </c>
      <c r="CW168" s="471">
        <v>0</v>
      </c>
      <c r="CX168" s="471">
        <v>0</v>
      </c>
      <c r="CY168" s="471">
        <v>0</v>
      </c>
      <c r="CZ168" s="471">
        <v>0</v>
      </c>
      <c r="DA168" s="471">
        <v>0</v>
      </c>
      <c r="DB168" s="471">
        <v>0</v>
      </c>
      <c r="DC168" s="471">
        <v>0</v>
      </c>
      <c r="DD168" s="471">
        <v>0</v>
      </c>
      <c r="DE168" s="471">
        <v>0</v>
      </c>
      <c r="DF168" s="471">
        <v>0</v>
      </c>
      <c r="DG168" s="471">
        <v>0</v>
      </c>
      <c r="DH168" s="471">
        <v>0</v>
      </c>
      <c r="DI168" s="471">
        <v>0</v>
      </c>
      <c r="DJ168" s="471">
        <v>0</v>
      </c>
      <c r="DK168" s="471">
        <v>0</v>
      </c>
      <c r="DL168" s="471">
        <v>0</v>
      </c>
      <c r="DM168" s="471">
        <v>0</v>
      </c>
      <c r="DN168" s="471">
        <v>0</v>
      </c>
      <c r="DO168" s="471">
        <v>0</v>
      </c>
      <c r="DP168" s="471">
        <v>0</v>
      </c>
      <c r="DQ168" s="471">
        <v>0</v>
      </c>
      <c r="DR168" s="471">
        <v>0</v>
      </c>
      <c r="DS168" s="471">
        <v>0</v>
      </c>
      <c r="DT168" s="471">
        <v>0</v>
      </c>
      <c r="DU168" s="471">
        <v>0</v>
      </c>
      <c r="DV168" s="471">
        <v>0</v>
      </c>
      <c r="DW168" s="471">
        <v>0</v>
      </c>
      <c r="DX168" s="471">
        <v>0</v>
      </c>
      <c r="DY168" s="471">
        <v>0</v>
      </c>
      <c r="DZ168" s="471">
        <v>0</v>
      </c>
      <c r="EA168" s="471">
        <v>0</v>
      </c>
      <c r="EB168" s="471">
        <v>0</v>
      </c>
      <c r="EC168" s="471">
        <v>0</v>
      </c>
      <c r="ED168" s="471">
        <v>0</v>
      </c>
      <c r="EE168" s="471">
        <v>0</v>
      </c>
      <c r="EF168" s="471">
        <v>0</v>
      </c>
      <c r="EG168" s="471">
        <v>0</v>
      </c>
      <c r="EH168" s="471">
        <v>0</v>
      </c>
      <c r="EI168" s="471">
        <v>0</v>
      </c>
      <c r="EJ168" s="471">
        <v>0</v>
      </c>
      <c r="EK168" s="471">
        <v>0</v>
      </c>
      <c r="EL168" s="471">
        <v>0</v>
      </c>
      <c r="EM168" s="471">
        <v>0</v>
      </c>
      <c r="EN168" s="471">
        <v>0</v>
      </c>
      <c r="EO168" s="471">
        <v>0</v>
      </c>
      <c r="EP168" s="471">
        <v>0</v>
      </c>
      <c r="EQ168" s="471">
        <v>0</v>
      </c>
      <c r="ER168" s="471">
        <v>0</v>
      </c>
      <c r="ES168" s="471">
        <v>0</v>
      </c>
      <c r="ET168" s="471">
        <v>0</v>
      </c>
      <c r="EU168" s="471">
        <v>0</v>
      </c>
      <c r="EV168" s="471">
        <v>0</v>
      </c>
      <c r="EW168" s="471">
        <v>0</v>
      </c>
      <c r="EX168" s="471">
        <v>0</v>
      </c>
      <c r="EY168" s="471">
        <v>0</v>
      </c>
      <c r="EZ168" s="471">
        <v>0</v>
      </c>
      <c r="FA168" s="471">
        <v>0</v>
      </c>
      <c r="FB168" s="471">
        <v>0</v>
      </c>
      <c r="FC168" s="471">
        <v>0</v>
      </c>
      <c r="FD168" s="471">
        <v>0</v>
      </c>
      <c r="FE168" s="471">
        <v>0</v>
      </c>
      <c r="FF168" s="471">
        <v>0</v>
      </c>
      <c r="FG168" s="471">
        <v>0</v>
      </c>
      <c r="FH168" s="471">
        <v>0</v>
      </c>
      <c r="FI168" s="471">
        <v>0</v>
      </c>
      <c r="FJ168" s="471">
        <v>0</v>
      </c>
      <c r="FK168" s="471">
        <v>0</v>
      </c>
      <c r="FL168" s="471">
        <v>0</v>
      </c>
      <c r="FM168" s="471">
        <v>0</v>
      </c>
      <c r="FN168" s="471">
        <v>0</v>
      </c>
      <c r="FO168" s="471">
        <v>80.810077829181097</v>
      </c>
      <c r="FP168" s="471">
        <v>82.124142467269479</v>
      </c>
      <c r="FQ168" s="471">
        <v>82.493937649586428</v>
      </c>
      <c r="FR168" s="471">
        <v>82.586488834034071</v>
      </c>
      <c r="FS168" s="471">
        <v>82.59499018576598</v>
      </c>
      <c r="FT168" s="471">
        <v>82.465016199952572</v>
      </c>
      <c r="FU168" s="471">
        <v>82.562408696654089</v>
      </c>
      <c r="FV168" s="471">
        <v>84.288206635276836</v>
      </c>
      <c r="FW168" s="471">
        <v>85.31000526504576</v>
      </c>
      <c r="FX168" s="471">
        <v>85.479461132403856</v>
      </c>
      <c r="FY168" s="471">
        <v>83.077932754999438</v>
      </c>
      <c r="FZ168" s="471">
        <v>83.585604603147871</v>
      </c>
      <c r="GA168" s="471">
        <v>82.70547894422441</v>
      </c>
      <c r="GB168" s="471">
        <v>83.459723174078036</v>
      </c>
      <c r="GC168" s="471">
        <v>85.877446987917679</v>
      </c>
      <c r="GD168" s="471">
        <v>87.521221670085396</v>
      </c>
      <c r="GE168" s="471">
        <v>88.221755102466673</v>
      </c>
      <c r="GF168" s="471">
        <v>86.173290675978976</v>
      </c>
      <c r="GG168" s="471">
        <v>86.179186530115729</v>
      </c>
      <c r="GH168" s="471">
        <v>88.062815001002335</v>
      </c>
      <c r="GI168" s="471">
        <v>88.585646965110186</v>
      </c>
      <c r="GJ168" s="471">
        <v>88.428345201842234</v>
      </c>
      <c r="GK168" s="471">
        <v>86.078819304824322</v>
      </c>
      <c r="GL168" s="471">
        <v>85.627956905667389</v>
      </c>
      <c r="GM168" s="471">
        <v>85.72839681174888</v>
      </c>
      <c r="GN168" s="471">
        <v>87.590000929491822</v>
      </c>
      <c r="GO168" s="471">
        <v>89.736239931286178</v>
      </c>
      <c r="GP168" s="471">
        <v>91.762818980111888</v>
      </c>
      <c r="GQ168" s="471">
        <v>92.623930880111587</v>
      </c>
      <c r="GR168" s="471">
        <v>91.309928209377318</v>
      </c>
      <c r="GS168" s="471">
        <v>92.430888958132073</v>
      </c>
      <c r="GT168" s="471">
        <v>94.461654218313512</v>
      </c>
      <c r="GU168" s="471">
        <v>95.020753915019114</v>
      </c>
      <c r="GV168" s="471">
        <v>94.349645315455007</v>
      </c>
      <c r="GW168" s="471">
        <v>94.085810126583297</v>
      </c>
      <c r="GX168" s="471">
        <v>92.827423907130367</v>
      </c>
      <c r="GY168" s="471">
        <v>90.700227098828279</v>
      </c>
      <c r="GZ168" s="471">
        <v>94.837910004522826</v>
      </c>
      <c r="HA168" s="471">
        <v>95.907002520050114</v>
      </c>
      <c r="HB168" s="471">
        <v>101.70672270530787</v>
      </c>
      <c r="HC168" s="471">
        <v>98.775317242420371</v>
      </c>
      <c r="HD168" s="471">
        <v>99.336934996857948</v>
      </c>
      <c r="HE168" s="471">
        <v>97.41737981936086</v>
      </c>
      <c r="HF168" s="471">
        <v>97.088187762761777</v>
      </c>
      <c r="HG168" s="471">
        <v>100.28627985910926</v>
      </c>
      <c r="HH168" s="471">
        <v>99.905511165261231</v>
      </c>
      <c r="HI168" s="471">
        <v>99.430260126596423</v>
      </c>
      <c r="HJ168" s="471">
        <v>97.980903797918486</v>
      </c>
      <c r="HK168" s="471">
        <v>98.422124071273615</v>
      </c>
      <c r="HL168" s="471">
        <v>99.203900695056191</v>
      </c>
      <c r="HM168" s="471">
        <v>102.01424497091381</v>
      </c>
      <c r="HN168" s="471">
        <v>104.24197057958141</v>
      </c>
      <c r="HO168" s="471">
        <v>99.703835322411493</v>
      </c>
      <c r="HP168" s="471">
        <v>98.461969297553637</v>
      </c>
      <c r="HQ168" s="471">
        <v>99.396470343192391</v>
      </c>
      <c r="HR168" s="471">
        <v>99.829930474471126</v>
      </c>
      <c r="HS168" s="471">
        <v>100.55206437837666</v>
      </c>
      <c r="HT168" s="471">
        <v>100.1415248964814</v>
      </c>
      <c r="HU168" s="471">
        <v>99.467393722861047</v>
      </c>
      <c r="HV168" s="471">
        <v>99.503529026867596</v>
      </c>
      <c r="HW168" s="471">
        <v>100</v>
      </c>
      <c r="HX168" s="471">
        <v>99.944070720227472</v>
      </c>
      <c r="HY168" s="471">
        <v>101.47959774507595</v>
      </c>
      <c r="HZ168" s="471">
        <v>99.915357868380212</v>
      </c>
      <c r="IA168" s="471">
        <v>99.910646831734823</v>
      </c>
      <c r="IB168" s="471">
        <v>100.64167450181455</v>
      </c>
      <c r="IC168" s="471">
        <v>100.19164680306126</v>
      </c>
      <c r="ID168" s="471">
        <v>101.02116252474708</v>
      </c>
      <c r="IE168" s="471">
        <v>101.31768628093191</v>
      </c>
      <c r="IF168" s="471">
        <v>100.84899623344717</v>
      </c>
      <c r="IG168" s="471">
        <v>101.45847579092728</v>
      </c>
      <c r="IH168" s="471">
        <v>99.834909010290161</v>
      </c>
      <c r="II168" s="471">
        <v>99.637390688612356</v>
      </c>
      <c r="IJ168" s="471">
        <v>99.054221669494524</v>
      </c>
      <c r="IK168" s="471">
        <v>98.322555109401506</v>
      </c>
      <c r="IL168" s="471">
        <v>100.38365001406694</v>
      </c>
      <c r="IM168" s="471">
        <v>100.78821518997458</v>
      </c>
      <c r="IN168" s="471">
        <v>100.95042356121827</v>
      </c>
      <c r="IO168" s="471">
        <v>102.08075520517694</v>
      </c>
      <c r="IP168" s="471">
        <v>105.51392603982228</v>
      </c>
      <c r="IQ168" s="471">
        <v>105.18805965947787</v>
      </c>
      <c r="IR168" s="471">
        <v>104.24179114182837</v>
      </c>
      <c r="IS168" s="471">
        <v>103.03337679798217</v>
      </c>
      <c r="IT168" s="471">
        <v>103.8223315358144</v>
      </c>
      <c r="IU168" s="471">
        <v>102.96566676788402</v>
      </c>
      <c r="IV168" s="471">
        <v>104.21938464244707</v>
      </c>
      <c r="IW168" s="471">
        <v>105.58395442557065</v>
      </c>
      <c r="IX168" s="471">
        <v>107.52141134569474</v>
      </c>
      <c r="IY168" s="471">
        <v>104.91241100297445</v>
      </c>
      <c r="IZ168" s="471">
        <v>107.03734964234235</v>
      </c>
      <c r="JA168" s="471">
        <v>108.2069720479885</v>
      </c>
      <c r="JB168" s="471">
        <v>105.22934298252703</v>
      </c>
      <c r="JC168" s="471">
        <v>105.8949760210065</v>
      </c>
      <c r="JD168" s="471">
        <v>106.00150262102031</v>
      </c>
      <c r="JE168" s="471">
        <v>105.79902591757275</v>
      </c>
      <c r="JF168" s="471">
        <v>105.10053879741191</v>
      </c>
      <c r="JG168" s="471">
        <v>107.71012658736753</v>
      </c>
      <c r="JH168" s="471">
        <v>111.42969911977282</v>
      </c>
      <c r="JI168" s="471">
        <v>112.05307529211736</v>
      </c>
      <c r="JJ168" s="471">
        <v>111.84606194981359</v>
      </c>
      <c r="JK168" s="471">
        <v>110.78309299974339</v>
      </c>
      <c r="JL168" s="471">
        <v>110.22500385727861</v>
      </c>
      <c r="JM168" s="471">
        <v>109.06291083202591</v>
      </c>
      <c r="JN168" s="471">
        <v>112.46875966991368</v>
      </c>
      <c r="JO168" s="471">
        <v>113.39202730807845</v>
      </c>
      <c r="JP168" s="471">
        <v>111.59338820254025</v>
      </c>
      <c r="JQ168" s="471">
        <v>112.83254532332931</v>
      </c>
      <c r="JR168" s="471">
        <v>112.94460299590779</v>
      </c>
      <c r="JS168" s="471">
        <v>116.97352043390892</v>
      </c>
      <c r="JT168" s="471">
        <v>117.87087039173886</v>
      </c>
      <c r="JU168" s="471">
        <v>123.99310106406701</v>
      </c>
      <c r="JV168" s="471">
        <v>128.95239944671098</v>
      </c>
      <c r="JW168" s="471">
        <v>124.15120007798561</v>
      </c>
      <c r="JX168" s="471">
        <v>121.24356074798331</v>
      </c>
      <c r="JY168" s="471">
        <v>121.46560244849603</v>
      </c>
      <c r="JZ168" s="471">
        <v>125.42707452784882</v>
      </c>
      <c r="KA168" s="471">
        <v>123.9966499798056</v>
      </c>
      <c r="KB168" s="471">
        <v>121.44160308211325</v>
      </c>
      <c r="KC168" s="471">
        <v>120.5610496523955</v>
      </c>
      <c r="KD168" s="471">
        <v>118.28554352095952</v>
      </c>
      <c r="KE168" s="471">
        <v>118.24718785568027</v>
      </c>
      <c r="KF168" s="471">
        <v>118.06328015673716</v>
      </c>
      <c r="KG168" s="471">
        <v>119.85960688001641</v>
      </c>
      <c r="KH168" s="471">
        <v>121.29136695614963</v>
      </c>
      <c r="KI168" s="471">
        <v>120.53391808334941</v>
      </c>
      <c r="KJ168" s="471">
        <v>119.71626933343948</v>
      </c>
      <c r="KK168" s="471">
        <v>120.13840190535812</v>
      </c>
      <c r="KL168" s="471">
        <v>121.52386304408166</v>
      </c>
      <c r="KM168" s="471">
        <v>121.05069562588541</v>
      </c>
      <c r="KN168" s="471">
        <v>123.42948648488004</v>
      </c>
      <c r="KO168" s="471">
        <v>123.52820617327201</v>
      </c>
      <c r="KP168" s="471">
        <v>124.74795603226244</v>
      </c>
      <c r="KQ168" s="471">
        <v>130.12552279250312</v>
      </c>
      <c r="KR168" s="471">
        <v>132.240748724816</v>
      </c>
      <c r="KS168" s="471">
        <v>139.6872031699327</v>
      </c>
      <c r="KT168" s="471">
        <v>132.01172087814473</v>
      </c>
      <c r="KU168" s="471">
        <v>130.21534389011049</v>
      </c>
      <c r="KV168" s="471">
        <v>125.7550756545368</v>
      </c>
      <c r="KW168" s="471">
        <v>125.22376802915663</v>
      </c>
      <c r="KX168" s="471">
        <v>129.381061246207</v>
      </c>
      <c r="KY168" s="471">
        <v>130.6624697810102</v>
      </c>
      <c r="KZ168" s="471">
        <v>130.18636753913458</v>
      </c>
      <c r="LA168" s="471">
        <v>128.20424721670901</v>
      </c>
      <c r="LB168" s="471">
        <v>129.03124163177216</v>
      </c>
      <c r="LC168" s="471">
        <v>129.53611112402962</v>
      </c>
      <c r="LD168" s="471">
        <v>133.34737120773988</v>
      </c>
      <c r="LE168" s="471">
        <v>130.92059524869043</v>
      </c>
      <c r="LF168" s="471">
        <v>0</v>
      </c>
      <c r="LG168" s="471">
        <v>0</v>
      </c>
      <c r="LH168" s="471">
        <v>0</v>
      </c>
      <c r="LI168" s="471">
        <v>0</v>
      </c>
      <c r="LJ168" s="471">
        <v>0</v>
      </c>
      <c r="LK168" s="471">
        <v>0</v>
      </c>
      <c r="LL168" s="471">
        <v>0</v>
      </c>
      <c r="LM168" s="471">
        <v>0</v>
      </c>
      <c r="LN168" s="471"/>
      <c r="LO168" s="471"/>
      <c r="LP168" s="471"/>
      <c r="LQ168" s="471"/>
      <c r="LR168" s="471"/>
      <c r="LS168" s="471"/>
      <c r="LT168" s="471"/>
      <c r="LU168" s="471"/>
      <c r="LV168" s="471"/>
      <c r="LW168" s="471"/>
      <c r="LX168" s="471"/>
      <c r="LY168" s="471"/>
      <c r="LZ168" s="471"/>
      <c r="MA168" s="471"/>
      <c r="MB168" s="471"/>
      <c r="MC168" s="471"/>
      <c r="MD168" s="471"/>
      <c r="ME168" s="471"/>
      <c r="MF168" s="471"/>
      <c r="MG168" s="471"/>
      <c r="MH168" s="471"/>
      <c r="MI168" s="471"/>
      <c r="MJ168" s="471"/>
      <c r="MK168" s="471"/>
      <c r="ML168" s="471"/>
      <c r="MM168" s="471"/>
      <c r="MN168" s="471"/>
      <c r="MO168" s="471"/>
      <c r="MP168" s="471"/>
      <c r="MQ168" s="471"/>
      <c r="MR168" s="471"/>
      <c r="MS168" s="471"/>
      <c r="MT168" s="471"/>
      <c r="MU168" s="471"/>
      <c r="MV168" s="471"/>
      <c r="MW168" s="471"/>
    </row>
    <row r="169" spans="1:361">
      <c r="A169" s="467" t="s">
        <v>847</v>
      </c>
      <c r="B169" s="565">
        <v>4</v>
      </c>
      <c r="C169" s="471">
        <v>0</v>
      </c>
      <c r="D169" s="471">
        <v>0</v>
      </c>
      <c r="E169" s="471">
        <v>0</v>
      </c>
      <c r="F169" s="471">
        <v>0</v>
      </c>
      <c r="G169" s="471">
        <v>0</v>
      </c>
      <c r="H169" s="471">
        <v>0</v>
      </c>
      <c r="I169" s="471">
        <v>0</v>
      </c>
      <c r="J169" s="471">
        <v>0</v>
      </c>
      <c r="K169" s="471">
        <v>0</v>
      </c>
      <c r="L169" s="471">
        <v>0</v>
      </c>
      <c r="M169" s="471">
        <v>0</v>
      </c>
      <c r="N169" s="471">
        <v>0</v>
      </c>
      <c r="O169" s="471">
        <v>0</v>
      </c>
      <c r="P169" s="471">
        <v>0</v>
      </c>
      <c r="Q169" s="471">
        <v>0</v>
      </c>
      <c r="R169" s="471">
        <v>0</v>
      </c>
      <c r="S169" s="471">
        <v>0</v>
      </c>
      <c r="T169" s="471">
        <v>0</v>
      </c>
      <c r="U169" s="471">
        <v>0</v>
      </c>
      <c r="V169" s="471">
        <v>0</v>
      </c>
      <c r="W169" s="471">
        <v>0</v>
      </c>
      <c r="X169" s="471">
        <v>0</v>
      </c>
      <c r="Y169" s="471">
        <v>0</v>
      </c>
      <c r="Z169" s="471">
        <v>0</v>
      </c>
      <c r="AA169" s="471">
        <v>0</v>
      </c>
      <c r="AB169" s="471">
        <v>0</v>
      </c>
      <c r="AC169" s="471">
        <v>0</v>
      </c>
      <c r="AD169" s="471">
        <v>0</v>
      </c>
      <c r="AE169" s="471">
        <v>0</v>
      </c>
      <c r="AF169" s="471">
        <v>0</v>
      </c>
      <c r="AG169" s="471">
        <v>0</v>
      </c>
      <c r="AH169" s="471">
        <v>0</v>
      </c>
      <c r="AI169" s="471">
        <v>0</v>
      </c>
      <c r="AJ169" s="471">
        <v>0</v>
      </c>
      <c r="AK169" s="471">
        <v>0</v>
      </c>
      <c r="AL169" s="471">
        <v>0</v>
      </c>
      <c r="AM169" s="471">
        <v>0</v>
      </c>
      <c r="AN169" s="471">
        <v>0</v>
      </c>
      <c r="AO169" s="471">
        <v>0</v>
      </c>
      <c r="AP169" s="471">
        <v>0</v>
      </c>
      <c r="AQ169" s="471">
        <v>0</v>
      </c>
      <c r="AR169" s="471">
        <v>0</v>
      </c>
      <c r="AS169" s="471">
        <v>0</v>
      </c>
      <c r="AT169" s="471">
        <v>0</v>
      </c>
      <c r="AU169" s="471">
        <v>0</v>
      </c>
      <c r="AV169" s="471">
        <v>0</v>
      </c>
      <c r="AW169" s="471">
        <v>0</v>
      </c>
      <c r="AX169" s="471">
        <v>0</v>
      </c>
      <c r="AY169" s="471">
        <v>0</v>
      </c>
      <c r="AZ169" s="471">
        <v>0</v>
      </c>
      <c r="BA169" s="471">
        <v>0</v>
      </c>
      <c r="BB169" s="471">
        <v>0</v>
      </c>
      <c r="BC169" s="471">
        <v>0</v>
      </c>
      <c r="BD169" s="471">
        <v>0</v>
      </c>
      <c r="BE169" s="471">
        <v>0</v>
      </c>
      <c r="BF169" s="471">
        <v>0</v>
      </c>
      <c r="BG169" s="471">
        <v>0</v>
      </c>
      <c r="BH169" s="471">
        <v>0</v>
      </c>
      <c r="BI169" s="471">
        <v>0</v>
      </c>
      <c r="BJ169" s="471">
        <v>0</v>
      </c>
      <c r="BK169" s="471">
        <v>0</v>
      </c>
      <c r="BL169" s="471">
        <v>0</v>
      </c>
      <c r="BM169" s="471">
        <v>0</v>
      </c>
      <c r="BN169" s="471">
        <v>0</v>
      </c>
      <c r="BO169" s="471">
        <v>0</v>
      </c>
      <c r="BP169" s="471">
        <v>0</v>
      </c>
      <c r="BQ169" s="471">
        <v>0</v>
      </c>
      <c r="BR169" s="471">
        <v>0</v>
      </c>
      <c r="BS169" s="471">
        <v>0</v>
      </c>
      <c r="BT169" s="471">
        <v>0</v>
      </c>
      <c r="BU169" s="471">
        <v>0</v>
      </c>
      <c r="BV169" s="471">
        <v>0</v>
      </c>
      <c r="BW169" s="471">
        <v>0</v>
      </c>
      <c r="BX169" s="471">
        <v>0</v>
      </c>
      <c r="BY169" s="471">
        <v>0</v>
      </c>
      <c r="BZ169" s="471">
        <v>0</v>
      </c>
      <c r="CA169" s="471">
        <v>0</v>
      </c>
      <c r="CB169" s="471">
        <v>0</v>
      </c>
      <c r="CC169" s="471">
        <v>0</v>
      </c>
      <c r="CD169" s="471">
        <v>0</v>
      </c>
      <c r="CE169" s="471">
        <v>0</v>
      </c>
      <c r="CF169" s="471">
        <v>0</v>
      </c>
      <c r="CG169" s="471">
        <v>0</v>
      </c>
      <c r="CH169" s="471">
        <v>0</v>
      </c>
      <c r="CI169" s="471">
        <v>0</v>
      </c>
      <c r="CJ169" s="471">
        <v>0</v>
      </c>
      <c r="CK169" s="471">
        <v>0</v>
      </c>
      <c r="CL169" s="471">
        <v>0</v>
      </c>
      <c r="CM169" s="471">
        <v>0</v>
      </c>
      <c r="CN169" s="471">
        <v>0</v>
      </c>
      <c r="CO169" s="471">
        <v>0</v>
      </c>
      <c r="CP169" s="471">
        <v>0</v>
      </c>
      <c r="CQ169" s="471">
        <v>0</v>
      </c>
      <c r="CR169" s="471">
        <v>0</v>
      </c>
      <c r="CS169" s="471">
        <v>0</v>
      </c>
      <c r="CT169" s="471">
        <v>0</v>
      </c>
      <c r="CU169" s="471">
        <v>0</v>
      </c>
      <c r="CV169" s="471">
        <v>0</v>
      </c>
      <c r="CW169" s="471">
        <v>0</v>
      </c>
      <c r="CX169" s="471">
        <v>0</v>
      </c>
      <c r="CY169" s="471">
        <v>0</v>
      </c>
      <c r="CZ169" s="471">
        <v>0</v>
      </c>
      <c r="DA169" s="471">
        <v>0</v>
      </c>
      <c r="DB169" s="471">
        <v>0</v>
      </c>
      <c r="DC169" s="471">
        <v>0</v>
      </c>
      <c r="DD169" s="471">
        <v>0</v>
      </c>
      <c r="DE169" s="471">
        <v>0</v>
      </c>
      <c r="DF169" s="471">
        <v>0</v>
      </c>
      <c r="DG169" s="471">
        <v>0</v>
      </c>
      <c r="DH169" s="471">
        <v>0</v>
      </c>
      <c r="DI169" s="471">
        <v>0</v>
      </c>
      <c r="DJ169" s="471">
        <v>0</v>
      </c>
      <c r="DK169" s="471">
        <v>0</v>
      </c>
      <c r="DL169" s="471">
        <v>0</v>
      </c>
      <c r="DM169" s="471">
        <v>0</v>
      </c>
      <c r="DN169" s="471">
        <v>0</v>
      </c>
      <c r="DO169" s="471">
        <v>0</v>
      </c>
      <c r="DP169" s="471">
        <v>0</v>
      </c>
      <c r="DQ169" s="471">
        <v>0</v>
      </c>
      <c r="DR169" s="471">
        <v>0</v>
      </c>
      <c r="DS169" s="471">
        <v>0</v>
      </c>
      <c r="DT169" s="471">
        <v>0</v>
      </c>
      <c r="DU169" s="471">
        <v>0</v>
      </c>
      <c r="DV169" s="471">
        <v>0</v>
      </c>
      <c r="DW169" s="471">
        <v>0</v>
      </c>
      <c r="DX169" s="471">
        <v>0</v>
      </c>
      <c r="DY169" s="471">
        <v>0</v>
      </c>
      <c r="DZ169" s="471">
        <v>0</v>
      </c>
      <c r="EA169" s="471">
        <v>0</v>
      </c>
      <c r="EB169" s="471">
        <v>0</v>
      </c>
      <c r="EC169" s="471">
        <v>0</v>
      </c>
      <c r="ED169" s="471">
        <v>0</v>
      </c>
      <c r="EE169" s="471">
        <v>0</v>
      </c>
      <c r="EF169" s="471">
        <v>0</v>
      </c>
      <c r="EG169" s="471">
        <v>0</v>
      </c>
      <c r="EH169" s="471">
        <v>0</v>
      </c>
      <c r="EI169" s="471">
        <v>0</v>
      </c>
      <c r="EJ169" s="471">
        <v>0</v>
      </c>
      <c r="EK169" s="471">
        <v>0</v>
      </c>
      <c r="EL169" s="471">
        <v>0</v>
      </c>
      <c r="EM169" s="471">
        <v>0</v>
      </c>
      <c r="EN169" s="471">
        <v>0</v>
      </c>
      <c r="EO169" s="471">
        <v>0</v>
      </c>
      <c r="EP169" s="471">
        <v>0</v>
      </c>
      <c r="EQ169" s="471">
        <v>0</v>
      </c>
      <c r="ER169" s="471">
        <v>0</v>
      </c>
      <c r="ES169" s="471">
        <v>0</v>
      </c>
      <c r="ET169" s="471">
        <v>0</v>
      </c>
      <c r="EU169" s="471">
        <v>0</v>
      </c>
      <c r="EV169" s="471">
        <v>0</v>
      </c>
      <c r="EW169" s="471">
        <v>0</v>
      </c>
      <c r="EX169" s="471">
        <v>0</v>
      </c>
      <c r="EY169" s="471">
        <v>0</v>
      </c>
      <c r="EZ169" s="471">
        <v>0</v>
      </c>
      <c r="FA169" s="471">
        <v>0</v>
      </c>
      <c r="FB169" s="471">
        <v>0</v>
      </c>
      <c r="FC169" s="471">
        <v>0</v>
      </c>
      <c r="FD169" s="471">
        <v>0</v>
      </c>
      <c r="FE169" s="471">
        <v>0</v>
      </c>
      <c r="FF169" s="471">
        <v>0</v>
      </c>
      <c r="FG169" s="471">
        <v>0</v>
      </c>
      <c r="FH169" s="471">
        <v>0</v>
      </c>
      <c r="FI169" s="471">
        <v>0</v>
      </c>
      <c r="FJ169" s="471">
        <v>0</v>
      </c>
      <c r="FK169" s="471">
        <v>0</v>
      </c>
      <c r="FL169" s="471">
        <v>0</v>
      </c>
      <c r="FM169" s="471">
        <v>0</v>
      </c>
      <c r="FN169" s="471">
        <v>0</v>
      </c>
      <c r="FO169" s="471">
        <v>80.810077829181097</v>
      </c>
      <c r="FP169" s="471">
        <v>82.124142467269479</v>
      </c>
      <c r="FQ169" s="471">
        <v>82.493937649586428</v>
      </c>
      <c r="FR169" s="471">
        <v>82.586488834034071</v>
      </c>
      <c r="FS169" s="471">
        <v>82.59499018576598</v>
      </c>
      <c r="FT169" s="471">
        <v>82.465016199952572</v>
      </c>
      <c r="FU169" s="471">
        <v>82.562408696654089</v>
      </c>
      <c r="FV169" s="471">
        <v>84.288206635276836</v>
      </c>
      <c r="FW169" s="471">
        <v>85.31000526504576</v>
      </c>
      <c r="FX169" s="471">
        <v>85.479461132403856</v>
      </c>
      <c r="FY169" s="471">
        <v>83.077932754999438</v>
      </c>
      <c r="FZ169" s="471">
        <v>83.585604603147871</v>
      </c>
      <c r="GA169" s="471">
        <v>82.70547894422441</v>
      </c>
      <c r="GB169" s="471">
        <v>83.459723174078036</v>
      </c>
      <c r="GC169" s="471">
        <v>85.877446987917679</v>
      </c>
      <c r="GD169" s="471">
        <v>87.521221670085396</v>
      </c>
      <c r="GE169" s="471">
        <v>88.221755102466673</v>
      </c>
      <c r="GF169" s="471">
        <v>86.173290675978976</v>
      </c>
      <c r="GG169" s="471">
        <v>86.179186530115729</v>
      </c>
      <c r="GH169" s="471">
        <v>88.062815001002335</v>
      </c>
      <c r="GI169" s="471">
        <v>88.585646965110186</v>
      </c>
      <c r="GJ169" s="471">
        <v>88.428345201842234</v>
      </c>
      <c r="GK169" s="471">
        <v>86.078819304824322</v>
      </c>
      <c r="GL169" s="471">
        <v>85.627956905667389</v>
      </c>
      <c r="GM169" s="471">
        <v>85.72839681174888</v>
      </c>
      <c r="GN169" s="471">
        <v>87.590000929491822</v>
      </c>
      <c r="GO169" s="471">
        <v>89.736239931286178</v>
      </c>
      <c r="GP169" s="471">
        <v>91.762818980111888</v>
      </c>
      <c r="GQ169" s="471">
        <v>92.623930880111587</v>
      </c>
      <c r="GR169" s="471">
        <v>91.309928209377318</v>
      </c>
      <c r="GS169" s="471">
        <v>92.430888958132073</v>
      </c>
      <c r="GT169" s="471">
        <v>94.461654218313512</v>
      </c>
      <c r="GU169" s="471">
        <v>95.020753915019114</v>
      </c>
      <c r="GV169" s="471">
        <v>94.349645315455007</v>
      </c>
      <c r="GW169" s="471">
        <v>94.085810126583297</v>
      </c>
      <c r="GX169" s="471">
        <v>92.827423907130367</v>
      </c>
      <c r="GY169" s="471">
        <v>90.700227098828279</v>
      </c>
      <c r="GZ169" s="471">
        <v>94.837910004522826</v>
      </c>
      <c r="HA169" s="471">
        <v>95.907002520050114</v>
      </c>
      <c r="HB169" s="471">
        <v>101.70672270530787</v>
      </c>
      <c r="HC169" s="471">
        <v>98.775317242420371</v>
      </c>
      <c r="HD169" s="471">
        <v>99.336934996857948</v>
      </c>
      <c r="HE169" s="471">
        <v>97.41737981936086</v>
      </c>
      <c r="HF169" s="471">
        <v>97.088187762761777</v>
      </c>
      <c r="HG169" s="471">
        <v>100.28627985910926</v>
      </c>
      <c r="HH169" s="471">
        <v>99.905511165261231</v>
      </c>
      <c r="HI169" s="471">
        <v>99.430260126596423</v>
      </c>
      <c r="HJ169" s="471">
        <v>97.980903797918486</v>
      </c>
      <c r="HK169" s="471">
        <v>98.422124071273615</v>
      </c>
      <c r="HL169" s="471">
        <v>99.203900695056191</v>
      </c>
      <c r="HM169" s="471">
        <v>102.01424497091381</v>
      </c>
      <c r="HN169" s="471">
        <v>104.24197057958141</v>
      </c>
      <c r="HO169" s="471">
        <v>99.703835322411493</v>
      </c>
      <c r="HP169" s="471">
        <v>98.461969297553637</v>
      </c>
      <c r="HQ169" s="471">
        <v>99.396470343192391</v>
      </c>
      <c r="HR169" s="471">
        <v>99.829930474471126</v>
      </c>
      <c r="HS169" s="471">
        <v>100.55206437837666</v>
      </c>
      <c r="HT169" s="471">
        <v>100.1415248964814</v>
      </c>
      <c r="HU169" s="471">
        <v>99.467393722861047</v>
      </c>
      <c r="HV169" s="471">
        <v>99.503529026867596</v>
      </c>
      <c r="HW169" s="471">
        <v>100</v>
      </c>
      <c r="HX169" s="471">
        <v>99.944070720227472</v>
      </c>
      <c r="HY169" s="471">
        <v>101.47959774507595</v>
      </c>
      <c r="HZ169" s="471">
        <v>99.915357868380212</v>
      </c>
      <c r="IA169" s="471">
        <v>99.910646831734823</v>
      </c>
      <c r="IB169" s="471">
        <v>100.64167450181455</v>
      </c>
      <c r="IC169" s="471">
        <v>100.19164680306126</v>
      </c>
      <c r="ID169" s="471">
        <v>101.02116252474708</v>
      </c>
      <c r="IE169" s="471">
        <v>101.31768628093191</v>
      </c>
      <c r="IF169" s="471">
        <v>100.84899623344717</v>
      </c>
      <c r="IG169" s="471">
        <v>101.45847579092728</v>
      </c>
      <c r="IH169" s="471">
        <v>99.834909010290161</v>
      </c>
      <c r="II169" s="471">
        <v>99.637390688612356</v>
      </c>
      <c r="IJ169" s="471">
        <v>99.054221669494524</v>
      </c>
      <c r="IK169" s="471">
        <v>98.322555109401506</v>
      </c>
      <c r="IL169" s="471">
        <v>100.38365001406694</v>
      </c>
      <c r="IM169" s="471">
        <v>100.78821518997458</v>
      </c>
      <c r="IN169" s="471">
        <v>100.95042356121827</v>
      </c>
      <c r="IO169" s="471">
        <v>102.08075520517694</v>
      </c>
      <c r="IP169" s="471">
        <v>105.51392603982228</v>
      </c>
      <c r="IQ169" s="471">
        <v>105.18805965947787</v>
      </c>
      <c r="IR169" s="471">
        <v>104.24179114182837</v>
      </c>
      <c r="IS169" s="471">
        <v>103.03337679798217</v>
      </c>
      <c r="IT169" s="471">
        <v>103.8223315358144</v>
      </c>
      <c r="IU169" s="471">
        <v>102.96566676788402</v>
      </c>
      <c r="IV169" s="471">
        <v>104.21938464244707</v>
      </c>
      <c r="IW169" s="471">
        <v>105.58395442557065</v>
      </c>
      <c r="IX169" s="471">
        <v>107.52141134569474</v>
      </c>
      <c r="IY169" s="471">
        <v>104.91241100297445</v>
      </c>
      <c r="IZ169" s="471">
        <v>107.03734964234235</v>
      </c>
      <c r="JA169" s="471">
        <v>108.2069720479885</v>
      </c>
      <c r="JB169" s="471">
        <v>105.22934298252703</v>
      </c>
      <c r="JC169" s="471">
        <v>105.8949760210065</v>
      </c>
      <c r="JD169" s="471">
        <v>106.00150262102031</v>
      </c>
      <c r="JE169" s="471">
        <v>105.79902591757275</v>
      </c>
      <c r="JF169" s="471">
        <v>105.10053879741191</v>
      </c>
      <c r="JG169" s="471">
        <v>107.71012658736753</v>
      </c>
      <c r="JH169" s="471">
        <v>111.42969911977282</v>
      </c>
      <c r="JI169" s="471">
        <v>112.05307529211736</v>
      </c>
      <c r="JJ169" s="471">
        <v>111.84606194981359</v>
      </c>
      <c r="JK169" s="471">
        <v>110.78309299974339</v>
      </c>
      <c r="JL169" s="471">
        <v>110.22500385727861</v>
      </c>
      <c r="JM169" s="471">
        <v>109.06291083202591</v>
      </c>
      <c r="JN169" s="471">
        <v>112.46875966991368</v>
      </c>
      <c r="JO169" s="471">
        <v>113.39202730807845</v>
      </c>
      <c r="JP169" s="471">
        <v>111.59338820254025</v>
      </c>
      <c r="JQ169" s="471">
        <v>112.83254532332931</v>
      </c>
      <c r="JR169" s="471">
        <v>112.94460299590779</v>
      </c>
      <c r="JS169" s="471">
        <v>116.97352043390892</v>
      </c>
      <c r="JT169" s="471">
        <v>117.87087039173886</v>
      </c>
      <c r="JU169" s="471">
        <v>123.99310106406701</v>
      </c>
      <c r="JV169" s="471">
        <v>128.95239944671098</v>
      </c>
      <c r="JW169" s="471">
        <v>124.15120007798561</v>
      </c>
      <c r="JX169" s="471">
        <v>121.24356074798331</v>
      </c>
      <c r="JY169" s="471">
        <v>121.46560244849603</v>
      </c>
      <c r="JZ169" s="471">
        <v>125.42707452784882</v>
      </c>
      <c r="KA169" s="471">
        <v>123.9966499798056</v>
      </c>
      <c r="KB169" s="471">
        <v>121.44160308211325</v>
      </c>
      <c r="KC169" s="471">
        <v>120.5610496523955</v>
      </c>
      <c r="KD169" s="471">
        <v>118.28554352095952</v>
      </c>
      <c r="KE169" s="471">
        <v>118.24718785568027</v>
      </c>
      <c r="KF169" s="471">
        <v>118.06328015673716</v>
      </c>
      <c r="KG169" s="471">
        <v>119.85960688001641</v>
      </c>
      <c r="KH169" s="471">
        <v>121.29136695614963</v>
      </c>
      <c r="KI169" s="471">
        <v>120.53391808334941</v>
      </c>
      <c r="KJ169" s="471">
        <v>119.71626933343948</v>
      </c>
      <c r="KK169" s="471">
        <v>120.13840190535812</v>
      </c>
      <c r="KL169" s="471">
        <v>121.52386304408166</v>
      </c>
      <c r="KM169" s="471">
        <v>121.05069562588541</v>
      </c>
      <c r="KN169" s="471">
        <v>123.42948648488004</v>
      </c>
      <c r="KO169" s="471">
        <v>123.52820617327201</v>
      </c>
      <c r="KP169" s="471">
        <v>124.74795603226244</v>
      </c>
      <c r="KQ169" s="471">
        <v>130.12552279250312</v>
      </c>
      <c r="KR169" s="471">
        <v>132.240748724816</v>
      </c>
      <c r="KS169" s="471">
        <v>139.6872031699327</v>
      </c>
      <c r="KT169" s="471">
        <v>132.01172087814473</v>
      </c>
      <c r="KU169" s="471">
        <v>130.21534389011049</v>
      </c>
      <c r="KV169" s="471">
        <v>125.7550756545368</v>
      </c>
      <c r="KW169" s="471">
        <v>125.22376802915663</v>
      </c>
      <c r="KX169" s="471">
        <v>129.381061246207</v>
      </c>
      <c r="KY169" s="471">
        <v>130.6624697810102</v>
      </c>
      <c r="KZ169" s="471">
        <v>130.18636753913458</v>
      </c>
      <c r="LA169" s="471">
        <v>128.20424721670901</v>
      </c>
      <c r="LB169" s="471">
        <v>129.03124163177216</v>
      </c>
      <c r="LC169" s="471">
        <v>129.53611112402962</v>
      </c>
      <c r="LD169" s="471">
        <v>133.34737120773988</v>
      </c>
      <c r="LE169" s="471">
        <v>130.92059524869043</v>
      </c>
      <c r="LF169" s="471">
        <v>0</v>
      </c>
      <c r="LG169" s="471">
        <v>0</v>
      </c>
      <c r="LH169" s="471">
        <v>0</v>
      </c>
      <c r="LI169" s="471">
        <v>0</v>
      </c>
      <c r="LJ169" s="471">
        <v>0</v>
      </c>
      <c r="LK169" s="471">
        <v>0</v>
      </c>
      <c r="LL169" s="471">
        <v>0</v>
      </c>
      <c r="LM169" s="471">
        <v>0</v>
      </c>
      <c r="LN169" s="471"/>
      <c r="LO169" s="471"/>
      <c r="LP169" s="471"/>
      <c r="LQ169" s="471"/>
      <c r="LR169" s="471"/>
      <c r="LS169" s="471"/>
      <c r="LT169" s="471"/>
      <c r="LU169" s="471"/>
      <c r="LV169" s="471"/>
      <c r="LW169" s="471"/>
      <c r="LX169" s="471"/>
      <c r="LY169" s="471"/>
      <c r="LZ169" s="471"/>
      <c r="MA169" s="471"/>
      <c r="MB169" s="471"/>
      <c r="MC169" s="471"/>
      <c r="MD169" s="471"/>
      <c r="ME169" s="471"/>
      <c r="MF169" s="471"/>
      <c r="MG169" s="471"/>
      <c r="MH169" s="471"/>
      <c r="MI169" s="471"/>
      <c r="MJ169" s="471"/>
      <c r="MK169" s="471"/>
      <c r="ML169" s="471"/>
      <c r="MM169" s="471"/>
      <c r="MN169" s="471"/>
      <c r="MO169" s="471"/>
      <c r="MP169" s="471"/>
      <c r="MQ169" s="471"/>
      <c r="MR169" s="471"/>
      <c r="MS169" s="471"/>
      <c r="MT169" s="471"/>
      <c r="MU169" s="471"/>
      <c r="MV169" s="471"/>
      <c r="MW169" s="471"/>
    </row>
    <row r="170" spans="1:361">
      <c r="A170" s="467" t="s">
        <v>910</v>
      </c>
      <c r="B170" s="564">
        <v>9.9999999999766942E-5</v>
      </c>
      <c r="C170" s="471">
        <v>0</v>
      </c>
      <c r="D170" s="471">
        <v>0</v>
      </c>
      <c r="E170" s="471">
        <v>0</v>
      </c>
      <c r="F170" s="471">
        <v>0</v>
      </c>
      <c r="G170" s="471">
        <v>0</v>
      </c>
      <c r="H170" s="471">
        <v>0</v>
      </c>
      <c r="I170" s="471">
        <v>0</v>
      </c>
      <c r="J170" s="471">
        <v>0</v>
      </c>
      <c r="K170" s="471">
        <v>0</v>
      </c>
      <c r="L170" s="471">
        <v>0</v>
      </c>
      <c r="M170" s="471">
        <v>0</v>
      </c>
      <c r="N170" s="471">
        <v>0</v>
      </c>
      <c r="O170" s="471">
        <v>0</v>
      </c>
      <c r="P170" s="471">
        <v>0</v>
      </c>
      <c r="Q170" s="471">
        <v>0</v>
      </c>
      <c r="R170" s="471">
        <v>0</v>
      </c>
      <c r="S170" s="471">
        <v>0</v>
      </c>
      <c r="T170" s="471">
        <v>0</v>
      </c>
      <c r="U170" s="471">
        <v>0</v>
      </c>
      <c r="V170" s="471">
        <v>0</v>
      </c>
      <c r="W170" s="471">
        <v>0</v>
      </c>
      <c r="X170" s="471">
        <v>0</v>
      </c>
      <c r="Y170" s="471">
        <v>0</v>
      </c>
      <c r="Z170" s="471">
        <v>0</v>
      </c>
      <c r="AA170" s="471">
        <v>0</v>
      </c>
      <c r="AB170" s="471">
        <v>0</v>
      </c>
      <c r="AC170" s="471">
        <v>0</v>
      </c>
      <c r="AD170" s="471">
        <v>0</v>
      </c>
      <c r="AE170" s="471">
        <v>0</v>
      </c>
      <c r="AF170" s="471">
        <v>0</v>
      </c>
      <c r="AG170" s="471">
        <v>0</v>
      </c>
      <c r="AH170" s="471">
        <v>0</v>
      </c>
      <c r="AI170" s="471">
        <v>0</v>
      </c>
      <c r="AJ170" s="471">
        <v>0</v>
      </c>
      <c r="AK170" s="471">
        <v>0</v>
      </c>
      <c r="AL170" s="471">
        <v>0</v>
      </c>
      <c r="AM170" s="471">
        <v>0</v>
      </c>
      <c r="AN170" s="471">
        <v>0</v>
      </c>
      <c r="AO170" s="471">
        <v>0</v>
      </c>
      <c r="AP170" s="471">
        <v>0</v>
      </c>
      <c r="AQ170" s="471">
        <v>0</v>
      </c>
      <c r="AR170" s="471">
        <v>0</v>
      </c>
      <c r="AS170" s="471">
        <v>0</v>
      </c>
      <c r="AT170" s="471">
        <v>0</v>
      </c>
      <c r="AU170" s="471">
        <v>0</v>
      </c>
      <c r="AV170" s="471">
        <v>0</v>
      </c>
      <c r="AW170" s="471">
        <v>0</v>
      </c>
      <c r="AX170" s="471">
        <v>0</v>
      </c>
      <c r="AY170" s="471">
        <v>0</v>
      </c>
      <c r="AZ170" s="471">
        <v>0</v>
      </c>
      <c r="BA170" s="471">
        <v>0</v>
      </c>
      <c r="BB170" s="471">
        <v>0</v>
      </c>
      <c r="BC170" s="471">
        <v>0</v>
      </c>
      <c r="BD170" s="471">
        <v>0</v>
      </c>
      <c r="BE170" s="471">
        <v>0</v>
      </c>
      <c r="BF170" s="471">
        <v>0</v>
      </c>
      <c r="BG170" s="471">
        <v>0</v>
      </c>
      <c r="BH170" s="471">
        <v>0</v>
      </c>
      <c r="BI170" s="471">
        <v>0</v>
      </c>
      <c r="BJ170" s="471">
        <v>0</v>
      </c>
      <c r="BK170" s="471">
        <v>0</v>
      </c>
      <c r="BL170" s="471">
        <v>0</v>
      </c>
      <c r="BM170" s="471">
        <v>0</v>
      </c>
      <c r="BN170" s="471">
        <v>0</v>
      </c>
      <c r="BO170" s="471">
        <v>0</v>
      </c>
      <c r="BP170" s="471">
        <v>0</v>
      </c>
      <c r="BQ170" s="471">
        <v>0</v>
      </c>
      <c r="BR170" s="471">
        <v>0</v>
      </c>
      <c r="BS170" s="471">
        <v>0</v>
      </c>
      <c r="BT170" s="471">
        <v>0</v>
      </c>
      <c r="BU170" s="471">
        <v>0</v>
      </c>
      <c r="BV170" s="471">
        <v>0</v>
      </c>
      <c r="BW170" s="471">
        <v>0</v>
      </c>
      <c r="BX170" s="471">
        <v>0</v>
      </c>
      <c r="BY170" s="471">
        <v>0</v>
      </c>
      <c r="BZ170" s="471">
        <v>0</v>
      </c>
      <c r="CA170" s="471">
        <v>0</v>
      </c>
      <c r="CB170" s="471">
        <v>0</v>
      </c>
      <c r="CC170" s="471">
        <v>0</v>
      </c>
      <c r="CD170" s="471">
        <v>0</v>
      </c>
      <c r="CE170" s="471">
        <v>0</v>
      </c>
      <c r="CF170" s="471">
        <v>0</v>
      </c>
      <c r="CG170" s="471">
        <v>0</v>
      </c>
      <c r="CH170" s="471">
        <v>0</v>
      </c>
      <c r="CI170" s="471">
        <v>0</v>
      </c>
      <c r="CJ170" s="471">
        <v>0</v>
      </c>
      <c r="CK170" s="471">
        <v>0</v>
      </c>
      <c r="CL170" s="471">
        <v>0</v>
      </c>
      <c r="CM170" s="471">
        <v>0</v>
      </c>
      <c r="CN170" s="471">
        <v>0</v>
      </c>
      <c r="CO170" s="471">
        <v>0</v>
      </c>
      <c r="CP170" s="471">
        <v>0</v>
      </c>
      <c r="CQ170" s="471">
        <v>0</v>
      </c>
      <c r="CR170" s="471">
        <v>0</v>
      </c>
      <c r="CS170" s="471">
        <v>0</v>
      </c>
      <c r="CT170" s="471">
        <v>0</v>
      </c>
      <c r="CU170" s="471">
        <v>0</v>
      </c>
      <c r="CV170" s="471">
        <v>0</v>
      </c>
      <c r="CW170" s="471">
        <v>0</v>
      </c>
      <c r="CX170" s="471">
        <v>0</v>
      </c>
      <c r="CY170" s="471">
        <v>0</v>
      </c>
      <c r="CZ170" s="471">
        <v>0</v>
      </c>
      <c r="DA170" s="471">
        <v>0</v>
      </c>
      <c r="DB170" s="471">
        <v>0</v>
      </c>
      <c r="DC170" s="471">
        <v>0</v>
      </c>
      <c r="DD170" s="471">
        <v>0</v>
      </c>
      <c r="DE170" s="471">
        <v>0</v>
      </c>
      <c r="DF170" s="471">
        <v>0</v>
      </c>
      <c r="DG170" s="471">
        <v>0</v>
      </c>
      <c r="DH170" s="471">
        <v>0</v>
      </c>
      <c r="DI170" s="471">
        <v>0</v>
      </c>
      <c r="DJ170" s="471">
        <v>0</v>
      </c>
      <c r="DK170" s="471">
        <v>0</v>
      </c>
      <c r="DL170" s="471">
        <v>0</v>
      </c>
      <c r="DM170" s="471">
        <v>0</v>
      </c>
      <c r="DN170" s="471">
        <v>0</v>
      </c>
      <c r="DO170" s="471">
        <v>0</v>
      </c>
      <c r="DP170" s="471">
        <v>0</v>
      </c>
      <c r="DQ170" s="471">
        <v>0</v>
      </c>
      <c r="DR170" s="471">
        <v>0</v>
      </c>
      <c r="DS170" s="471">
        <v>0</v>
      </c>
      <c r="DT170" s="471">
        <v>0</v>
      </c>
      <c r="DU170" s="471">
        <v>0</v>
      </c>
      <c r="DV170" s="471">
        <v>0</v>
      </c>
      <c r="DW170" s="471">
        <v>0</v>
      </c>
      <c r="DX170" s="471">
        <v>0</v>
      </c>
      <c r="DY170" s="471">
        <v>0</v>
      </c>
      <c r="DZ170" s="471">
        <v>0</v>
      </c>
      <c r="EA170" s="471">
        <v>0</v>
      </c>
      <c r="EB170" s="471">
        <v>0</v>
      </c>
      <c r="EC170" s="471">
        <v>0</v>
      </c>
      <c r="ED170" s="471">
        <v>0</v>
      </c>
      <c r="EE170" s="471">
        <v>0</v>
      </c>
      <c r="EF170" s="471">
        <v>0</v>
      </c>
      <c r="EG170" s="471">
        <v>0</v>
      </c>
      <c r="EH170" s="471">
        <v>0</v>
      </c>
      <c r="EI170" s="471">
        <v>0</v>
      </c>
      <c r="EJ170" s="471">
        <v>0</v>
      </c>
      <c r="EK170" s="471">
        <v>0</v>
      </c>
      <c r="EL170" s="471">
        <v>0</v>
      </c>
      <c r="EM170" s="471">
        <v>0</v>
      </c>
      <c r="EN170" s="471">
        <v>0</v>
      </c>
      <c r="EO170" s="471">
        <v>0</v>
      </c>
      <c r="EP170" s="471">
        <v>0</v>
      </c>
      <c r="EQ170" s="471">
        <v>0</v>
      </c>
      <c r="ER170" s="471">
        <v>0</v>
      </c>
      <c r="ES170" s="471">
        <v>0</v>
      </c>
      <c r="ET170" s="471">
        <v>0</v>
      </c>
      <c r="EU170" s="471">
        <v>0</v>
      </c>
      <c r="EV170" s="471">
        <v>0</v>
      </c>
      <c r="EW170" s="471">
        <v>0</v>
      </c>
      <c r="EX170" s="471">
        <v>0</v>
      </c>
      <c r="EY170" s="471">
        <v>0</v>
      </c>
      <c r="EZ170" s="471">
        <v>0</v>
      </c>
      <c r="FA170" s="471">
        <v>0</v>
      </c>
      <c r="FB170" s="471">
        <v>0</v>
      </c>
      <c r="FC170" s="471">
        <v>0</v>
      </c>
      <c r="FD170" s="471">
        <v>0</v>
      </c>
      <c r="FE170" s="471">
        <v>0</v>
      </c>
      <c r="FF170" s="471">
        <v>0</v>
      </c>
      <c r="FG170" s="471">
        <v>0</v>
      </c>
      <c r="FH170" s="471">
        <v>0</v>
      </c>
      <c r="FI170" s="471">
        <v>0</v>
      </c>
      <c r="FJ170" s="471">
        <v>0</v>
      </c>
      <c r="FK170" s="471">
        <v>0</v>
      </c>
      <c r="FL170" s="471">
        <v>0</v>
      </c>
      <c r="FM170" s="471">
        <v>0</v>
      </c>
      <c r="FN170" s="471">
        <v>0</v>
      </c>
      <c r="FO170" s="471">
        <v>80.810077829079603</v>
      </c>
      <c r="FP170" s="471">
        <v>82.124142467151302</v>
      </c>
      <c r="FQ170" s="471">
        <v>82.493937649351267</v>
      </c>
      <c r="FR170" s="471">
        <v>82.586488834253302</v>
      </c>
      <c r="FS170" s="471">
        <v>82.594990185845617</v>
      </c>
      <c r="FT170" s="471">
        <v>82.465016199897136</v>
      </c>
      <c r="FU170" s="471">
        <v>82.562408696672719</v>
      </c>
      <c r="FV170" s="471">
        <v>84.288206635507791</v>
      </c>
      <c r="FW170" s="471">
        <v>85.310005265036438</v>
      </c>
      <c r="FX170" s="471">
        <v>85.479461132436654</v>
      </c>
      <c r="FY170" s="471">
        <v>83.077932754986691</v>
      </c>
      <c r="FZ170" s="471">
        <v>83.585604603063459</v>
      </c>
      <c r="GA170" s="471">
        <v>82.705478944170025</v>
      </c>
      <c r="GB170" s="471">
        <v>83.459723173872788</v>
      </c>
      <c r="GC170" s="471">
        <v>85.877446987860978</v>
      </c>
      <c r="GD170" s="471">
        <v>87.521221669912151</v>
      </c>
      <c r="GE170" s="471">
        <v>88.221755102714269</v>
      </c>
      <c r="GF170" s="471">
        <v>86.173290675907992</v>
      </c>
      <c r="GG170" s="471">
        <v>86.179186530050146</v>
      </c>
      <c r="GH170" s="471">
        <v>88.062815000910234</v>
      </c>
      <c r="GI170" s="471">
        <v>88.585646965339251</v>
      </c>
      <c r="GJ170" s="471">
        <v>88.428345201741621</v>
      </c>
      <c r="GK170" s="471">
        <v>86.078819304714131</v>
      </c>
      <c r="GL170" s="471">
        <v>85.627956905554868</v>
      </c>
      <c r="GM170" s="471">
        <v>85.728396811566355</v>
      </c>
      <c r="GN170" s="471">
        <v>87.590000929387344</v>
      </c>
      <c r="GO170" s="471">
        <v>89.736239931013316</v>
      </c>
      <c r="GP170" s="471">
        <v>91.762818980182089</v>
      </c>
      <c r="GQ170" s="471">
        <v>92.623930880280184</v>
      </c>
      <c r="GR170" s="471">
        <v>91.30992820933696</v>
      </c>
      <c r="GS170" s="471">
        <v>92.430888958142347</v>
      </c>
      <c r="GT170" s="471">
        <v>94.461654218216538</v>
      </c>
      <c r="GU170" s="471">
        <v>95.020753915303061</v>
      </c>
      <c r="GV170" s="471">
        <v>94.349645315182272</v>
      </c>
      <c r="GW170" s="471">
        <v>94.085810126574415</v>
      </c>
      <c r="GX170" s="471">
        <v>92.827423907008779</v>
      </c>
      <c r="GY170" s="471">
        <v>90.700227099103984</v>
      </c>
      <c r="GZ170" s="471">
        <v>94.837910004632818</v>
      </c>
      <c r="HA170" s="471">
        <v>95.907002520063557</v>
      </c>
      <c r="HB170" s="471">
        <v>101.70672270508109</v>
      </c>
      <c r="HC170" s="471">
        <v>98.775317242255412</v>
      </c>
      <c r="HD170" s="471">
        <v>99.336934996922395</v>
      </c>
      <c r="HE170" s="471">
        <v>97.417379819242399</v>
      </c>
      <c r="HF170" s="471">
        <v>97.088187762497981</v>
      </c>
      <c r="HG170" s="471">
        <v>100.28627985910842</v>
      </c>
      <c r="HH170" s="471">
        <v>99.905511165396376</v>
      </c>
      <c r="HI170" s="471">
        <v>99.430260126594106</v>
      </c>
      <c r="HJ170" s="471">
        <v>97.980903797971621</v>
      </c>
      <c r="HK170" s="471">
        <v>98.42212407135311</v>
      </c>
      <c r="HL170" s="471">
        <v>99.203900695117113</v>
      </c>
      <c r="HM170" s="471">
        <v>102.01424497108574</v>
      </c>
      <c r="HN170" s="471">
        <v>104.24197057953118</v>
      </c>
      <c r="HO170" s="471">
        <v>99.703835322678074</v>
      </c>
      <c r="HP170" s="471">
        <v>98.461969297631967</v>
      </c>
      <c r="HQ170" s="471">
        <v>99.396470342934862</v>
      </c>
      <c r="HR170" s="471">
        <v>99.829930474255733</v>
      </c>
      <c r="HS170" s="471">
        <v>100.55206437835756</v>
      </c>
      <c r="HT170" s="471">
        <v>100.14152489654204</v>
      </c>
      <c r="HU170" s="471">
        <v>99.467393722695931</v>
      </c>
      <c r="HV170" s="471">
        <v>99.503529026772071</v>
      </c>
      <c r="HW170" s="471">
        <v>99.999999999893518</v>
      </c>
      <c r="HX170" s="471">
        <v>99.944070719992737</v>
      </c>
      <c r="HY170" s="471">
        <v>101.47959774528145</v>
      </c>
      <c r="HZ170" s="471">
        <v>99.915357868363273</v>
      </c>
      <c r="IA170" s="471">
        <v>99.910646831788569</v>
      </c>
      <c r="IB170" s="471">
        <v>100.64167450162405</v>
      </c>
      <c r="IC170" s="471">
        <v>100.19164680299939</v>
      </c>
      <c r="ID170" s="471">
        <v>101.02116252486265</v>
      </c>
      <c r="IE170" s="471">
        <v>101.31768628069995</v>
      </c>
      <c r="IF170" s="471">
        <v>100.8489962335329</v>
      </c>
      <c r="IG170" s="471">
        <v>101.45847579100219</v>
      </c>
      <c r="IH170" s="471">
        <v>99.834909010141359</v>
      </c>
      <c r="II170" s="471">
        <v>99.637390688737767</v>
      </c>
      <c r="IJ170" s="471">
        <v>99.054221669369895</v>
      </c>
      <c r="IK170" s="471">
        <v>98.322555109577735</v>
      </c>
      <c r="IL170" s="471">
        <v>100.38365001415656</v>
      </c>
      <c r="IM170" s="471">
        <v>100.78821518969785</v>
      </c>
      <c r="IN170" s="471">
        <v>100.95042356113133</v>
      </c>
      <c r="IO170" s="471">
        <v>102.08075520510826</v>
      </c>
      <c r="IP170" s="471">
        <v>105.51392603984176</v>
      </c>
      <c r="IQ170" s="471">
        <v>105.18805965919375</v>
      </c>
      <c r="IR170" s="471">
        <v>104.24179114197251</v>
      </c>
      <c r="IS170" s="471">
        <v>103.03337679770971</v>
      </c>
      <c r="IT170" s="471">
        <v>103.8223315360395</v>
      </c>
      <c r="IU170" s="471">
        <v>102.96566676807285</v>
      </c>
      <c r="IV170" s="471">
        <v>104.21938464267549</v>
      </c>
      <c r="IW170" s="471">
        <v>105.58395442545185</v>
      </c>
      <c r="IX170" s="471">
        <v>107.52141134554627</v>
      </c>
      <c r="IY170" s="471">
        <v>104.91241100323376</v>
      </c>
      <c r="IZ170" s="471">
        <v>107.03734964248184</v>
      </c>
      <c r="JA170" s="471">
        <v>108.20697204816879</v>
      </c>
      <c r="JB170" s="471">
        <v>105.22934298261427</v>
      </c>
      <c r="JC170" s="471">
        <v>105.89497602114912</v>
      </c>
      <c r="JD170" s="471">
        <v>106.00150262079941</v>
      </c>
      <c r="JE170" s="471">
        <v>105.7990259178482</v>
      </c>
      <c r="JF170" s="471">
        <v>105.10053879753188</v>
      </c>
      <c r="JG170" s="471">
        <v>107.71012658749471</v>
      </c>
      <c r="JH170" s="471">
        <v>111.42969911983081</v>
      </c>
      <c r="JI170" s="471">
        <v>112.05307529202588</v>
      </c>
      <c r="JJ170" s="471">
        <v>111.84606194962667</v>
      </c>
      <c r="JK170" s="471">
        <v>110.78309299967174</v>
      </c>
      <c r="JL170" s="471">
        <v>110.22500385717977</v>
      </c>
      <c r="JM170" s="471">
        <v>109.06291083192568</v>
      </c>
      <c r="JN170" s="471">
        <v>112.46875967013025</v>
      </c>
      <c r="JO170" s="471">
        <v>113.39202730817593</v>
      </c>
      <c r="JP170" s="471">
        <v>111.59338820270865</v>
      </c>
      <c r="JQ170" s="471">
        <v>112.83254532328783</v>
      </c>
      <c r="JR170" s="471">
        <v>112.94460299578407</v>
      </c>
      <c r="JS170" s="471">
        <v>116.97352043410287</v>
      </c>
      <c r="JT170" s="471">
        <v>117.87087039157824</v>
      </c>
      <c r="JU170" s="471">
        <v>123.99310106413581</v>
      </c>
      <c r="JV170" s="471">
        <v>128.95239944626405</v>
      </c>
      <c r="JW170" s="471">
        <v>124.15120007775059</v>
      </c>
      <c r="JX170" s="471">
        <v>121.24356074786256</v>
      </c>
      <c r="JY170" s="471">
        <v>121.46560244823328</v>
      </c>
      <c r="JZ170" s="471">
        <v>125.42707452762693</v>
      </c>
      <c r="KA170" s="471">
        <v>123.99664997958232</v>
      </c>
      <c r="KB170" s="471">
        <v>121.44160308205423</v>
      </c>
      <c r="KC170" s="471">
        <v>120.56104965266589</v>
      </c>
      <c r="KD170" s="471">
        <v>118.28554352101256</v>
      </c>
      <c r="KE170" s="471">
        <v>118.24718785578277</v>
      </c>
      <c r="KF170" s="471">
        <v>118.06328015646224</v>
      </c>
      <c r="KG170" s="471">
        <v>119.85960687978051</v>
      </c>
      <c r="KH170" s="471">
        <v>121.29136695641139</v>
      </c>
      <c r="KI170" s="471">
        <v>120.53391808350854</v>
      </c>
      <c r="KJ170" s="471">
        <v>119.71626933363459</v>
      </c>
      <c r="KK170" s="471">
        <v>120.13840190558983</v>
      </c>
      <c r="KL170" s="471">
        <v>121.52386304416237</v>
      </c>
      <c r="KM170" s="471">
        <v>121.05069562568281</v>
      </c>
      <c r="KN170" s="471">
        <v>123.42948648496379</v>
      </c>
      <c r="KO170" s="471">
        <v>123.5282061734614</v>
      </c>
      <c r="KP170" s="471">
        <v>124.74795603252518</v>
      </c>
      <c r="KQ170" s="471">
        <v>130.12552279205792</v>
      </c>
      <c r="KR170" s="471">
        <v>132.24074872526964</v>
      </c>
      <c r="KS170" s="471">
        <v>139.68720317004357</v>
      </c>
      <c r="KT170" s="471">
        <v>132.0117208776314</v>
      </c>
      <c r="KU170" s="471">
        <v>130.21534388983187</v>
      </c>
      <c r="KV170" s="471">
        <v>125.75507565427826</v>
      </c>
      <c r="KW170" s="471">
        <v>125.22376802928235</v>
      </c>
      <c r="KX170" s="471">
        <v>129.38106124666331</v>
      </c>
      <c r="KY170" s="471">
        <v>130.66246978102521</v>
      </c>
      <c r="KZ170" s="471">
        <v>130.18636753963131</v>
      </c>
      <c r="LA170" s="471">
        <v>128.20424721666592</v>
      </c>
      <c r="LB170" s="471">
        <v>129.03124163169767</v>
      </c>
      <c r="LC170" s="471">
        <v>129.53611112409595</v>
      </c>
      <c r="LD170" s="471">
        <v>133.34737120734442</v>
      </c>
      <c r="LE170" s="471">
        <v>130.92059524823486</v>
      </c>
      <c r="LF170" s="471">
        <v>0</v>
      </c>
      <c r="LG170" s="471">
        <v>0</v>
      </c>
      <c r="LH170" s="471">
        <v>0</v>
      </c>
      <c r="LI170" s="471">
        <v>0</v>
      </c>
      <c r="LJ170" s="471">
        <v>0</v>
      </c>
      <c r="LK170" s="471">
        <v>0</v>
      </c>
      <c r="LL170" s="471">
        <v>0</v>
      </c>
      <c r="LM170" s="471">
        <v>0</v>
      </c>
      <c r="LN170" s="471"/>
      <c r="LO170" s="471"/>
      <c r="LP170" s="471"/>
      <c r="LQ170" s="471"/>
      <c r="LR170" s="471"/>
      <c r="LS170" s="471"/>
      <c r="LT170" s="471"/>
      <c r="LU170" s="471"/>
      <c r="LV170" s="471"/>
      <c r="LW170" s="471"/>
      <c r="LX170" s="471"/>
      <c r="LY170" s="471"/>
      <c r="LZ170" s="471"/>
      <c r="MA170" s="471"/>
      <c r="MB170" s="471"/>
      <c r="MC170" s="471"/>
      <c r="MD170" s="471"/>
      <c r="ME170" s="471"/>
      <c r="MF170" s="471"/>
      <c r="MG170" s="471"/>
      <c r="MH170" s="471"/>
      <c r="MI170" s="471"/>
      <c r="MJ170" s="471"/>
      <c r="MK170" s="471"/>
      <c r="ML170" s="471"/>
      <c r="MM170" s="471"/>
      <c r="MN170" s="471"/>
      <c r="MO170" s="471"/>
      <c r="MP170" s="471"/>
      <c r="MQ170" s="471"/>
      <c r="MR170" s="471"/>
      <c r="MS170" s="471"/>
      <c r="MT170" s="471"/>
      <c r="MU170" s="471"/>
      <c r="MV170" s="471"/>
      <c r="MW170" s="471"/>
    </row>
    <row r="171" spans="1:361">
      <c r="A171" s="467" t="s">
        <v>637</v>
      </c>
      <c r="B171" s="561">
        <v>217.13894933440596</v>
      </c>
      <c r="C171" s="471">
        <v>0</v>
      </c>
      <c r="D171" s="471">
        <v>0</v>
      </c>
      <c r="E171" s="471">
        <v>0</v>
      </c>
      <c r="F171" s="471">
        <v>0</v>
      </c>
      <c r="G171" s="471">
        <v>0</v>
      </c>
      <c r="H171" s="471">
        <v>0</v>
      </c>
      <c r="I171" s="471">
        <v>0</v>
      </c>
      <c r="J171" s="471">
        <v>0</v>
      </c>
      <c r="K171" s="471">
        <v>0</v>
      </c>
      <c r="L171" s="471">
        <v>0</v>
      </c>
      <c r="M171" s="471">
        <v>0</v>
      </c>
      <c r="N171" s="471">
        <v>0</v>
      </c>
      <c r="O171" s="471">
        <v>0</v>
      </c>
      <c r="P171" s="471">
        <v>0</v>
      </c>
      <c r="Q171" s="471">
        <v>0</v>
      </c>
      <c r="R171" s="471">
        <v>0</v>
      </c>
      <c r="S171" s="471">
        <v>0</v>
      </c>
      <c r="T171" s="471">
        <v>0</v>
      </c>
      <c r="U171" s="471">
        <v>0</v>
      </c>
      <c r="V171" s="471">
        <v>0</v>
      </c>
      <c r="W171" s="471">
        <v>0</v>
      </c>
      <c r="X171" s="471">
        <v>0</v>
      </c>
      <c r="Y171" s="471">
        <v>0</v>
      </c>
      <c r="Z171" s="471">
        <v>0</v>
      </c>
      <c r="AA171" s="471">
        <v>0</v>
      </c>
      <c r="AB171" s="471">
        <v>0</v>
      </c>
      <c r="AC171" s="471">
        <v>0</v>
      </c>
      <c r="AD171" s="471">
        <v>0</v>
      </c>
      <c r="AE171" s="471">
        <v>0</v>
      </c>
      <c r="AF171" s="471">
        <v>0</v>
      </c>
      <c r="AG171" s="471">
        <v>0</v>
      </c>
      <c r="AH171" s="471">
        <v>0</v>
      </c>
      <c r="AI171" s="471">
        <v>0</v>
      </c>
      <c r="AJ171" s="471">
        <v>0</v>
      </c>
      <c r="AK171" s="471">
        <v>0</v>
      </c>
      <c r="AL171" s="471">
        <v>0</v>
      </c>
      <c r="AM171" s="471">
        <v>0</v>
      </c>
      <c r="AN171" s="471">
        <v>0</v>
      </c>
      <c r="AO171" s="471">
        <v>0</v>
      </c>
      <c r="AP171" s="471">
        <v>0</v>
      </c>
      <c r="AQ171" s="471">
        <v>0</v>
      </c>
      <c r="AR171" s="471">
        <v>0</v>
      </c>
      <c r="AS171" s="471">
        <v>0</v>
      </c>
      <c r="AT171" s="471">
        <v>0</v>
      </c>
      <c r="AU171" s="471">
        <v>0</v>
      </c>
      <c r="AV171" s="471">
        <v>0</v>
      </c>
      <c r="AW171" s="471">
        <v>0</v>
      </c>
      <c r="AX171" s="471">
        <v>0</v>
      </c>
      <c r="AY171" s="471">
        <v>0</v>
      </c>
      <c r="AZ171" s="471">
        <v>0</v>
      </c>
      <c r="BA171" s="471">
        <v>0</v>
      </c>
      <c r="BB171" s="471">
        <v>0</v>
      </c>
      <c r="BC171" s="471">
        <v>0</v>
      </c>
      <c r="BD171" s="471">
        <v>0</v>
      </c>
      <c r="BE171" s="471">
        <v>0</v>
      </c>
      <c r="BF171" s="471">
        <v>0</v>
      </c>
      <c r="BG171" s="471">
        <v>0</v>
      </c>
      <c r="BH171" s="471">
        <v>0</v>
      </c>
      <c r="BI171" s="471">
        <v>0</v>
      </c>
      <c r="BJ171" s="471">
        <v>0</v>
      </c>
      <c r="BK171" s="471">
        <v>0</v>
      </c>
      <c r="BL171" s="471">
        <v>0</v>
      </c>
      <c r="BM171" s="471">
        <v>0</v>
      </c>
      <c r="BN171" s="471">
        <v>0</v>
      </c>
      <c r="BO171" s="471">
        <v>0</v>
      </c>
      <c r="BP171" s="471">
        <v>0</v>
      </c>
      <c r="BQ171" s="471">
        <v>0</v>
      </c>
      <c r="BR171" s="471">
        <v>0</v>
      </c>
      <c r="BS171" s="471">
        <v>0</v>
      </c>
      <c r="BT171" s="471">
        <v>0</v>
      </c>
      <c r="BU171" s="471">
        <v>0</v>
      </c>
      <c r="BV171" s="471">
        <v>0</v>
      </c>
      <c r="BW171" s="471">
        <v>0</v>
      </c>
      <c r="BX171" s="471">
        <v>0</v>
      </c>
      <c r="BY171" s="471">
        <v>0</v>
      </c>
      <c r="BZ171" s="471">
        <v>0</v>
      </c>
      <c r="CA171" s="471">
        <v>0</v>
      </c>
      <c r="CB171" s="471">
        <v>0</v>
      </c>
      <c r="CC171" s="471">
        <v>0</v>
      </c>
      <c r="CD171" s="471">
        <v>0</v>
      </c>
      <c r="CE171" s="471">
        <v>0</v>
      </c>
      <c r="CF171" s="471">
        <v>0</v>
      </c>
      <c r="CG171" s="471">
        <v>0</v>
      </c>
      <c r="CH171" s="471">
        <v>0</v>
      </c>
      <c r="CI171" s="471">
        <v>0</v>
      </c>
      <c r="CJ171" s="471">
        <v>0</v>
      </c>
      <c r="CK171" s="471">
        <v>0</v>
      </c>
      <c r="CL171" s="471">
        <v>0</v>
      </c>
      <c r="CM171" s="471">
        <v>0</v>
      </c>
      <c r="CN171" s="471">
        <v>0</v>
      </c>
      <c r="CO171" s="471">
        <v>0</v>
      </c>
      <c r="CP171" s="471">
        <v>0</v>
      </c>
      <c r="CQ171" s="471">
        <v>0</v>
      </c>
      <c r="CR171" s="471">
        <v>0</v>
      </c>
      <c r="CS171" s="471">
        <v>0</v>
      </c>
      <c r="CT171" s="471">
        <v>0</v>
      </c>
      <c r="CU171" s="471">
        <v>0</v>
      </c>
      <c r="CV171" s="471">
        <v>0</v>
      </c>
      <c r="CW171" s="471">
        <v>0</v>
      </c>
      <c r="CX171" s="471">
        <v>0</v>
      </c>
      <c r="CY171" s="471">
        <v>0</v>
      </c>
      <c r="CZ171" s="471">
        <v>0</v>
      </c>
      <c r="DA171" s="471">
        <v>0</v>
      </c>
      <c r="DB171" s="471">
        <v>0</v>
      </c>
      <c r="DC171" s="471">
        <v>0</v>
      </c>
      <c r="DD171" s="471">
        <v>0</v>
      </c>
      <c r="DE171" s="471">
        <v>0</v>
      </c>
      <c r="DF171" s="471">
        <v>0</v>
      </c>
      <c r="DG171" s="471">
        <v>0</v>
      </c>
      <c r="DH171" s="471">
        <v>0</v>
      </c>
      <c r="DI171" s="471">
        <v>0</v>
      </c>
      <c r="DJ171" s="471">
        <v>0</v>
      </c>
      <c r="DK171" s="471">
        <v>0</v>
      </c>
      <c r="DL171" s="471">
        <v>0</v>
      </c>
      <c r="DM171" s="471">
        <v>0</v>
      </c>
      <c r="DN171" s="471">
        <v>0</v>
      </c>
      <c r="DO171" s="471">
        <v>0</v>
      </c>
      <c r="DP171" s="471">
        <v>0</v>
      </c>
      <c r="DQ171" s="471">
        <v>0</v>
      </c>
      <c r="DR171" s="471">
        <v>0</v>
      </c>
      <c r="DS171" s="471">
        <v>0</v>
      </c>
      <c r="DT171" s="471">
        <v>0</v>
      </c>
      <c r="DU171" s="471">
        <v>0</v>
      </c>
      <c r="DV171" s="471">
        <v>0</v>
      </c>
      <c r="DW171" s="471">
        <v>0</v>
      </c>
      <c r="DX171" s="471">
        <v>0</v>
      </c>
      <c r="DY171" s="471">
        <v>0</v>
      </c>
      <c r="DZ171" s="471">
        <v>0</v>
      </c>
      <c r="EA171" s="471">
        <v>0</v>
      </c>
      <c r="EB171" s="471">
        <v>0</v>
      </c>
      <c r="EC171" s="471">
        <v>0</v>
      </c>
      <c r="ED171" s="471">
        <v>0</v>
      </c>
      <c r="EE171" s="471">
        <v>0</v>
      </c>
      <c r="EF171" s="471">
        <v>0</v>
      </c>
      <c r="EG171" s="471">
        <v>0</v>
      </c>
      <c r="EH171" s="471">
        <v>0</v>
      </c>
      <c r="EI171" s="471">
        <v>0</v>
      </c>
      <c r="EJ171" s="471">
        <v>0</v>
      </c>
      <c r="EK171" s="471">
        <v>0</v>
      </c>
      <c r="EL171" s="471">
        <v>0</v>
      </c>
      <c r="EM171" s="471">
        <v>0</v>
      </c>
      <c r="EN171" s="471">
        <v>0</v>
      </c>
      <c r="EO171" s="471">
        <v>0</v>
      </c>
      <c r="EP171" s="471">
        <v>0</v>
      </c>
      <c r="EQ171" s="471">
        <v>0</v>
      </c>
      <c r="ER171" s="471">
        <v>0</v>
      </c>
      <c r="ES171" s="471">
        <v>0</v>
      </c>
      <c r="ET171" s="471">
        <v>0</v>
      </c>
      <c r="EU171" s="471">
        <v>0</v>
      </c>
      <c r="EV171" s="471">
        <v>0</v>
      </c>
      <c r="EW171" s="471">
        <v>0</v>
      </c>
      <c r="EX171" s="471">
        <v>0</v>
      </c>
      <c r="EY171" s="471">
        <v>0</v>
      </c>
      <c r="EZ171" s="471">
        <v>0</v>
      </c>
      <c r="FA171" s="471">
        <v>0</v>
      </c>
      <c r="FB171" s="471">
        <v>0</v>
      </c>
      <c r="FC171" s="471">
        <v>0</v>
      </c>
      <c r="FD171" s="471">
        <v>0</v>
      </c>
      <c r="FE171" s="471">
        <v>0</v>
      </c>
      <c r="FF171" s="471">
        <v>0</v>
      </c>
      <c r="FG171" s="471">
        <v>0</v>
      </c>
      <c r="FH171" s="471">
        <v>0</v>
      </c>
      <c r="FI171" s="471">
        <v>0</v>
      </c>
      <c r="FJ171" s="471">
        <v>0</v>
      </c>
      <c r="FK171" s="471">
        <v>0</v>
      </c>
      <c r="FL171" s="471">
        <v>0</v>
      </c>
      <c r="FM171" s="471">
        <v>0</v>
      </c>
      <c r="FN171" s="471">
        <v>0</v>
      </c>
      <c r="FO171" s="471">
        <v>100.00492984769375</v>
      </c>
      <c r="FP171" s="471">
        <v>100.26269291524781</v>
      </c>
      <c r="FQ171" s="471">
        <v>100.26557698294377</v>
      </c>
      <c r="FR171" s="471">
        <v>100.26690754492901</v>
      </c>
      <c r="FS171" s="471">
        <v>99.602485139707113</v>
      </c>
      <c r="FT171" s="471">
        <v>99.242126949797111</v>
      </c>
      <c r="FU171" s="471">
        <v>99.369804688978704</v>
      </c>
      <c r="FV171" s="471">
        <v>98.583021468860025</v>
      </c>
      <c r="FW171" s="471">
        <v>96.866438113827797</v>
      </c>
      <c r="FX171" s="471">
        <v>97.294275063714636</v>
      </c>
      <c r="FY171" s="471">
        <v>96.453756762616081</v>
      </c>
      <c r="FZ171" s="471">
        <v>96.090327140774562</v>
      </c>
      <c r="GA171" s="471">
        <v>95.715284115020566</v>
      </c>
      <c r="GB171" s="471">
        <v>94.727602260838054</v>
      </c>
      <c r="GC171" s="471">
        <v>95.080062739604188</v>
      </c>
      <c r="GD171" s="471">
        <v>94.859414366005765</v>
      </c>
      <c r="GE171" s="471">
        <v>94.808173095677816</v>
      </c>
      <c r="GF171" s="471">
        <v>94.39663700454247</v>
      </c>
      <c r="GG171" s="471">
        <v>94.170313642393467</v>
      </c>
      <c r="GH171" s="471">
        <v>93.364044269988611</v>
      </c>
      <c r="GI171" s="471">
        <v>92.156791749788084</v>
      </c>
      <c r="GJ171" s="471">
        <v>93.993706027660934</v>
      </c>
      <c r="GK171" s="471">
        <v>92.789536665902986</v>
      </c>
      <c r="GL171" s="471">
        <v>92.714305171866243</v>
      </c>
      <c r="GM171" s="471">
        <v>92.900342702592781</v>
      </c>
      <c r="GN171" s="471">
        <v>94.528224681327686</v>
      </c>
      <c r="GO171" s="471">
        <v>96.019037792632659</v>
      </c>
      <c r="GP171" s="471">
        <v>95.548966754869113</v>
      </c>
      <c r="GQ171" s="471">
        <v>94.593291938565244</v>
      </c>
      <c r="GR171" s="471">
        <v>95.421119653710846</v>
      </c>
      <c r="GS171" s="471">
        <v>96.955104616302407</v>
      </c>
      <c r="GT171" s="471">
        <v>97.84530040828264</v>
      </c>
      <c r="GU171" s="471">
        <v>97.15541915332561</v>
      </c>
      <c r="GV171" s="471">
        <v>97.35187045212291</v>
      </c>
      <c r="GW171" s="471">
        <v>96.97409753154767</v>
      </c>
      <c r="GX171" s="471">
        <v>96.1303943828527</v>
      </c>
      <c r="GY171" s="471">
        <v>97.016902649890312</v>
      </c>
      <c r="GZ171" s="471">
        <v>96.972943083696364</v>
      </c>
      <c r="HA171" s="471">
        <v>97.399142507973821</v>
      </c>
      <c r="HB171" s="471">
        <v>97.425124114569371</v>
      </c>
      <c r="HC171" s="471">
        <v>97.578680425849626</v>
      </c>
      <c r="HD171" s="471">
        <v>97.733076689117496</v>
      </c>
      <c r="HE171" s="471">
        <v>97.717946426870412</v>
      </c>
      <c r="HF171" s="471">
        <v>98.467032998180883</v>
      </c>
      <c r="HG171" s="471">
        <v>98.880136925491428</v>
      </c>
      <c r="HH171" s="471">
        <v>98.819354221880786</v>
      </c>
      <c r="HI171" s="471">
        <v>100.17210246759829</v>
      </c>
      <c r="HJ171" s="471">
        <v>99.703851789048471</v>
      </c>
      <c r="HK171" s="471">
        <v>100.45739877743149</v>
      </c>
      <c r="HL171" s="471">
        <v>100.62697322844906</v>
      </c>
      <c r="HM171" s="471">
        <v>100.77502858093602</v>
      </c>
      <c r="HN171" s="471">
        <v>101.03442291535208</v>
      </c>
      <c r="HO171" s="471">
        <v>101.10386001644214</v>
      </c>
      <c r="HP171" s="471">
        <v>101.01866525237385</v>
      </c>
      <c r="HQ171" s="471">
        <v>99.646959973526933</v>
      </c>
      <c r="HR171" s="471">
        <v>100.75663981281026</v>
      </c>
      <c r="HS171" s="471">
        <v>99.618063330614362</v>
      </c>
      <c r="HT171" s="471">
        <v>99.753760098662681</v>
      </c>
      <c r="HU171" s="471">
        <v>99.276297851210359</v>
      </c>
      <c r="HV171" s="471">
        <v>99.766471485742684</v>
      </c>
      <c r="HW171" s="471">
        <v>100</v>
      </c>
      <c r="HX171" s="471">
        <v>102.70597417354972</v>
      </c>
      <c r="HY171" s="471">
        <v>101.56679718620914</v>
      </c>
      <c r="HZ171" s="471">
        <v>101.40007743720126</v>
      </c>
      <c r="IA171" s="471">
        <v>101.07363829520608</v>
      </c>
      <c r="IB171" s="471">
        <v>102.24945287843457</v>
      </c>
      <c r="IC171" s="471">
        <v>102.24358773876125</v>
      </c>
      <c r="ID171" s="471">
        <v>102.69412054767362</v>
      </c>
      <c r="IE171" s="471">
        <v>102.4099559760092</v>
      </c>
      <c r="IF171" s="471">
        <v>102.26120405131182</v>
      </c>
      <c r="IG171" s="471">
        <v>101.80161632424807</v>
      </c>
      <c r="IH171" s="471">
        <v>101.34080518580475</v>
      </c>
      <c r="II171" s="471">
        <v>101.33760187182958</v>
      </c>
      <c r="IJ171" s="471">
        <v>102.05286763682788</v>
      </c>
      <c r="IK171" s="471">
        <v>101.83007365418473</v>
      </c>
      <c r="IL171" s="471">
        <v>101.59642572430654</v>
      </c>
      <c r="IM171" s="471">
        <v>101.36757053291761</v>
      </c>
      <c r="IN171" s="471">
        <v>102.26162295776257</v>
      </c>
      <c r="IO171" s="471">
        <v>102.13285179657302</v>
      </c>
      <c r="IP171" s="471">
        <v>101.94544180834129</v>
      </c>
      <c r="IQ171" s="471">
        <v>101.96242916833233</v>
      </c>
      <c r="IR171" s="471">
        <v>102.08972788830677</v>
      </c>
      <c r="IS171" s="471">
        <v>101.77407297221831</v>
      </c>
      <c r="IT171" s="471">
        <v>101.73848818943729</v>
      </c>
      <c r="IU171" s="471">
        <v>101.41260996601507</v>
      </c>
      <c r="IV171" s="471">
        <v>101.70103028022254</v>
      </c>
      <c r="IW171" s="471">
        <v>101.14081202087041</v>
      </c>
      <c r="IX171" s="471">
        <v>100.67206847142727</v>
      </c>
      <c r="IY171" s="471">
        <v>100.87297444876744</v>
      </c>
      <c r="IZ171" s="471">
        <v>100.99640926732449</v>
      </c>
      <c r="JA171" s="471">
        <v>101.38978175324203</v>
      </c>
      <c r="JB171" s="471">
        <v>101.9529670480964</v>
      </c>
      <c r="JC171" s="471">
        <v>103.52563913296073</v>
      </c>
      <c r="JD171" s="471">
        <v>103.42113450836835</v>
      </c>
      <c r="JE171" s="471">
        <v>103.65344732824434</v>
      </c>
      <c r="JF171" s="471">
        <v>103.59490303386889</v>
      </c>
      <c r="JG171" s="471">
        <v>103.75264259888928</v>
      </c>
      <c r="JH171" s="471">
        <v>103.21623411872947</v>
      </c>
      <c r="JI171" s="471">
        <v>103.33647080644874</v>
      </c>
      <c r="JJ171" s="471">
        <v>103.22513875969852</v>
      </c>
      <c r="JK171" s="471">
        <v>103.81649547399972</v>
      </c>
      <c r="JL171" s="471">
        <v>103.65018495142816</v>
      </c>
      <c r="JM171" s="471">
        <v>103.6944685856963</v>
      </c>
      <c r="JN171" s="471">
        <v>102.8894939405499</v>
      </c>
      <c r="JO171" s="471">
        <v>103.09273299283714</v>
      </c>
      <c r="JP171" s="471">
        <v>104.032274614855</v>
      </c>
      <c r="JQ171" s="471">
        <v>104.04347377629469</v>
      </c>
      <c r="JR171" s="471">
        <v>104.23764305321505</v>
      </c>
      <c r="JS171" s="471">
        <v>104.44295932196275</v>
      </c>
      <c r="JT171" s="471">
        <v>104.86016417641001</v>
      </c>
      <c r="JU171" s="471">
        <v>104.97639931120541</v>
      </c>
      <c r="JV171" s="471">
        <v>105.26309956662344</v>
      </c>
      <c r="JW171" s="471">
        <v>105.2657202976927</v>
      </c>
      <c r="JX171" s="471">
        <v>105.26313457443479</v>
      </c>
      <c r="JY171" s="471">
        <v>105.31484593337744</v>
      </c>
      <c r="JZ171" s="471">
        <v>105.3608337376097</v>
      </c>
      <c r="KA171" s="471">
        <v>105.66657548633233</v>
      </c>
      <c r="KB171" s="471">
        <v>106.38074937693904</v>
      </c>
      <c r="KC171" s="471">
        <v>106.96300454302107</v>
      </c>
      <c r="KD171" s="471">
        <v>107.18383047957242</v>
      </c>
      <c r="KE171" s="471">
        <v>107.12490899596814</v>
      </c>
      <c r="KF171" s="471">
        <v>107.30683103516513</v>
      </c>
      <c r="KG171" s="471">
        <v>107.39466722135613</v>
      </c>
      <c r="KH171" s="471">
        <v>107.71790971942173</v>
      </c>
      <c r="KI171" s="471">
        <v>108.84597254742776</v>
      </c>
      <c r="KJ171" s="471">
        <v>109.13009875718224</v>
      </c>
      <c r="KK171" s="471">
        <v>109.53295786197911</v>
      </c>
      <c r="KL171" s="471">
        <v>109.51065408171883</v>
      </c>
      <c r="KM171" s="471">
        <v>109.8760872091529</v>
      </c>
      <c r="KN171" s="471">
        <v>109.73184359973412</v>
      </c>
      <c r="KO171" s="471">
        <v>109.60483844194819</v>
      </c>
      <c r="KP171" s="471">
        <v>109.94572923194056</v>
      </c>
      <c r="KQ171" s="471">
        <v>110.10991741981415</v>
      </c>
      <c r="KR171" s="471">
        <v>110.46793110201824</v>
      </c>
      <c r="KS171" s="471">
        <v>111.04906593620541</v>
      </c>
      <c r="KT171" s="471">
        <v>110.98545755329749</v>
      </c>
      <c r="KU171" s="471">
        <v>111.32456250639616</v>
      </c>
      <c r="KV171" s="471">
        <v>111.57924730273804</v>
      </c>
      <c r="KW171" s="471">
        <v>111.7199176248004</v>
      </c>
      <c r="KX171" s="471">
        <v>112.29122932655444</v>
      </c>
      <c r="KY171" s="471">
        <v>112.82912143833778</v>
      </c>
      <c r="KZ171" s="471">
        <v>114.30084145785207</v>
      </c>
      <c r="LA171" s="471">
        <v>114.19244379058793</v>
      </c>
      <c r="LB171" s="471">
        <v>114.8218198681429</v>
      </c>
      <c r="LC171" s="471">
        <v>114.85639246634028</v>
      </c>
      <c r="LD171" s="471">
        <v>115.03317764432207</v>
      </c>
      <c r="LE171" s="471">
        <v>115.62927511663655</v>
      </c>
      <c r="LF171" s="471">
        <v>0</v>
      </c>
      <c r="LG171" s="471">
        <v>0</v>
      </c>
      <c r="LH171" s="471">
        <v>0</v>
      </c>
      <c r="LI171" s="471">
        <v>0</v>
      </c>
      <c r="LJ171" s="471">
        <v>0</v>
      </c>
      <c r="LK171" s="471">
        <v>0</v>
      </c>
      <c r="LL171" s="471">
        <v>0</v>
      </c>
      <c r="LM171" s="471">
        <v>0</v>
      </c>
      <c r="LN171" s="471"/>
      <c r="LO171" s="471"/>
      <c r="LP171" s="471"/>
      <c r="LQ171" s="471"/>
      <c r="LR171" s="471"/>
      <c r="LS171" s="471"/>
      <c r="LT171" s="471"/>
      <c r="LU171" s="471"/>
      <c r="LV171" s="471"/>
      <c r="LW171" s="471"/>
      <c r="LX171" s="471"/>
      <c r="LY171" s="471"/>
      <c r="LZ171" s="471"/>
      <c r="MA171" s="471"/>
      <c r="MB171" s="471"/>
      <c r="MC171" s="471"/>
      <c r="MD171" s="471"/>
      <c r="ME171" s="471"/>
      <c r="MF171" s="471"/>
      <c r="MG171" s="471"/>
      <c r="MH171" s="471"/>
      <c r="MI171" s="471"/>
      <c r="MJ171" s="471"/>
      <c r="MK171" s="471"/>
      <c r="ML171" s="471"/>
      <c r="MM171" s="471"/>
      <c r="MN171" s="471"/>
      <c r="MO171" s="471"/>
      <c r="MP171" s="471"/>
      <c r="MQ171" s="471"/>
      <c r="MR171" s="471"/>
      <c r="MS171" s="471"/>
      <c r="MT171" s="471"/>
      <c r="MU171" s="471"/>
      <c r="MV171" s="471"/>
      <c r="MW171" s="471"/>
    </row>
    <row r="172" spans="1:361">
      <c r="A172" s="467" t="s">
        <v>848</v>
      </c>
      <c r="B172" s="562">
        <v>789.47178554896175</v>
      </c>
      <c r="C172" s="471">
        <v>0</v>
      </c>
      <c r="D172" s="471">
        <v>0</v>
      </c>
      <c r="E172" s="471">
        <v>0</v>
      </c>
      <c r="F172" s="471">
        <v>0</v>
      </c>
      <c r="G172" s="471">
        <v>0</v>
      </c>
      <c r="H172" s="471">
        <v>0</v>
      </c>
      <c r="I172" s="471">
        <v>0</v>
      </c>
      <c r="J172" s="471">
        <v>0</v>
      </c>
      <c r="K172" s="471">
        <v>0</v>
      </c>
      <c r="L172" s="471">
        <v>0</v>
      </c>
      <c r="M172" s="471">
        <v>0</v>
      </c>
      <c r="N172" s="471">
        <v>0</v>
      </c>
      <c r="O172" s="471">
        <v>0</v>
      </c>
      <c r="P172" s="471">
        <v>0</v>
      </c>
      <c r="Q172" s="471">
        <v>0</v>
      </c>
      <c r="R172" s="471">
        <v>0</v>
      </c>
      <c r="S172" s="471">
        <v>0</v>
      </c>
      <c r="T172" s="471">
        <v>0</v>
      </c>
      <c r="U172" s="471">
        <v>0</v>
      </c>
      <c r="V172" s="471">
        <v>0</v>
      </c>
      <c r="W172" s="471">
        <v>0</v>
      </c>
      <c r="X172" s="471">
        <v>0</v>
      </c>
      <c r="Y172" s="471">
        <v>0</v>
      </c>
      <c r="Z172" s="471">
        <v>0</v>
      </c>
      <c r="AA172" s="471">
        <v>0</v>
      </c>
      <c r="AB172" s="471">
        <v>0</v>
      </c>
      <c r="AC172" s="471">
        <v>0</v>
      </c>
      <c r="AD172" s="471">
        <v>0</v>
      </c>
      <c r="AE172" s="471">
        <v>0</v>
      </c>
      <c r="AF172" s="471">
        <v>0</v>
      </c>
      <c r="AG172" s="471">
        <v>0</v>
      </c>
      <c r="AH172" s="471">
        <v>0</v>
      </c>
      <c r="AI172" s="471">
        <v>0</v>
      </c>
      <c r="AJ172" s="471">
        <v>0</v>
      </c>
      <c r="AK172" s="471">
        <v>0</v>
      </c>
      <c r="AL172" s="471">
        <v>0</v>
      </c>
      <c r="AM172" s="471">
        <v>0</v>
      </c>
      <c r="AN172" s="471">
        <v>0</v>
      </c>
      <c r="AO172" s="471">
        <v>0</v>
      </c>
      <c r="AP172" s="471">
        <v>0</v>
      </c>
      <c r="AQ172" s="471">
        <v>0</v>
      </c>
      <c r="AR172" s="471">
        <v>0</v>
      </c>
      <c r="AS172" s="471">
        <v>0</v>
      </c>
      <c r="AT172" s="471">
        <v>0</v>
      </c>
      <c r="AU172" s="471">
        <v>0</v>
      </c>
      <c r="AV172" s="471">
        <v>0</v>
      </c>
      <c r="AW172" s="471">
        <v>0</v>
      </c>
      <c r="AX172" s="471">
        <v>0</v>
      </c>
      <c r="AY172" s="471">
        <v>0</v>
      </c>
      <c r="AZ172" s="471">
        <v>0</v>
      </c>
      <c r="BA172" s="471">
        <v>0</v>
      </c>
      <c r="BB172" s="471">
        <v>0</v>
      </c>
      <c r="BC172" s="471">
        <v>0</v>
      </c>
      <c r="BD172" s="471">
        <v>0</v>
      </c>
      <c r="BE172" s="471">
        <v>0</v>
      </c>
      <c r="BF172" s="471">
        <v>0</v>
      </c>
      <c r="BG172" s="471">
        <v>0</v>
      </c>
      <c r="BH172" s="471">
        <v>0</v>
      </c>
      <c r="BI172" s="471">
        <v>0</v>
      </c>
      <c r="BJ172" s="471">
        <v>0</v>
      </c>
      <c r="BK172" s="471">
        <v>0</v>
      </c>
      <c r="BL172" s="471">
        <v>0</v>
      </c>
      <c r="BM172" s="471">
        <v>0</v>
      </c>
      <c r="BN172" s="471">
        <v>0</v>
      </c>
      <c r="BO172" s="471">
        <v>0</v>
      </c>
      <c r="BP172" s="471">
        <v>0</v>
      </c>
      <c r="BQ172" s="471">
        <v>0</v>
      </c>
      <c r="BR172" s="471">
        <v>0</v>
      </c>
      <c r="BS172" s="471">
        <v>0</v>
      </c>
      <c r="BT172" s="471">
        <v>0</v>
      </c>
      <c r="BU172" s="471">
        <v>0</v>
      </c>
      <c r="BV172" s="471">
        <v>0</v>
      </c>
      <c r="BW172" s="471">
        <v>0</v>
      </c>
      <c r="BX172" s="471">
        <v>0</v>
      </c>
      <c r="BY172" s="471">
        <v>0</v>
      </c>
      <c r="BZ172" s="471">
        <v>0</v>
      </c>
      <c r="CA172" s="471">
        <v>0</v>
      </c>
      <c r="CB172" s="471">
        <v>0</v>
      </c>
      <c r="CC172" s="471">
        <v>0</v>
      </c>
      <c r="CD172" s="471">
        <v>0</v>
      </c>
      <c r="CE172" s="471">
        <v>0</v>
      </c>
      <c r="CF172" s="471">
        <v>0</v>
      </c>
      <c r="CG172" s="471">
        <v>0</v>
      </c>
      <c r="CH172" s="471">
        <v>0</v>
      </c>
      <c r="CI172" s="471">
        <v>0</v>
      </c>
      <c r="CJ172" s="471">
        <v>0</v>
      </c>
      <c r="CK172" s="471">
        <v>0</v>
      </c>
      <c r="CL172" s="471">
        <v>0</v>
      </c>
      <c r="CM172" s="471">
        <v>0</v>
      </c>
      <c r="CN172" s="471">
        <v>0</v>
      </c>
      <c r="CO172" s="471">
        <v>0</v>
      </c>
      <c r="CP172" s="471">
        <v>0</v>
      </c>
      <c r="CQ172" s="471">
        <v>0</v>
      </c>
      <c r="CR172" s="471">
        <v>0</v>
      </c>
      <c r="CS172" s="471">
        <v>0</v>
      </c>
      <c r="CT172" s="471">
        <v>0</v>
      </c>
      <c r="CU172" s="471">
        <v>0</v>
      </c>
      <c r="CV172" s="471">
        <v>0</v>
      </c>
      <c r="CW172" s="471">
        <v>0</v>
      </c>
      <c r="CX172" s="471">
        <v>0</v>
      </c>
      <c r="CY172" s="471">
        <v>0</v>
      </c>
      <c r="CZ172" s="471">
        <v>0</v>
      </c>
      <c r="DA172" s="471">
        <v>0</v>
      </c>
      <c r="DB172" s="471">
        <v>0</v>
      </c>
      <c r="DC172" s="471">
        <v>0</v>
      </c>
      <c r="DD172" s="471">
        <v>0</v>
      </c>
      <c r="DE172" s="471">
        <v>0</v>
      </c>
      <c r="DF172" s="471">
        <v>0</v>
      </c>
      <c r="DG172" s="471">
        <v>0</v>
      </c>
      <c r="DH172" s="471">
        <v>0</v>
      </c>
      <c r="DI172" s="471">
        <v>0</v>
      </c>
      <c r="DJ172" s="471">
        <v>0</v>
      </c>
      <c r="DK172" s="471">
        <v>0</v>
      </c>
      <c r="DL172" s="471">
        <v>0</v>
      </c>
      <c r="DM172" s="471">
        <v>0</v>
      </c>
      <c r="DN172" s="471">
        <v>0</v>
      </c>
      <c r="DO172" s="471">
        <v>0</v>
      </c>
      <c r="DP172" s="471">
        <v>0</v>
      </c>
      <c r="DQ172" s="471">
        <v>0</v>
      </c>
      <c r="DR172" s="471">
        <v>0</v>
      </c>
      <c r="DS172" s="471">
        <v>0</v>
      </c>
      <c r="DT172" s="471">
        <v>0</v>
      </c>
      <c r="DU172" s="471">
        <v>0</v>
      </c>
      <c r="DV172" s="471">
        <v>0</v>
      </c>
      <c r="DW172" s="471">
        <v>0</v>
      </c>
      <c r="DX172" s="471">
        <v>0</v>
      </c>
      <c r="DY172" s="471">
        <v>0</v>
      </c>
      <c r="DZ172" s="471">
        <v>0</v>
      </c>
      <c r="EA172" s="471">
        <v>0</v>
      </c>
      <c r="EB172" s="471">
        <v>0</v>
      </c>
      <c r="EC172" s="471">
        <v>0</v>
      </c>
      <c r="ED172" s="471">
        <v>0</v>
      </c>
      <c r="EE172" s="471">
        <v>0</v>
      </c>
      <c r="EF172" s="471">
        <v>0</v>
      </c>
      <c r="EG172" s="471">
        <v>0</v>
      </c>
      <c r="EH172" s="471">
        <v>0</v>
      </c>
      <c r="EI172" s="471">
        <v>0</v>
      </c>
      <c r="EJ172" s="471">
        <v>0</v>
      </c>
      <c r="EK172" s="471">
        <v>0</v>
      </c>
      <c r="EL172" s="471">
        <v>0</v>
      </c>
      <c r="EM172" s="471">
        <v>0</v>
      </c>
      <c r="EN172" s="471">
        <v>0</v>
      </c>
      <c r="EO172" s="471">
        <v>0</v>
      </c>
      <c r="EP172" s="471">
        <v>0</v>
      </c>
      <c r="EQ172" s="471">
        <v>0</v>
      </c>
      <c r="ER172" s="471">
        <v>0</v>
      </c>
      <c r="ES172" s="471">
        <v>0</v>
      </c>
      <c r="ET172" s="471">
        <v>0</v>
      </c>
      <c r="EU172" s="471">
        <v>0</v>
      </c>
      <c r="EV172" s="471">
        <v>0</v>
      </c>
      <c r="EW172" s="471">
        <v>0</v>
      </c>
      <c r="EX172" s="471">
        <v>0</v>
      </c>
      <c r="EY172" s="471">
        <v>0</v>
      </c>
      <c r="EZ172" s="471">
        <v>0</v>
      </c>
      <c r="FA172" s="471">
        <v>0</v>
      </c>
      <c r="FB172" s="471">
        <v>0</v>
      </c>
      <c r="FC172" s="471">
        <v>0</v>
      </c>
      <c r="FD172" s="471">
        <v>0</v>
      </c>
      <c r="FE172" s="471">
        <v>0</v>
      </c>
      <c r="FF172" s="471">
        <v>0</v>
      </c>
      <c r="FG172" s="471">
        <v>0</v>
      </c>
      <c r="FH172" s="471">
        <v>0</v>
      </c>
      <c r="FI172" s="471">
        <v>0</v>
      </c>
      <c r="FJ172" s="471">
        <v>0</v>
      </c>
      <c r="FK172" s="471">
        <v>0</v>
      </c>
      <c r="FL172" s="471">
        <v>0</v>
      </c>
      <c r="FM172" s="471">
        <v>0</v>
      </c>
      <c r="FN172" s="471">
        <v>0</v>
      </c>
      <c r="FO172" s="471">
        <v>94.262668956395771</v>
      </c>
      <c r="FP172" s="471">
        <v>95.456685303052708</v>
      </c>
      <c r="FQ172" s="471">
        <v>94.48151724496978</v>
      </c>
      <c r="FR172" s="471">
        <v>92.761375267384238</v>
      </c>
      <c r="FS172" s="471">
        <v>94.051718105215613</v>
      </c>
      <c r="FT172" s="471">
        <v>92.347241220773697</v>
      </c>
      <c r="FU172" s="471">
        <v>91.085802286204697</v>
      </c>
      <c r="FV172" s="471">
        <v>89.267548867184701</v>
      </c>
      <c r="FW172" s="471">
        <v>89.240200482242074</v>
      </c>
      <c r="FX172" s="471">
        <v>88.448254383263304</v>
      </c>
      <c r="FY172" s="471">
        <v>90.202076184456175</v>
      </c>
      <c r="FZ172" s="471">
        <v>90.139036301332965</v>
      </c>
      <c r="GA172" s="471">
        <v>89.817325146452774</v>
      </c>
      <c r="GB172" s="471">
        <v>89.840628546928073</v>
      </c>
      <c r="GC172" s="471">
        <v>90.007531046584987</v>
      </c>
      <c r="GD172" s="471">
        <v>90.27789734511471</v>
      </c>
      <c r="GE172" s="471">
        <v>89.506539804152666</v>
      </c>
      <c r="GF172" s="471">
        <v>88.363053090703218</v>
      </c>
      <c r="GG172" s="471">
        <v>87.829520844704561</v>
      </c>
      <c r="GH172" s="471">
        <v>87.980931642908686</v>
      </c>
      <c r="GI172" s="471">
        <v>87.749379229688117</v>
      </c>
      <c r="GJ172" s="471">
        <v>87.828884252225535</v>
      </c>
      <c r="GK172" s="471">
        <v>88.931545815945157</v>
      </c>
      <c r="GL172" s="471">
        <v>89.695368981730695</v>
      </c>
      <c r="GM172" s="471">
        <v>91.265390641885915</v>
      </c>
      <c r="GN172" s="471">
        <v>94.519352061911732</v>
      </c>
      <c r="GO172" s="471">
        <v>95.796732552264757</v>
      </c>
      <c r="GP172" s="471">
        <v>96.998025940496518</v>
      </c>
      <c r="GQ172" s="471">
        <v>99.927983130612162</v>
      </c>
      <c r="GR172" s="471">
        <v>100.93465921316843</v>
      </c>
      <c r="GS172" s="471">
        <v>101.5538818260156</v>
      </c>
      <c r="GT172" s="471">
        <v>101.45473987250304</v>
      </c>
      <c r="GU172" s="471">
        <v>101.35390103725217</v>
      </c>
      <c r="GV172" s="471">
        <v>101.59960785148684</v>
      </c>
      <c r="GW172" s="471">
        <v>101.33624974433144</v>
      </c>
      <c r="GX172" s="471">
        <v>101.88198817999712</v>
      </c>
      <c r="GY172" s="471">
        <v>101.25880902898658</v>
      </c>
      <c r="GZ172" s="471">
        <v>103.08896221973113</v>
      </c>
      <c r="HA172" s="471">
        <v>103.33269230860267</v>
      </c>
      <c r="HB172" s="471">
        <v>104.27749727633746</v>
      </c>
      <c r="HC172" s="471">
        <v>106.02797042386977</v>
      </c>
      <c r="HD172" s="471">
        <v>106.34609799323792</v>
      </c>
      <c r="HE172" s="471">
        <v>105.73314775874191</v>
      </c>
      <c r="HF172" s="471">
        <v>106.52250340583521</v>
      </c>
      <c r="HG172" s="471">
        <v>107.73381983117433</v>
      </c>
      <c r="HH172" s="471">
        <v>106.39010990120404</v>
      </c>
      <c r="HI172" s="471">
        <v>106.05885040442264</v>
      </c>
      <c r="HJ172" s="471">
        <v>106.72616486733291</v>
      </c>
      <c r="HK172" s="471">
        <v>108.18830836566038</v>
      </c>
      <c r="HL172" s="471">
        <v>108.46432249872618</v>
      </c>
      <c r="HM172" s="471">
        <v>108.78809165964952</v>
      </c>
      <c r="HN172" s="471">
        <v>109.04918056233518</v>
      </c>
      <c r="HO172" s="471">
        <v>108.40590799894846</v>
      </c>
      <c r="HP172" s="471">
        <v>108.40994127015495</v>
      </c>
      <c r="HQ172" s="471">
        <v>109.21860081710547</v>
      </c>
      <c r="HR172" s="471">
        <v>111.18793936432824</v>
      </c>
      <c r="HS172" s="471">
        <v>110.7149071007066</v>
      </c>
      <c r="HT172" s="471">
        <v>110.88443357667956</v>
      </c>
      <c r="HU172" s="471">
        <v>109.96737316584965</v>
      </c>
      <c r="HV172" s="471">
        <v>110.91675337891672</v>
      </c>
      <c r="HW172" s="471">
        <v>111</v>
      </c>
      <c r="HX172" s="471">
        <v>110.64630441430108</v>
      </c>
      <c r="HY172" s="471">
        <v>111.86478466431642</v>
      </c>
      <c r="HZ172" s="471">
        <v>112.28028914188012</v>
      </c>
      <c r="IA172" s="471">
        <v>112.55533660027523</v>
      </c>
      <c r="IB172" s="471">
        <v>114.38575911946813</v>
      </c>
      <c r="IC172" s="471">
        <v>114.50713434860684</v>
      </c>
      <c r="ID172" s="471">
        <v>115.2056309062208</v>
      </c>
      <c r="IE172" s="471">
        <v>115.18825315500254</v>
      </c>
      <c r="IF172" s="471">
        <v>115.40011068376411</v>
      </c>
      <c r="IG172" s="471">
        <v>116.73722774177926</v>
      </c>
      <c r="IH172" s="471">
        <v>117.14659130677384</v>
      </c>
      <c r="II172" s="471">
        <v>117.39605848790838</v>
      </c>
      <c r="IJ172" s="471">
        <v>117.60999223995252</v>
      </c>
      <c r="IK172" s="471">
        <v>117.74700384469961</v>
      </c>
      <c r="IL172" s="471">
        <v>117.99363324501445</v>
      </c>
      <c r="IM172" s="471">
        <v>118.12543514958078</v>
      </c>
      <c r="IN172" s="471">
        <v>117.80756961120869</v>
      </c>
      <c r="IO172" s="471">
        <v>118.18763710240397</v>
      </c>
      <c r="IP172" s="471">
        <v>118.20987934529253</v>
      </c>
      <c r="IQ172" s="471">
        <v>118.28295490211363</v>
      </c>
      <c r="IR172" s="471">
        <v>118.5316493065762</v>
      </c>
      <c r="IS172" s="471">
        <v>118.25632511076782</v>
      </c>
      <c r="IT172" s="471">
        <v>118.3772861984089</v>
      </c>
      <c r="IU172" s="471">
        <v>118.40889357789115</v>
      </c>
      <c r="IV172" s="471">
        <v>118.76213807535812</v>
      </c>
      <c r="IW172" s="471">
        <v>119.73357589684835</v>
      </c>
      <c r="IX172" s="471">
        <v>120.72882494985423</v>
      </c>
      <c r="IY172" s="471">
        <v>120.87470627137564</v>
      </c>
      <c r="IZ172" s="471">
        <v>121.29788988735598</v>
      </c>
      <c r="JA172" s="471">
        <v>122.11246266099207</v>
      </c>
      <c r="JB172" s="471">
        <v>122.42886780486565</v>
      </c>
      <c r="JC172" s="471">
        <v>124.25273420533334</v>
      </c>
      <c r="JD172" s="471">
        <v>125.55980330489172</v>
      </c>
      <c r="JE172" s="471">
        <v>126.57071961945644</v>
      </c>
      <c r="JF172" s="471">
        <v>125.39501132628409</v>
      </c>
      <c r="JG172" s="471">
        <v>125.87062498290334</v>
      </c>
      <c r="JH172" s="471">
        <v>126.84084085483043</v>
      </c>
      <c r="JI172" s="471">
        <v>127.91040446037495</v>
      </c>
      <c r="JJ172" s="471">
        <v>127.60250809322812</v>
      </c>
      <c r="JK172" s="471">
        <v>127.73073582275543</v>
      </c>
      <c r="JL172" s="471">
        <v>127.90378064267541</v>
      </c>
      <c r="JM172" s="471">
        <v>127.95857166107051</v>
      </c>
      <c r="JN172" s="471">
        <v>129.16924826424093</v>
      </c>
      <c r="JO172" s="471">
        <v>131.11329051782479</v>
      </c>
      <c r="JP172" s="471">
        <v>129.93011890161387</v>
      </c>
      <c r="JQ172" s="471">
        <v>130.35947113482172</v>
      </c>
      <c r="JR172" s="471">
        <v>129.729565557635</v>
      </c>
      <c r="JS172" s="471">
        <v>130.10042866579914</v>
      </c>
      <c r="JT172" s="471">
        <v>131.14496452547581</v>
      </c>
      <c r="JU172" s="471">
        <v>130.72482663754937</v>
      </c>
      <c r="JV172" s="471">
        <v>131.0091007188812</v>
      </c>
      <c r="JW172" s="471">
        <v>130.63593491322038</v>
      </c>
      <c r="JX172" s="471">
        <v>129.83650217914982</v>
      </c>
      <c r="JY172" s="471">
        <v>130.80399381888503</v>
      </c>
      <c r="JZ172" s="471">
        <v>130.75865238785366</v>
      </c>
      <c r="KA172" s="471">
        <v>130.08349745730141</v>
      </c>
      <c r="KB172" s="471">
        <v>130.03121384669279</v>
      </c>
      <c r="KC172" s="471">
        <v>130.3039325071162</v>
      </c>
      <c r="KD172" s="471">
        <v>129.92731319348394</v>
      </c>
      <c r="KE172" s="471">
        <v>130.04407869556846</v>
      </c>
      <c r="KF172" s="471">
        <v>131.95983238801495</v>
      </c>
      <c r="KG172" s="471">
        <v>131.91231035947908</v>
      </c>
      <c r="KH172" s="471">
        <v>133.008125827887</v>
      </c>
      <c r="KI172" s="471">
        <v>134.69519052847738</v>
      </c>
      <c r="KJ172" s="471">
        <v>136.46839327614845</v>
      </c>
      <c r="KK172" s="471">
        <v>136.297691087548</v>
      </c>
      <c r="KL172" s="471">
        <v>137.11632422163274</v>
      </c>
      <c r="KM172" s="471">
        <v>136.67555150396021</v>
      </c>
      <c r="KN172" s="471">
        <v>135.00474099941155</v>
      </c>
      <c r="KO172" s="471">
        <v>134.49690700027224</v>
      </c>
      <c r="KP172" s="471">
        <v>135.28177049076098</v>
      </c>
      <c r="KQ172" s="471">
        <v>137.49456231502234</v>
      </c>
      <c r="KR172" s="471">
        <v>138.62826550082428</v>
      </c>
      <c r="KS172" s="471">
        <v>140.61067880606996</v>
      </c>
      <c r="KT172" s="471">
        <v>140.00090166363933</v>
      </c>
      <c r="KU172" s="471">
        <v>139.44697367815843</v>
      </c>
      <c r="KV172" s="471">
        <v>139.83131953183127</v>
      </c>
      <c r="KW172" s="471">
        <v>141.49331765916494</v>
      </c>
      <c r="KX172" s="471">
        <v>144.476612042619</v>
      </c>
      <c r="KY172" s="471">
        <v>140.77599819731054</v>
      </c>
      <c r="KZ172" s="471">
        <v>141.07756821777835</v>
      </c>
      <c r="LA172" s="471">
        <v>142.23038789618957</v>
      </c>
      <c r="LB172" s="471">
        <v>144.47168518423754</v>
      </c>
      <c r="LC172" s="471">
        <v>145.66666583771269</v>
      </c>
      <c r="LD172" s="471">
        <v>146.60334944949497</v>
      </c>
      <c r="LE172" s="471">
        <v>151.47473738367367</v>
      </c>
      <c r="LF172" s="471">
        <v>11</v>
      </c>
      <c r="LG172" s="471">
        <v>11</v>
      </c>
      <c r="LH172" s="471">
        <v>11</v>
      </c>
      <c r="LI172" s="471">
        <v>11</v>
      </c>
      <c r="LJ172" s="471">
        <v>11</v>
      </c>
      <c r="LK172" s="471">
        <v>11</v>
      </c>
      <c r="LL172" s="471">
        <v>11</v>
      </c>
      <c r="LM172" s="471">
        <v>11</v>
      </c>
      <c r="LN172" s="471"/>
      <c r="LO172" s="471"/>
      <c r="LP172" s="471"/>
      <c r="LQ172" s="471"/>
      <c r="LR172" s="471"/>
      <c r="LS172" s="471"/>
      <c r="LT172" s="471"/>
      <c r="LU172" s="471"/>
      <c r="LV172" s="471"/>
      <c r="LW172" s="471"/>
      <c r="LX172" s="471"/>
      <c r="LY172" s="471"/>
      <c r="LZ172" s="471"/>
      <c r="MA172" s="471"/>
      <c r="MB172" s="471"/>
      <c r="MC172" s="471"/>
      <c r="MD172" s="471"/>
      <c r="ME172" s="471"/>
      <c r="MF172" s="471"/>
      <c r="MG172" s="471"/>
      <c r="MH172" s="471"/>
      <c r="MI172" s="471"/>
      <c r="MJ172" s="471"/>
      <c r="MK172" s="471"/>
      <c r="ML172" s="471"/>
      <c r="MM172" s="471"/>
      <c r="MN172" s="471"/>
      <c r="MO172" s="471"/>
      <c r="MP172" s="471"/>
      <c r="MQ172" s="471"/>
      <c r="MR172" s="471"/>
      <c r="MS172" s="471"/>
      <c r="MT172" s="471"/>
      <c r="MU172" s="471"/>
      <c r="MV172" s="471"/>
      <c r="MW172" s="471"/>
    </row>
    <row r="173" spans="1:361">
      <c r="A173" s="467" t="s">
        <v>34</v>
      </c>
      <c r="B173" s="561">
        <v>602.61715264627458</v>
      </c>
      <c r="C173" s="471">
        <v>0</v>
      </c>
      <c r="D173" s="471">
        <v>0</v>
      </c>
      <c r="E173" s="471">
        <v>0</v>
      </c>
      <c r="F173" s="471">
        <v>0</v>
      </c>
      <c r="G173" s="471">
        <v>0</v>
      </c>
      <c r="H173" s="471">
        <v>0</v>
      </c>
      <c r="I173" s="471">
        <v>0</v>
      </c>
      <c r="J173" s="471">
        <v>0</v>
      </c>
      <c r="K173" s="471">
        <v>0</v>
      </c>
      <c r="L173" s="471">
        <v>0</v>
      </c>
      <c r="M173" s="471">
        <v>0</v>
      </c>
      <c r="N173" s="471">
        <v>0</v>
      </c>
      <c r="O173" s="471">
        <v>0</v>
      </c>
      <c r="P173" s="471">
        <v>0</v>
      </c>
      <c r="Q173" s="471">
        <v>0</v>
      </c>
      <c r="R173" s="471">
        <v>0</v>
      </c>
      <c r="S173" s="471">
        <v>0</v>
      </c>
      <c r="T173" s="471">
        <v>0</v>
      </c>
      <c r="U173" s="471">
        <v>0</v>
      </c>
      <c r="V173" s="471">
        <v>0</v>
      </c>
      <c r="W173" s="471">
        <v>0</v>
      </c>
      <c r="X173" s="471">
        <v>0</v>
      </c>
      <c r="Y173" s="471">
        <v>0</v>
      </c>
      <c r="Z173" s="471">
        <v>0</v>
      </c>
      <c r="AA173" s="471">
        <v>0</v>
      </c>
      <c r="AB173" s="471">
        <v>0</v>
      </c>
      <c r="AC173" s="471">
        <v>0</v>
      </c>
      <c r="AD173" s="471">
        <v>0</v>
      </c>
      <c r="AE173" s="471">
        <v>0</v>
      </c>
      <c r="AF173" s="471">
        <v>0</v>
      </c>
      <c r="AG173" s="471">
        <v>0</v>
      </c>
      <c r="AH173" s="471">
        <v>0</v>
      </c>
      <c r="AI173" s="471">
        <v>0</v>
      </c>
      <c r="AJ173" s="471">
        <v>0</v>
      </c>
      <c r="AK173" s="471">
        <v>0</v>
      </c>
      <c r="AL173" s="471">
        <v>0</v>
      </c>
      <c r="AM173" s="471">
        <v>0</v>
      </c>
      <c r="AN173" s="471">
        <v>0</v>
      </c>
      <c r="AO173" s="471">
        <v>0</v>
      </c>
      <c r="AP173" s="471">
        <v>0</v>
      </c>
      <c r="AQ173" s="471">
        <v>0</v>
      </c>
      <c r="AR173" s="471">
        <v>0</v>
      </c>
      <c r="AS173" s="471">
        <v>0</v>
      </c>
      <c r="AT173" s="471">
        <v>0</v>
      </c>
      <c r="AU173" s="471">
        <v>0</v>
      </c>
      <c r="AV173" s="471">
        <v>0</v>
      </c>
      <c r="AW173" s="471">
        <v>0</v>
      </c>
      <c r="AX173" s="471">
        <v>0</v>
      </c>
      <c r="AY173" s="471">
        <v>0</v>
      </c>
      <c r="AZ173" s="471">
        <v>0</v>
      </c>
      <c r="BA173" s="471">
        <v>0</v>
      </c>
      <c r="BB173" s="471">
        <v>0</v>
      </c>
      <c r="BC173" s="471">
        <v>0</v>
      </c>
      <c r="BD173" s="471">
        <v>0</v>
      </c>
      <c r="BE173" s="471">
        <v>0</v>
      </c>
      <c r="BF173" s="471">
        <v>0</v>
      </c>
      <c r="BG173" s="471">
        <v>0</v>
      </c>
      <c r="BH173" s="471">
        <v>0</v>
      </c>
      <c r="BI173" s="471">
        <v>0</v>
      </c>
      <c r="BJ173" s="471">
        <v>0</v>
      </c>
      <c r="BK173" s="471">
        <v>0</v>
      </c>
      <c r="BL173" s="471">
        <v>0</v>
      </c>
      <c r="BM173" s="471">
        <v>0</v>
      </c>
      <c r="BN173" s="471">
        <v>0</v>
      </c>
      <c r="BO173" s="471">
        <v>0</v>
      </c>
      <c r="BP173" s="471">
        <v>0</v>
      </c>
      <c r="BQ173" s="471">
        <v>0</v>
      </c>
      <c r="BR173" s="471">
        <v>0</v>
      </c>
      <c r="BS173" s="471">
        <v>0</v>
      </c>
      <c r="BT173" s="471">
        <v>0</v>
      </c>
      <c r="BU173" s="471">
        <v>0</v>
      </c>
      <c r="BV173" s="471">
        <v>0</v>
      </c>
      <c r="BW173" s="471">
        <v>0</v>
      </c>
      <c r="BX173" s="471">
        <v>0</v>
      </c>
      <c r="BY173" s="471">
        <v>0</v>
      </c>
      <c r="BZ173" s="471">
        <v>0</v>
      </c>
      <c r="CA173" s="471">
        <v>0</v>
      </c>
      <c r="CB173" s="471">
        <v>0</v>
      </c>
      <c r="CC173" s="471">
        <v>0</v>
      </c>
      <c r="CD173" s="471">
        <v>0</v>
      </c>
      <c r="CE173" s="471">
        <v>0</v>
      </c>
      <c r="CF173" s="471">
        <v>0</v>
      </c>
      <c r="CG173" s="471">
        <v>0</v>
      </c>
      <c r="CH173" s="471">
        <v>0</v>
      </c>
      <c r="CI173" s="471">
        <v>0</v>
      </c>
      <c r="CJ173" s="471">
        <v>0</v>
      </c>
      <c r="CK173" s="471">
        <v>0</v>
      </c>
      <c r="CL173" s="471">
        <v>0</v>
      </c>
      <c r="CM173" s="471">
        <v>0</v>
      </c>
      <c r="CN173" s="471">
        <v>0</v>
      </c>
      <c r="CO173" s="471">
        <v>0</v>
      </c>
      <c r="CP173" s="471">
        <v>0</v>
      </c>
      <c r="CQ173" s="471">
        <v>0</v>
      </c>
      <c r="CR173" s="471">
        <v>0</v>
      </c>
      <c r="CS173" s="471">
        <v>0</v>
      </c>
      <c r="CT173" s="471">
        <v>0</v>
      </c>
      <c r="CU173" s="471">
        <v>0</v>
      </c>
      <c r="CV173" s="471">
        <v>0</v>
      </c>
      <c r="CW173" s="471">
        <v>0</v>
      </c>
      <c r="CX173" s="471">
        <v>0</v>
      </c>
      <c r="CY173" s="471">
        <v>0</v>
      </c>
      <c r="CZ173" s="471">
        <v>0</v>
      </c>
      <c r="DA173" s="471">
        <v>0</v>
      </c>
      <c r="DB173" s="471">
        <v>0</v>
      </c>
      <c r="DC173" s="471">
        <v>0</v>
      </c>
      <c r="DD173" s="471">
        <v>0</v>
      </c>
      <c r="DE173" s="471">
        <v>0</v>
      </c>
      <c r="DF173" s="471">
        <v>0</v>
      </c>
      <c r="DG173" s="471">
        <v>0</v>
      </c>
      <c r="DH173" s="471">
        <v>0</v>
      </c>
      <c r="DI173" s="471">
        <v>0</v>
      </c>
      <c r="DJ173" s="471">
        <v>0</v>
      </c>
      <c r="DK173" s="471">
        <v>0</v>
      </c>
      <c r="DL173" s="471">
        <v>0</v>
      </c>
      <c r="DM173" s="471">
        <v>0</v>
      </c>
      <c r="DN173" s="471">
        <v>0</v>
      </c>
      <c r="DO173" s="471">
        <v>0</v>
      </c>
      <c r="DP173" s="471">
        <v>0</v>
      </c>
      <c r="DQ173" s="471">
        <v>0</v>
      </c>
      <c r="DR173" s="471">
        <v>0</v>
      </c>
      <c r="DS173" s="471">
        <v>0</v>
      </c>
      <c r="DT173" s="471">
        <v>0</v>
      </c>
      <c r="DU173" s="471">
        <v>0</v>
      </c>
      <c r="DV173" s="471">
        <v>0</v>
      </c>
      <c r="DW173" s="471">
        <v>0</v>
      </c>
      <c r="DX173" s="471">
        <v>0</v>
      </c>
      <c r="DY173" s="471">
        <v>0</v>
      </c>
      <c r="DZ173" s="471">
        <v>0</v>
      </c>
      <c r="EA173" s="471">
        <v>0</v>
      </c>
      <c r="EB173" s="471">
        <v>0</v>
      </c>
      <c r="EC173" s="471">
        <v>0</v>
      </c>
      <c r="ED173" s="471">
        <v>0</v>
      </c>
      <c r="EE173" s="471">
        <v>0</v>
      </c>
      <c r="EF173" s="471">
        <v>0</v>
      </c>
      <c r="EG173" s="471">
        <v>0</v>
      </c>
      <c r="EH173" s="471">
        <v>0</v>
      </c>
      <c r="EI173" s="471">
        <v>0</v>
      </c>
      <c r="EJ173" s="471">
        <v>0</v>
      </c>
      <c r="EK173" s="471">
        <v>0</v>
      </c>
      <c r="EL173" s="471">
        <v>0</v>
      </c>
      <c r="EM173" s="471">
        <v>0</v>
      </c>
      <c r="EN173" s="471">
        <v>0</v>
      </c>
      <c r="EO173" s="471">
        <v>0</v>
      </c>
      <c r="EP173" s="471">
        <v>0</v>
      </c>
      <c r="EQ173" s="471">
        <v>0</v>
      </c>
      <c r="ER173" s="471">
        <v>0</v>
      </c>
      <c r="ES173" s="471">
        <v>0</v>
      </c>
      <c r="ET173" s="471">
        <v>0</v>
      </c>
      <c r="EU173" s="471">
        <v>0</v>
      </c>
      <c r="EV173" s="471">
        <v>0</v>
      </c>
      <c r="EW173" s="471">
        <v>0</v>
      </c>
      <c r="EX173" s="471">
        <v>0</v>
      </c>
      <c r="EY173" s="471">
        <v>0</v>
      </c>
      <c r="EZ173" s="471">
        <v>0</v>
      </c>
      <c r="FA173" s="471">
        <v>0</v>
      </c>
      <c r="FB173" s="471">
        <v>0</v>
      </c>
      <c r="FC173" s="471">
        <v>0</v>
      </c>
      <c r="FD173" s="471">
        <v>0</v>
      </c>
      <c r="FE173" s="471">
        <v>0</v>
      </c>
      <c r="FF173" s="471">
        <v>0</v>
      </c>
      <c r="FG173" s="471">
        <v>0</v>
      </c>
      <c r="FH173" s="471">
        <v>0</v>
      </c>
      <c r="FI173" s="471">
        <v>0</v>
      </c>
      <c r="FJ173" s="471">
        <v>0</v>
      </c>
      <c r="FK173" s="471">
        <v>0</v>
      </c>
      <c r="FL173" s="471">
        <v>0</v>
      </c>
      <c r="FM173" s="471">
        <v>0</v>
      </c>
      <c r="FN173" s="471">
        <v>0</v>
      </c>
      <c r="FO173" s="471">
        <v>76.805610310616458</v>
      </c>
      <c r="FP173" s="471">
        <v>77.766615660053503</v>
      </c>
      <c r="FQ173" s="471">
        <v>77.801527899369589</v>
      </c>
      <c r="FR173" s="471">
        <v>77.167709200305481</v>
      </c>
      <c r="FS173" s="471">
        <v>77.356491257794758</v>
      </c>
      <c r="FT173" s="471">
        <v>79.924587114012738</v>
      </c>
      <c r="FU173" s="471">
        <v>80.439911021815973</v>
      </c>
      <c r="FV173" s="471">
        <v>82.379913011649037</v>
      </c>
      <c r="FW173" s="471">
        <v>81.624222638697248</v>
      </c>
      <c r="FX173" s="471">
        <v>82.691028713189866</v>
      </c>
      <c r="FY173" s="471">
        <v>83.933573549209925</v>
      </c>
      <c r="FZ173" s="471">
        <v>83.842011094010047</v>
      </c>
      <c r="GA173" s="471">
        <v>84.398959018842177</v>
      </c>
      <c r="GB173" s="471">
        <v>85.390086934678592</v>
      </c>
      <c r="GC173" s="471">
        <v>85.919429534898299</v>
      </c>
      <c r="GD173" s="471">
        <v>86.664042170202947</v>
      </c>
      <c r="GE173" s="471">
        <v>86.942948089359604</v>
      </c>
      <c r="GF173" s="471">
        <v>86.913508402723608</v>
      </c>
      <c r="GG173" s="471">
        <v>86.735269631543659</v>
      </c>
      <c r="GH173" s="471">
        <v>87.420612613449052</v>
      </c>
      <c r="GI173" s="471">
        <v>88.153160570186415</v>
      </c>
      <c r="GJ173" s="471">
        <v>89.467593779813768</v>
      </c>
      <c r="GK173" s="471">
        <v>90.558327568632379</v>
      </c>
      <c r="GL173" s="471">
        <v>90.451538690474763</v>
      </c>
      <c r="GM173" s="471">
        <v>90.618561151367217</v>
      </c>
      <c r="GN173" s="471">
        <v>93.179898752355456</v>
      </c>
      <c r="GO173" s="471">
        <v>95.898923370479849</v>
      </c>
      <c r="GP173" s="471">
        <v>97.693175301209749</v>
      </c>
      <c r="GQ173" s="471">
        <v>98.090530361237711</v>
      </c>
      <c r="GR173" s="471">
        <v>97.248185392826286</v>
      </c>
      <c r="GS173" s="471">
        <v>97.225733447997214</v>
      </c>
      <c r="GT173" s="471">
        <v>97.6135618893139</v>
      </c>
      <c r="GU173" s="471">
        <v>96.717852838843157</v>
      </c>
      <c r="GV173" s="471">
        <v>96.173411766382415</v>
      </c>
      <c r="GW173" s="471">
        <v>96.192166124461124</v>
      </c>
      <c r="GX173" s="471">
        <v>94.572359537502379</v>
      </c>
      <c r="GY173" s="471">
        <v>93.078144441503028</v>
      </c>
      <c r="GZ173" s="471">
        <v>94.045371784018684</v>
      </c>
      <c r="HA173" s="471">
        <v>95.321845994910049</v>
      </c>
      <c r="HB173" s="471">
        <v>96.768643465465644</v>
      </c>
      <c r="HC173" s="471">
        <v>97.601115933091947</v>
      </c>
      <c r="HD173" s="471">
        <v>97.3367092940248</v>
      </c>
      <c r="HE173" s="471">
        <v>95.315501555614418</v>
      </c>
      <c r="HF173" s="471">
        <v>95.109108016067935</v>
      </c>
      <c r="HG173" s="471">
        <v>97.603162652312378</v>
      </c>
      <c r="HH173" s="471">
        <v>98.508875628459208</v>
      </c>
      <c r="HI173" s="471">
        <v>99.687237833507069</v>
      </c>
      <c r="HJ173" s="471">
        <v>97.168734001116306</v>
      </c>
      <c r="HK173" s="471">
        <v>96.556404246812505</v>
      </c>
      <c r="HL173" s="471">
        <v>97.785023895392797</v>
      </c>
      <c r="HM173" s="471">
        <v>99.230941998626633</v>
      </c>
      <c r="HN173" s="471">
        <v>98.977803822353351</v>
      </c>
      <c r="HO173" s="471">
        <v>98.210381274082337</v>
      </c>
      <c r="HP173" s="471">
        <v>97.115132064502703</v>
      </c>
      <c r="HQ173" s="471">
        <v>97.700236248021241</v>
      </c>
      <c r="HR173" s="471">
        <v>97.316584316865089</v>
      </c>
      <c r="HS173" s="471">
        <v>97.699327185716385</v>
      </c>
      <c r="HT173" s="471">
        <v>100.0123332976563</v>
      </c>
      <c r="HU173" s="471">
        <v>100.14257844081546</v>
      </c>
      <c r="HV173" s="471">
        <v>100.08651348272146</v>
      </c>
      <c r="HW173" s="471">
        <v>100</v>
      </c>
      <c r="HX173" s="471">
        <v>98.526686000836236</v>
      </c>
      <c r="HY173" s="471">
        <v>98.472197046611242</v>
      </c>
      <c r="HZ173" s="471">
        <v>98.03010511151416</v>
      </c>
      <c r="IA173" s="471">
        <v>93.456820689445067</v>
      </c>
      <c r="IB173" s="471">
        <v>93.619555028621107</v>
      </c>
      <c r="IC173" s="471">
        <v>95.173106315561256</v>
      </c>
      <c r="ID173" s="471">
        <v>97.46243142212586</v>
      </c>
      <c r="IE173" s="471">
        <v>99.829055521536105</v>
      </c>
      <c r="IF173" s="471">
        <v>97.343606014640741</v>
      </c>
      <c r="IG173" s="471">
        <v>97.023097825910554</v>
      </c>
      <c r="IH173" s="471">
        <v>94.377083640265369</v>
      </c>
      <c r="II173" s="471">
        <v>93.733786901406503</v>
      </c>
      <c r="IJ173" s="471">
        <v>93.733786901406503</v>
      </c>
      <c r="IK173" s="471">
        <v>93.733786901406503</v>
      </c>
      <c r="IL173" s="471">
        <v>94.787166557346382</v>
      </c>
      <c r="IM173" s="471">
        <v>95.786058216610655</v>
      </c>
      <c r="IN173" s="471">
        <v>97.778939947732539</v>
      </c>
      <c r="IO173" s="471">
        <v>98.368617790041185</v>
      </c>
      <c r="IP173" s="471">
        <v>98.17360099563632</v>
      </c>
      <c r="IQ173" s="471">
        <v>97.656929757408832</v>
      </c>
      <c r="IR173" s="471">
        <v>96.874014939935407</v>
      </c>
      <c r="IS173" s="471">
        <v>97.268558453268611</v>
      </c>
      <c r="IT173" s="471">
        <v>96.539715386762126</v>
      </c>
      <c r="IU173" s="471">
        <v>97.255556322865147</v>
      </c>
      <c r="IV173" s="471">
        <v>96.549383636826235</v>
      </c>
      <c r="IW173" s="471">
        <v>100.92049773012128</v>
      </c>
      <c r="IX173" s="471">
        <v>101.9166551611394</v>
      </c>
      <c r="IY173" s="471">
        <v>102.99488589571845</v>
      </c>
      <c r="IZ173" s="471">
        <v>107.89159699301122</v>
      </c>
      <c r="JA173" s="471">
        <v>108.13499677818245</v>
      </c>
      <c r="JB173" s="471">
        <v>108.39967113232848</v>
      </c>
      <c r="JC173" s="471">
        <v>106.53512240576681</v>
      </c>
      <c r="JD173" s="471">
        <v>108.83396819146219</v>
      </c>
      <c r="JE173" s="471">
        <v>109.65526135488945</v>
      </c>
      <c r="JF173" s="471">
        <v>109.73518989275529</v>
      </c>
      <c r="JG173" s="471">
        <v>110.35686263519564</v>
      </c>
      <c r="JH173" s="471">
        <v>110.54140148786753</v>
      </c>
      <c r="JI173" s="471">
        <v>110.8652684567389</v>
      </c>
      <c r="JJ173" s="471">
        <v>110.70926404993249</v>
      </c>
      <c r="JK173" s="471">
        <v>110.94475912634057</v>
      </c>
      <c r="JL173" s="471">
        <v>109.68694410369001</v>
      </c>
      <c r="JM173" s="471">
        <v>109.96166733791097</v>
      </c>
      <c r="JN173" s="471">
        <v>111.20659017692684</v>
      </c>
      <c r="JO173" s="471">
        <v>112.62485056176882</v>
      </c>
      <c r="JP173" s="471">
        <v>114.8122389274063</v>
      </c>
      <c r="JQ173" s="471">
        <v>114.50640969194835</v>
      </c>
      <c r="JR173" s="471">
        <v>114.62696492767252</v>
      </c>
      <c r="JS173" s="471">
        <v>115.39738993377718</v>
      </c>
      <c r="JT173" s="471">
        <v>118.82191500111719</v>
      </c>
      <c r="JU173" s="471">
        <v>120.03933148737508</v>
      </c>
      <c r="JV173" s="471">
        <v>120.95398083642834</v>
      </c>
      <c r="JW173" s="471">
        <v>120.86337188218403</v>
      </c>
      <c r="JX173" s="471">
        <v>122.57554727456845</v>
      </c>
      <c r="JY173" s="471">
        <v>122.76791260195613</v>
      </c>
      <c r="JZ173" s="471">
        <v>122.74543706330522</v>
      </c>
      <c r="KA173" s="471">
        <v>123.10601720110421</v>
      </c>
      <c r="KB173" s="471">
        <v>124.6281784810834</v>
      </c>
      <c r="KC173" s="471">
        <v>124.63970584590301</v>
      </c>
      <c r="KD173" s="471">
        <v>121.50586296497576</v>
      </c>
      <c r="KE173" s="471">
        <v>121.73982097311708</v>
      </c>
      <c r="KF173" s="471">
        <v>122.14934439581562</v>
      </c>
      <c r="KG173" s="471">
        <v>122.60123906898249</v>
      </c>
      <c r="KH173" s="471">
        <v>124.73698192050553</v>
      </c>
      <c r="KI173" s="471">
        <v>124.95093708031213</v>
      </c>
      <c r="KJ173" s="471">
        <v>124.48828751894636</v>
      </c>
      <c r="KK173" s="471">
        <v>124.0180159478905</v>
      </c>
      <c r="KL173" s="471">
        <v>124.2510255592755</v>
      </c>
      <c r="KM173" s="471">
        <v>125.13290567226676</v>
      </c>
      <c r="KN173" s="471">
        <v>126.08352669853556</v>
      </c>
      <c r="KO173" s="471">
        <v>125.95581981032286</v>
      </c>
      <c r="KP173" s="471">
        <v>126.67320527812034</v>
      </c>
      <c r="KQ173" s="471">
        <v>126.62679744464359</v>
      </c>
      <c r="KR173" s="471">
        <v>127.38347681748596</v>
      </c>
      <c r="KS173" s="471">
        <v>127.38347681748596</v>
      </c>
      <c r="KT173" s="471">
        <v>137.23138189558802</v>
      </c>
      <c r="KU173" s="471">
        <v>136.22778240613468</v>
      </c>
      <c r="KV173" s="471">
        <v>134.58812280109126</v>
      </c>
      <c r="KW173" s="471">
        <v>134.64183997560858</v>
      </c>
      <c r="KX173" s="471">
        <v>137.15364800951679</v>
      </c>
      <c r="KY173" s="471">
        <v>135.71370694732948</v>
      </c>
      <c r="KZ173" s="471">
        <v>134.67917716034322</v>
      </c>
      <c r="LA173" s="471">
        <v>134.31042565915646</v>
      </c>
      <c r="LB173" s="471">
        <v>135.0272473628292</v>
      </c>
      <c r="LC173" s="471">
        <v>135.39711728609473</v>
      </c>
      <c r="LD173" s="471">
        <v>137.99482258297357</v>
      </c>
      <c r="LE173" s="471">
        <v>138.58675043745839</v>
      </c>
      <c r="LF173" s="471">
        <v>0</v>
      </c>
      <c r="LG173" s="471">
        <v>0</v>
      </c>
      <c r="LH173" s="471">
        <v>0</v>
      </c>
      <c r="LI173" s="471">
        <v>0</v>
      </c>
      <c r="LJ173" s="471">
        <v>0</v>
      </c>
      <c r="LK173" s="471">
        <v>0</v>
      </c>
      <c r="LL173" s="471">
        <v>0</v>
      </c>
      <c r="LM173" s="471">
        <v>0</v>
      </c>
      <c r="LN173" s="471"/>
      <c r="LO173" s="471"/>
      <c r="LP173" s="471"/>
      <c r="LQ173" s="471"/>
      <c r="LR173" s="471"/>
      <c r="LS173" s="471"/>
      <c r="LT173" s="471"/>
      <c r="LU173" s="471"/>
      <c r="LV173" s="471"/>
      <c r="LW173" s="471"/>
      <c r="LX173" s="471"/>
      <c r="LY173" s="471"/>
      <c r="LZ173" s="471"/>
      <c r="MA173" s="471"/>
      <c r="MB173" s="471"/>
      <c r="MC173" s="471"/>
      <c r="MD173" s="471"/>
      <c r="ME173" s="471"/>
      <c r="MF173" s="471"/>
      <c r="MG173" s="471"/>
      <c r="MH173" s="471"/>
      <c r="MI173" s="471"/>
      <c r="MJ173" s="471"/>
      <c r="MK173" s="471"/>
      <c r="ML173" s="471"/>
      <c r="MM173" s="471"/>
      <c r="MN173" s="471"/>
      <c r="MO173" s="471"/>
      <c r="MP173" s="471"/>
      <c r="MQ173" s="471"/>
      <c r="MR173" s="471"/>
      <c r="MS173" s="471"/>
      <c r="MT173" s="471"/>
      <c r="MU173" s="471"/>
      <c r="MV173" s="471"/>
      <c r="MW173" s="471"/>
    </row>
    <row r="174" spans="1:361">
      <c r="A174" s="467" t="s">
        <v>847</v>
      </c>
      <c r="B174" s="563">
        <v>160.98753901717066</v>
      </c>
      <c r="C174" s="471">
        <v>0</v>
      </c>
      <c r="D174" s="471">
        <v>0</v>
      </c>
      <c r="E174" s="471">
        <v>0</v>
      </c>
      <c r="F174" s="471">
        <v>0</v>
      </c>
      <c r="G174" s="471">
        <v>0</v>
      </c>
      <c r="H174" s="471">
        <v>0</v>
      </c>
      <c r="I174" s="471">
        <v>0</v>
      </c>
      <c r="J174" s="471">
        <v>0</v>
      </c>
      <c r="K174" s="471">
        <v>0</v>
      </c>
      <c r="L174" s="471">
        <v>0</v>
      </c>
      <c r="M174" s="471">
        <v>0</v>
      </c>
      <c r="N174" s="471">
        <v>0</v>
      </c>
      <c r="O174" s="471">
        <v>0</v>
      </c>
      <c r="P174" s="471">
        <v>0</v>
      </c>
      <c r="Q174" s="471">
        <v>0</v>
      </c>
      <c r="R174" s="471">
        <v>0</v>
      </c>
      <c r="S174" s="471">
        <v>0</v>
      </c>
      <c r="T174" s="471">
        <v>0</v>
      </c>
      <c r="U174" s="471">
        <v>0</v>
      </c>
      <c r="V174" s="471">
        <v>0</v>
      </c>
      <c r="W174" s="471">
        <v>0</v>
      </c>
      <c r="X174" s="471">
        <v>0</v>
      </c>
      <c r="Y174" s="471">
        <v>0</v>
      </c>
      <c r="Z174" s="471">
        <v>0</v>
      </c>
      <c r="AA174" s="471">
        <v>0</v>
      </c>
      <c r="AB174" s="471">
        <v>0</v>
      </c>
      <c r="AC174" s="471">
        <v>0</v>
      </c>
      <c r="AD174" s="471">
        <v>0</v>
      </c>
      <c r="AE174" s="471">
        <v>0</v>
      </c>
      <c r="AF174" s="471">
        <v>0</v>
      </c>
      <c r="AG174" s="471">
        <v>0</v>
      </c>
      <c r="AH174" s="471">
        <v>0</v>
      </c>
      <c r="AI174" s="471">
        <v>0</v>
      </c>
      <c r="AJ174" s="471">
        <v>0</v>
      </c>
      <c r="AK174" s="471">
        <v>0</v>
      </c>
      <c r="AL174" s="471">
        <v>0</v>
      </c>
      <c r="AM174" s="471">
        <v>0</v>
      </c>
      <c r="AN174" s="471">
        <v>0</v>
      </c>
      <c r="AO174" s="471">
        <v>0</v>
      </c>
      <c r="AP174" s="471">
        <v>0</v>
      </c>
      <c r="AQ174" s="471">
        <v>0</v>
      </c>
      <c r="AR174" s="471">
        <v>0</v>
      </c>
      <c r="AS174" s="471">
        <v>0</v>
      </c>
      <c r="AT174" s="471">
        <v>0</v>
      </c>
      <c r="AU174" s="471">
        <v>0</v>
      </c>
      <c r="AV174" s="471">
        <v>0</v>
      </c>
      <c r="AW174" s="471">
        <v>0</v>
      </c>
      <c r="AX174" s="471">
        <v>0</v>
      </c>
      <c r="AY174" s="471">
        <v>0</v>
      </c>
      <c r="AZ174" s="471">
        <v>0</v>
      </c>
      <c r="BA174" s="471">
        <v>0</v>
      </c>
      <c r="BB174" s="471">
        <v>0</v>
      </c>
      <c r="BC174" s="471">
        <v>0</v>
      </c>
      <c r="BD174" s="471">
        <v>0</v>
      </c>
      <c r="BE174" s="471">
        <v>0</v>
      </c>
      <c r="BF174" s="471">
        <v>0</v>
      </c>
      <c r="BG174" s="471">
        <v>0</v>
      </c>
      <c r="BH174" s="471">
        <v>0</v>
      </c>
      <c r="BI174" s="471">
        <v>0</v>
      </c>
      <c r="BJ174" s="471">
        <v>0</v>
      </c>
      <c r="BK174" s="471">
        <v>0</v>
      </c>
      <c r="BL174" s="471">
        <v>0</v>
      </c>
      <c r="BM174" s="471">
        <v>0</v>
      </c>
      <c r="BN174" s="471">
        <v>0</v>
      </c>
      <c r="BO174" s="471">
        <v>0</v>
      </c>
      <c r="BP174" s="471">
        <v>0</v>
      </c>
      <c r="BQ174" s="471">
        <v>0</v>
      </c>
      <c r="BR174" s="471">
        <v>0</v>
      </c>
      <c r="BS174" s="471">
        <v>0</v>
      </c>
      <c r="BT174" s="471">
        <v>0</v>
      </c>
      <c r="BU174" s="471">
        <v>0</v>
      </c>
      <c r="BV174" s="471">
        <v>0</v>
      </c>
      <c r="BW174" s="471">
        <v>0</v>
      </c>
      <c r="BX174" s="471">
        <v>0</v>
      </c>
      <c r="BY174" s="471">
        <v>0</v>
      </c>
      <c r="BZ174" s="471">
        <v>0</v>
      </c>
      <c r="CA174" s="471">
        <v>0</v>
      </c>
      <c r="CB174" s="471">
        <v>0</v>
      </c>
      <c r="CC174" s="471">
        <v>0</v>
      </c>
      <c r="CD174" s="471">
        <v>0</v>
      </c>
      <c r="CE174" s="471">
        <v>0</v>
      </c>
      <c r="CF174" s="471">
        <v>0</v>
      </c>
      <c r="CG174" s="471">
        <v>0</v>
      </c>
      <c r="CH174" s="471">
        <v>0</v>
      </c>
      <c r="CI174" s="471">
        <v>0</v>
      </c>
      <c r="CJ174" s="471">
        <v>0</v>
      </c>
      <c r="CK174" s="471">
        <v>0</v>
      </c>
      <c r="CL174" s="471">
        <v>0</v>
      </c>
      <c r="CM174" s="471">
        <v>0</v>
      </c>
      <c r="CN174" s="471">
        <v>0</v>
      </c>
      <c r="CO174" s="471">
        <v>0</v>
      </c>
      <c r="CP174" s="471">
        <v>0</v>
      </c>
      <c r="CQ174" s="471">
        <v>0</v>
      </c>
      <c r="CR174" s="471">
        <v>0</v>
      </c>
      <c r="CS174" s="471">
        <v>0</v>
      </c>
      <c r="CT174" s="471">
        <v>0</v>
      </c>
      <c r="CU174" s="471">
        <v>0</v>
      </c>
      <c r="CV174" s="471">
        <v>0</v>
      </c>
      <c r="CW174" s="471">
        <v>0</v>
      </c>
      <c r="CX174" s="471">
        <v>0</v>
      </c>
      <c r="CY174" s="471">
        <v>0</v>
      </c>
      <c r="CZ174" s="471">
        <v>0</v>
      </c>
      <c r="DA174" s="471">
        <v>0</v>
      </c>
      <c r="DB174" s="471">
        <v>0</v>
      </c>
      <c r="DC174" s="471">
        <v>0</v>
      </c>
      <c r="DD174" s="471">
        <v>0</v>
      </c>
      <c r="DE174" s="471">
        <v>0</v>
      </c>
      <c r="DF174" s="471">
        <v>0</v>
      </c>
      <c r="DG174" s="471">
        <v>0</v>
      </c>
      <c r="DH174" s="471">
        <v>0</v>
      </c>
      <c r="DI174" s="471">
        <v>0</v>
      </c>
      <c r="DJ174" s="471">
        <v>0</v>
      </c>
      <c r="DK174" s="471">
        <v>0</v>
      </c>
      <c r="DL174" s="471">
        <v>0</v>
      </c>
      <c r="DM174" s="471">
        <v>0</v>
      </c>
      <c r="DN174" s="471">
        <v>0</v>
      </c>
      <c r="DO174" s="471">
        <v>0</v>
      </c>
      <c r="DP174" s="471">
        <v>0</v>
      </c>
      <c r="DQ174" s="471">
        <v>0</v>
      </c>
      <c r="DR174" s="471">
        <v>0</v>
      </c>
      <c r="DS174" s="471">
        <v>0</v>
      </c>
      <c r="DT174" s="471">
        <v>0</v>
      </c>
      <c r="DU174" s="471">
        <v>0</v>
      </c>
      <c r="DV174" s="471">
        <v>0</v>
      </c>
      <c r="DW174" s="471">
        <v>0</v>
      </c>
      <c r="DX174" s="471">
        <v>0</v>
      </c>
      <c r="DY174" s="471">
        <v>0</v>
      </c>
      <c r="DZ174" s="471">
        <v>0</v>
      </c>
      <c r="EA174" s="471">
        <v>0</v>
      </c>
      <c r="EB174" s="471">
        <v>0</v>
      </c>
      <c r="EC174" s="471">
        <v>0</v>
      </c>
      <c r="ED174" s="471">
        <v>0</v>
      </c>
      <c r="EE174" s="471">
        <v>0</v>
      </c>
      <c r="EF174" s="471">
        <v>0</v>
      </c>
      <c r="EG174" s="471">
        <v>0</v>
      </c>
      <c r="EH174" s="471">
        <v>0</v>
      </c>
      <c r="EI174" s="471">
        <v>0</v>
      </c>
      <c r="EJ174" s="471">
        <v>0</v>
      </c>
      <c r="EK174" s="471">
        <v>0</v>
      </c>
      <c r="EL174" s="471">
        <v>0</v>
      </c>
      <c r="EM174" s="471">
        <v>0</v>
      </c>
      <c r="EN174" s="471">
        <v>0</v>
      </c>
      <c r="EO174" s="471">
        <v>0</v>
      </c>
      <c r="EP174" s="471">
        <v>0</v>
      </c>
      <c r="EQ174" s="471">
        <v>0</v>
      </c>
      <c r="ER174" s="471">
        <v>0</v>
      </c>
      <c r="ES174" s="471">
        <v>0</v>
      </c>
      <c r="ET174" s="471">
        <v>0</v>
      </c>
      <c r="EU174" s="471">
        <v>0</v>
      </c>
      <c r="EV174" s="471">
        <v>0</v>
      </c>
      <c r="EW174" s="471">
        <v>0</v>
      </c>
      <c r="EX174" s="471">
        <v>0</v>
      </c>
      <c r="EY174" s="471">
        <v>0</v>
      </c>
      <c r="EZ174" s="471">
        <v>0</v>
      </c>
      <c r="FA174" s="471">
        <v>0</v>
      </c>
      <c r="FB174" s="471">
        <v>0</v>
      </c>
      <c r="FC174" s="471">
        <v>0</v>
      </c>
      <c r="FD174" s="471">
        <v>0</v>
      </c>
      <c r="FE174" s="471">
        <v>0</v>
      </c>
      <c r="FF174" s="471">
        <v>0</v>
      </c>
      <c r="FG174" s="471">
        <v>0</v>
      </c>
      <c r="FH174" s="471">
        <v>0</v>
      </c>
      <c r="FI174" s="471">
        <v>0</v>
      </c>
      <c r="FJ174" s="471">
        <v>0</v>
      </c>
      <c r="FK174" s="471">
        <v>0</v>
      </c>
      <c r="FL174" s="471">
        <v>0</v>
      </c>
      <c r="FM174" s="471">
        <v>0</v>
      </c>
      <c r="FN174" s="471">
        <v>0</v>
      </c>
      <c r="FO174" s="471">
        <v>80.810077829181097</v>
      </c>
      <c r="FP174" s="471">
        <v>82.124142467269479</v>
      </c>
      <c r="FQ174" s="471">
        <v>82.493937649586428</v>
      </c>
      <c r="FR174" s="471">
        <v>82.586488834034071</v>
      </c>
      <c r="FS174" s="471">
        <v>82.59499018576598</v>
      </c>
      <c r="FT174" s="471">
        <v>82.465016199952572</v>
      </c>
      <c r="FU174" s="471">
        <v>82.562408696654089</v>
      </c>
      <c r="FV174" s="471">
        <v>84.288206635276836</v>
      </c>
      <c r="FW174" s="471">
        <v>85.31000526504576</v>
      </c>
      <c r="FX174" s="471">
        <v>85.479461132403856</v>
      </c>
      <c r="FY174" s="471">
        <v>83.077932754999438</v>
      </c>
      <c r="FZ174" s="471">
        <v>83.585604603147871</v>
      </c>
      <c r="GA174" s="471">
        <v>82.70547894422441</v>
      </c>
      <c r="GB174" s="471">
        <v>83.459723174078036</v>
      </c>
      <c r="GC174" s="471">
        <v>85.877446987917679</v>
      </c>
      <c r="GD174" s="471">
        <v>87.521221670085396</v>
      </c>
      <c r="GE174" s="471">
        <v>88.221755102466673</v>
      </c>
      <c r="GF174" s="471">
        <v>86.173290675978976</v>
      </c>
      <c r="GG174" s="471">
        <v>86.179186530115729</v>
      </c>
      <c r="GH174" s="471">
        <v>88.062815001002335</v>
      </c>
      <c r="GI174" s="471">
        <v>88.585646965110186</v>
      </c>
      <c r="GJ174" s="471">
        <v>88.428345201842234</v>
      </c>
      <c r="GK174" s="471">
        <v>86.078819304824322</v>
      </c>
      <c r="GL174" s="471">
        <v>85.627956905667389</v>
      </c>
      <c r="GM174" s="471">
        <v>85.72839681174888</v>
      </c>
      <c r="GN174" s="471">
        <v>87.590000929491822</v>
      </c>
      <c r="GO174" s="471">
        <v>89.736239931286178</v>
      </c>
      <c r="GP174" s="471">
        <v>91.762818980111888</v>
      </c>
      <c r="GQ174" s="471">
        <v>92.623930880111587</v>
      </c>
      <c r="GR174" s="471">
        <v>91.309928209377318</v>
      </c>
      <c r="GS174" s="471">
        <v>92.430888958132073</v>
      </c>
      <c r="GT174" s="471">
        <v>94.461654218313512</v>
      </c>
      <c r="GU174" s="471">
        <v>95.020753915019114</v>
      </c>
      <c r="GV174" s="471">
        <v>94.349645315455007</v>
      </c>
      <c r="GW174" s="471">
        <v>94.085810126583297</v>
      </c>
      <c r="GX174" s="471">
        <v>92.827423907130367</v>
      </c>
      <c r="GY174" s="471">
        <v>90.700227098828279</v>
      </c>
      <c r="GZ174" s="471">
        <v>94.837910004522826</v>
      </c>
      <c r="HA174" s="471">
        <v>95.907002520050114</v>
      </c>
      <c r="HB174" s="471">
        <v>101.70672270530787</v>
      </c>
      <c r="HC174" s="471">
        <v>98.775317242420371</v>
      </c>
      <c r="HD174" s="471">
        <v>99.336934996857948</v>
      </c>
      <c r="HE174" s="471">
        <v>97.41737981936086</v>
      </c>
      <c r="HF174" s="471">
        <v>97.088187762761777</v>
      </c>
      <c r="HG174" s="471">
        <v>100.28627985910926</v>
      </c>
      <c r="HH174" s="471">
        <v>99.905511165261231</v>
      </c>
      <c r="HI174" s="471">
        <v>99.430260126596423</v>
      </c>
      <c r="HJ174" s="471">
        <v>97.980903797918486</v>
      </c>
      <c r="HK174" s="471">
        <v>98.422124071273615</v>
      </c>
      <c r="HL174" s="471">
        <v>99.203900695056191</v>
      </c>
      <c r="HM174" s="471">
        <v>102.01424497091381</v>
      </c>
      <c r="HN174" s="471">
        <v>104.24197057958141</v>
      </c>
      <c r="HO174" s="471">
        <v>99.703835322411493</v>
      </c>
      <c r="HP174" s="471">
        <v>98.461969297553637</v>
      </c>
      <c r="HQ174" s="471">
        <v>99.396470343192391</v>
      </c>
      <c r="HR174" s="471">
        <v>99.829930474471126</v>
      </c>
      <c r="HS174" s="471">
        <v>100.55206437837666</v>
      </c>
      <c r="HT174" s="471">
        <v>100.1415248964814</v>
      </c>
      <c r="HU174" s="471">
        <v>99.467393722861047</v>
      </c>
      <c r="HV174" s="471">
        <v>99.503529026867596</v>
      </c>
      <c r="HW174" s="471">
        <v>100</v>
      </c>
      <c r="HX174" s="471">
        <v>99.944070720227472</v>
      </c>
      <c r="HY174" s="471">
        <v>101.47959774507595</v>
      </c>
      <c r="HZ174" s="471">
        <v>99.915357868380212</v>
      </c>
      <c r="IA174" s="471">
        <v>99.910646831734823</v>
      </c>
      <c r="IB174" s="471">
        <v>100.64167450181455</v>
      </c>
      <c r="IC174" s="471">
        <v>100.19164680306126</v>
      </c>
      <c r="ID174" s="471">
        <v>101.02116252474708</v>
      </c>
      <c r="IE174" s="471">
        <v>101.31768628093191</v>
      </c>
      <c r="IF174" s="471">
        <v>100.84899623344717</v>
      </c>
      <c r="IG174" s="471">
        <v>101.45847579092728</v>
      </c>
      <c r="IH174" s="471">
        <v>99.834909010290161</v>
      </c>
      <c r="II174" s="471">
        <v>99.637390688612356</v>
      </c>
      <c r="IJ174" s="471">
        <v>99.054221669494524</v>
      </c>
      <c r="IK174" s="471">
        <v>98.322555109401506</v>
      </c>
      <c r="IL174" s="471">
        <v>100.38365001406694</v>
      </c>
      <c r="IM174" s="471">
        <v>100.78821518997458</v>
      </c>
      <c r="IN174" s="471">
        <v>100.95042356121827</v>
      </c>
      <c r="IO174" s="471">
        <v>102.08075520517694</v>
      </c>
      <c r="IP174" s="471">
        <v>105.51392603982228</v>
      </c>
      <c r="IQ174" s="471">
        <v>105.18805965947787</v>
      </c>
      <c r="IR174" s="471">
        <v>104.24179114182837</v>
      </c>
      <c r="IS174" s="471">
        <v>103.03337679798217</v>
      </c>
      <c r="IT174" s="471">
        <v>103.8223315358144</v>
      </c>
      <c r="IU174" s="471">
        <v>102.96566676788402</v>
      </c>
      <c r="IV174" s="471">
        <v>104.21938464244707</v>
      </c>
      <c r="IW174" s="471">
        <v>105.58395442557065</v>
      </c>
      <c r="IX174" s="471">
        <v>107.52141134569474</v>
      </c>
      <c r="IY174" s="471">
        <v>104.91241100297445</v>
      </c>
      <c r="IZ174" s="471">
        <v>107.03734964234235</v>
      </c>
      <c r="JA174" s="471">
        <v>108.2069720479885</v>
      </c>
      <c r="JB174" s="471">
        <v>105.22934298252703</v>
      </c>
      <c r="JC174" s="471">
        <v>105.8949760210065</v>
      </c>
      <c r="JD174" s="471">
        <v>106.00150262102031</v>
      </c>
      <c r="JE174" s="471">
        <v>105.79902591757275</v>
      </c>
      <c r="JF174" s="471">
        <v>105.10053879741191</v>
      </c>
      <c r="JG174" s="471">
        <v>107.71012658736753</v>
      </c>
      <c r="JH174" s="471">
        <v>111.42969911977282</v>
      </c>
      <c r="JI174" s="471">
        <v>112.05307529211736</v>
      </c>
      <c r="JJ174" s="471">
        <v>111.84606194981359</v>
      </c>
      <c r="JK174" s="471">
        <v>110.78309299974339</v>
      </c>
      <c r="JL174" s="471">
        <v>110.22500385727861</v>
      </c>
      <c r="JM174" s="471">
        <v>109.06291083202591</v>
      </c>
      <c r="JN174" s="471">
        <v>112.46875966991368</v>
      </c>
      <c r="JO174" s="471">
        <v>113.39202730807845</v>
      </c>
      <c r="JP174" s="471">
        <v>111.59338820254025</v>
      </c>
      <c r="JQ174" s="471">
        <v>112.83254532332931</v>
      </c>
      <c r="JR174" s="471">
        <v>112.94460299590779</v>
      </c>
      <c r="JS174" s="471">
        <v>116.97352043390892</v>
      </c>
      <c r="JT174" s="471">
        <v>117.87087039173886</v>
      </c>
      <c r="JU174" s="471">
        <v>123.99310106406701</v>
      </c>
      <c r="JV174" s="471">
        <v>128.95239944671098</v>
      </c>
      <c r="JW174" s="471">
        <v>124.15120007798561</v>
      </c>
      <c r="JX174" s="471">
        <v>121.24356074798331</v>
      </c>
      <c r="JY174" s="471">
        <v>121.46560244849603</v>
      </c>
      <c r="JZ174" s="471">
        <v>125.42707452784882</v>
      </c>
      <c r="KA174" s="471">
        <v>123.9966499798056</v>
      </c>
      <c r="KB174" s="471">
        <v>121.44160308211325</v>
      </c>
      <c r="KC174" s="471">
        <v>120.5610496523955</v>
      </c>
      <c r="KD174" s="471">
        <v>118.28554352095952</v>
      </c>
      <c r="KE174" s="471">
        <v>118.24718785568027</v>
      </c>
      <c r="KF174" s="471">
        <v>118.06328015673716</v>
      </c>
      <c r="KG174" s="471">
        <v>119.85960688001641</v>
      </c>
      <c r="KH174" s="471">
        <v>121.29136695614963</v>
      </c>
      <c r="KI174" s="471">
        <v>120.53391808334941</v>
      </c>
      <c r="KJ174" s="471">
        <v>119.71626933343948</v>
      </c>
      <c r="KK174" s="471">
        <v>120.13840190535812</v>
      </c>
      <c r="KL174" s="471">
        <v>121.52386304408166</v>
      </c>
      <c r="KM174" s="471">
        <v>121.05069562588541</v>
      </c>
      <c r="KN174" s="471">
        <v>123.42948648488004</v>
      </c>
      <c r="KO174" s="471">
        <v>123.52820617327201</v>
      </c>
      <c r="KP174" s="471">
        <v>124.74795603226244</v>
      </c>
      <c r="KQ174" s="471">
        <v>130.12552279250312</v>
      </c>
      <c r="KR174" s="471">
        <v>132.240748724816</v>
      </c>
      <c r="KS174" s="471">
        <v>139.6872031699327</v>
      </c>
      <c r="KT174" s="471">
        <v>132.01172087814473</v>
      </c>
      <c r="KU174" s="471">
        <v>130.21534389011049</v>
      </c>
      <c r="KV174" s="471">
        <v>125.7550756545368</v>
      </c>
      <c r="KW174" s="471">
        <v>125.22376802915663</v>
      </c>
      <c r="KX174" s="471">
        <v>129.381061246207</v>
      </c>
      <c r="KY174" s="471">
        <v>130.6624697810102</v>
      </c>
      <c r="KZ174" s="471">
        <v>130.18636753913458</v>
      </c>
      <c r="LA174" s="471">
        <v>128.20424721670901</v>
      </c>
      <c r="LB174" s="471">
        <v>129.03124163177216</v>
      </c>
      <c r="LC174" s="471">
        <v>129.53611112402962</v>
      </c>
      <c r="LD174" s="471">
        <v>133.34737120773988</v>
      </c>
      <c r="LE174" s="471">
        <v>130.92059524869043</v>
      </c>
      <c r="LF174" s="471">
        <v>0</v>
      </c>
      <c r="LG174" s="471">
        <v>0</v>
      </c>
      <c r="LH174" s="471">
        <v>0</v>
      </c>
      <c r="LI174" s="471">
        <v>0</v>
      </c>
      <c r="LJ174" s="471">
        <v>0</v>
      </c>
      <c r="LK174" s="471">
        <v>0</v>
      </c>
      <c r="LL174" s="471">
        <v>0</v>
      </c>
      <c r="LM174" s="471">
        <v>0</v>
      </c>
      <c r="LN174" s="471"/>
      <c r="LO174" s="471"/>
      <c r="LP174" s="471"/>
      <c r="LQ174" s="471"/>
      <c r="LR174" s="471"/>
      <c r="LS174" s="471"/>
      <c r="LT174" s="471"/>
      <c r="LU174" s="471"/>
      <c r="LV174" s="471"/>
      <c r="LW174" s="471"/>
      <c r="LX174" s="471"/>
      <c r="LY174" s="471"/>
      <c r="LZ174" s="471"/>
      <c r="MA174" s="471"/>
      <c r="MB174" s="471"/>
      <c r="MC174" s="471"/>
      <c r="MD174" s="471"/>
      <c r="ME174" s="471"/>
      <c r="MF174" s="471"/>
      <c r="MG174" s="471"/>
      <c r="MH174" s="471"/>
      <c r="MI174" s="471"/>
      <c r="MJ174" s="471"/>
      <c r="MK174" s="471"/>
      <c r="ML174" s="471"/>
      <c r="MM174" s="471"/>
      <c r="MN174" s="471"/>
      <c r="MO174" s="471"/>
      <c r="MP174" s="471"/>
      <c r="MQ174" s="471"/>
      <c r="MR174" s="471"/>
      <c r="MS174" s="471"/>
      <c r="MT174" s="471"/>
      <c r="MU174" s="471"/>
      <c r="MV174" s="471"/>
      <c r="MW174" s="471"/>
    </row>
    <row r="175" spans="1:361" ht="15" thickBot="1">
      <c r="A175" s="467" t="s">
        <v>910</v>
      </c>
      <c r="B175" s="562">
        <v>441.62961362910391</v>
      </c>
      <c r="C175" s="471">
        <v>0</v>
      </c>
      <c r="D175" s="471">
        <v>0</v>
      </c>
      <c r="E175" s="471">
        <v>0</v>
      </c>
      <c r="F175" s="471">
        <v>0</v>
      </c>
      <c r="G175" s="471">
        <v>0</v>
      </c>
      <c r="H175" s="471">
        <v>0</v>
      </c>
      <c r="I175" s="471">
        <v>0</v>
      </c>
      <c r="J175" s="471">
        <v>0</v>
      </c>
      <c r="K175" s="471">
        <v>0</v>
      </c>
      <c r="L175" s="471">
        <v>0</v>
      </c>
      <c r="M175" s="471">
        <v>0</v>
      </c>
      <c r="N175" s="471">
        <v>0</v>
      </c>
      <c r="O175" s="471">
        <v>0</v>
      </c>
      <c r="P175" s="471">
        <v>0</v>
      </c>
      <c r="Q175" s="471">
        <v>0</v>
      </c>
      <c r="R175" s="471">
        <v>0</v>
      </c>
      <c r="S175" s="471">
        <v>0</v>
      </c>
      <c r="T175" s="471">
        <v>0</v>
      </c>
      <c r="U175" s="471">
        <v>0</v>
      </c>
      <c r="V175" s="471">
        <v>0</v>
      </c>
      <c r="W175" s="471">
        <v>0</v>
      </c>
      <c r="X175" s="471">
        <v>0</v>
      </c>
      <c r="Y175" s="471">
        <v>0</v>
      </c>
      <c r="Z175" s="471">
        <v>0</v>
      </c>
      <c r="AA175" s="471">
        <v>0</v>
      </c>
      <c r="AB175" s="471">
        <v>0</v>
      </c>
      <c r="AC175" s="471">
        <v>0</v>
      </c>
      <c r="AD175" s="471">
        <v>0</v>
      </c>
      <c r="AE175" s="471">
        <v>0</v>
      </c>
      <c r="AF175" s="471">
        <v>0</v>
      </c>
      <c r="AG175" s="471">
        <v>0</v>
      </c>
      <c r="AH175" s="471">
        <v>0</v>
      </c>
      <c r="AI175" s="471">
        <v>0</v>
      </c>
      <c r="AJ175" s="471">
        <v>0</v>
      </c>
      <c r="AK175" s="471">
        <v>0</v>
      </c>
      <c r="AL175" s="471">
        <v>0</v>
      </c>
      <c r="AM175" s="471">
        <v>0</v>
      </c>
      <c r="AN175" s="471">
        <v>0</v>
      </c>
      <c r="AO175" s="471">
        <v>0</v>
      </c>
      <c r="AP175" s="471">
        <v>0</v>
      </c>
      <c r="AQ175" s="471">
        <v>0</v>
      </c>
      <c r="AR175" s="471">
        <v>0</v>
      </c>
      <c r="AS175" s="471">
        <v>0</v>
      </c>
      <c r="AT175" s="471">
        <v>0</v>
      </c>
      <c r="AU175" s="471">
        <v>0</v>
      </c>
      <c r="AV175" s="471">
        <v>0</v>
      </c>
      <c r="AW175" s="471">
        <v>0</v>
      </c>
      <c r="AX175" s="471">
        <v>0</v>
      </c>
      <c r="AY175" s="471">
        <v>0</v>
      </c>
      <c r="AZ175" s="471">
        <v>0</v>
      </c>
      <c r="BA175" s="471">
        <v>0</v>
      </c>
      <c r="BB175" s="471">
        <v>0</v>
      </c>
      <c r="BC175" s="471">
        <v>0</v>
      </c>
      <c r="BD175" s="471">
        <v>0</v>
      </c>
      <c r="BE175" s="471">
        <v>0</v>
      </c>
      <c r="BF175" s="471">
        <v>0</v>
      </c>
      <c r="BG175" s="471">
        <v>0</v>
      </c>
      <c r="BH175" s="471">
        <v>0</v>
      </c>
      <c r="BI175" s="471">
        <v>0</v>
      </c>
      <c r="BJ175" s="471">
        <v>0</v>
      </c>
      <c r="BK175" s="471">
        <v>0</v>
      </c>
      <c r="BL175" s="471">
        <v>0</v>
      </c>
      <c r="BM175" s="471">
        <v>0</v>
      </c>
      <c r="BN175" s="471">
        <v>0</v>
      </c>
      <c r="BO175" s="471">
        <v>0</v>
      </c>
      <c r="BP175" s="471">
        <v>0</v>
      </c>
      <c r="BQ175" s="471">
        <v>0</v>
      </c>
      <c r="BR175" s="471">
        <v>0</v>
      </c>
      <c r="BS175" s="471">
        <v>0</v>
      </c>
      <c r="BT175" s="471">
        <v>0</v>
      </c>
      <c r="BU175" s="471">
        <v>0</v>
      </c>
      <c r="BV175" s="471">
        <v>0</v>
      </c>
      <c r="BW175" s="471">
        <v>0</v>
      </c>
      <c r="BX175" s="471">
        <v>0</v>
      </c>
      <c r="BY175" s="471">
        <v>0</v>
      </c>
      <c r="BZ175" s="471">
        <v>0</v>
      </c>
      <c r="CA175" s="471">
        <v>0</v>
      </c>
      <c r="CB175" s="471">
        <v>0</v>
      </c>
      <c r="CC175" s="471">
        <v>0</v>
      </c>
      <c r="CD175" s="471">
        <v>0</v>
      </c>
      <c r="CE175" s="471">
        <v>0</v>
      </c>
      <c r="CF175" s="471">
        <v>0</v>
      </c>
      <c r="CG175" s="471">
        <v>0</v>
      </c>
      <c r="CH175" s="471">
        <v>0</v>
      </c>
      <c r="CI175" s="471">
        <v>0</v>
      </c>
      <c r="CJ175" s="471">
        <v>0</v>
      </c>
      <c r="CK175" s="471">
        <v>0</v>
      </c>
      <c r="CL175" s="471">
        <v>0</v>
      </c>
      <c r="CM175" s="471">
        <v>0</v>
      </c>
      <c r="CN175" s="471">
        <v>0</v>
      </c>
      <c r="CO175" s="471">
        <v>0</v>
      </c>
      <c r="CP175" s="471">
        <v>0</v>
      </c>
      <c r="CQ175" s="471">
        <v>0</v>
      </c>
      <c r="CR175" s="471">
        <v>0</v>
      </c>
      <c r="CS175" s="471">
        <v>0</v>
      </c>
      <c r="CT175" s="471">
        <v>0</v>
      </c>
      <c r="CU175" s="471">
        <v>0</v>
      </c>
      <c r="CV175" s="471">
        <v>0</v>
      </c>
      <c r="CW175" s="471">
        <v>0</v>
      </c>
      <c r="CX175" s="471">
        <v>0</v>
      </c>
      <c r="CY175" s="471">
        <v>0</v>
      </c>
      <c r="CZ175" s="471">
        <v>0</v>
      </c>
      <c r="DA175" s="471">
        <v>0</v>
      </c>
      <c r="DB175" s="471">
        <v>0</v>
      </c>
      <c r="DC175" s="471">
        <v>0</v>
      </c>
      <c r="DD175" s="471">
        <v>0</v>
      </c>
      <c r="DE175" s="471">
        <v>0</v>
      </c>
      <c r="DF175" s="471">
        <v>0</v>
      </c>
      <c r="DG175" s="471">
        <v>0</v>
      </c>
      <c r="DH175" s="471">
        <v>0</v>
      </c>
      <c r="DI175" s="471">
        <v>0</v>
      </c>
      <c r="DJ175" s="471">
        <v>0</v>
      </c>
      <c r="DK175" s="471">
        <v>0</v>
      </c>
      <c r="DL175" s="471">
        <v>0</v>
      </c>
      <c r="DM175" s="471">
        <v>0</v>
      </c>
      <c r="DN175" s="471">
        <v>0</v>
      </c>
      <c r="DO175" s="471">
        <v>0</v>
      </c>
      <c r="DP175" s="471">
        <v>0</v>
      </c>
      <c r="DQ175" s="471">
        <v>0</v>
      </c>
      <c r="DR175" s="471">
        <v>0</v>
      </c>
      <c r="DS175" s="471">
        <v>0</v>
      </c>
      <c r="DT175" s="471">
        <v>0</v>
      </c>
      <c r="DU175" s="471">
        <v>0</v>
      </c>
      <c r="DV175" s="471">
        <v>0</v>
      </c>
      <c r="DW175" s="471">
        <v>0</v>
      </c>
      <c r="DX175" s="471">
        <v>0</v>
      </c>
      <c r="DY175" s="471">
        <v>0</v>
      </c>
      <c r="DZ175" s="471">
        <v>0</v>
      </c>
      <c r="EA175" s="471">
        <v>0</v>
      </c>
      <c r="EB175" s="471">
        <v>0</v>
      </c>
      <c r="EC175" s="471">
        <v>0</v>
      </c>
      <c r="ED175" s="471">
        <v>0</v>
      </c>
      <c r="EE175" s="471">
        <v>0</v>
      </c>
      <c r="EF175" s="471">
        <v>0</v>
      </c>
      <c r="EG175" s="471">
        <v>0</v>
      </c>
      <c r="EH175" s="471">
        <v>0</v>
      </c>
      <c r="EI175" s="471">
        <v>0</v>
      </c>
      <c r="EJ175" s="471">
        <v>0</v>
      </c>
      <c r="EK175" s="471">
        <v>0</v>
      </c>
      <c r="EL175" s="471">
        <v>0</v>
      </c>
      <c r="EM175" s="471">
        <v>0</v>
      </c>
      <c r="EN175" s="471">
        <v>0</v>
      </c>
      <c r="EO175" s="471">
        <v>0</v>
      </c>
      <c r="EP175" s="471">
        <v>0</v>
      </c>
      <c r="EQ175" s="471">
        <v>0</v>
      </c>
      <c r="ER175" s="471">
        <v>0</v>
      </c>
      <c r="ES175" s="471">
        <v>0</v>
      </c>
      <c r="ET175" s="471">
        <v>0</v>
      </c>
      <c r="EU175" s="471">
        <v>0</v>
      </c>
      <c r="EV175" s="471">
        <v>0</v>
      </c>
      <c r="EW175" s="471">
        <v>0</v>
      </c>
      <c r="EX175" s="471">
        <v>0</v>
      </c>
      <c r="EY175" s="471">
        <v>0</v>
      </c>
      <c r="EZ175" s="471">
        <v>0</v>
      </c>
      <c r="FA175" s="471">
        <v>0</v>
      </c>
      <c r="FB175" s="471">
        <v>0</v>
      </c>
      <c r="FC175" s="471">
        <v>0</v>
      </c>
      <c r="FD175" s="471">
        <v>0</v>
      </c>
      <c r="FE175" s="471">
        <v>0</v>
      </c>
      <c r="FF175" s="471">
        <v>0</v>
      </c>
      <c r="FG175" s="471">
        <v>0</v>
      </c>
      <c r="FH175" s="471">
        <v>0</v>
      </c>
      <c r="FI175" s="471">
        <v>0</v>
      </c>
      <c r="FJ175" s="471">
        <v>0</v>
      </c>
      <c r="FK175" s="471">
        <v>0</v>
      </c>
      <c r="FL175" s="471">
        <v>0</v>
      </c>
      <c r="FM175" s="471">
        <v>0</v>
      </c>
      <c r="FN175" s="471">
        <v>0</v>
      </c>
      <c r="FO175" s="471">
        <v>75.345859082454183</v>
      </c>
      <c r="FP175" s="471">
        <v>76.17816349279417</v>
      </c>
      <c r="FQ175" s="471">
        <v>76.091000628474191</v>
      </c>
      <c r="FR175" s="471">
        <v>75.192397828992043</v>
      </c>
      <c r="FS175" s="471">
        <v>75.446897732967344</v>
      </c>
      <c r="FT175" s="471">
        <v>78.998522796830045</v>
      </c>
      <c r="FU175" s="471">
        <v>79.666195522001644</v>
      </c>
      <c r="FV175" s="471">
        <v>81.684281458172634</v>
      </c>
      <c r="FW175" s="471">
        <v>80.280641827863263</v>
      </c>
      <c r="FX175" s="471">
        <v>81.674559574727695</v>
      </c>
      <c r="FY175" s="471">
        <v>84.245480861336716</v>
      </c>
      <c r="FZ175" s="471">
        <v>83.935479123956512</v>
      </c>
      <c r="GA175" s="471">
        <v>85.016284445339267</v>
      </c>
      <c r="GB175" s="471">
        <v>86.093763729976132</v>
      </c>
      <c r="GC175" s="471">
        <v>85.934733460884033</v>
      </c>
      <c r="GD175" s="471">
        <v>86.351573952666399</v>
      </c>
      <c r="GE175" s="471">
        <v>86.476783711870866</v>
      </c>
      <c r="GF175" s="471">
        <v>87.183340466715549</v>
      </c>
      <c r="GG175" s="471">
        <v>86.937978977169891</v>
      </c>
      <c r="GH175" s="471">
        <v>87.186510146738144</v>
      </c>
      <c r="GI175" s="471">
        <v>87.995506014811284</v>
      </c>
      <c r="GJ175" s="471">
        <v>89.846431760400932</v>
      </c>
      <c r="GK175" s="471">
        <v>92.191245718009881</v>
      </c>
      <c r="GL175" s="471">
        <v>92.209882191045253</v>
      </c>
      <c r="GM175" s="471">
        <v>92.401176035263674</v>
      </c>
      <c r="GN175" s="471">
        <v>95.217587951830254</v>
      </c>
      <c r="GO175" s="471">
        <v>98.145410494531461</v>
      </c>
      <c r="GP175" s="471">
        <v>99.854972065206354</v>
      </c>
      <c r="GQ175" s="471">
        <v>100.08327353356977</v>
      </c>
      <c r="GR175" s="471">
        <v>99.412862263470558</v>
      </c>
      <c r="GS175" s="471">
        <v>98.973601323183928</v>
      </c>
      <c r="GT175" s="471">
        <v>98.762528904895063</v>
      </c>
      <c r="GU175" s="471">
        <v>97.336497446866602</v>
      </c>
      <c r="GV175" s="471">
        <v>96.838230572947921</v>
      </c>
      <c r="GW175" s="471">
        <v>96.959997487955675</v>
      </c>
      <c r="GX175" s="471">
        <v>95.20844209222183</v>
      </c>
      <c r="GY175" s="471">
        <v>93.944968244004997</v>
      </c>
      <c r="GZ175" s="471">
        <v>93.756467295373682</v>
      </c>
      <c r="HA175" s="471">
        <v>95.108538494654297</v>
      </c>
      <c r="HB175" s="471">
        <v>94.968562130880102</v>
      </c>
      <c r="HC175" s="471">
        <v>97.173083542903839</v>
      </c>
      <c r="HD175" s="471">
        <v>96.607565678106795</v>
      </c>
      <c r="HE175" s="471">
        <v>94.549302463543569</v>
      </c>
      <c r="HF175" s="471">
        <v>94.387672749712493</v>
      </c>
      <c r="HG175" s="471">
        <v>96.625084138810294</v>
      </c>
      <c r="HH175" s="471">
        <v>97.999759140264388</v>
      </c>
      <c r="HI175" s="471">
        <v>99.780914089222492</v>
      </c>
      <c r="HJ175" s="471">
        <v>96.872673200807142</v>
      </c>
      <c r="HK175" s="471">
        <v>95.87629214887744</v>
      </c>
      <c r="HL175" s="471">
        <v>97.26779978474201</v>
      </c>
      <c r="HM175" s="471">
        <v>98.216342700890237</v>
      </c>
      <c r="HN175" s="471">
        <v>97.058853586525487</v>
      </c>
      <c r="HO175" s="471">
        <v>97.665971468996986</v>
      </c>
      <c r="HP175" s="471">
        <v>96.624168585346936</v>
      </c>
      <c r="HQ175" s="471">
        <v>97.08190689656621</v>
      </c>
      <c r="HR175" s="471">
        <v>96.400392557697714</v>
      </c>
      <c r="HS175" s="471">
        <v>96.659416985095589</v>
      </c>
      <c r="HT175" s="471">
        <v>99.965238997558004</v>
      </c>
      <c r="HU175" s="471">
        <v>100.3887039785308</v>
      </c>
      <c r="HV175" s="471">
        <v>100.2990291971047</v>
      </c>
      <c r="HW175" s="471">
        <v>100</v>
      </c>
      <c r="HX175" s="471">
        <v>98.010005799206979</v>
      </c>
      <c r="HY175" s="471">
        <v>97.375907254570805</v>
      </c>
      <c r="HZ175" s="471">
        <v>97.342872660639401</v>
      </c>
      <c r="IA175" s="471">
        <v>91.104203120722687</v>
      </c>
      <c r="IB175" s="471">
        <v>91.059777111138942</v>
      </c>
      <c r="IC175" s="471">
        <v>93.3436943884454</v>
      </c>
      <c r="ID175" s="471">
        <v>96.165164788380594</v>
      </c>
      <c r="IE175" s="471">
        <v>99.28640395319799</v>
      </c>
      <c r="IF175" s="471">
        <v>96.06578376901922</v>
      </c>
      <c r="IG175" s="471">
        <v>95.406266523925652</v>
      </c>
      <c r="IH175" s="471">
        <v>92.387538900533116</v>
      </c>
      <c r="II175" s="471">
        <v>91.581742256517941</v>
      </c>
      <c r="IJ175" s="471">
        <v>91.794325249871477</v>
      </c>
      <c r="IK175" s="471">
        <v>92.061040151353268</v>
      </c>
      <c r="IL175" s="471">
        <v>92.747076692348315</v>
      </c>
      <c r="IM175" s="471">
        <v>93.962618582882328</v>
      </c>
      <c r="IN175" s="471">
        <v>96.622836900718255</v>
      </c>
      <c r="IO175" s="471">
        <v>97.015429850388756</v>
      </c>
      <c r="IP175" s="471">
        <v>95.497827388112725</v>
      </c>
      <c r="IQ175" s="471">
        <v>94.911601927172015</v>
      </c>
      <c r="IR175" s="471">
        <v>94.188234543496307</v>
      </c>
      <c r="IS175" s="471">
        <v>95.167105358739732</v>
      </c>
      <c r="IT175" s="471">
        <v>93.884978441455587</v>
      </c>
      <c r="IU175" s="471">
        <v>95.174045935674826</v>
      </c>
      <c r="IV175" s="471">
        <v>93.753433030146297</v>
      </c>
      <c r="IW175" s="471">
        <v>99.220524735683341</v>
      </c>
      <c r="IX175" s="471">
        <v>99.873549633119694</v>
      </c>
      <c r="IY175" s="471">
        <v>102.29588918332853</v>
      </c>
      <c r="IZ175" s="471">
        <v>108.20299635222995</v>
      </c>
      <c r="JA175" s="471">
        <v>108.10875958484536</v>
      </c>
      <c r="JB175" s="471">
        <v>109.55535297739161</v>
      </c>
      <c r="JC175" s="471">
        <v>106.76847539640175</v>
      </c>
      <c r="JD175" s="471">
        <v>109.86648876405057</v>
      </c>
      <c r="JE175" s="471">
        <v>111.06097744313573</v>
      </c>
      <c r="JF175" s="471">
        <v>111.42466236248234</v>
      </c>
      <c r="JG175" s="471">
        <v>111.32167910043776</v>
      </c>
      <c r="JH175" s="471">
        <v>110.21758975681067</v>
      </c>
      <c r="JI175" s="471">
        <v>110.43227643502195</v>
      </c>
      <c r="JJ175" s="471">
        <v>110.29486634965633</v>
      </c>
      <c r="JK175" s="471">
        <v>111.00369138781066</v>
      </c>
      <c r="JL175" s="471">
        <v>109.49080482113014</v>
      </c>
      <c r="JM175" s="471">
        <v>110.28929164930875</v>
      </c>
      <c r="JN175" s="471">
        <v>110.74649068579727</v>
      </c>
      <c r="JO175" s="471">
        <v>112.34519110830811</v>
      </c>
      <c r="JP175" s="471">
        <v>115.98560873927543</v>
      </c>
      <c r="JQ175" s="471">
        <v>115.11658459199212</v>
      </c>
      <c r="JR175" s="471">
        <v>115.2402374501045</v>
      </c>
      <c r="JS175" s="471">
        <v>114.82284202631007</v>
      </c>
      <c r="JT175" s="471">
        <v>119.16859992992261</v>
      </c>
      <c r="JU175" s="471">
        <v>118.59806121393923</v>
      </c>
      <c r="JV175" s="471">
        <v>118.03831194022983</v>
      </c>
      <c r="JW175" s="471">
        <v>119.66485766660908</v>
      </c>
      <c r="JX175" s="471">
        <v>123.06109721574396</v>
      </c>
      <c r="JY175" s="471">
        <v>123.24264459494854</v>
      </c>
      <c r="JZ175" s="471">
        <v>121.76789796123838</v>
      </c>
      <c r="KA175" s="471">
        <v>122.78135423742086</v>
      </c>
      <c r="KB175" s="471">
        <v>125.78978294677418</v>
      </c>
      <c r="KC175" s="471">
        <v>126.12650112146025</v>
      </c>
      <c r="KD175" s="471">
        <v>122.67976817002101</v>
      </c>
      <c r="KE175" s="471">
        <v>123.01299286402708</v>
      </c>
      <c r="KF175" s="471">
        <v>123.63884013118937</v>
      </c>
      <c r="KG175" s="471">
        <v>123.60064808814892</v>
      </c>
      <c r="KH175" s="471">
        <v>125.99301425256344</v>
      </c>
      <c r="KI175" s="471">
        <v>126.56107597536891</v>
      </c>
      <c r="KJ175" s="471">
        <v>126.22783450610817</v>
      </c>
      <c r="KK175" s="471">
        <v>125.43225425476339</v>
      </c>
      <c r="KL175" s="471">
        <v>125.2451599385648</v>
      </c>
      <c r="KM175" s="471">
        <v>126.62099643619374</v>
      </c>
      <c r="KN175" s="471">
        <v>127.05100575624171</v>
      </c>
      <c r="KO175" s="471">
        <v>126.84075943631805</v>
      </c>
      <c r="KP175" s="471">
        <v>127.3750176759312</v>
      </c>
      <c r="KQ175" s="471">
        <v>125.35140474889485</v>
      </c>
      <c r="KR175" s="471">
        <v>125.61285223397462</v>
      </c>
      <c r="KS175" s="471">
        <v>122.89839120480643</v>
      </c>
      <c r="KT175" s="471">
        <v>139.13410842426634</v>
      </c>
      <c r="KU175" s="471">
        <v>138.4195006476557</v>
      </c>
      <c r="KV175" s="471">
        <v>137.80803939694869</v>
      </c>
      <c r="KW175" s="471">
        <v>138.07501605383078</v>
      </c>
      <c r="KX175" s="471">
        <v>139.98699427119561</v>
      </c>
      <c r="KY175" s="471">
        <v>137.55503781668725</v>
      </c>
      <c r="KZ175" s="471">
        <v>136.31694406244796</v>
      </c>
      <c r="LA175" s="471">
        <v>136.53631497887699</v>
      </c>
      <c r="LB175" s="471">
        <v>137.21297535023362</v>
      </c>
      <c r="LC175" s="471">
        <v>137.53363379014365</v>
      </c>
      <c r="LD175" s="471">
        <v>139.68896114730725</v>
      </c>
      <c r="LE175" s="471">
        <v>141.38129912594366</v>
      </c>
      <c r="LF175" s="471">
        <v>0</v>
      </c>
      <c r="LG175" s="471">
        <v>0</v>
      </c>
      <c r="LH175" s="471">
        <v>0</v>
      </c>
      <c r="LI175" s="471">
        <v>0</v>
      </c>
      <c r="LJ175" s="471">
        <v>0</v>
      </c>
      <c r="LK175" s="471">
        <v>0</v>
      </c>
      <c r="LL175" s="471">
        <v>0</v>
      </c>
      <c r="LM175" s="471">
        <v>0</v>
      </c>
      <c r="LN175" s="471"/>
      <c r="LO175" s="471"/>
      <c r="LP175" s="471"/>
      <c r="LQ175" s="471"/>
      <c r="LR175" s="471"/>
      <c r="LS175" s="471"/>
      <c r="LT175" s="471"/>
      <c r="LU175" s="471"/>
      <c r="LV175" s="471"/>
      <c r="LW175" s="471"/>
      <c r="LX175" s="471"/>
      <c r="LY175" s="471"/>
      <c r="LZ175" s="471"/>
      <c r="MA175" s="471"/>
      <c r="MB175" s="471"/>
      <c r="MC175" s="471"/>
      <c r="MD175" s="471"/>
      <c r="ME175" s="471"/>
      <c r="MF175" s="471"/>
      <c r="MG175" s="471"/>
      <c r="MH175" s="471"/>
      <c r="MI175" s="471"/>
      <c r="MJ175" s="471"/>
      <c r="MK175" s="471"/>
      <c r="ML175" s="471"/>
      <c r="MM175" s="471"/>
      <c r="MN175" s="471"/>
      <c r="MO175" s="471"/>
      <c r="MP175" s="471"/>
      <c r="MQ175" s="471"/>
      <c r="MR175" s="471"/>
      <c r="MS175" s="471"/>
      <c r="MT175" s="471"/>
      <c r="MU175" s="471"/>
      <c r="MV175" s="471"/>
      <c r="MW175" s="471"/>
    </row>
    <row r="176" spans="1:361">
      <c r="A176" s="466" t="s">
        <v>849</v>
      </c>
      <c r="B176" s="566">
        <v>1576.537400367273</v>
      </c>
      <c r="C176" s="470">
        <v>0</v>
      </c>
      <c r="D176" s="470">
        <v>0</v>
      </c>
      <c r="E176" s="470">
        <v>0</v>
      </c>
      <c r="F176" s="470">
        <v>0</v>
      </c>
      <c r="G176" s="470">
        <v>0</v>
      </c>
      <c r="H176" s="470">
        <v>0</v>
      </c>
      <c r="I176" s="470">
        <v>0</v>
      </c>
      <c r="J176" s="470">
        <v>0</v>
      </c>
      <c r="K176" s="470">
        <v>0</v>
      </c>
      <c r="L176" s="470">
        <v>0</v>
      </c>
      <c r="M176" s="470">
        <v>0</v>
      </c>
      <c r="N176" s="470">
        <v>0</v>
      </c>
      <c r="O176" s="470">
        <v>0</v>
      </c>
      <c r="P176" s="470">
        <v>0</v>
      </c>
      <c r="Q176" s="470">
        <v>0</v>
      </c>
      <c r="R176" s="470">
        <v>0</v>
      </c>
      <c r="S176" s="470">
        <v>0</v>
      </c>
      <c r="T176" s="470">
        <v>0</v>
      </c>
      <c r="U176" s="470">
        <v>0</v>
      </c>
      <c r="V176" s="470">
        <v>0</v>
      </c>
      <c r="W176" s="470">
        <v>0</v>
      </c>
      <c r="X176" s="470">
        <v>0</v>
      </c>
      <c r="Y176" s="470">
        <v>0</v>
      </c>
      <c r="Z176" s="470">
        <v>0</v>
      </c>
      <c r="AA176" s="470">
        <v>0</v>
      </c>
      <c r="AB176" s="470">
        <v>0</v>
      </c>
      <c r="AC176" s="470">
        <v>0</v>
      </c>
      <c r="AD176" s="470">
        <v>0</v>
      </c>
      <c r="AE176" s="470">
        <v>0</v>
      </c>
      <c r="AF176" s="470">
        <v>0</v>
      </c>
      <c r="AG176" s="470">
        <v>0</v>
      </c>
      <c r="AH176" s="470">
        <v>0</v>
      </c>
      <c r="AI176" s="470">
        <v>0</v>
      </c>
      <c r="AJ176" s="470">
        <v>0</v>
      </c>
      <c r="AK176" s="470">
        <v>0</v>
      </c>
      <c r="AL176" s="470">
        <v>0</v>
      </c>
      <c r="AM176" s="470">
        <v>0</v>
      </c>
      <c r="AN176" s="470">
        <v>0</v>
      </c>
      <c r="AO176" s="470">
        <v>0</v>
      </c>
      <c r="AP176" s="470">
        <v>0</v>
      </c>
      <c r="AQ176" s="470">
        <v>0</v>
      </c>
      <c r="AR176" s="470">
        <v>0</v>
      </c>
      <c r="AS176" s="470">
        <v>0</v>
      </c>
      <c r="AT176" s="470">
        <v>0</v>
      </c>
      <c r="AU176" s="470">
        <v>0</v>
      </c>
      <c r="AV176" s="470">
        <v>0</v>
      </c>
      <c r="AW176" s="470">
        <v>0</v>
      </c>
      <c r="AX176" s="470">
        <v>0</v>
      </c>
      <c r="AY176" s="470">
        <v>0</v>
      </c>
      <c r="AZ176" s="470">
        <v>0</v>
      </c>
      <c r="BA176" s="470">
        <v>0</v>
      </c>
      <c r="BB176" s="470">
        <v>0</v>
      </c>
      <c r="BC176" s="470">
        <v>0</v>
      </c>
      <c r="BD176" s="470">
        <v>0</v>
      </c>
      <c r="BE176" s="470">
        <v>0</v>
      </c>
      <c r="BF176" s="470">
        <v>0</v>
      </c>
      <c r="BG176" s="470">
        <v>0</v>
      </c>
      <c r="BH176" s="470">
        <v>0</v>
      </c>
      <c r="BI176" s="470">
        <v>0</v>
      </c>
      <c r="BJ176" s="470">
        <v>0</v>
      </c>
      <c r="BK176" s="470">
        <v>0</v>
      </c>
      <c r="BL176" s="470">
        <v>0</v>
      </c>
      <c r="BM176" s="470">
        <v>0</v>
      </c>
      <c r="BN176" s="470">
        <v>0</v>
      </c>
      <c r="BO176" s="470">
        <v>0</v>
      </c>
      <c r="BP176" s="470">
        <v>0</v>
      </c>
      <c r="BQ176" s="470">
        <v>0</v>
      </c>
      <c r="BR176" s="470">
        <v>0</v>
      </c>
      <c r="BS176" s="470">
        <v>0</v>
      </c>
      <c r="BT176" s="470">
        <v>0</v>
      </c>
      <c r="BU176" s="470">
        <v>0</v>
      </c>
      <c r="BV176" s="470">
        <v>0</v>
      </c>
      <c r="BW176" s="470">
        <v>0</v>
      </c>
      <c r="BX176" s="470">
        <v>0</v>
      </c>
      <c r="BY176" s="470">
        <v>0</v>
      </c>
      <c r="BZ176" s="470">
        <v>0</v>
      </c>
      <c r="CA176" s="470">
        <v>0</v>
      </c>
      <c r="CB176" s="470">
        <v>0</v>
      </c>
      <c r="CC176" s="470">
        <v>0</v>
      </c>
      <c r="CD176" s="470">
        <v>0</v>
      </c>
      <c r="CE176" s="470">
        <v>0</v>
      </c>
      <c r="CF176" s="470">
        <v>0</v>
      </c>
      <c r="CG176" s="470">
        <v>0</v>
      </c>
      <c r="CH176" s="470">
        <v>0</v>
      </c>
      <c r="CI176" s="470">
        <v>0</v>
      </c>
      <c r="CJ176" s="470">
        <v>0</v>
      </c>
      <c r="CK176" s="470">
        <v>0</v>
      </c>
      <c r="CL176" s="470">
        <v>0</v>
      </c>
      <c r="CM176" s="470">
        <v>0</v>
      </c>
      <c r="CN176" s="470">
        <v>0</v>
      </c>
      <c r="CO176" s="470">
        <v>0</v>
      </c>
      <c r="CP176" s="470">
        <v>0</v>
      </c>
      <c r="CQ176" s="470">
        <v>0</v>
      </c>
      <c r="CR176" s="470">
        <v>0</v>
      </c>
      <c r="CS176" s="470">
        <v>0</v>
      </c>
      <c r="CT176" s="470">
        <v>0</v>
      </c>
      <c r="CU176" s="470">
        <v>0</v>
      </c>
      <c r="CV176" s="470">
        <v>0</v>
      </c>
      <c r="CW176" s="470">
        <v>0</v>
      </c>
      <c r="CX176" s="470">
        <v>0</v>
      </c>
      <c r="CY176" s="470">
        <v>0</v>
      </c>
      <c r="CZ176" s="470">
        <v>0</v>
      </c>
      <c r="DA176" s="470">
        <v>0</v>
      </c>
      <c r="DB176" s="470">
        <v>0</v>
      </c>
      <c r="DC176" s="470">
        <v>0</v>
      </c>
      <c r="DD176" s="470">
        <v>0</v>
      </c>
      <c r="DE176" s="470">
        <v>0</v>
      </c>
      <c r="DF176" s="470">
        <v>35.21457159671899</v>
      </c>
      <c r="DG176" s="470">
        <v>35.21457159671899</v>
      </c>
      <c r="DH176" s="470">
        <v>35.891774896655889</v>
      </c>
      <c r="DI176" s="470">
        <v>36.762464853717624</v>
      </c>
      <c r="DJ176" s="470">
        <v>37.117190391779815</v>
      </c>
      <c r="DK176" s="470">
        <v>36.697969301342681</v>
      </c>
      <c r="DL176" s="470">
        <v>37.891137020279132</v>
      </c>
      <c r="DM176" s="470">
        <v>41.051419086651343</v>
      </c>
      <c r="DN176" s="470">
        <v>42.72830344839987</v>
      </c>
      <c r="DO176" s="470">
        <v>45.566107752897373</v>
      </c>
      <c r="DP176" s="470">
        <v>45.566107752897373</v>
      </c>
      <c r="DQ176" s="470">
        <v>40.664445772401685</v>
      </c>
      <c r="DR176" s="470">
        <v>41.032687034454142</v>
      </c>
      <c r="DS176" s="470">
        <v>42.245287111390695</v>
      </c>
      <c r="DT176" s="470">
        <v>45.390549091216243</v>
      </c>
      <c r="DU176" s="470">
        <v>46.36691704818805</v>
      </c>
      <c r="DV176" s="470">
        <v>43.279907930086807</v>
      </c>
      <c r="DW176" s="470">
        <v>42.918208099889348</v>
      </c>
      <c r="DX176" s="470">
        <v>43.235093886951226</v>
      </c>
      <c r="DY176" s="470">
        <v>44.678569192687959</v>
      </c>
      <c r="DZ176" s="470">
        <v>44.192968679118891</v>
      </c>
      <c r="EA176" s="470">
        <v>42.917172238302918</v>
      </c>
      <c r="EB176" s="470">
        <v>41.433238472270389</v>
      </c>
      <c r="EC176" s="470">
        <v>40.130671898221628</v>
      </c>
      <c r="ED176" s="470">
        <v>41.271547348640688</v>
      </c>
      <c r="EE176" s="470">
        <v>44.2293629428994</v>
      </c>
      <c r="EF176" s="470">
        <v>48.194338578029708</v>
      </c>
      <c r="EG176" s="470">
        <v>48.595385715575546</v>
      </c>
      <c r="EH176" s="470">
        <v>48.011136795212359</v>
      </c>
      <c r="EI176" s="470">
        <v>50.23956788922834</v>
      </c>
      <c r="EJ176" s="470">
        <v>51.230159357508434</v>
      </c>
      <c r="EK176" s="470">
        <v>53.167103711017489</v>
      </c>
      <c r="EL176" s="470">
        <v>53.040519226603266</v>
      </c>
      <c r="EM176" s="470">
        <v>53.50174661468737</v>
      </c>
      <c r="EN176" s="470">
        <v>52.363088649286652</v>
      </c>
      <c r="EO176" s="470">
        <v>53.842369159186262</v>
      </c>
      <c r="EP176" s="470">
        <v>55.884842376594577</v>
      </c>
      <c r="EQ176" s="470">
        <v>58.346539378741859</v>
      </c>
      <c r="ER176" s="470">
        <v>58.843518886113976</v>
      </c>
      <c r="ES176" s="470">
        <v>58.103881966374885</v>
      </c>
      <c r="ET176" s="470">
        <v>53.64346971406929</v>
      </c>
      <c r="EU176" s="470">
        <v>52.204747334218254</v>
      </c>
      <c r="EV176" s="470">
        <v>53.180152073522443</v>
      </c>
      <c r="EW176" s="470">
        <v>55.643359841519413</v>
      </c>
      <c r="EX176" s="470">
        <v>56.889914114373738</v>
      </c>
      <c r="EY176" s="470">
        <v>56.638554787076359</v>
      </c>
      <c r="EZ176" s="470">
        <v>56.080960521185837</v>
      </c>
      <c r="FA176" s="470">
        <v>52.151071549364552</v>
      </c>
      <c r="FB176" s="470">
        <v>53.150802433706957</v>
      </c>
      <c r="FC176" s="470">
        <v>53.648129113882206</v>
      </c>
      <c r="FD176" s="470">
        <v>53.943299271975036</v>
      </c>
      <c r="FE176" s="470">
        <v>53.007306782838761</v>
      </c>
      <c r="FF176" s="470">
        <v>53.126406093075907</v>
      </c>
      <c r="FG176" s="470">
        <v>57.722673589785288</v>
      </c>
      <c r="FH176" s="470">
        <v>60.38394838896081</v>
      </c>
      <c r="FI176" s="470">
        <v>62.685580586787673</v>
      </c>
      <c r="FJ176" s="470">
        <v>64.559353204991595</v>
      </c>
      <c r="FK176" s="470">
        <v>66.822031575727976</v>
      </c>
      <c r="FL176" s="470">
        <v>68.208600625591217</v>
      </c>
      <c r="FM176" s="470">
        <v>65.306717434184975</v>
      </c>
      <c r="FN176" s="470">
        <v>66.235854640647432</v>
      </c>
      <c r="FO176" s="470">
        <v>68.396103078035239</v>
      </c>
      <c r="FP176" s="470">
        <v>70.543066093986027</v>
      </c>
      <c r="FQ176" s="470">
        <v>70.957668738936746</v>
      </c>
      <c r="FR176" s="470">
        <v>68.685168963198322</v>
      </c>
      <c r="FS176" s="470">
        <v>67.508016686889633</v>
      </c>
      <c r="FT176" s="470">
        <v>68.125414873350095</v>
      </c>
      <c r="FU176" s="470">
        <v>73.748025061353545</v>
      </c>
      <c r="FV176" s="470">
        <v>82.017500646219062</v>
      </c>
      <c r="FW176" s="470">
        <v>84.217481345571699</v>
      </c>
      <c r="FX176" s="470">
        <v>84.920725212756025</v>
      </c>
      <c r="FY176" s="470">
        <v>78.686972782029258</v>
      </c>
      <c r="FZ176" s="470">
        <v>73.878007634956631</v>
      </c>
      <c r="GA176" s="470">
        <v>71.6578908367851</v>
      </c>
      <c r="GB176" s="470">
        <v>73.814774669696519</v>
      </c>
      <c r="GC176" s="470">
        <v>75.750475434756325</v>
      </c>
      <c r="GD176" s="470">
        <v>77.392373131687094</v>
      </c>
      <c r="GE176" s="470">
        <v>77.375315590327205</v>
      </c>
      <c r="GF176" s="470">
        <v>76.939072747873155</v>
      </c>
      <c r="GG176" s="470">
        <v>78.512376632414998</v>
      </c>
      <c r="GH176" s="470">
        <v>84.297621914448442</v>
      </c>
      <c r="GI176" s="470">
        <v>81.64384872604937</v>
      </c>
      <c r="GJ176" s="470">
        <v>82.614408807235066</v>
      </c>
      <c r="GK176" s="470">
        <v>77.85092291925605</v>
      </c>
      <c r="GL176" s="470">
        <v>75.472057929296923</v>
      </c>
      <c r="GM176" s="470">
        <v>76.955169773169388</v>
      </c>
      <c r="GN176" s="470">
        <v>81.705388609641304</v>
      </c>
      <c r="GO176" s="470">
        <v>84.895025820422916</v>
      </c>
      <c r="GP176" s="470">
        <v>81.652861426342852</v>
      </c>
      <c r="GQ176" s="470">
        <v>82.409726587959668</v>
      </c>
      <c r="GR176" s="470">
        <v>83.285940781534066</v>
      </c>
      <c r="GS176" s="470">
        <v>82.094120033074802</v>
      </c>
      <c r="GT176" s="470">
        <v>80.705784570948765</v>
      </c>
      <c r="GU176" s="470">
        <v>83.858186831744533</v>
      </c>
      <c r="GV176" s="470">
        <v>86.408313129578971</v>
      </c>
      <c r="GW176" s="470">
        <v>84.281010384208585</v>
      </c>
      <c r="GX176" s="470">
        <v>84.068014764301012</v>
      </c>
      <c r="GY176" s="470">
        <v>91.266992546344071</v>
      </c>
      <c r="GZ176" s="470">
        <v>99.963107589317033</v>
      </c>
      <c r="HA176" s="470">
        <v>99.469709880572083</v>
      </c>
      <c r="HB176" s="470">
        <v>99.117280574321882</v>
      </c>
      <c r="HC176" s="470">
        <v>96.33260488643289</v>
      </c>
      <c r="HD176" s="470">
        <v>97.400668093782599</v>
      </c>
      <c r="HE176" s="470">
        <v>100.88857778253862</v>
      </c>
      <c r="HF176" s="470">
        <v>101.46392422065033</v>
      </c>
      <c r="HG176" s="470">
        <v>100.09412723591298</v>
      </c>
      <c r="HH176" s="470">
        <v>96.997991816497361</v>
      </c>
      <c r="HI176" s="470">
        <v>92.719450923959585</v>
      </c>
      <c r="HJ176" s="470">
        <v>93.053532572315262</v>
      </c>
      <c r="HK176" s="470">
        <v>92.933910089528382</v>
      </c>
      <c r="HL176" s="470">
        <v>96.128556797955554</v>
      </c>
      <c r="HM176" s="470">
        <v>99.511279013615123</v>
      </c>
      <c r="HN176" s="470">
        <v>99.484391539235446</v>
      </c>
      <c r="HO176" s="470">
        <v>102.39755190884462</v>
      </c>
      <c r="HP176" s="470">
        <v>102.34049103863217</v>
      </c>
      <c r="HQ176" s="470">
        <v>107.93503934074108</v>
      </c>
      <c r="HR176" s="470">
        <v>115.25709961847453</v>
      </c>
      <c r="HS176" s="470">
        <v>115.4557886765263</v>
      </c>
      <c r="HT176" s="470">
        <v>108.35759915417333</v>
      </c>
      <c r="HU176" s="470">
        <v>97.247923402292116</v>
      </c>
      <c r="HV176" s="470">
        <v>94.508653142612047</v>
      </c>
      <c r="HW176" s="470">
        <v>100</v>
      </c>
      <c r="HX176" s="470">
        <v>104.10923593733825</v>
      </c>
      <c r="HY176" s="470">
        <v>105.66231708069341</v>
      </c>
      <c r="HZ176" s="470">
        <v>102.4344474864143</v>
      </c>
      <c r="IA176" s="470">
        <v>101.91153524455324</v>
      </c>
      <c r="IB176" s="470">
        <v>101.95405108430987</v>
      </c>
      <c r="IC176" s="470">
        <v>101.92192912781277</v>
      </c>
      <c r="ID176" s="470">
        <v>102.27944510472037</v>
      </c>
      <c r="IE176" s="470">
        <v>102.50285022638558</v>
      </c>
      <c r="IF176" s="470">
        <v>99.179460111017505</v>
      </c>
      <c r="IG176" s="470">
        <v>95.978521080084988</v>
      </c>
      <c r="IH176" s="470">
        <v>95.024821375797913</v>
      </c>
      <c r="II176" s="470">
        <v>97.138783787025673</v>
      </c>
      <c r="IJ176" s="470">
        <v>101.52473413974637</v>
      </c>
      <c r="IK176" s="470">
        <v>105.55080566980826</v>
      </c>
      <c r="IL176" s="470">
        <v>106.46176583600362</v>
      </c>
      <c r="IM176" s="470">
        <v>104.58496019331274</v>
      </c>
      <c r="IN176" s="470">
        <v>102.02160294941065</v>
      </c>
      <c r="IO176" s="470">
        <v>107.12381068618653</v>
      </c>
      <c r="IP176" s="470">
        <v>111.43455564101895</v>
      </c>
      <c r="IQ176" s="470">
        <v>111.9990662618255</v>
      </c>
      <c r="IR176" s="470">
        <v>115.57353041862892</v>
      </c>
      <c r="IS176" s="470">
        <v>111.50677228171251</v>
      </c>
      <c r="IT176" s="470">
        <v>107.76800762156827</v>
      </c>
      <c r="IU176" s="470">
        <v>108.84340546747022</v>
      </c>
      <c r="IV176" s="470">
        <v>113.3034620386275</v>
      </c>
      <c r="IW176" s="470">
        <v>113.67446616102903</v>
      </c>
      <c r="IX176" s="470">
        <v>114.26776929008888</v>
      </c>
      <c r="IY176" s="470">
        <v>117.17147856364028</v>
      </c>
      <c r="IZ176" s="470">
        <v>121.35825339354361</v>
      </c>
      <c r="JA176" s="470">
        <v>122.82659582876104</v>
      </c>
      <c r="JB176" s="470">
        <v>125.30348394923077</v>
      </c>
      <c r="JC176" s="470">
        <v>133.02301201095386</v>
      </c>
      <c r="JD176" s="470">
        <v>131.46319627806477</v>
      </c>
      <c r="JE176" s="470">
        <v>130.70958420008282</v>
      </c>
      <c r="JF176" s="470">
        <v>126.96970902204738</v>
      </c>
      <c r="JG176" s="470">
        <v>130.67028637733202</v>
      </c>
      <c r="JH176" s="470">
        <v>132.94655246646846</v>
      </c>
      <c r="JI176" s="470">
        <v>133.46565310569957</v>
      </c>
      <c r="JJ176" s="470">
        <v>130.24885174726171</v>
      </c>
      <c r="JK176" s="470">
        <v>125.25223090723439</v>
      </c>
      <c r="JL176" s="470">
        <v>124.42994602723222</v>
      </c>
      <c r="JM176" s="470">
        <v>127.47986030680096</v>
      </c>
      <c r="JN176" s="470">
        <v>134.50012539906436</v>
      </c>
      <c r="JO176" s="470">
        <v>140.28871794495495</v>
      </c>
      <c r="JP176" s="470">
        <v>131.27148119369321</v>
      </c>
      <c r="JQ176" s="470">
        <v>121.48141385642079</v>
      </c>
      <c r="JR176" s="470">
        <v>121.74763474806161</v>
      </c>
      <c r="JS176" s="470">
        <v>123.72049807190156</v>
      </c>
      <c r="JT176" s="470">
        <v>127.59599384023367</v>
      </c>
      <c r="JU176" s="470">
        <v>130.15050054405194</v>
      </c>
      <c r="JV176" s="470">
        <v>135.00356899577909</v>
      </c>
      <c r="JW176" s="470">
        <v>131.54942201389031</v>
      </c>
      <c r="JX176" s="470">
        <v>126.24131553557095</v>
      </c>
      <c r="JY176" s="470">
        <v>128.97166078484074</v>
      </c>
      <c r="JZ176" s="470">
        <v>129.09246807420766</v>
      </c>
      <c r="KA176" s="470">
        <v>123.96918632021556</v>
      </c>
      <c r="KB176" s="470">
        <v>120.21790663492796</v>
      </c>
      <c r="KC176" s="470">
        <v>118.43042681754827</v>
      </c>
      <c r="KD176" s="470">
        <v>118.46256741784151</v>
      </c>
      <c r="KE176" s="470">
        <v>119.93375935854684</v>
      </c>
      <c r="KF176" s="470">
        <v>125.59148477734453</v>
      </c>
      <c r="KG176" s="470">
        <v>126.39143809313141</v>
      </c>
      <c r="KH176" s="470">
        <v>130.32119218199273</v>
      </c>
      <c r="KI176" s="470">
        <v>127.46366110928656</v>
      </c>
      <c r="KJ176" s="470">
        <v>126.44440177546592</v>
      </c>
      <c r="KK176" s="470">
        <v>132.19491845500224</v>
      </c>
      <c r="KL176" s="470">
        <v>137.92128112952983</v>
      </c>
      <c r="KM176" s="470">
        <v>141.13021070911631</v>
      </c>
      <c r="KN176" s="470">
        <v>150.58930332314847</v>
      </c>
      <c r="KO176" s="470">
        <v>146.34894269759144</v>
      </c>
      <c r="KP176" s="470">
        <v>146.80586957427772</v>
      </c>
      <c r="KQ176" s="470">
        <v>152.99409635896674</v>
      </c>
      <c r="KR176" s="470">
        <v>158.28462704167032</v>
      </c>
      <c r="KS176" s="470">
        <v>151.32112306870366</v>
      </c>
      <c r="KT176" s="470">
        <v>148.86905194379608</v>
      </c>
      <c r="KU176" s="470">
        <v>149.28631122500471</v>
      </c>
      <c r="KV176" s="470">
        <v>151.24975664917184</v>
      </c>
      <c r="KW176" s="470">
        <v>155.93366327341721</v>
      </c>
      <c r="KX176" s="470">
        <v>161.89151787398941</v>
      </c>
      <c r="KY176" s="470">
        <v>162.7912073560862</v>
      </c>
      <c r="KZ176" s="470">
        <v>159.03013110441259</v>
      </c>
      <c r="LA176" s="470">
        <v>152.34263796338996</v>
      </c>
      <c r="LB176" s="470">
        <v>147.10374479775683</v>
      </c>
      <c r="LC176" s="470">
        <v>147.86699268903493</v>
      </c>
      <c r="LD176" s="470">
        <v>154.33492014119946</v>
      </c>
      <c r="LE176" s="470">
        <v>154.37219852596925</v>
      </c>
      <c r="LF176" s="470">
        <v>0</v>
      </c>
      <c r="LG176" s="470">
        <v>0</v>
      </c>
      <c r="LH176" s="470">
        <v>0</v>
      </c>
      <c r="LI176" s="470">
        <v>0</v>
      </c>
      <c r="LJ176" s="470">
        <v>0</v>
      </c>
      <c r="LK176" s="470">
        <v>0</v>
      </c>
      <c r="LL176" s="470">
        <v>0</v>
      </c>
      <c r="LM176" s="470">
        <v>0</v>
      </c>
      <c r="LN176" s="470"/>
      <c r="LO176" s="470"/>
      <c r="LP176" s="470"/>
      <c r="LQ176" s="470"/>
      <c r="LR176" s="470"/>
      <c r="LS176" s="470"/>
      <c r="LT176" s="470"/>
      <c r="LU176" s="470"/>
      <c r="LV176" s="470"/>
      <c r="LW176" s="470"/>
      <c r="LX176" s="470"/>
      <c r="LY176" s="470"/>
      <c r="LZ176" s="470"/>
      <c r="MA176" s="470"/>
      <c r="MB176" s="470"/>
      <c r="MC176" s="470"/>
      <c r="MD176" s="470"/>
      <c r="ME176" s="470"/>
      <c r="MF176" s="470"/>
      <c r="MG176" s="470"/>
      <c r="MH176" s="470"/>
      <c r="MI176" s="470"/>
      <c r="MJ176" s="470"/>
      <c r="MK176" s="470"/>
      <c r="ML176" s="470"/>
      <c r="MM176" s="470"/>
      <c r="MN176" s="470"/>
      <c r="MO176" s="470"/>
      <c r="MP176" s="470"/>
      <c r="MQ176" s="470"/>
      <c r="MR176" s="470"/>
      <c r="MS176" s="470"/>
      <c r="MT176" s="470"/>
      <c r="MU176" s="470"/>
      <c r="MV176" s="470"/>
      <c r="MW176" s="470"/>
    </row>
    <row r="177" spans="1:361">
      <c r="A177" s="466" t="s">
        <v>911</v>
      </c>
      <c r="B177" s="562">
        <v>1418.8836603305458</v>
      </c>
      <c r="C177" s="470">
        <v>0</v>
      </c>
      <c r="D177" s="470">
        <v>0</v>
      </c>
      <c r="E177" s="470">
        <v>0</v>
      </c>
      <c r="F177" s="470">
        <v>0</v>
      </c>
      <c r="G177" s="470">
        <v>0</v>
      </c>
      <c r="H177" s="470">
        <v>0</v>
      </c>
      <c r="I177" s="470">
        <v>0</v>
      </c>
      <c r="J177" s="470">
        <v>0</v>
      </c>
      <c r="K177" s="470">
        <v>0</v>
      </c>
      <c r="L177" s="470">
        <v>0</v>
      </c>
      <c r="M177" s="470">
        <v>0</v>
      </c>
      <c r="N177" s="470">
        <v>0</v>
      </c>
      <c r="O177" s="470">
        <v>0</v>
      </c>
      <c r="P177" s="470">
        <v>0</v>
      </c>
      <c r="Q177" s="470">
        <v>0</v>
      </c>
      <c r="R177" s="470">
        <v>0</v>
      </c>
      <c r="S177" s="470">
        <v>0</v>
      </c>
      <c r="T177" s="470">
        <v>0</v>
      </c>
      <c r="U177" s="470">
        <v>0</v>
      </c>
      <c r="V177" s="470">
        <v>0</v>
      </c>
      <c r="W177" s="470">
        <v>0</v>
      </c>
      <c r="X177" s="470">
        <v>0</v>
      </c>
      <c r="Y177" s="470">
        <v>0</v>
      </c>
      <c r="Z177" s="470">
        <v>0</v>
      </c>
      <c r="AA177" s="470">
        <v>0</v>
      </c>
      <c r="AB177" s="470">
        <v>0</v>
      </c>
      <c r="AC177" s="470">
        <v>0</v>
      </c>
      <c r="AD177" s="470">
        <v>0</v>
      </c>
      <c r="AE177" s="470">
        <v>0</v>
      </c>
      <c r="AF177" s="470">
        <v>0</v>
      </c>
      <c r="AG177" s="470">
        <v>0</v>
      </c>
      <c r="AH177" s="470">
        <v>0</v>
      </c>
      <c r="AI177" s="470">
        <v>0</v>
      </c>
      <c r="AJ177" s="470">
        <v>0</v>
      </c>
      <c r="AK177" s="470">
        <v>0</v>
      </c>
      <c r="AL177" s="470">
        <v>0</v>
      </c>
      <c r="AM177" s="470">
        <v>0</v>
      </c>
      <c r="AN177" s="470">
        <v>0</v>
      </c>
      <c r="AO177" s="470">
        <v>0</v>
      </c>
      <c r="AP177" s="470">
        <v>0</v>
      </c>
      <c r="AQ177" s="470">
        <v>0</v>
      </c>
      <c r="AR177" s="470">
        <v>0</v>
      </c>
      <c r="AS177" s="470">
        <v>0</v>
      </c>
      <c r="AT177" s="470">
        <v>0</v>
      </c>
      <c r="AU177" s="470">
        <v>0</v>
      </c>
      <c r="AV177" s="470">
        <v>0</v>
      </c>
      <c r="AW177" s="470">
        <v>0</v>
      </c>
      <c r="AX177" s="470">
        <v>0</v>
      </c>
      <c r="AY177" s="470">
        <v>0</v>
      </c>
      <c r="AZ177" s="470">
        <v>0</v>
      </c>
      <c r="BA177" s="470">
        <v>0</v>
      </c>
      <c r="BB177" s="470">
        <v>0</v>
      </c>
      <c r="BC177" s="470">
        <v>0</v>
      </c>
      <c r="BD177" s="470">
        <v>0</v>
      </c>
      <c r="BE177" s="470">
        <v>0</v>
      </c>
      <c r="BF177" s="470">
        <v>0</v>
      </c>
      <c r="BG177" s="470">
        <v>0</v>
      </c>
      <c r="BH177" s="470">
        <v>0</v>
      </c>
      <c r="BI177" s="470">
        <v>0</v>
      </c>
      <c r="BJ177" s="470">
        <v>0</v>
      </c>
      <c r="BK177" s="470">
        <v>0</v>
      </c>
      <c r="BL177" s="470">
        <v>0</v>
      </c>
      <c r="BM177" s="470">
        <v>0</v>
      </c>
      <c r="BN177" s="470">
        <v>0</v>
      </c>
      <c r="BO177" s="470">
        <v>0</v>
      </c>
      <c r="BP177" s="470">
        <v>0</v>
      </c>
      <c r="BQ177" s="470">
        <v>0</v>
      </c>
      <c r="BR177" s="470">
        <v>0</v>
      </c>
      <c r="BS177" s="470">
        <v>0</v>
      </c>
      <c r="BT177" s="470">
        <v>0</v>
      </c>
      <c r="BU177" s="470">
        <v>0</v>
      </c>
      <c r="BV177" s="470">
        <v>0</v>
      </c>
      <c r="BW177" s="470">
        <v>0</v>
      </c>
      <c r="BX177" s="470">
        <v>0</v>
      </c>
      <c r="BY177" s="470">
        <v>0</v>
      </c>
      <c r="BZ177" s="470">
        <v>0</v>
      </c>
      <c r="CA177" s="470">
        <v>0</v>
      </c>
      <c r="CB177" s="470">
        <v>0</v>
      </c>
      <c r="CC177" s="470">
        <v>0</v>
      </c>
      <c r="CD177" s="470">
        <v>0</v>
      </c>
      <c r="CE177" s="470">
        <v>0</v>
      </c>
      <c r="CF177" s="470">
        <v>0</v>
      </c>
      <c r="CG177" s="470">
        <v>0</v>
      </c>
      <c r="CH177" s="470">
        <v>0</v>
      </c>
      <c r="CI177" s="470">
        <v>0</v>
      </c>
      <c r="CJ177" s="470">
        <v>0</v>
      </c>
      <c r="CK177" s="470">
        <v>0</v>
      </c>
      <c r="CL177" s="470">
        <v>0</v>
      </c>
      <c r="CM177" s="470">
        <v>0</v>
      </c>
      <c r="CN177" s="470">
        <v>0</v>
      </c>
      <c r="CO177" s="470">
        <v>0</v>
      </c>
      <c r="CP177" s="470">
        <v>0</v>
      </c>
      <c r="CQ177" s="470">
        <v>0</v>
      </c>
      <c r="CR177" s="470">
        <v>0</v>
      </c>
      <c r="CS177" s="470">
        <v>0</v>
      </c>
      <c r="CT177" s="470">
        <v>0</v>
      </c>
      <c r="CU177" s="470">
        <v>0</v>
      </c>
      <c r="CV177" s="470">
        <v>0</v>
      </c>
      <c r="CW177" s="470">
        <v>0</v>
      </c>
      <c r="CX177" s="470">
        <v>0</v>
      </c>
      <c r="CY177" s="470">
        <v>0</v>
      </c>
      <c r="CZ177" s="470">
        <v>0</v>
      </c>
      <c r="DA177" s="470">
        <v>0</v>
      </c>
      <c r="DB177" s="470">
        <v>0</v>
      </c>
      <c r="DC177" s="470">
        <v>0</v>
      </c>
      <c r="DD177" s="470">
        <v>0</v>
      </c>
      <c r="DE177" s="470">
        <v>0</v>
      </c>
      <c r="DF177" s="470">
        <v>0</v>
      </c>
      <c r="DG177" s="470">
        <v>0</v>
      </c>
      <c r="DH177" s="470">
        <v>0</v>
      </c>
      <c r="DI177" s="470">
        <v>0</v>
      </c>
      <c r="DJ177" s="470">
        <v>0</v>
      </c>
      <c r="DK177" s="470">
        <v>0</v>
      </c>
      <c r="DL177" s="470">
        <v>0</v>
      </c>
      <c r="DM177" s="470">
        <v>0</v>
      </c>
      <c r="DN177" s="470">
        <v>0</v>
      </c>
      <c r="DO177" s="470">
        <v>0</v>
      </c>
      <c r="DP177" s="470">
        <v>0</v>
      </c>
      <c r="DQ177" s="470">
        <v>0</v>
      </c>
      <c r="DR177" s="470">
        <v>0</v>
      </c>
      <c r="DS177" s="470">
        <v>0</v>
      </c>
      <c r="DT177" s="470">
        <v>0</v>
      </c>
      <c r="DU177" s="470">
        <v>0</v>
      </c>
      <c r="DV177" s="470">
        <v>0</v>
      </c>
      <c r="DW177" s="470">
        <v>0</v>
      </c>
      <c r="DX177" s="470">
        <v>0</v>
      </c>
      <c r="DY177" s="470">
        <v>0</v>
      </c>
      <c r="DZ177" s="470">
        <v>0</v>
      </c>
      <c r="EA177" s="470">
        <v>0</v>
      </c>
      <c r="EB177" s="470">
        <v>0</v>
      </c>
      <c r="EC177" s="470">
        <v>0</v>
      </c>
      <c r="ED177" s="470">
        <v>0</v>
      </c>
      <c r="EE177" s="470">
        <v>0</v>
      </c>
      <c r="EF177" s="470">
        <v>0</v>
      </c>
      <c r="EG177" s="470">
        <v>0</v>
      </c>
      <c r="EH177" s="470">
        <v>0</v>
      </c>
      <c r="EI177" s="470">
        <v>0</v>
      </c>
      <c r="EJ177" s="470">
        <v>0</v>
      </c>
      <c r="EK177" s="470">
        <v>0</v>
      </c>
      <c r="EL177" s="470">
        <v>0</v>
      </c>
      <c r="EM177" s="470">
        <v>0</v>
      </c>
      <c r="EN177" s="470">
        <v>0</v>
      </c>
      <c r="EO177" s="470">
        <v>0</v>
      </c>
      <c r="EP177" s="470">
        <v>0</v>
      </c>
      <c r="EQ177" s="470">
        <v>0</v>
      </c>
      <c r="ER177" s="470">
        <v>0</v>
      </c>
      <c r="ES177" s="470">
        <v>0</v>
      </c>
      <c r="ET177" s="470">
        <v>0</v>
      </c>
      <c r="EU177" s="470">
        <v>0</v>
      </c>
      <c r="EV177" s="470">
        <v>0</v>
      </c>
      <c r="EW177" s="470">
        <v>0</v>
      </c>
      <c r="EX177" s="470">
        <v>0</v>
      </c>
      <c r="EY177" s="470">
        <v>0</v>
      </c>
      <c r="EZ177" s="470">
        <v>0</v>
      </c>
      <c r="FA177" s="470">
        <v>0</v>
      </c>
      <c r="FB177" s="470">
        <v>0</v>
      </c>
      <c r="FC177" s="470">
        <v>0</v>
      </c>
      <c r="FD177" s="470">
        <v>0</v>
      </c>
      <c r="FE177" s="470">
        <v>0</v>
      </c>
      <c r="FF177" s="470">
        <v>0</v>
      </c>
      <c r="FG177" s="470">
        <v>0</v>
      </c>
      <c r="FH177" s="470">
        <v>0</v>
      </c>
      <c r="FI177" s="470">
        <v>0</v>
      </c>
      <c r="FJ177" s="470">
        <v>0</v>
      </c>
      <c r="FK177" s="470">
        <v>0</v>
      </c>
      <c r="FL177" s="470">
        <v>0</v>
      </c>
      <c r="FM177" s="470">
        <v>0</v>
      </c>
      <c r="FN177" s="470">
        <v>0</v>
      </c>
      <c r="FO177" s="470">
        <v>66.74426242488407</v>
      </c>
      <c r="FP177" s="470">
        <v>68.997108404089744</v>
      </c>
      <c r="FQ177" s="470">
        <v>69.566130016044198</v>
      </c>
      <c r="FR177" s="470">
        <v>67.232257151622122</v>
      </c>
      <c r="FS177" s="470">
        <v>65.780938751520083</v>
      </c>
      <c r="FT177" s="470">
        <v>66.656323056969697</v>
      </c>
      <c r="FU177" s="470">
        <v>73.043827591925648</v>
      </c>
      <c r="FV177" s="470">
        <v>82.434161955000661</v>
      </c>
      <c r="FW177" s="470">
        <v>84.881623663719438</v>
      </c>
      <c r="FX177" s="470">
        <v>85.750999749366329</v>
      </c>
      <c r="FY177" s="470">
        <v>78.629739070648483</v>
      </c>
      <c r="FZ177" s="470">
        <v>73.293448894248158</v>
      </c>
      <c r="GA177" s="470">
        <v>70.862398135710919</v>
      </c>
      <c r="GB177" s="470">
        <v>73.256346461115243</v>
      </c>
      <c r="GC177" s="470">
        <v>75.388580366775372</v>
      </c>
      <c r="GD177" s="470">
        <v>77.18287044130625</v>
      </c>
      <c r="GE177" s="470">
        <v>77.249624011013267</v>
      </c>
      <c r="GF177" s="470">
        <v>76.891963820892045</v>
      </c>
      <c r="GG177" s="470">
        <v>78.699360608827263</v>
      </c>
      <c r="GH177" s="470">
        <v>85.110587500175086</v>
      </c>
      <c r="GI177" s="470">
        <v>82.187678670089511</v>
      </c>
      <c r="GJ177" s="470">
        <v>83.257244868902802</v>
      </c>
      <c r="GK177" s="470">
        <v>77.841964819623939</v>
      </c>
      <c r="GL177" s="470">
        <v>75.113912256804284</v>
      </c>
      <c r="GM177" s="470">
        <v>76.587367454423116</v>
      </c>
      <c r="GN177" s="470">
        <v>81.503837114944588</v>
      </c>
      <c r="GO177" s="470">
        <v>84.90594729466271</v>
      </c>
      <c r="GP177" s="470">
        <v>81.170065369214669</v>
      </c>
      <c r="GQ177" s="470">
        <v>81.685475860998295</v>
      </c>
      <c r="GR177" s="470">
        <v>82.547194289130246</v>
      </c>
      <c r="GS177" s="470">
        <v>81.15414650052584</v>
      </c>
      <c r="GT177" s="470">
        <v>79.622567315220522</v>
      </c>
      <c r="GU177" s="470">
        <v>83.136440808910365</v>
      </c>
      <c r="GV177" s="470">
        <v>85.942613716033662</v>
      </c>
      <c r="GW177" s="470">
        <v>83.608206010861608</v>
      </c>
      <c r="GX177" s="470">
        <v>83.310906607001442</v>
      </c>
      <c r="GY177" s="470">
        <v>91.379012937161576</v>
      </c>
      <c r="GZ177" s="470">
        <v>100.83801263038214</v>
      </c>
      <c r="HA177" s="470">
        <v>100.26271183301313</v>
      </c>
      <c r="HB177" s="470">
        <v>99.766145385209043</v>
      </c>
      <c r="HC177" s="470">
        <v>96.477564271162123</v>
      </c>
      <c r="HD177" s="470">
        <v>97.628953660509779</v>
      </c>
      <c r="HE177" s="470">
        <v>101.57251445184937</v>
      </c>
      <c r="HF177" s="470">
        <v>102.12408208896312</v>
      </c>
      <c r="HG177" s="470">
        <v>100.46749472532839</v>
      </c>
      <c r="HH177" s="470">
        <v>97.176645362641068</v>
      </c>
      <c r="HI177" s="470">
        <v>92.459517648352588</v>
      </c>
      <c r="HJ177" s="470">
        <v>92.756573428424417</v>
      </c>
      <c r="HK177" s="470">
        <v>92.461199169958164</v>
      </c>
      <c r="HL177" s="470">
        <v>95.980138386758824</v>
      </c>
      <c r="HM177" s="470">
        <v>99.702744275166864</v>
      </c>
      <c r="HN177" s="470">
        <v>99.643859425557707</v>
      </c>
      <c r="HO177" s="470">
        <v>102.9521790099442</v>
      </c>
      <c r="HP177" s="470">
        <v>102.88832990179631</v>
      </c>
      <c r="HQ177" s="470">
        <v>109.01464362114504</v>
      </c>
      <c r="HR177" s="470">
        <v>116.93145075782412</v>
      </c>
      <c r="HS177" s="470">
        <v>117.20477551828404</v>
      </c>
      <c r="HT177" s="470">
        <v>109.29906199611709</v>
      </c>
      <c r="HU177" s="470">
        <v>97.056873428563506</v>
      </c>
      <c r="HV177" s="470">
        <v>93.907753116355977</v>
      </c>
      <c r="HW177" s="470">
        <v>100</v>
      </c>
      <c r="HX177" s="470">
        <v>104.60511721767573</v>
      </c>
      <c r="HY177" s="470">
        <v>106.19537623806865</v>
      </c>
      <c r="HZ177" s="470">
        <v>102.56268730247365</v>
      </c>
      <c r="IA177" s="470">
        <v>101.95111287169524</v>
      </c>
      <c r="IB177" s="470">
        <v>101.79497241373673</v>
      </c>
      <c r="IC177" s="470">
        <v>101.74579521439121</v>
      </c>
      <c r="ID177" s="470">
        <v>102.06542446010921</v>
      </c>
      <c r="IE177" s="470">
        <v>102.31558323431703</v>
      </c>
      <c r="IF177" s="470">
        <v>98.599387825156768</v>
      </c>
      <c r="IG177" s="470">
        <v>94.894220339896734</v>
      </c>
      <c r="IH177" s="470">
        <v>93.789069161245038</v>
      </c>
      <c r="II177" s="470">
        <v>96.11019770914983</v>
      </c>
      <c r="IJ177" s="470">
        <v>100.95970546194569</v>
      </c>
      <c r="IK177" s="470">
        <v>105.41789476148699</v>
      </c>
      <c r="IL177" s="470">
        <v>106.40266945722465</v>
      </c>
      <c r="IM177" s="470">
        <v>104.30268519817184</v>
      </c>
      <c r="IN177" s="470">
        <v>101.48982887587754</v>
      </c>
      <c r="IO177" s="470">
        <v>107.11671886216237</v>
      </c>
      <c r="IP177" s="470">
        <v>111.90396411832188</v>
      </c>
      <c r="IQ177" s="470">
        <v>112.52307863512684</v>
      </c>
      <c r="IR177" s="470">
        <v>116.46707276441256</v>
      </c>
      <c r="IS177" s="470">
        <v>111.97904418959527</v>
      </c>
      <c r="IT177" s="470">
        <v>107.81142111303043</v>
      </c>
      <c r="IU177" s="470">
        <v>109.00279567742346</v>
      </c>
      <c r="IV177" s="470">
        <v>113.91916470121301</v>
      </c>
      <c r="IW177" s="470">
        <v>114.22345396816021</v>
      </c>
      <c r="IX177" s="470">
        <v>114.77209643900385</v>
      </c>
      <c r="IY177" s="470">
        <v>117.98223104055857</v>
      </c>
      <c r="IZ177" s="470">
        <v>122.58718267200891</v>
      </c>
      <c r="JA177" s="470">
        <v>124.12816618073538</v>
      </c>
      <c r="JB177" s="470">
        <v>126.84510796527134</v>
      </c>
      <c r="JC177" s="470">
        <v>135.21970954491172</v>
      </c>
      <c r="JD177" s="470">
        <v>133.34135105286177</v>
      </c>
      <c r="JE177" s="470">
        <v>132.39168026459686</v>
      </c>
      <c r="JF177" s="470">
        <v>128.36689765490999</v>
      </c>
      <c r="JG177" s="470">
        <v>132.42580431004632</v>
      </c>
      <c r="JH177" s="470">
        <v>134.84718708998381</v>
      </c>
      <c r="JI177" s="470">
        <v>135.30512517740232</v>
      </c>
      <c r="JJ177" s="470">
        <v>131.76511215326545</v>
      </c>
      <c r="JK177" s="470">
        <v>126.19906369439873</v>
      </c>
      <c r="JL177" s="470">
        <v>125.26618662551631</v>
      </c>
      <c r="JM177" s="470">
        <v>128.64889237854879</v>
      </c>
      <c r="JN177" s="470">
        <v>136.31466730293363</v>
      </c>
      <c r="JO177" s="470">
        <v>142.53043210352499</v>
      </c>
      <c r="JP177" s="470">
        <v>132.64274367059093</v>
      </c>
      <c r="JQ177" s="470">
        <v>121.7171852699318</v>
      </c>
      <c r="JR177" s="470">
        <v>122.08297576922013</v>
      </c>
      <c r="JS177" s="470">
        <v>124.23383911702406</v>
      </c>
      <c r="JT177" s="470">
        <v>128.42388598631788</v>
      </c>
      <c r="JU177" s="470">
        <v>131.30890875588557</v>
      </c>
      <c r="JV177" s="470">
        <v>136.66962102654551</v>
      </c>
      <c r="JW177" s="470">
        <v>132.87314280285364</v>
      </c>
      <c r="JX177" s="470">
        <v>127.0640725751733</v>
      </c>
      <c r="JY177" s="470">
        <v>129.9902904477247</v>
      </c>
      <c r="JZ177" s="470">
        <v>130.12955870602477</v>
      </c>
      <c r="KA177" s="470">
        <v>124.51204063831713</v>
      </c>
      <c r="KB177" s="470">
        <v>120.34976138917631</v>
      </c>
      <c r="KC177" s="470">
        <v>118.33337062981849</v>
      </c>
      <c r="KD177" s="470">
        <v>118.41092899832569</v>
      </c>
      <c r="KE177" s="470">
        <v>120.03261276554444</v>
      </c>
      <c r="KF177" s="470">
        <v>126.10611282060339</v>
      </c>
      <c r="KG177" s="470">
        <v>127.00023006353723</v>
      </c>
      <c r="KH177" s="470">
        <v>131.24486622133782</v>
      </c>
      <c r="KI177" s="470">
        <v>127.8823800627098</v>
      </c>
      <c r="KJ177" s="470">
        <v>126.55284716427899</v>
      </c>
      <c r="KK177" s="470">
        <v>132.96127705138605</v>
      </c>
      <c r="KL177" s="470">
        <v>139.23294300818506</v>
      </c>
      <c r="KM177" s="470">
        <v>142.8473950652448</v>
      </c>
      <c r="KN177" s="470">
        <v>153.54314358134147</v>
      </c>
      <c r="KO177" s="470">
        <v>148.88805777507136</v>
      </c>
      <c r="KP177" s="470">
        <v>149.30854725022405</v>
      </c>
      <c r="KQ177" s="470">
        <v>155.93848903051614</v>
      </c>
      <c r="KR177" s="470">
        <v>161.69088943509766</v>
      </c>
      <c r="KS177" s="470">
        <v>153.73339465344074</v>
      </c>
      <c r="KT177" s="470">
        <v>151.07662419714683</v>
      </c>
      <c r="KU177" s="470">
        <v>151.60179317465432</v>
      </c>
      <c r="KV177" s="470">
        <v>153.74069410665413</v>
      </c>
      <c r="KW177" s="470">
        <v>158.76036834166746</v>
      </c>
      <c r="KX177" s="470">
        <v>165.04872963303058</v>
      </c>
      <c r="KY177" s="470">
        <v>166.45956392928352</v>
      </c>
      <c r="KZ177" s="470">
        <v>162.24708253626085</v>
      </c>
      <c r="LA177" s="470">
        <v>154.68844352641221</v>
      </c>
      <c r="LB177" s="470">
        <v>148.61841808814785</v>
      </c>
      <c r="LC177" s="470">
        <v>149.33369567251518</v>
      </c>
      <c r="LD177" s="470">
        <v>156.41620577361107</v>
      </c>
      <c r="LE177" s="470">
        <v>155.91636087511321</v>
      </c>
      <c r="LF177" s="470">
        <v>0</v>
      </c>
      <c r="LG177" s="470">
        <v>0</v>
      </c>
      <c r="LH177" s="470">
        <v>0</v>
      </c>
      <c r="LI177" s="470">
        <v>0</v>
      </c>
      <c r="LJ177" s="470">
        <v>0</v>
      </c>
      <c r="LK177" s="470">
        <v>0</v>
      </c>
      <c r="LL177" s="470">
        <v>0</v>
      </c>
      <c r="LM177" s="470">
        <v>0</v>
      </c>
      <c r="LN177" s="470"/>
      <c r="LO177" s="470"/>
      <c r="LP177" s="470"/>
      <c r="LQ177" s="470"/>
      <c r="LR177" s="470"/>
      <c r="LS177" s="470"/>
      <c r="LT177" s="470"/>
      <c r="LU177" s="470"/>
      <c r="LV177" s="470"/>
      <c r="LW177" s="470"/>
      <c r="LX177" s="470"/>
      <c r="LY177" s="470"/>
      <c r="LZ177" s="470"/>
      <c r="MA177" s="470"/>
      <c r="MB177" s="470"/>
      <c r="MC177" s="470"/>
      <c r="MD177" s="470"/>
      <c r="ME177" s="470"/>
      <c r="MF177" s="470"/>
      <c r="MG177" s="470"/>
      <c r="MH177" s="470"/>
      <c r="MI177" s="470"/>
      <c r="MJ177" s="470"/>
      <c r="MK177" s="470"/>
      <c r="ML177" s="470"/>
      <c r="MM177" s="470"/>
      <c r="MN177" s="470"/>
      <c r="MO177" s="470"/>
      <c r="MP177" s="470"/>
      <c r="MQ177" s="470"/>
      <c r="MR177" s="470"/>
      <c r="MS177" s="470"/>
      <c r="MT177" s="470"/>
      <c r="MU177" s="470"/>
      <c r="MV177" s="470"/>
      <c r="MW177" s="470"/>
    </row>
    <row r="178" spans="1:361">
      <c r="A178" s="466" t="s">
        <v>912</v>
      </c>
      <c r="B178" s="562">
        <v>157.65374003672719</v>
      </c>
      <c r="C178" s="470">
        <v>0</v>
      </c>
      <c r="D178" s="470">
        <v>0</v>
      </c>
      <c r="E178" s="470">
        <v>0</v>
      </c>
      <c r="F178" s="470">
        <v>0</v>
      </c>
      <c r="G178" s="470">
        <v>0</v>
      </c>
      <c r="H178" s="470">
        <v>0</v>
      </c>
      <c r="I178" s="470">
        <v>0</v>
      </c>
      <c r="J178" s="470">
        <v>0</v>
      </c>
      <c r="K178" s="470">
        <v>0</v>
      </c>
      <c r="L178" s="470">
        <v>0</v>
      </c>
      <c r="M178" s="470">
        <v>0</v>
      </c>
      <c r="N178" s="470">
        <v>0</v>
      </c>
      <c r="O178" s="470">
        <v>0</v>
      </c>
      <c r="P178" s="470">
        <v>0</v>
      </c>
      <c r="Q178" s="470">
        <v>0</v>
      </c>
      <c r="R178" s="470">
        <v>0</v>
      </c>
      <c r="S178" s="470">
        <v>0</v>
      </c>
      <c r="T178" s="470">
        <v>0</v>
      </c>
      <c r="U178" s="470">
        <v>0</v>
      </c>
      <c r="V178" s="470">
        <v>0</v>
      </c>
      <c r="W178" s="470">
        <v>0</v>
      </c>
      <c r="X178" s="470">
        <v>0</v>
      </c>
      <c r="Y178" s="470">
        <v>0</v>
      </c>
      <c r="Z178" s="470">
        <v>0</v>
      </c>
      <c r="AA178" s="470">
        <v>0</v>
      </c>
      <c r="AB178" s="470">
        <v>0</v>
      </c>
      <c r="AC178" s="470">
        <v>0</v>
      </c>
      <c r="AD178" s="470">
        <v>0</v>
      </c>
      <c r="AE178" s="470">
        <v>0</v>
      </c>
      <c r="AF178" s="470">
        <v>0</v>
      </c>
      <c r="AG178" s="470">
        <v>0</v>
      </c>
      <c r="AH178" s="470">
        <v>0</v>
      </c>
      <c r="AI178" s="470">
        <v>0</v>
      </c>
      <c r="AJ178" s="470">
        <v>0</v>
      </c>
      <c r="AK178" s="470">
        <v>0</v>
      </c>
      <c r="AL178" s="470">
        <v>0</v>
      </c>
      <c r="AM178" s="470">
        <v>0</v>
      </c>
      <c r="AN178" s="470">
        <v>0</v>
      </c>
      <c r="AO178" s="470">
        <v>0</v>
      </c>
      <c r="AP178" s="470">
        <v>0</v>
      </c>
      <c r="AQ178" s="470">
        <v>0</v>
      </c>
      <c r="AR178" s="470">
        <v>0</v>
      </c>
      <c r="AS178" s="470">
        <v>0</v>
      </c>
      <c r="AT178" s="470">
        <v>0</v>
      </c>
      <c r="AU178" s="470">
        <v>0</v>
      </c>
      <c r="AV178" s="470">
        <v>0</v>
      </c>
      <c r="AW178" s="470">
        <v>0</v>
      </c>
      <c r="AX178" s="470">
        <v>0</v>
      </c>
      <c r="AY178" s="470">
        <v>0</v>
      </c>
      <c r="AZ178" s="470">
        <v>0</v>
      </c>
      <c r="BA178" s="470">
        <v>0</v>
      </c>
      <c r="BB178" s="470">
        <v>0</v>
      </c>
      <c r="BC178" s="470">
        <v>0</v>
      </c>
      <c r="BD178" s="470">
        <v>0</v>
      </c>
      <c r="BE178" s="470">
        <v>0</v>
      </c>
      <c r="BF178" s="470">
        <v>0</v>
      </c>
      <c r="BG178" s="470">
        <v>0</v>
      </c>
      <c r="BH178" s="470">
        <v>0</v>
      </c>
      <c r="BI178" s="470">
        <v>0</v>
      </c>
      <c r="BJ178" s="470">
        <v>0</v>
      </c>
      <c r="BK178" s="470">
        <v>0</v>
      </c>
      <c r="BL178" s="470">
        <v>0</v>
      </c>
      <c r="BM178" s="470">
        <v>0</v>
      </c>
      <c r="BN178" s="470">
        <v>0</v>
      </c>
      <c r="BO178" s="470">
        <v>0</v>
      </c>
      <c r="BP178" s="470">
        <v>0</v>
      </c>
      <c r="BQ178" s="470">
        <v>0</v>
      </c>
      <c r="BR178" s="470">
        <v>0</v>
      </c>
      <c r="BS178" s="470">
        <v>0</v>
      </c>
      <c r="BT178" s="470">
        <v>0</v>
      </c>
      <c r="BU178" s="470">
        <v>0</v>
      </c>
      <c r="BV178" s="470">
        <v>0</v>
      </c>
      <c r="BW178" s="470">
        <v>0</v>
      </c>
      <c r="BX178" s="470">
        <v>0</v>
      </c>
      <c r="BY178" s="470">
        <v>0</v>
      </c>
      <c r="BZ178" s="470">
        <v>0</v>
      </c>
      <c r="CA178" s="470">
        <v>0</v>
      </c>
      <c r="CB178" s="470">
        <v>0</v>
      </c>
      <c r="CC178" s="470">
        <v>0</v>
      </c>
      <c r="CD178" s="470">
        <v>0</v>
      </c>
      <c r="CE178" s="470">
        <v>0</v>
      </c>
      <c r="CF178" s="470">
        <v>0</v>
      </c>
      <c r="CG178" s="470">
        <v>0</v>
      </c>
      <c r="CH178" s="470">
        <v>0</v>
      </c>
      <c r="CI178" s="470">
        <v>0</v>
      </c>
      <c r="CJ178" s="470">
        <v>0</v>
      </c>
      <c r="CK178" s="470">
        <v>0</v>
      </c>
      <c r="CL178" s="470">
        <v>0</v>
      </c>
      <c r="CM178" s="470">
        <v>0</v>
      </c>
      <c r="CN178" s="470">
        <v>0</v>
      </c>
      <c r="CO178" s="470">
        <v>0</v>
      </c>
      <c r="CP178" s="470">
        <v>0</v>
      </c>
      <c r="CQ178" s="470">
        <v>0</v>
      </c>
      <c r="CR178" s="470">
        <v>0</v>
      </c>
      <c r="CS178" s="470">
        <v>0</v>
      </c>
      <c r="CT178" s="470">
        <v>0</v>
      </c>
      <c r="CU178" s="470">
        <v>0</v>
      </c>
      <c r="CV178" s="470">
        <v>0</v>
      </c>
      <c r="CW178" s="470">
        <v>0</v>
      </c>
      <c r="CX178" s="470">
        <v>0</v>
      </c>
      <c r="CY178" s="470">
        <v>0</v>
      </c>
      <c r="CZ178" s="470">
        <v>0</v>
      </c>
      <c r="DA178" s="470">
        <v>0</v>
      </c>
      <c r="DB178" s="470">
        <v>0</v>
      </c>
      <c r="DC178" s="470">
        <v>0</v>
      </c>
      <c r="DD178" s="470">
        <v>0</v>
      </c>
      <c r="DE178" s="470">
        <v>0</v>
      </c>
      <c r="DF178" s="470">
        <v>0</v>
      </c>
      <c r="DG178" s="470">
        <v>0</v>
      </c>
      <c r="DH178" s="470">
        <v>0</v>
      </c>
      <c r="DI178" s="470">
        <v>0</v>
      </c>
      <c r="DJ178" s="470">
        <v>0</v>
      </c>
      <c r="DK178" s="470">
        <v>0</v>
      </c>
      <c r="DL178" s="470">
        <v>0</v>
      </c>
      <c r="DM178" s="470">
        <v>0</v>
      </c>
      <c r="DN178" s="470">
        <v>0</v>
      </c>
      <c r="DO178" s="470">
        <v>0</v>
      </c>
      <c r="DP178" s="470">
        <v>0</v>
      </c>
      <c r="DQ178" s="470">
        <v>0</v>
      </c>
      <c r="DR178" s="470">
        <v>0</v>
      </c>
      <c r="DS178" s="470">
        <v>0</v>
      </c>
      <c r="DT178" s="470">
        <v>0</v>
      </c>
      <c r="DU178" s="470">
        <v>0</v>
      </c>
      <c r="DV178" s="470">
        <v>0</v>
      </c>
      <c r="DW178" s="470">
        <v>0</v>
      </c>
      <c r="DX178" s="470">
        <v>0</v>
      </c>
      <c r="DY178" s="470">
        <v>0</v>
      </c>
      <c r="DZ178" s="470">
        <v>0</v>
      </c>
      <c r="EA178" s="470">
        <v>0</v>
      </c>
      <c r="EB178" s="470">
        <v>0</v>
      </c>
      <c r="EC178" s="470">
        <v>0</v>
      </c>
      <c r="ED178" s="470">
        <v>0</v>
      </c>
      <c r="EE178" s="470">
        <v>0</v>
      </c>
      <c r="EF178" s="470">
        <v>0</v>
      </c>
      <c r="EG178" s="470">
        <v>0</v>
      </c>
      <c r="EH178" s="470">
        <v>0</v>
      </c>
      <c r="EI178" s="470">
        <v>0</v>
      </c>
      <c r="EJ178" s="470">
        <v>0</v>
      </c>
      <c r="EK178" s="470">
        <v>0</v>
      </c>
      <c r="EL178" s="470">
        <v>0</v>
      </c>
      <c r="EM178" s="470">
        <v>0</v>
      </c>
      <c r="EN178" s="470">
        <v>0</v>
      </c>
      <c r="EO178" s="470">
        <v>0</v>
      </c>
      <c r="EP178" s="470">
        <v>0</v>
      </c>
      <c r="EQ178" s="470">
        <v>0</v>
      </c>
      <c r="ER178" s="470">
        <v>0</v>
      </c>
      <c r="ES178" s="470">
        <v>0</v>
      </c>
      <c r="ET178" s="470">
        <v>0</v>
      </c>
      <c r="EU178" s="470">
        <v>0</v>
      </c>
      <c r="EV178" s="470">
        <v>0</v>
      </c>
      <c r="EW178" s="470">
        <v>0</v>
      </c>
      <c r="EX178" s="470">
        <v>0</v>
      </c>
      <c r="EY178" s="470">
        <v>0</v>
      </c>
      <c r="EZ178" s="470">
        <v>0</v>
      </c>
      <c r="FA178" s="470">
        <v>0</v>
      </c>
      <c r="FB178" s="470">
        <v>0</v>
      </c>
      <c r="FC178" s="470">
        <v>0</v>
      </c>
      <c r="FD178" s="470">
        <v>0</v>
      </c>
      <c r="FE178" s="470">
        <v>0</v>
      </c>
      <c r="FF178" s="470">
        <v>0</v>
      </c>
      <c r="FG178" s="470">
        <v>0</v>
      </c>
      <c r="FH178" s="470">
        <v>0</v>
      </c>
      <c r="FI178" s="470">
        <v>0</v>
      </c>
      <c r="FJ178" s="470">
        <v>0</v>
      </c>
      <c r="FK178" s="470">
        <v>0</v>
      </c>
      <c r="FL178" s="470">
        <v>0</v>
      </c>
      <c r="FM178" s="470">
        <v>0</v>
      </c>
      <c r="FN178" s="470">
        <v>0</v>
      </c>
      <c r="FO178" s="470">
        <v>83.262668956395771</v>
      </c>
      <c r="FP178" s="470">
        <v>84.456685303052708</v>
      </c>
      <c r="FQ178" s="470">
        <v>83.48151724496978</v>
      </c>
      <c r="FR178" s="470">
        <v>81.761375267384238</v>
      </c>
      <c r="FS178" s="470">
        <v>83.051718105215613</v>
      </c>
      <c r="FT178" s="470">
        <v>81.347241220773697</v>
      </c>
      <c r="FU178" s="470">
        <v>80.085802286204697</v>
      </c>
      <c r="FV178" s="470">
        <v>78.267548867184701</v>
      </c>
      <c r="FW178" s="470">
        <v>78.240200482242074</v>
      </c>
      <c r="FX178" s="470">
        <v>77.448254383263304</v>
      </c>
      <c r="FY178" s="470">
        <v>79.202076184456175</v>
      </c>
      <c r="FZ178" s="470">
        <v>79.139036301332965</v>
      </c>
      <c r="GA178" s="470">
        <v>78.817325146452774</v>
      </c>
      <c r="GB178" s="470">
        <v>78.840628546928073</v>
      </c>
      <c r="GC178" s="470">
        <v>79.007531046584987</v>
      </c>
      <c r="GD178" s="470">
        <v>79.27789734511471</v>
      </c>
      <c r="GE178" s="470">
        <v>78.506539804152666</v>
      </c>
      <c r="GF178" s="470">
        <v>77.363053090703218</v>
      </c>
      <c r="GG178" s="470">
        <v>76.829520844704561</v>
      </c>
      <c r="GH178" s="470">
        <v>76.980931642908686</v>
      </c>
      <c r="GI178" s="470">
        <v>76.749379229688117</v>
      </c>
      <c r="GJ178" s="470">
        <v>76.828884252225535</v>
      </c>
      <c r="GK178" s="470">
        <v>77.931545815945157</v>
      </c>
      <c r="GL178" s="470">
        <v>78.695368981730695</v>
      </c>
      <c r="GM178" s="470">
        <v>80.265390641885915</v>
      </c>
      <c r="GN178" s="470">
        <v>83.519352061911732</v>
      </c>
      <c r="GO178" s="470">
        <v>84.796732552264757</v>
      </c>
      <c r="GP178" s="470">
        <v>85.998025940496518</v>
      </c>
      <c r="GQ178" s="470">
        <v>88.927983130612162</v>
      </c>
      <c r="GR178" s="470">
        <v>89.93465921316843</v>
      </c>
      <c r="GS178" s="470">
        <v>90.553881826015598</v>
      </c>
      <c r="GT178" s="470">
        <v>90.45473987250304</v>
      </c>
      <c r="GU178" s="470">
        <v>90.353901037252172</v>
      </c>
      <c r="GV178" s="470">
        <v>90.599607851486837</v>
      </c>
      <c r="GW178" s="470">
        <v>90.33624974433144</v>
      </c>
      <c r="GX178" s="470">
        <v>90.881988179997123</v>
      </c>
      <c r="GY178" s="470">
        <v>90.258809028986576</v>
      </c>
      <c r="GZ178" s="470">
        <v>92.08896221973113</v>
      </c>
      <c r="HA178" s="470">
        <v>92.332692308602674</v>
      </c>
      <c r="HB178" s="470">
        <v>93.277497276337456</v>
      </c>
      <c r="HC178" s="470">
        <v>95.027970423869775</v>
      </c>
      <c r="HD178" s="470">
        <v>95.346097993237919</v>
      </c>
      <c r="HE178" s="470">
        <v>94.733147758741907</v>
      </c>
      <c r="HF178" s="470">
        <v>95.522503405835209</v>
      </c>
      <c r="HG178" s="470">
        <v>96.73381983117433</v>
      </c>
      <c r="HH178" s="470">
        <v>95.390109901204042</v>
      </c>
      <c r="HI178" s="470">
        <v>95.058850404422643</v>
      </c>
      <c r="HJ178" s="470">
        <v>95.726164867332912</v>
      </c>
      <c r="HK178" s="470">
        <v>97.188308365660376</v>
      </c>
      <c r="HL178" s="470">
        <v>97.464322498726176</v>
      </c>
      <c r="HM178" s="470">
        <v>97.788091659649524</v>
      </c>
      <c r="HN178" s="470">
        <v>98.049180562335181</v>
      </c>
      <c r="HO178" s="470">
        <v>97.405907998948464</v>
      </c>
      <c r="HP178" s="470">
        <v>97.409941270154945</v>
      </c>
      <c r="HQ178" s="470">
        <v>98.218600817105468</v>
      </c>
      <c r="HR178" s="470">
        <v>100.18793936432824</v>
      </c>
      <c r="HS178" s="470">
        <v>99.714907100706597</v>
      </c>
      <c r="HT178" s="470">
        <v>99.884433576679555</v>
      </c>
      <c r="HU178" s="470">
        <v>98.967373165849651</v>
      </c>
      <c r="HV178" s="470">
        <v>99.916753378916724</v>
      </c>
      <c r="HW178" s="470">
        <v>100</v>
      </c>
      <c r="HX178" s="470">
        <v>99.646304414301085</v>
      </c>
      <c r="HY178" s="470">
        <v>100.86478466431642</v>
      </c>
      <c r="HZ178" s="470">
        <v>101.28028914188012</v>
      </c>
      <c r="IA178" s="470">
        <v>101.55533660027523</v>
      </c>
      <c r="IB178" s="470">
        <v>103.38575911946813</v>
      </c>
      <c r="IC178" s="470">
        <v>103.50713434860684</v>
      </c>
      <c r="ID178" s="470">
        <v>104.2056309062208</v>
      </c>
      <c r="IE178" s="470">
        <v>104.18825315500254</v>
      </c>
      <c r="IF178" s="470">
        <v>104.40011068376411</v>
      </c>
      <c r="IG178" s="470">
        <v>105.73722774177926</v>
      </c>
      <c r="IH178" s="470">
        <v>106.14659130677384</v>
      </c>
      <c r="II178" s="470">
        <v>106.39605848790838</v>
      </c>
      <c r="IJ178" s="470">
        <v>106.60999223995252</v>
      </c>
      <c r="IK178" s="470">
        <v>106.74700384469961</v>
      </c>
      <c r="IL178" s="470">
        <v>106.99363324501445</v>
      </c>
      <c r="IM178" s="470">
        <v>107.12543514958078</v>
      </c>
      <c r="IN178" s="470">
        <v>106.80756961120869</v>
      </c>
      <c r="IO178" s="470">
        <v>107.18763710240397</v>
      </c>
      <c r="IP178" s="470">
        <v>107.20987934529253</v>
      </c>
      <c r="IQ178" s="470">
        <v>107.28295490211363</v>
      </c>
      <c r="IR178" s="470">
        <v>107.5316493065762</v>
      </c>
      <c r="IS178" s="470">
        <v>107.25632511076782</v>
      </c>
      <c r="IT178" s="470">
        <v>107.3772861984089</v>
      </c>
      <c r="IU178" s="470">
        <v>107.40889357789115</v>
      </c>
      <c r="IV178" s="470">
        <v>107.76213807535812</v>
      </c>
      <c r="IW178" s="470">
        <v>108.73357589684835</v>
      </c>
      <c r="IX178" s="470">
        <v>109.72882494985423</v>
      </c>
      <c r="IY178" s="470">
        <v>109.87470627137564</v>
      </c>
      <c r="IZ178" s="470">
        <v>110.29788988735598</v>
      </c>
      <c r="JA178" s="470">
        <v>111.11246266099207</v>
      </c>
      <c r="JB178" s="470">
        <v>111.42886780486565</v>
      </c>
      <c r="JC178" s="470">
        <v>113.25273420533334</v>
      </c>
      <c r="JD178" s="470">
        <v>114.55980330489172</v>
      </c>
      <c r="JE178" s="470">
        <v>115.57071961945644</v>
      </c>
      <c r="JF178" s="470">
        <v>114.39501132628409</v>
      </c>
      <c r="JG178" s="470">
        <v>114.87062498290334</v>
      </c>
      <c r="JH178" s="470">
        <v>115.84084085483043</v>
      </c>
      <c r="JI178" s="470">
        <v>116.91040446037495</v>
      </c>
      <c r="JJ178" s="470">
        <v>116.60250809322812</v>
      </c>
      <c r="JK178" s="470">
        <v>116.73073582275543</v>
      </c>
      <c r="JL178" s="470">
        <v>116.90378064267541</v>
      </c>
      <c r="JM178" s="470">
        <v>116.95857166107051</v>
      </c>
      <c r="JN178" s="470">
        <v>118.16924826424095</v>
      </c>
      <c r="JO178" s="470">
        <v>120.11329051782481</v>
      </c>
      <c r="JP178" s="470">
        <v>118.93011890161387</v>
      </c>
      <c r="JQ178" s="470">
        <v>119.35947113482172</v>
      </c>
      <c r="JR178" s="470">
        <v>118.72956555763498</v>
      </c>
      <c r="JS178" s="470">
        <v>119.10042866579913</v>
      </c>
      <c r="JT178" s="470">
        <v>120.14496452547581</v>
      </c>
      <c r="JU178" s="470">
        <v>119.72482663754937</v>
      </c>
      <c r="JV178" s="470">
        <v>120.0091007188812</v>
      </c>
      <c r="JW178" s="470">
        <v>119.63593491322038</v>
      </c>
      <c r="JX178" s="470">
        <v>118.8365021791498</v>
      </c>
      <c r="JY178" s="470">
        <v>119.80399381888502</v>
      </c>
      <c r="JZ178" s="470">
        <v>119.75865238785366</v>
      </c>
      <c r="KA178" s="470">
        <v>119.08349745730139</v>
      </c>
      <c r="KB178" s="470">
        <v>119.03121384669279</v>
      </c>
      <c r="KC178" s="470">
        <v>119.3039325071162</v>
      </c>
      <c r="KD178" s="470">
        <v>118.92731319348395</v>
      </c>
      <c r="KE178" s="470">
        <v>119.04407869556846</v>
      </c>
      <c r="KF178" s="470">
        <v>120.95983238801493</v>
      </c>
      <c r="KG178" s="470">
        <v>120.91231035947909</v>
      </c>
      <c r="KH178" s="470">
        <v>122.00812582788699</v>
      </c>
      <c r="KI178" s="470">
        <v>123.6951905284774</v>
      </c>
      <c r="KJ178" s="470">
        <v>125.46839327614846</v>
      </c>
      <c r="KK178" s="470">
        <v>125.29769108754799</v>
      </c>
      <c r="KL178" s="470">
        <v>126.11632422163275</v>
      </c>
      <c r="KM178" s="470">
        <v>125.67555150396022</v>
      </c>
      <c r="KN178" s="470">
        <v>124.00474099941155</v>
      </c>
      <c r="KO178" s="470">
        <v>123.49690700027226</v>
      </c>
      <c r="KP178" s="470">
        <v>124.28177049076098</v>
      </c>
      <c r="KQ178" s="470">
        <v>126.49456231502235</v>
      </c>
      <c r="KR178" s="470">
        <v>127.62826550082428</v>
      </c>
      <c r="KS178" s="470">
        <v>129.61067880606996</v>
      </c>
      <c r="KT178" s="470">
        <v>129.00090166363933</v>
      </c>
      <c r="KU178" s="470">
        <v>128.44697367815843</v>
      </c>
      <c r="KV178" s="470">
        <v>128.83131953183127</v>
      </c>
      <c r="KW178" s="470">
        <v>130.49331765916494</v>
      </c>
      <c r="KX178" s="470">
        <v>133.476612042619</v>
      </c>
      <c r="KY178" s="470">
        <v>129.77599819731054</v>
      </c>
      <c r="KZ178" s="470">
        <v>130.07756821777835</v>
      </c>
      <c r="LA178" s="470">
        <v>131.23038789618957</v>
      </c>
      <c r="LB178" s="470">
        <v>133.47168518423754</v>
      </c>
      <c r="LC178" s="470">
        <v>134.66666583771269</v>
      </c>
      <c r="LD178" s="470">
        <v>135.60334944949497</v>
      </c>
      <c r="LE178" s="470">
        <v>140.47473738367367</v>
      </c>
      <c r="LF178" s="470">
        <v>0</v>
      </c>
      <c r="LG178" s="470">
        <v>0</v>
      </c>
      <c r="LH178" s="470">
        <v>0</v>
      </c>
      <c r="LI178" s="470">
        <v>0</v>
      </c>
      <c r="LJ178" s="470">
        <v>0</v>
      </c>
      <c r="LK178" s="470">
        <v>0</v>
      </c>
      <c r="LL178" s="470">
        <v>0</v>
      </c>
      <c r="LM178" s="470">
        <v>0</v>
      </c>
      <c r="LN178" s="470"/>
      <c r="LO178" s="470"/>
      <c r="LP178" s="470"/>
      <c r="LQ178" s="470"/>
      <c r="LR178" s="470"/>
      <c r="LS178" s="470"/>
      <c r="LT178" s="470"/>
      <c r="LU178" s="470"/>
      <c r="LV178" s="470"/>
      <c r="LW178" s="470"/>
      <c r="LX178" s="470"/>
      <c r="LY178" s="470"/>
      <c r="LZ178" s="470"/>
      <c r="MA178" s="470"/>
      <c r="MB178" s="470"/>
      <c r="MC178" s="470"/>
      <c r="MD178" s="470"/>
      <c r="ME178" s="470"/>
      <c r="MF178" s="470"/>
      <c r="MG178" s="470"/>
      <c r="MH178" s="470"/>
      <c r="MI178" s="470"/>
      <c r="MJ178" s="470"/>
      <c r="MK178" s="470"/>
      <c r="ML178" s="470"/>
      <c r="MM178" s="470"/>
      <c r="MN178" s="470"/>
      <c r="MO178" s="470"/>
      <c r="MP178" s="470"/>
      <c r="MQ178" s="470"/>
      <c r="MR178" s="470"/>
      <c r="MS178" s="470"/>
      <c r="MT178" s="470"/>
      <c r="MU178" s="470"/>
      <c r="MV178" s="470"/>
      <c r="MW178" s="470"/>
    </row>
    <row r="179" spans="1:361">
      <c r="A179" s="466" t="s">
        <v>638</v>
      </c>
      <c r="B179" s="561">
        <v>675.98450861298261</v>
      </c>
      <c r="C179" s="470">
        <v>0</v>
      </c>
      <c r="D179" s="470">
        <v>0</v>
      </c>
      <c r="E179" s="470">
        <v>0</v>
      </c>
      <c r="F179" s="470">
        <v>0</v>
      </c>
      <c r="G179" s="470">
        <v>0</v>
      </c>
      <c r="H179" s="470">
        <v>0</v>
      </c>
      <c r="I179" s="470">
        <v>0</v>
      </c>
      <c r="J179" s="470">
        <v>0</v>
      </c>
      <c r="K179" s="470">
        <v>0</v>
      </c>
      <c r="L179" s="470">
        <v>0</v>
      </c>
      <c r="M179" s="470">
        <v>0</v>
      </c>
      <c r="N179" s="470">
        <v>0</v>
      </c>
      <c r="O179" s="470">
        <v>0</v>
      </c>
      <c r="P179" s="470">
        <v>0</v>
      </c>
      <c r="Q179" s="470">
        <v>0</v>
      </c>
      <c r="R179" s="470">
        <v>0</v>
      </c>
      <c r="S179" s="470">
        <v>0</v>
      </c>
      <c r="T179" s="470">
        <v>0</v>
      </c>
      <c r="U179" s="470">
        <v>0</v>
      </c>
      <c r="V179" s="470">
        <v>0</v>
      </c>
      <c r="W179" s="470">
        <v>0</v>
      </c>
      <c r="X179" s="470">
        <v>0</v>
      </c>
      <c r="Y179" s="470">
        <v>0</v>
      </c>
      <c r="Z179" s="470">
        <v>0</v>
      </c>
      <c r="AA179" s="470">
        <v>0</v>
      </c>
      <c r="AB179" s="470">
        <v>0</v>
      </c>
      <c r="AC179" s="470">
        <v>0</v>
      </c>
      <c r="AD179" s="470">
        <v>0</v>
      </c>
      <c r="AE179" s="470">
        <v>0</v>
      </c>
      <c r="AF179" s="470">
        <v>0</v>
      </c>
      <c r="AG179" s="470">
        <v>0</v>
      </c>
      <c r="AH179" s="470">
        <v>0</v>
      </c>
      <c r="AI179" s="470">
        <v>0</v>
      </c>
      <c r="AJ179" s="470">
        <v>0</v>
      </c>
      <c r="AK179" s="470">
        <v>0</v>
      </c>
      <c r="AL179" s="470">
        <v>0</v>
      </c>
      <c r="AM179" s="470">
        <v>0</v>
      </c>
      <c r="AN179" s="470">
        <v>0</v>
      </c>
      <c r="AO179" s="470">
        <v>0</v>
      </c>
      <c r="AP179" s="470">
        <v>0</v>
      </c>
      <c r="AQ179" s="470">
        <v>0</v>
      </c>
      <c r="AR179" s="470">
        <v>0</v>
      </c>
      <c r="AS179" s="470">
        <v>0</v>
      </c>
      <c r="AT179" s="470">
        <v>0</v>
      </c>
      <c r="AU179" s="470">
        <v>0</v>
      </c>
      <c r="AV179" s="470">
        <v>0</v>
      </c>
      <c r="AW179" s="470">
        <v>0</v>
      </c>
      <c r="AX179" s="470">
        <v>0</v>
      </c>
      <c r="AY179" s="470">
        <v>0</v>
      </c>
      <c r="AZ179" s="470">
        <v>0</v>
      </c>
      <c r="BA179" s="470">
        <v>0</v>
      </c>
      <c r="BB179" s="470">
        <v>0</v>
      </c>
      <c r="BC179" s="470">
        <v>0</v>
      </c>
      <c r="BD179" s="470">
        <v>0</v>
      </c>
      <c r="BE179" s="470">
        <v>0</v>
      </c>
      <c r="BF179" s="470">
        <v>0</v>
      </c>
      <c r="BG179" s="470">
        <v>0</v>
      </c>
      <c r="BH179" s="470">
        <v>0</v>
      </c>
      <c r="BI179" s="470">
        <v>0</v>
      </c>
      <c r="BJ179" s="470">
        <v>0</v>
      </c>
      <c r="BK179" s="470">
        <v>0</v>
      </c>
      <c r="BL179" s="470">
        <v>0</v>
      </c>
      <c r="BM179" s="470">
        <v>0</v>
      </c>
      <c r="BN179" s="470">
        <v>0</v>
      </c>
      <c r="BO179" s="470">
        <v>0</v>
      </c>
      <c r="BP179" s="470">
        <v>0</v>
      </c>
      <c r="BQ179" s="470">
        <v>0</v>
      </c>
      <c r="BR179" s="470">
        <v>0</v>
      </c>
      <c r="BS179" s="470">
        <v>0</v>
      </c>
      <c r="BT179" s="470">
        <v>0</v>
      </c>
      <c r="BU179" s="470">
        <v>0</v>
      </c>
      <c r="BV179" s="470">
        <v>0</v>
      </c>
      <c r="BW179" s="470">
        <v>0</v>
      </c>
      <c r="BX179" s="470">
        <v>0</v>
      </c>
      <c r="BY179" s="470">
        <v>0</v>
      </c>
      <c r="BZ179" s="470">
        <v>0</v>
      </c>
      <c r="CA179" s="470">
        <v>0</v>
      </c>
      <c r="CB179" s="470">
        <v>0</v>
      </c>
      <c r="CC179" s="470">
        <v>0</v>
      </c>
      <c r="CD179" s="470">
        <v>0</v>
      </c>
      <c r="CE179" s="470">
        <v>0</v>
      </c>
      <c r="CF179" s="470">
        <v>0</v>
      </c>
      <c r="CG179" s="470">
        <v>0</v>
      </c>
      <c r="CH179" s="470">
        <v>0</v>
      </c>
      <c r="CI179" s="470">
        <v>0</v>
      </c>
      <c r="CJ179" s="470">
        <v>0</v>
      </c>
      <c r="CK179" s="470">
        <v>0</v>
      </c>
      <c r="CL179" s="470">
        <v>0</v>
      </c>
      <c r="CM179" s="470">
        <v>0</v>
      </c>
      <c r="CN179" s="470">
        <v>0</v>
      </c>
      <c r="CO179" s="470">
        <v>0</v>
      </c>
      <c r="CP179" s="470">
        <v>0</v>
      </c>
      <c r="CQ179" s="470">
        <v>0</v>
      </c>
      <c r="CR179" s="470">
        <v>0</v>
      </c>
      <c r="CS179" s="470">
        <v>0</v>
      </c>
      <c r="CT179" s="470">
        <v>0</v>
      </c>
      <c r="CU179" s="470">
        <v>0</v>
      </c>
      <c r="CV179" s="470">
        <v>0</v>
      </c>
      <c r="CW179" s="470">
        <v>0</v>
      </c>
      <c r="CX179" s="470">
        <v>0</v>
      </c>
      <c r="CY179" s="470">
        <v>0</v>
      </c>
      <c r="CZ179" s="470">
        <v>0</v>
      </c>
      <c r="DA179" s="470">
        <v>0</v>
      </c>
      <c r="DB179" s="470">
        <v>0</v>
      </c>
      <c r="DC179" s="470">
        <v>0</v>
      </c>
      <c r="DD179" s="470">
        <v>0</v>
      </c>
      <c r="DE179" s="470">
        <v>0</v>
      </c>
      <c r="DF179" s="470">
        <v>33.424661436250751</v>
      </c>
      <c r="DG179" s="470">
        <v>37.349977547981261</v>
      </c>
      <c r="DH179" s="470">
        <v>37.647349980688119</v>
      </c>
      <c r="DI179" s="470">
        <v>38.242094846101836</v>
      </c>
      <c r="DJ179" s="470">
        <v>38.182620359560467</v>
      </c>
      <c r="DK179" s="470">
        <v>37.647349980688119</v>
      </c>
      <c r="DL179" s="470">
        <v>38.539467278808694</v>
      </c>
      <c r="DM179" s="470">
        <v>39.253161117305147</v>
      </c>
      <c r="DN179" s="470">
        <v>38.717890738432807</v>
      </c>
      <c r="DO179" s="470">
        <v>39.193686630763786</v>
      </c>
      <c r="DP179" s="470">
        <v>39.699219766365431</v>
      </c>
      <c r="DQ179" s="470">
        <v>40.026329442342977</v>
      </c>
      <c r="DR179" s="470">
        <v>45.859624794724674</v>
      </c>
      <c r="DS179" s="470">
        <v>46.818115549604165</v>
      </c>
      <c r="DT179" s="470">
        <v>47.89803389776641</v>
      </c>
      <c r="DU179" s="470">
        <v>48.740042148906809</v>
      </c>
      <c r="DV179" s="470">
        <v>50.346472474716926</v>
      </c>
      <c r="DW179" s="470">
        <v>50.496135653095429</v>
      </c>
      <c r="DX179" s="470">
        <v>50.123763007460035</v>
      </c>
      <c r="DY179" s="470">
        <v>50.956683228910414</v>
      </c>
      <c r="DZ179" s="470">
        <v>56.173127652025023</v>
      </c>
      <c r="EA179" s="470">
        <v>55.241688216945903</v>
      </c>
      <c r="EB179" s="470">
        <v>53.958010804248921</v>
      </c>
      <c r="EC179" s="470">
        <v>58.182473635191151</v>
      </c>
      <c r="ED179" s="470">
        <v>58.233385989720595</v>
      </c>
      <c r="EE179" s="470">
        <v>67.732077117189561</v>
      </c>
      <c r="EF179" s="470">
        <v>64.842386728315716</v>
      </c>
      <c r="EG179" s="470">
        <v>69.371544247577347</v>
      </c>
      <c r="EH179" s="470">
        <v>70.146869754804669</v>
      </c>
      <c r="EI179" s="470">
        <v>68.180054561655069</v>
      </c>
      <c r="EJ179" s="470">
        <v>65.239800720733029</v>
      </c>
      <c r="EK179" s="470">
        <v>65.821642022583688</v>
      </c>
      <c r="EL179" s="470">
        <v>67.664311455666365</v>
      </c>
      <c r="EM179" s="470">
        <v>68.135924777465959</v>
      </c>
      <c r="EN179" s="470">
        <v>67.306430508025713</v>
      </c>
      <c r="EO179" s="470">
        <v>66.941975468628257</v>
      </c>
      <c r="EP179" s="470">
        <v>66.32800874932623</v>
      </c>
      <c r="EQ179" s="470">
        <v>65.983835744589754</v>
      </c>
      <c r="ER179" s="470">
        <v>67.000830512062365</v>
      </c>
      <c r="ES179" s="470">
        <v>66.352120592910154</v>
      </c>
      <c r="ET179" s="470">
        <v>68.534643711521284</v>
      </c>
      <c r="EU179" s="470">
        <v>67.938624454904129</v>
      </c>
      <c r="EV179" s="470">
        <v>68.68187959295399</v>
      </c>
      <c r="EW179" s="470">
        <v>68.27243699897376</v>
      </c>
      <c r="EX179" s="470">
        <v>68.173777095790072</v>
      </c>
      <c r="EY179" s="470">
        <v>68.358907596645622</v>
      </c>
      <c r="EZ179" s="470">
        <v>69.110963283228372</v>
      </c>
      <c r="FA179" s="470">
        <v>68.946110954917927</v>
      </c>
      <c r="FB179" s="470">
        <v>69.386436896804327</v>
      </c>
      <c r="FC179" s="470">
        <v>70.835952971117521</v>
      </c>
      <c r="FD179" s="470">
        <v>80.566290558328419</v>
      </c>
      <c r="FE179" s="470">
        <v>86.0918408309917</v>
      </c>
      <c r="FF179" s="470">
        <v>78.600489635842877</v>
      </c>
      <c r="FG179" s="470">
        <v>76.236219948824171</v>
      </c>
      <c r="FH179" s="470">
        <v>82.267814009544253</v>
      </c>
      <c r="FI179" s="470">
        <v>87.666908029080986</v>
      </c>
      <c r="FJ179" s="470">
        <v>87.459332126459557</v>
      </c>
      <c r="FK179" s="470">
        <v>86.630891408997243</v>
      </c>
      <c r="FL179" s="470">
        <v>84.06706158239507</v>
      </c>
      <c r="FM179" s="470">
        <v>82.023866213359014</v>
      </c>
      <c r="FN179" s="470">
        <v>82.049059779548898</v>
      </c>
      <c r="FO179" s="470">
        <v>80.810077829181097</v>
      </c>
      <c r="FP179" s="470">
        <v>82.124142467269479</v>
      </c>
      <c r="FQ179" s="470">
        <v>82.493937649586428</v>
      </c>
      <c r="FR179" s="470">
        <v>82.586488834034071</v>
      </c>
      <c r="FS179" s="470">
        <v>82.59499018576598</v>
      </c>
      <c r="FT179" s="470">
        <v>82.465016199952572</v>
      </c>
      <c r="FU179" s="470">
        <v>82.562408696654089</v>
      </c>
      <c r="FV179" s="470">
        <v>84.288206635276836</v>
      </c>
      <c r="FW179" s="470">
        <v>85.31000526504576</v>
      </c>
      <c r="FX179" s="470">
        <v>85.479461132403856</v>
      </c>
      <c r="FY179" s="470">
        <v>83.077932754999438</v>
      </c>
      <c r="FZ179" s="470">
        <v>83.585604603147871</v>
      </c>
      <c r="GA179" s="470">
        <v>82.70547894422441</v>
      </c>
      <c r="GB179" s="470">
        <v>83.459723174078036</v>
      </c>
      <c r="GC179" s="470">
        <v>85.877446987917679</v>
      </c>
      <c r="GD179" s="470">
        <v>87.521221670085396</v>
      </c>
      <c r="GE179" s="470">
        <v>88.221755102466673</v>
      </c>
      <c r="GF179" s="470">
        <v>86.173290675978976</v>
      </c>
      <c r="GG179" s="470">
        <v>86.179186530115729</v>
      </c>
      <c r="GH179" s="470">
        <v>88.062815001002335</v>
      </c>
      <c r="GI179" s="470">
        <v>88.585646965110186</v>
      </c>
      <c r="GJ179" s="470">
        <v>88.428345201842234</v>
      </c>
      <c r="GK179" s="470">
        <v>86.078819304824322</v>
      </c>
      <c r="GL179" s="470">
        <v>85.627956905667389</v>
      </c>
      <c r="GM179" s="470">
        <v>85.72839681174888</v>
      </c>
      <c r="GN179" s="470">
        <v>87.590000929491822</v>
      </c>
      <c r="GO179" s="470">
        <v>89.736239931286178</v>
      </c>
      <c r="GP179" s="470">
        <v>91.762818980111888</v>
      </c>
      <c r="GQ179" s="470">
        <v>92.623930880111587</v>
      </c>
      <c r="GR179" s="470">
        <v>91.309928209377318</v>
      </c>
      <c r="GS179" s="470">
        <v>92.430888958132073</v>
      </c>
      <c r="GT179" s="470">
        <v>94.461654218313512</v>
      </c>
      <c r="GU179" s="470">
        <v>95.020753915019114</v>
      </c>
      <c r="GV179" s="470">
        <v>94.349645315455007</v>
      </c>
      <c r="GW179" s="470">
        <v>94.085810126583297</v>
      </c>
      <c r="GX179" s="470">
        <v>92.827423907130367</v>
      </c>
      <c r="GY179" s="470">
        <v>90.700227098828279</v>
      </c>
      <c r="GZ179" s="470">
        <v>94.837910004522826</v>
      </c>
      <c r="HA179" s="470">
        <v>95.907002520050114</v>
      </c>
      <c r="HB179" s="470">
        <v>101.70672270530787</v>
      </c>
      <c r="HC179" s="470">
        <v>98.775317242420371</v>
      </c>
      <c r="HD179" s="470">
        <v>99.336934996857948</v>
      </c>
      <c r="HE179" s="470">
        <v>97.41737981936086</v>
      </c>
      <c r="HF179" s="470">
        <v>97.088187762761777</v>
      </c>
      <c r="HG179" s="470">
        <v>100.28627985910926</v>
      </c>
      <c r="HH179" s="470">
        <v>99.905511165261231</v>
      </c>
      <c r="HI179" s="470">
        <v>99.430260126596423</v>
      </c>
      <c r="HJ179" s="470">
        <v>97.980903797918486</v>
      </c>
      <c r="HK179" s="470">
        <v>98.422124071273615</v>
      </c>
      <c r="HL179" s="470">
        <v>99.203900695056191</v>
      </c>
      <c r="HM179" s="470">
        <v>102.01424497091381</v>
      </c>
      <c r="HN179" s="470">
        <v>104.24197057958141</v>
      </c>
      <c r="HO179" s="470">
        <v>99.703835322411493</v>
      </c>
      <c r="HP179" s="470">
        <v>98.461969297553637</v>
      </c>
      <c r="HQ179" s="470">
        <v>99.396470343192391</v>
      </c>
      <c r="HR179" s="470">
        <v>99.829930474471126</v>
      </c>
      <c r="HS179" s="470">
        <v>100.55206437837666</v>
      </c>
      <c r="HT179" s="470">
        <v>100.1415248964814</v>
      </c>
      <c r="HU179" s="470">
        <v>99.467393722861047</v>
      </c>
      <c r="HV179" s="470">
        <v>99.503529026867596</v>
      </c>
      <c r="HW179" s="470">
        <v>100</v>
      </c>
      <c r="HX179" s="470">
        <v>99.944070720227472</v>
      </c>
      <c r="HY179" s="470">
        <v>101.47959774507595</v>
      </c>
      <c r="HZ179" s="470">
        <v>99.915357868380212</v>
      </c>
      <c r="IA179" s="470">
        <v>99.910646831734823</v>
      </c>
      <c r="IB179" s="470">
        <v>100.64167450181455</v>
      </c>
      <c r="IC179" s="470">
        <v>100.19164680306126</v>
      </c>
      <c r="ID179" s="470">
        <v>101.02116252474708</v>
      </c>
      <c r="IE179" s="470">
        <v>101.31768628093191</v>
      </c>
      <c r="IF179" s="470">
        <v>100.84899623344717</v>
      </c>
      <c r="IG179" s="470">
        <v>101.45847579092728</v>
      </c>
      <c r="IH179" s="470">
        <v>99.834909010290161</v>
      </c>
      <c r="II179" s="470">
        <v>99.637390688612356</v>
      </c>
      <c r="IJ179" s="470">
        <v>99.054221669494524</v>
      </c>
      <c r="IK179" s="470">
        <v>98.322555109401506</v>
      </c>
      <c r="IL179" s="470">
        <v>100.38365001406694</v>
      </c>
      <c r="IM179" s="470">
        <v>100.78821518997458</v>
      </c>
      <c r="IN179" s="470">
        <v>100.95042356121827</v>
      </c>
      <c r="IO179" s="470">
        <v>102.08075520517694</v>
      </c>
      <c r="IP179" s="470">
        <v>105.51392603982228</v>
      </c>
      <c r="IQ179" s="470">
        <v>105.18805965947787</v>
      </c>
      <c r="IR179" s="470">
        <v>104.24179114182837</v>
      </c>
      <c r="IS179" s="470">
        <v>103.03337679798217</v>
      </c>
      <c r="IT179" s="470">
        <v>103.8223315358144</v>
      </c>
      <c r="IU179" s="470">
        <v>102.96566676788402</v>
      </c>
      <c r="IV179" s="470">
        <v>104.21938464244707</v>
      </c>
      <c r="IW179" s="470">
        <v>105.58395442557065</v>
      </c>
      <c r="IX179" s="470">
        <v>107.52141134569474</v>
      </c>
      <c r="IY179" s="470">
        <v>104.91241100297445</v>
      </c>
      <c r="IZ179" s="470">
        <v>107.03734964234235</v>
      </c>
      <c r="JA179" s="470">
        <v>108.2069720479885</v>
      </c>
      <c r="JB179" s="470">
        <v>105.22934298252703</v>
      </c>
      <c r="JC179" s="470">
        <v>105.8949760210065</v>
      </c>
      <c r="JD179" s="470">
        <v>106.00150262102031</v>
      </c>
      <c r="JE179" s="470">
        <v>105.79902591757275</v>
      </c>
      <c r="JF179" s="470">
        <v>105.10053879741191</v>
      </c>
      <c r="JG179" s="470">
        <v>107.71012658736753</v>
      </c>
      <c r="JH179" s="470">
        <v>111.42969911977282</v>
      </c>
      <c r="JI179" s="470">
        <v>112.05307529211736</v>
      </c>
      <c r="JJ179" s="470">
        <v>111.84606194981359</v>
      </c>
      <c r="JK179" s="470">
        <v>110.78309299974339</v>
      </c>
      <c r="JL179" s="470">
        <v>110.22500385727861</v>
      </c>
      <c r="JM179" s="470">
        <v>109.06291083202591</v>
      </c>
      <c r="JN179" s="470">
        <v>112.46875966991368</v>
      </c>
      <c r="JO179" s="470">
        <v>113.39202730807845</v>
      </c>
      <c r="JP179" s="470">
        <v>111.59338820254025</v>
      </c>
      <c r="JQ179" s="470">
        <v>112.83254532332931</v>
      </c>
      <c r="JR179" s="470">
        <v>112.94460299590779</v>
      </c>
      <c r="JS179" s="470">
        <v>116.97352043390892</v>
      </c>
      <c r="JT179" s="470">
        <v>117.87087039173886</v>
      </c>
      <c r="JU179" s="470">
        <v>123.99310106406701</v>
      </c>
      <c r="JV179" s="470">
        <v>128.95239944671098</v>
      </c>
      <c r="JW179" s="470">
        <v>124.15120007798561</v>
      </c>
      <c r="JX179" s="470">
        <v>121.24356074798331</v>
      </c>
      <c r="JY179" s="470">
        <v>121.46560244849603</v>
      </c>
      <c r="JZ179" s="470">
        <v>125.42707452784882</v>
      </c>
      <c r="KA179" s="470">
        <v>123.9966499798056</v>
      </c>
      <c r="KB179" s="470">
        <v>121.44160308211325</v>
      </c>
      <c r="KC179" s="470">
        <v>120.5610496523955</v>
      </c>
      <c r="KD179" s="470">
        <v>118.28554352095952</v>
      </c>
      <c r="KE179" s="470">
        <v>118.24718785568027</v>
      </c>
      <c r="KF179" s="470">
        <v>118.06328015673716</v>
      </c>
      <c r="KG179" s="470">
        <v>119.85960688001641</v>
      </c>
      <c r="KH179" s="470">
        <v>121.29136695614963</v>
      </c>
      <c r="KI179" s="470">
        <v>120.53391808334941</v>
      </c>
      <c r="KJ179" s="470">
        <v>119.71626933343948</v>
      </c>
      <c r="KK179" s="470">
        <v>120.13840190535812</v>
      </c>
      <c r="KL179" s="470">
        <v>121.52386304408166</v>
      </c>
      <c r="KM179" s="470">
        <v>121.05069562588541</v>
      </c>
      <c r="KN179" s="470">
        <v>123.42948648488004</v>
      </c>
      <c r="KO179" s="470">
        <v>123.52820617327201</v>
      </c>
      <c r="KP179" s="470">
        <v>124.74795603226244</v>
      </c>
      <c r="KQ179" s="470">
        <v>130.12552279250312</v>
      </c>
      <c r="KR179" s="470">
        <v>132.240748724816</v>
      </c>
      <c r="KS179" s="470">
        <v>139.6872031699327</v>
      </c>
      <c r="KT179" s="470">
        <v>132.01172087814473</v>
      </c>
      <c r="KU179" s="470">
        <v>130.21534389011049</v>
      </c>
      <c r="KV179" s="470">
        <v>125.7550756545368</v>
      </c>
      <c r="KW179" s="470">
        <v>125.22376802915663</v>
      </c>
      <c r="KX179" s="470">
        <v>129.381061246207</v>
      </c>
      <c r="KY179" s="470">
        <v>130.6624697810102</v>
      </c>
      <c r="KZ179" s="470">
        <v>130.18636753913458</v>
      </c>
      <c r="LA179" s="470">
        <v>128.20424721670901</v>
      </c>
      <c r="LB179" s="470">
        <v>129.03124163177216</v>
      </c>
      <c r="LC179" s="470">
        <v>129.53611112402962</v>
      </c>
      <c r="LD179" s="470">
        <v>133.34737120773988</v>
      </c>
      <c r="LE179" s="470">
        <v>130.92059524869043</v>
      </c>
      <c r="LF179" s="470">
        <v>0</v>
      </c>
      <c r="LG179" s="470">
        <v>0</v>
      </c>
      <c r="LH179" s="470">
        <v>0</v>
      </c>
      <c r="LI179" s="470">
        <v>0</v>
      </c>
      <c r="LJ179" s="470">
        <v>0</v>
      </c>
      <c r="LK179" s="470">
        <v>0</v>
      </c>
      <c r="LL179" s="470">
        <v>0</v>
      </c>
      <c r="LM179" s="470">
        <v>0</v>
      </c>
      <c r="LN179" s="470"/>
      <c r="LO179" s="470"/>
      <c r="LP179" s="470"/>
      <c r="LQ179" s="470"/>
      <c r="LR179" s="470"/>
      <c r="LS179" s="470"/>
      <c r="LT179" s="470"/>
      <c r="LU179" s="470"/>
      <c r="LV179" s="470"/>
      <c r="LW179" s="470"/>
      <c r="LX179" s="470"/>
      <c r="LY179" s="470"/>
      <c r="LZ179" s="470"/>
      <c r="MA179" s="470"/>
      <c r="MB179" s="470"/>
      <c r="MC179" s="470"/>
      <c r="MD179" s="470"/>
      <c r="ME179" s="470"/>
      <c r="MF179" s="470"/>
      <c r="MG179" s="470"/>
      <c r="MH179" s="470"/>
      <c r="MI179" s="470"/>
      <c r="MJ179" s="470"/>
      <c r="MK179" s="470"/>
      <c r="ML179" s="470"/>
      <c r="MM179" s="470"/>
      <c r="MN179" s="470"/>
      <c r="MO179" s="470"/>
      <c r="MP179" s="470"/>
      <c r="MQ179" s="470"/>
      <c r="MR179" s="470"/>
      <c r="MS179" s="470"/>
      <c r="MT179" s="470"/>
      <c r="MU179" s="470"/>
      <c r="MV179" s="470"/>
      <c r="MW179" s="470"/>
    </row>
    <row r="180" spans="1:361">
      <c r="A180" s="466" t="s">
        <v>913</v>
      </c>
      <c r="B180" s="562">
        <v>510.99696959581195</v>
      </c>
      <c r="C180" s="470">
        <v>0</v>
      </c>
      <c r="D180" s="470">
        <v>0</v>
      </c>
      <c r="E180" s="470">
        <v>0</v>
      </c>
      <c r="F180" s="470">
        <v>0</v>
      </c>
      <c r="G180" s="470">
        <v>0</v>
      </c>
      <c r="H180" s="470">
        <v>0</v>
      </c>
      <c r="I180" s="470">
        <v>0</v>
      </c>
      <c r="J180" s="470">
        <v>0</v>
      </c>
      <c r="K180" s="470">
        <v>0</v>
      </c>
      <c r="L180" s="470">
        <v>0</v>
      </c>
      <c r="M180" s="470">
        <v>0</v>
      </c>
      <c r="N180" s="470">
        <v>0</v>
      </c>
      <c r="O180" s="470">
        <v>0</v>
      </c>
      <c r="P180" s="470">
        <v>0</v>
      </c>
      <c r="Q180" s="470">
        <v>0</v>
      </c>
      <c r="R180" s="470">
        <v>0</v>
      </c>
      <c r="S180" s="470">
        <v>0</v>
      </c>
      <c r="T180" s="470">
        <v>0</v>
      </c>
      <c r="U180" s="470">
        <v>0</v>
      </c>
      <c r="V180" s="470">
        <v>0</v>
      </c>
      <c r="W180" s="470">
        <v>0</v>
      </c>
      <c r="X180" s="470">
        <v>0</v>
      </c>
      <c r="Y180" s="470">
        <v>0</v>
      </c>
      <c r="Z180" s="470">
        <v>0</v>
      </c>
      <c r="AA180" s="470">
        <v>0</v>
      </c>
      <c r="AB180" s="470">
        <v>0</v>
      </c>
      <c r="AC180" s="470">
        <v>0</v>
      </c>
      <c r="AD180" s="470">
        <v>0</v>
      </c>
      <c r="AE180" s="470">
        <v>0</v>
      </c>
      <c r="AF180" s="470">
        <v>0</v>
      </c>
      <c r="AG180" s="470">
        <v>0</v>
      </c>
      <c r="AH180" s="470">
        <v>0</v>
      </c>
      <c r="AI180" s="470">
        <v>0</v>
      </c>
      <c r="AJ180" s="470">
        <v>0</v>
      </c>
      <c r="AK180" s="470">
        <v>0</v>
      </c>
      <c r="AL180" s="470">
        <v>0</v>
      </c>
      <c r="AM180" s="470">
        <v>0</v>
      </c>
      <c r="AN180" s="470">
        <v>0</v>
      </c>
      <c r="AO180" s="470">
        <v>0</v>
      </c>
      <c r="AP180" s="470">
        <v>0</v>
      </c>
      <c r="AQ180" s="470">
        <v>0</v>
      </c>
      <c r="AR180" s="470">
        <v>0</v>
      </c>
      <c r="AS180" s="470">
        <v>0</v>
      </c>
      <c r="AT180" s="470">
        <v>0</v>
      </c>
      <c r="AU180" s="470">
        <v>0</v>
      </c>
      <c r="AV180" s="470">
        <v>0</v>
      </c>
      <c r="AW180" s="470">
        <v>0</v>
      </c>
      <c r="AX180" s="470">
        <v>0</v>
      </c>
      <c r="AY180" s="470">
        <v>0</v>
      </c>
      <c r="AZ180" s="470">
        <v>0</v>
      </c>
      <c r="BA180" s="470">
        <v>0</v>
      </c>
      <c r="BB180" s="470">
        <v>0</v>
      </c>
      <c r="BC180" s="470">
        <v>0</v>
      </c>
      <c r="BD180" s="470">
        <v>0</v>
      </c>
      <c r="BE180" s="470">
        <v>0</v>
      </c>
      <c r="BF180" s="470">
        <v>0</v>
      </c>
      <c r="BG180" s="470">
        <v>0</v>
      </c>
      <c r="BH180" s="470">
        <v>0</v>
      </c>
      <c r="BI180" s="470">
        <v>0</v>
      </c>
      <c r="BJ180" s="470">
        <v>0</v>
      </c>
      <c r="BK180" s="470">
        <v>0</v>
      </c>
      <c r="BL180" s="470">
        <v>0</v>
      </c>
      <c r="BM180" s="470">
        <v>0</v>
      </c>
      <c r="BN180" s="470">
        <v>0</v>
      </c>
      <c r="BO180" s="470">
        <v>0</v>
      </c>
      <c r="BP180" s="470">
        <v>0</v>
      </c>
      <c r="BQ180" s="470">
        <v>0</v>
      </c>
      <c r="BR180" s="470">
        <v>0</v>
      </c>
      <c r="BS180" s="470">
        <v>0</v>
      </c>
      <c r="BT180" s="470">
        <v>0</v>
      </c>
      <c r="BU180" s="470">
        <v>0</v>
      </c>
      <c r="BV180" s="470">
        <v>0</v>
      </c>
      <c r="BW180" s="470">
        <v>0</v>
      </c>
      <c r="BX180" s="470">
        <v>0</v>
      </c>
      <c r="BY180" s="470">
        <v>0</v>
      </c>
      <c r="BZ180" s="470">
        <v>0</v>
      </c>
      <c r="CA180" s="470">
        <v>0</v>
      </c>
      <c r="CB180" s="470">
        <v>0</v>
      </c>
      <c r="CC180" s="470">
        <v>0</v>
      </c>
      <c r="CD180" s="470">
        <v>0</v>
      </c>
      <c r="CE180" s="470">
        <v>0</v>
      </c>
      <c r="CF180" s="470">
        <v>0</v>
      </c>
      <c r="CG180" s="470">
        <v>0</v>
      </c>
      <c r="CH180" s="470">
        <v>0</v>
      </c>
      <c r="CI180" s="470">
        <v>0</v>
      </c>
      <c r="CJ180" s="470">
        <v>0</v>
      </c>
      <c r="CK180" s="470">
        <v>0</v>
      </c>
      <c r="CL180" s="470">
        <v>0</v>
      </c>
      <c r="CM180" s="470">
        <v>0</v>
      </c>
      <c r="CN180" s="470">
        <v>0</v>
      </c>
      <c r="CO180" s="470">
        <v>0</v>
      </c>
      <c r="CP180" s="470">
        <v>0</v>
      </c>
      <c r="CQ180" s="470">
        <v>0</v>
      </c>
      <c r="CR180" s="470">
        <v>0</v>
      </c>
      <c r="CS180" s="470">
        <v>0</v>
      </c>
      <c r="CT180" s="470">
        <v>0</v>
      </c>
      <c r="CU180" s="470">
        <v>0</v>
      </c>
      <c r="CV180" s="470">
        <v>0</v>
      </c>
      <c r="CW180" s="470">
        <v>0</v>
      </c>
      <c r="CX180" s="470">
        <v>0</v>
      </c>
      <c r="CY180" s="470">
        <v>0</v>
      </c>
      <c r="CZ180" s="470">
        <v>0</v>
      </c>
      <c r="DA180" s="470">
        <v>0</v>
      </c>
      <c r="DB180" s="470">
        <v>0</v>
      </c>
      <c r="DC180" s="470">
        <v>0</v>
      </c>
      <c r="DD180" s="470">
        <v>0</v>
      </c>
      <c r="DE180" s="470">
        <v>0</v>
      </c>
      <c r="DF180" s="470">
        <v>0</v>
      </c>
      <c r="DG180" s="470">
        <v>0</v>
      </c>
      <c r="DH180" s="470">
        <v>0</v>
      </c>
      <c r="DI180" s="470">
        <v>0</v>
      </c>
      <c r="DJ180" s="470">
        <v>0</v>
      </c>
      <c r="DK180" s="470">
        <v>0</v>
      </c>
      <c r="DL180" s="470">
        <v>0</v>
      </c>
      <c r="DM180" s="470">
        <v>0</v>
      </c>
      <c r="DN180" s="470">
        <v>0</v>
      </c>
      <c r="DO180" s="470">
        <v>0</v>
      </c>
      <c r="DP180" s="470">
        <v>0</v>
      </c>
      <c r="DQ180" s="470">
        <v>0</v>
      </c>
      <c r="DR180" s="470">
        <v>0</v>
      </c>
      <c r="DS180" s="470">
        <v>0</v>
      </c>
      <c r="DT180" s="470">
        <v>0</v>
      </c>
      <c r="DU180" s="470">
        <v>0</v>
      </c>
      <c r="DV180" s="470">
        <v>0</v>
      </c>
      <c r="DW180" s="470">
        <v>0</v>
      </c>
      <c r="DX180" s="470">
        <v>0</v>
      </c>
      <c r="DY180" s="470">
        <v>0</v>
      </c>
      <c r="DZ180" s="470">
        <v>0</v>
      </c>
      <c r="EA180" s="470">
        <v>0</v>
      </c>
      <c r="EB180" s="470">
        <v>0</v>
      </c>
      <c r="EC180" s="470">
        <v>0</v>
      </c>
      <c r="ED180" s="470">
        <v>0</v>
      </c>
      <c r="EE180" s="470">
        <v>0</v>
      </c>
      <c r="EF180" s="470">
        <v>0</v>
      </c>
      <c r="EG180" s="470">
        <v>0</v>
      </c>
      <c r="EH180" s="470">
        <v>0</v>
      </c>
      <c r="EI180" s="470">
        <v>0</v>
      </c>
      <c r="EJ180" s="470">
        <v>0</v>
      </c>
      <c r="EK180" s="470">
        <v>0</v>
      </c>
      <c r="EL180" s="470">
        <v>0</v>
      </c>
      <c r="EM180" s="470">
        <v>0</v>
      </c>
      <c r="EN180" s="470">
        <v>0</v>
      </c>
      <c r="EO180" s="470">
        <v>0</v>
      </c>
      <c r="EP180" s="470">
        <v>0</v>
      </c>
      <c r="EQ180" s="470">
        <v>0</v>
      </c>
      <c r="ER180" s="470">
        <v>0</v>
      </c>
      <c r="ES180" s="470">
        <v>0</v>
      </c>
      <c r="ET180" s="470">
        <v>0</v>
      </c>
      <c r="EU180" s="470">
        <v>0</v>
      </c>
      <c r="EV180" s="470">
        <v>0</v>
      </c>
      <c r="EW180" s="470">
        <v>0</v>
      </c>
      <c r="EX180" s="470">
        <v>0</v>
      </c>
      <c r="EY180" s="470">
        <v>0</v>
      </c>
      <c r="EZ180" s="470">
        <v>0</v>
      </c>
      <c r="FA180" s="470">
        <v>0</v>
      </c>
      <c r="FB180" s="470">
        <v>0</v>
      </c>
      <c r="FC180" s="470">
        <v>0</v>
      </c>
      <c r="FD180" s="470">
        <v>0</v>
      </c>
      <c r="FE180" s="470">
        <v>0</v>
      </c>
      <c r="FF180" s="470">
        <v>0</v>
      </c>
      <c r="FG180" s="470">
        <v>0</v>
      </c>
      <c r="FH180" s="470">
        <v>0</v>
      </c>
      <c r="FI180" s="470">
        <v>0</v>
      </c>
      <c r="FJ180" s="470">
        <v>0</v>
      </c>
      <c r="FK180" s="470">
        <v>0</v>
      </c>
      <c r="FL180" s="470">
        <v>0</v>
      </c>
      <c r="FM180" s="470">
        <v>0</v>
      </c>
      <c r="FN180" s="470">
        <v>0</v>
      </c>
      <c r="FO180" s="470">
        <v>80.810077829181097</v>
      </c>
      <c r="FP180" s="470">
        <v>82.124142467269479</v>
      </c>
      <c r="FQ180" s="470">
        <v>82.493937649586428</v>
      </c>
      <c r="FR180" s="470">
        <v>82.586488834034071</v>
      </c>
      <c r="FS180" s="470">
        <v>82.59499018576598</v>
      </c>
      <c r="FT180" s="470">
        <v>82.465016199952572</v>
      </c>
      <c r="FU180" s="470">
        <v>82.562408696654089</v>
      </c>
      <c r="FV180" s="470">
        <v>84.288206635276836</v>
      </c>
      <c r="FW180" s="470">
        <v>85.31000526504576</v>
      </c>
      <c r="FX180" s="470">
        <v>85.479461132403856</v>
      </c>
      <c r="FY180" s="470">
        <v>83.077932754999438</v>
      </c>
      <c r="FZ180" s="470">
        <v>83.585604603147871</v>
      </c>
      <c r="GA180" s="470">
        <v>82.705478944224424</v>
      </c>
      <c r="GB180" s="470">
        <v>83.459723174078036</v>
      </c>
      <c r="GC180" s="470">
        <v>85.877446987917679</v>
      </c>
      <c r="GD180" s="470">
        <v>87.521221670085396</v>
      </c>
      <c r="GE180" s="470">
        <v>88.221755102466673</v>
      </c>
      <c r="GF180" s="470">
        <v>86.173290675978976</v>
      </c>
      <c r="GG180" s="470">
        <v>86.179186530115729</v>
      </c>
      <c r="GH180" s="470">
        <v>88.062815001002335</v>
      </c>
      <c r="GI180" s="470">
        <v>88.585646965110186</v>
      </c>
      <c r="GJ180" s="470">
        <v>88.428345201842234</v>
      </c>
      <c r="GK180" s="470">
        <v>86.078819304824322</v>
      </c>
      <c r="GL180" s="470">
        <v>85.627956905667375</v>
      </c>
      <c r="GM180" s="470">
        <v>85.72839681174888</v>
      </c>
      <c r="GN180" s="470">
        <v>87.590000929491822</v>
      </c>
      <c r="GO180" s="470">
        <v>89.736239931286178</v>
      </c>
      <c r="GP180" s="470">
        <v>91.762818980111888</v>
      </c>
      <c r="GQ180" s="470">
        <v>92.623930880111587</v>
      </c>
      <c r="GR180" s="470">
        <v>91.309928209377333</v>
      </c>
      <c r="GS180" s="470">
        <v>92.430888958132059</v>
      </c>
      <c r="GT180" s="470">
        <v>94.461654218313512</v>
      </c>
      <c r="GU180" s="470">
        <v>95.020753915019114</v>
      </c>
      <c r="GV180" s="470">
        <v>94.349645315454993</v>
      </c>
      <c r="GW180" s="470">
        <v>94.085810126583311</v>
      </c>
      <c r="GX180" s="470">
        <v>92.827423907130367</v>
      </c>
      <c r="GY180" s="470">
        <v>90.700227098828279</v>
      </c>
      <c r="GZ180" s="470">
        <v>94.837910004522826</v>
      </c>
      <c r="HA180" s="470">
        <v>95.907002520050099</v>
      </c>
      <c r="HB180" s="470">
        <v>101.70672270530788</v>
      </c>
      <c r="HC180" s="470">
        <v>98.775317242420371</v>
      </c>
      <c r="HD180" s="470">
        <v>99.336934996857948</v>
      </c>
      <c r="HE180" s="470">
        <v>97.41737981936086</v>
      </c>
      <c r="HF180" s="470">
        <v>97.088187762761777</v>
      </c>
      <c r="HG180" s="470">
        <v>100.28627985910926</v>
      </c>
      <c r="HH180" s="470">
        <v>99.905511165261231</v>
      </c>
      <c r="HI180" s="470">
        <v>99.430260126596437</v>
      </c>
      <c r="HJ180" s="470">
        <v>97.980903797918486</v>
      </c>
      <c r="HK180" s="470">
        <v>98.422124071273615</v>
      </c>
      <c r="HL180" s="470">
        <v>99.203900695056191</v>
      </c>
      <c r="HM180" s="470">
        <v>102.01424497091381</v>
      </c>
      <c r="HN180" s="470">
        <v>104.24197057958141</v>
      </c>
      <c r="HO180" s="470">
        <v>99.703835322411493</v>
      </c>
      <c r="HP180" s="470">
        <v>98.461969297553651</v>
      </c>
      <c r="HQ180" s="470">
        <v>99.396470343192405</v>
      </c>
      <c r="HR180" s="470">
        <v>99.829930474471141</v>
      </c>
      <c r="HS180" s="470">
        <v>100.55206437837664</v>
      </c>
      <c r="HT180" s="470">
        <v>100.1415248964814</v>
      </c>
      <c r="HU180" s="470">
        <v>99.467393722861047</v>
      </c>
      <c r="HV180" s="470">
        <v>99.503529026867611</v>
      </c>
      <c r="HW180" s="470">
        <v>100</v>
      </c>
      <c r="HX180" s="470">
        <v>99.944070720227472</v>
      </c>
      <c r="HY180" s="470">
        <v>101.47959774507595</v>
      </c>
      <c r="HZ180" s="470">
        <v>99.915357868380212</v>
      </c>
      <c r="IA180" s="470">
        <v>99.910646831734823</v>
      </c>
      <c r="IB180" s="470">
        <v>100.64167450181455</v>
      </c>
      <c r="IC180" s="470">
        <v>100.19164680306126</v>
      </c>
      <c r="ID180" s="470">
        <v>101.02116252474708</v>
      </c>
      <c r="IE180" s="470">
        <v>101.31768628093191</v>
      </c>
      <c r="IF180" s="470">
        <v>100.84899623344717</v>
      </c>
      <c r="IG180" s="470">
        <v>101.45847579092728</v>
      </c>
      <c r="IH180" s="470">
        <v>99.834909010290161</v>
      </c>
      <c r="II180" s="470">
        <v>99.637390688612356</v>
      </c>
      <c r="IJ180" s="470">
        <v>99.054221669494524</v>
      </c>
      <c r="IK180" s="470">
        <v>98.322555109401506</v>
      </c>
      <c r="IL180" s="470">
        <v>100.38365001406696</v>
      </c>
      <c r="IM180" s="470">
        <v>100.78821518997459</v>
      </c>
      <c r="IN180" s="470">
        <v>100.95042356121829</v>
      </c>
      <c r="IO180" s="470">
        <v>102.08075520517696</v>
      </c>
      <c r="IP180" s="470">
        <v>105.51392603982228</v>
      </c>
      <c r="IQ180" s="470">
        <v>105.18805965947787</v>
      </c>
      <c r="IR180" s="470">
        <v>104.24179114182839</v>
      </c>
      <c r="IS180" s="470">
        <v>103.03337679798217</v>
      </c>
      <c r="IT180" s="470">
        <v>103.8223315358144</v>
      </c>
      <c r="IU180" s="470">
        <v>102.965666767884</v>
      </c>
      <c r="IV180" s="470">
        <v>104.21938464244707</v>
      </c>
      <c r="IW180" s="470">
        <v>105.58395442557065</v>
      </c>
      <c r="IX180" s="470">
        <v>107.52141134569473</v>
      </c>
      <c r="IY180" s="470">
        <v>104.91241100297444</v>
      </c>
      <c r="IZ180" s="470">
        <v>107.03734964234236</v>
      </c>
      <c r="JA180" s="470">
        <v>108.2069720479885</v>
      </c>
      <c r="JB180" s="470">
        <v>105.22934298252703</v>
      </c>
      <c r="JC180" s="470">
        <v>105.8949760210065</v>
      </c>
      <c r="JD180" s="470">
        <v>106.00150262102031</v>
      </c>
      <c r="JE180" s="470">
        <v>105.79902591757276</v>
      </c>
      <c r="JF180" s="470">
        <v>105.10053879741193</v>
      </c>
      <c r="JG180" s="470">
        <v>107.71012658736753</v>
      </c>
      <c r="JH180" s="470">
        <v>111.42969911977282</v>
      </c>
      <c r="JI180" s="470">
        <v>112.05307529211736</v>
      </c>
      <c r="JJ180" s="470">
        <v>111.84606194981359</v>
      </c>
      <c r="JK180" s="470">
        <v>110.7830929997434</v>
      </c>
      <c r="JL180" s="470">
        <v>110.22500385727862</v>
      </c>
      <c r="JM180" s="470">
        <v>109.06291083202591</v>
      </c>
      <c r="JN180" s="470">
        <v>112.46875966991368</v>
      </c>
      <c r="JO180" s="470">
        <v>113.39202730807845</v>
      </c>
      <c r="JP180" s="470">
        <v>111.59338820254025</v>
      </c>
      <c r="JQ180" s="470">
        <v>112.83254532332931</v>
      </c>
      <c r="JR180" s="470">
        <v>112.94460299590779</v>
      </c>
      <c r="JS180" s="470">
        <v>116.97352043390893</v>
      </c>
      <c r="JT180" s="470">
        <v>117.87087039173886</v>
      </c>
      <c r="JU180" s="470">
        <v>123.99310106406701</v>
      </c>
      <c r="JV180" s="470">
        <v>128.95239944671098</v>
      </c>
      <c r="JW180" s="470">
        <v>124.15120007798561</v>
      </c>
      <c r="JX180" s="470">
        <v>121.24356074798332</v>
      </c>
      <c r="JY180" s="470">
        <v>121.46560244849604</v>
      </c>
      <c r="JZ180" s="470">
        <v>125.42707452784882</v>
      </c>
      <c r="KA180" s="470">
        <v>123.9966499798056</v>
      </c>
      <c r="KB180" s="470">
        <v>121.44160308211325</v>
      </c>
      <c r="KC180" s="470">
        <v>120.5610496523955</v>
      </c>
      <c r="KD180" s="470">
        <v>118.28554352095951</v>
      </c>
      <c r="KE180" s="470">
        <v>118.24718785568028</v>
      </c>
      <c r="KF180" s="470">
        <v>118.06328015673716</v>
      </c>
      <c r="KG180" s="470">
        <v>119.85960688001643</v>
      </c>
      <c r="KH180" s="470">
        <v>121.29136695614964</v>
      </c>
      <c r="KI180" s="470">
        <v>120.53391808334941</v>
      </c>
      <c r="KJ180" s="470">
        <v>119.7162693334395</v>
      </c>
      <c r="KK180" s="470">
        <v>120.13840190535812</v>
      </c>
      <c r="KL180" s="470">
        <v>121.52386304408166</v>
      </c>
      <c r="KM180" s="470">
        <v>121.05069562588541</v>
      </c>
      <c r="KN180" s="470">
        <v>123.42948648488006</v>
      </c>
      <c r="KO180" s="470">
        <v>123.52820617327201</v>
      </c>
      <c r="KP180" s="470">
        <v>124.74795603226244</v>
      </c>
      <c r="KQ180" s="470">
        <v>130.12552279250315</v>
      </c>
      <c r="KR180" s="470">
        <v>132.240748724816</v>
      </c>
      <c r="KS180" s="470">
        <v>139.6872031699327</v>
      </c>
      <c r="KT180" s="470">
        <v>132.01172087814473</v>
      </c>
      <c r="KU180" s="470">
        <v>130.21534389011049</v>
      </c>
      <c r="KV180" s="470">
        <v>125.7550756545368</v>
      </c>
      <c r="KW180" s="470">
        <v>125.22376802915663</v>
      </c>
      <c r="KX180" s="470">
        <v>129.381061246207</v>
      </c>
      <c r="KY180" s="470">
        <v>130.6624697810102</v>
      </c>
      <c r="KZ180" s="470">
        <v>130.18636753913458</v>
      </c>
      <c r="LA180" s="470">
        <v>128.20424721670901</v>
      </c>
      <c r="LB180" s="470">
        <v>129.03124163177216</v>
      </c>
      <c r="LC180" s="470">
        <v>129.53611112402962</v>
      </c>
      <c r="LD180" s="470">
        <v>133.34737120773988</v>
      </c>
      <c r="LE180" s="470">
        <v>130.92059524869043</v>
      </c>
      <c r="LF180" s="470">
        <v>0</v>
      </c>
      <c r="LG180" s="470">
        <v>0</v>
      </c>
      <c r="LH180" s="470">
        <v>0</v>
      </c>
      <c r="LI180" s="470">
        <v>0</v>
      </c>
      <c r="LJ180" s="470">
        <v>0</v>
      </c>
      <c r="LK180" s="470">
        <v>0</v>
      </c>
      <c r="LL180" s="470">
        <v>0</v>
      </c>
      <c r="LM180" s="470">
        <v>0</v>
      </c>
      <c r="LN180" s="470"/>
      <c r="LO180" s="470"/>
      <c r="LP180" s="470"/>
      <c r="LQ180" s="470"/>
      <c r="LR180" s="470"/>
      <c r="LS180" s="470"/>
      <c r="LT180" s="470"/>
      <c r="LU180" s="470"/>
      <c r="LV180" s="470"/>
      <c r="LW180" s="470"/>
      <c r="LX180" s="470"/>
      <c r="LY180" s="470"/>
      <c r="LZ180" s="470"/>
      <c r="MA180" s="470"/>
      <c r="MB180" s="470"/>
      <c r="MC180" s="470"/>
      <c r="MD180" s="470"/>
      <c r="ME180" s="470"/>
      <c r="MF180" s="470"/>
      <c r="MG180" s="470"/>
      <c r="MH180" s="470"/>
      <c r="MI180" s="470"/>
      <c r="MJ180" s="470"/>
      <c r="MK180" s="470"/>
      <c r="ML180" s="470"/>
      <c r="MM180" s="470"/>
      <c r="MN180" s="470"/>
      <c r="MO180" s="470"/>
      <c r="MP180" s="470"/>
      <c r="MQ180" s="470"/>
      <c r="MR180" s="470"/>
      <c r="MS180" s="470"/>
      <c r="MT180" s="470"/>
      <c r="MU180" s="470"/>
      <c r="MV180" s="470"/>
      <c r="MW180" s="470"/>
    </row>
    <row r="181" spans="1:361">
      <c r="A181" s="466" t="s">
        <v>914</v>
      </c>
      <c r="B181" s="562">
        <v>164.98753901717066</v>
      </c>
      <c r="C181" s="470">
        <v>0</v>
      </c>
      <c r="D181" s="470">
        <v>0</v>
      </c>
      <c r="E181" s="470">
        <v>0</v>
      </c>
      <c r="F181" s="470">
        <v>0</v>
      </c>
      <c r="G181" s="470">
        <v>0</v>
      </c>
      <c r="H181" s="470">
        <v>0</v>
      </c>
      <c r="I181" s="470">
        <v>0</v>
      </c>
      <c r="J181" s="470">
        <v>0</v>
      </c>
      <c r="K181" s="470">
        <v>0</v>
      </c>
      <c r="L181" s="470">
        <v>0</v>
      </c>
      <c r="M181" s="470">
        <v>0</v>
      </c>
      <c r="N181" s="470">
        <v>0</v>
      </c>
      <c r="O181" s="470">
        <v>0</v>
      </c>
      <c r="P181" s="470">
        <v>0</v>
      </c>
      <c r="Q181" s="470">
        <v>0</v>
      </c>
      <c r="R181" s="470">
        <v>0</v>
      </c>
      <c r="S181" s="470">
        <v>0</v>
      </c>
      <c r="T181" s="470">
        <v>0</v>
      </c>
      <c r="U181" s="470">
        <v>0</v>
      </c>
      <c r="V181" s="470">
        <v>0</v>
      </c>
      <c r="W181" s="470">
        <v>0</v>
      </c>
      <c r="X181" s="470">
        <v>0</v>
      </c>
      <c r="Y181" s="470">
        <v>0</v>
      </c>
      <c r="Z181" s="470">
        <v>0</v>
      </c>
      <c r="AA181" s="470">
        <v>0</v>
      </c>
      <c r="AB181" s="470">
        <v>0</v>
      </c>
      <c r="AC181" s="470">
        <v>0</v>
      </c>
      <c r="AD181" s="470">
        <v>0</v>
      </c>
      <c r="AE181" s="470">
        <v>0</v>
      </c>
      <c r="AF181" s="470">
        <v>0</v>
      </c>
      <c r="AG181" s="470">
        <v>0</v>
      </c>
      <c r="AH181" s="470">
        <v>0</v>
      </c>
      <c r="AI181" s="470">
        <v>0</v>
      </c>
      <c r="AJ181" s="470">
        <v>0</v>
      </c>
      <c r="AK181" s="470">
        <v>0</v>
      </c>
      <c r="AL181" s="470">
        <v>0</v>
      </c>
      <c r="AM181" s="470">
        <v>0</v>
      </c>
      <c r="AN181" s="470">
        <v>0</v>
      </c>
      <c r="AO181" s="470">
        <v>0</v>
      </c>
      <c r="AP181" s="470">
        <v>0</v>
      </c>
      <c r="AQ181" s="470">
        <v>0</v>
      </c>
      <c r="AR181" s="470">
        <v>0</v>
      </c>
      <c r="AS181" s="470">
        <v>0</v>
      </c>
      <c r="AT181" s="470">
        <v>0</v>
      </c>
      <c r="AU181" s="470">
        <v>0</v>
      </c>
      <c r="AV181" s="470">
        <v>0</v>
      </c>
      <c r="AW181" s="470">
        <v>0</v>
      </c>
      <c r="AX181" s="470">
        <v>0</v>
      </c>
      <c r="AY181" s="470">
        <v>0</v>
      </c>
      <c r="AZ181" s="470">
        <v>0</v>
      </c>
      <c r="BA181" s="470">
        <v>0</v>
      </c>
      <c r="BB181" s="470">
        <v>0</v>
      </c>
      <c r="BC181" s="470">
        <v>0</v>
      </c>
      <c r="BD181" s="470">
        <v>0</v>
      </c>
      <c r="BE181" s="470">
        <v>0</v>
      </c>
      <c r="BF181" s="470">
        <v>0</v>
      </c>
      <c r="BG181" s="470">
        <v>0</v>
      </c>
      <c r="BH181" s="470">
        <v>0</v>
      </c>
      <c r="BI181" s="470">
        <v>0</v>
      </c>
      <c r="BJ181" s="470">
        <v>0</v>
      </c>
      <c r="BK181" s="470">
        <v>0</v>
      </c>
      <c r="BL181" s="470">
        <v>0</v>
      </c>
      <c r="BM181" s="470">
        <v>0</v>
      </c>
      <c r="BN181" s="470">
        <v>0</v>
      </c>
      <c r="BO181" s="470">
        <v>0</v>
      </c>
      <c r="BP181" s="470">
        <v>0</v>
      </c>
      <c r="BQ181" s="470">
        <v>0</v>
      </c>
      <c r="BR181" s="470">
        <v>0</v>
      </c>
      <c r="BS181" s="470">
        <v>0</v>
      </c>
      <c r="BT181" s="470">
        <v>0</v>
      </c>
      <c r="BU181" s="470">
        <v>0</v>
      </c>
      <c r="BV181" s="470">
        <v>0</v>
      </c>
      <c r="BW181" s="470">
        <v>0</v>
      </c>
      <c r="BX181" s="470">
        <v>0</v>
      </c>
      <c r="BY181" s="470">
        <v>0</v>
      </c>
      <c r="BZ181" s="470">
        <v>0</v>
      </c>
      <c r="CA181" s="470">
        <v>0</v>
      </c>
      <c r="CB181" s="470">
        <v>0</v>
      </c>
      <c r="CC181" s="470">
        <v>0</v>
      </c>
      <c r="CD181" s="470">
        <v>0</v>
      </c>
      <c r="CE181" s="470">
        <v>0</v>
      </c>
      <c r="CF181" s="470">
        <v>0</v>
      </c>
      <c r="CG181" s="470">
        <v>0</v>
      </c>
      <c r="CH181" s="470">
        <v>0</v>
      </c>
      <c r="CI181" s="470">
        <v>0</v>
      </c>
      <c r="CJ181" s="470">
        <v>0</v>
      </c>
      <c r="CK181" s="470">
        <v>0</v>
      </c>
      <c r="CL181" s="470">
        <v>0</v>
      </c>
      <c r="CM181" s="470">
        <v>0</v>
      </c>
      <c r="CN181" s="470">
        <v>0</v>
      </c>
      <c r="CO181" s="470">
        <v>0</v>
      </c>
      <c r="CP181" s="470">
        <v>0</v>
      </c>
      <c r="CQ181" s="470">
        <v>0</v>
      </c>
      <c r="CR181" s="470">
        <v>0</v>
      </c>
      <c r="CS181" s="470">
        <v>0</v>
      </c>
      <c r="CT181" s="470">
        <v>0</v>
      </c>
      <c r="CU181" s="470">
        <v>0</v>
      </c>
      <c r="CV181" s="470">
        <v>0</v>
      </c>
      <c r="CW181" s="470">
        <v>0</v>
      </c>
      <c r="CX181" s="470">
        <v>0</v>
      </c>
      <c r="CY181" s="470">
        <v>0</v>
      </c>
      <c r="CZ181" s="470">
        <v>0</v>
      </c>
      <c r="DA181" s="470">
        <v>0</v>
      </c>
      <c r="DB181" s="470">
        <v>0</v>
      </c>
      <c r="DC181" s="470">
        <v>0</v>
      </c>
      <c r="DD181" s="470">
        <v>0</v>
      </c>
      <c r="DE181" s="470">
        <v>0</v>
      </c>
      <c r="DF181" s="470">
        <v>0</v>
      </c>
      <c r="DG181" s="470">
        <v>0</v>
      </c>
      <c r="DH181" s="470">
        <v>0</v>
      </c>
      <c r="DI181" s="470">
        <v>0</v>
      </c>
      <c r="DJ181" s="470">
        <v>0</v>
      </c>
      <c r="DK181" s="470">
        <v>0</v>
      </c>
      <c r="DL181" s="470">
        <v>0</v>
      </c>
      <c r="DM181" s="470">
        <v>0</v>
      </c>
      <c r="DN181" s="470">
        <v>0</v>
      </c>
      <c r="DO181" s="470">
        <v>0</v>
      </c>
      <c r="DP181" s="470">
        <v>0</v>
      </c>
      <c r="DQ181" s="470">
        <v>0</v>
      </c>
      <c r="DR181" s="470">
        <v>0</v>
      </c>
      <c r="DS181" s="470">
        <v>0</v>
      </c>
      <c r="DT181" s="470">
        <v>0</v>
      </c>
      <c r="DU181" s="470">
        <v>0</v>
      </c>
      <c r="DV181" s="470">
        <v>0</v>
      </c>
      <c r="DW181" s="470">
        <v>0</v>
      </c>
      <c r="DX181" s="470">
        <v>0</v>
      </c>
      <c r="DY181" s="470">
        <v>0</v>
      </c>
      <c r="DZ181" s="470">
        <v>0</v>
      </c>
      <c r="EA181" s="470">
        <v>0</v>
      </c>
      <c r="EB181" s="470">
        <v>0</v>
      </c>
      <c r="EC181" s="470">
        <v>0</v>
      </c>
      <c r="ED181" s="470">
        <v>0</v>
      </c>
      <c r="EE181" s="470">
        <v>0</v>
      </c>
      <c r="EF181" s="470">
        <v>0</v>
      </c>
      <c r="EG181" s="470">
        <v>0</v>
      </c>
      <c r="EH181" s="470">
        <v>0</v>
      </c>
      <c r="EI181" s="470">
        <v>0</v>
      </c>
      <c r="EJ181" s="470">
        <v>0</v>
      </c>
      <c r="EK181" s="470">
        <v>0</v>
      </c>
      <c r="EL181" s="470">
        <v>0</v>
      </c>
      <c r="EM181" s="470">
        <v>0</v>
      </c>
      <c r="EN181" s="470">
        <v>0</v>
      </c>
      <c r="EO181" s="470">
        <v>0</v>
      </c>
      <c r="EP181" s="470">
        <v>0</v>
      </c>
      <c r="EQ181" s="470">
        <v>0</v>
      </c>
      <c r="ER181" s="470">
        <v>0</v>
      </c>
      <c r="ES181" s="470">
        <v>0</v>
      </c>
      <c r="ET181" s="470">
        <v>0</v>
      </c>
      <c r="EU181" s="470">
        <v>0</v>
      </c>
      <c r="EV181" s="470">
        <v>0</v>
      </c>
      <c r="EW181" s="470">
        <v>0</v>
      </c>
      <c r="EX181" s="470">
        <v>0</v>
      </c>
      <c r="EY181" s="470">
        <v>0</v>
      </c>
      <c r="EZ181" s="470">
        <v>0</v>
      </c>
      <c r="FA181" s="470">
        <v>0</v>
      </c>
      <c r="FB181" s="470">
        <v>0</v>
      </c>
      <c r="FC181" s="470">
        <v>0</v>
      </c>
      <c r="FD181" s="470">
        <v>0</v>
      </c>
      <c r="FE181" s="470">
        <v>0</v>
      </c>
      <c r="FF181" s="470">
        <v>0</v>
      </c>
      <c r="FG181" s="470">
        <v>0</v>
      </c>
      <c r="FH181" s="470">
        <v>0</v>
      </c>
      <c r="FI181" s="470">
        <v>0</v>
      </c>
      <c r="FJ181" s="470">
        <v>0</v>
      </c>
      <c r="FK181" s="470">
        <v>0</v>
      </c>
      <c r="FL181" s="470">
        <v>0</v>
      </c>
      <c r="FM181" s="470">
        <v>0</v>
      </c>
      <c r="FN181" s="470">
        <v>0</v>
      </c>
      <c r="FO181" s="470">
        <v>80.810077829181097</v>
      </c>
      <c r="FP181" s="470">
        <v>82.124142467269479</v>
      </c>
      <c r="FQ181" s="470">
        <v>82.493937649586428</v>
      </c>
      <c r="FR181" s="470">
        <v>82.586488834034071</v>
      </c>
      <c r="FS181" s="470">
        <v>82.59499018576598</v>
      </c>
      <c r="FT181" s="470">
        <v>82.465016199952572</v>
      </c>
      <c r="FU181" s="470">
        <v>82.562408696654089</v>
      </c>
      <c r="FV181" s="470">
        <v>84.288206635276836</v>
      </c>
      <c r="FW181" s="470">
        <v>85.31000526504576</v>
      </c>
      <c r="FX181" s="470">
        <v>85.479461132403856</v>
      </c>
      <c r="FY181" s="470">
        <v>83.077932754999438</v>
      </c>
      <c r="FZ181" s="470">
        <v>83.585604603147871</v>
      </c>
      <c r="GA181" s="470">
        <v>82.70547894422441</v>
      </c>
      <c r="GB181" s="470">
        <v>83.459723174078036</v>
      </c>
      <c r="GC181" s="470">
        <v>85.877446987917679</v>
      </c>
      <c r="GD181" s="470">
        <v>87.521221670085396</v>
      </c>
      <c r="GE181" s="470">
        <v>88.221755102466673</v>
      </c>
      <c r="GF181" s="470">
        <v>86.173290675978976</v>
      </c>
      <c r="GG181" s="470">
        <v>86.179186530115729</v>
      </c>
      <c r="GH181" s="470">
        <v>88.062815001002335</v>
      </c>
      <c r="GI181" s="470">
        <v>88.585646965110186</v>
      </c>
      <c r="GJ181" s="470">
        <v>88.428345201842234</v>
      </c>
      <c r="GK181" s="470">
        <v>86.078819304824322</v>
      </c>
      <c r="GL181" s="470">
        <v>85.627956905667389</v>
      </c>
      <c r="GM181" s="470">
        <v>85.72839681174888</v>
      </c>
      <c r="GN181" s="470">
        <v>87.590000929491822</v>
      </c>
      <c r="GO181" s="470">
        <v>89.736239931286178</v>
      </c>
      <c r="GP181" s="470">
        <v>91.762818980111888</v>
      </c>
      <c r="GQ181" s="470">
        <v>92.623930880111587</v>
      </c>
      <c r="GR181" s="470">
        <v>91.309928209377318</v>
      </c>
      <c r="GS181" s="470">
        <v>92.430888958132073</v>
      </c>
      <c r="GT181" s="470">
        <v>94.461654218313512</v>
      </c>
      <c r="GU181" s="470">
        <v>95.020753915019114</v>
      </c>
      <c r="GV181" s="470">
        <v>94.349645315455007</v>
      </c>
      <c r="GW181" s="470">
        <v>94.085810126583297</v>
      </c>
      <c r="GX181" s="470">
        <v>92.827423907130367</v>
      </c>
      <c r="GY181" s="470">
        <v>90.700227098828279</v>
      </c>
      <c r="GZ181" s="470">
        <v>94.837910004522826</v>
      </c>
      <c r="HA181" s="470">
        <v>95.907002520050114</v>
      </c>
      <c r="HB181" s="470">
        <v>101.70672270530787</v>
      </c>
      <c r="HC181" s="470">
        <v>98.775317242420371</v>
      </c>
      <c r="HD181" s="470">
        <v>99.336934996857948</v>
      </c>
      <c r="HE181" s="470">
        <v>97.41737981936086</v>
      </c>
      <c r="HF181" s="470">
        <v>97.088187762761777</v>
      </c>
      <c r="HG181" s="470">
        <v>100.28627985910926</v>
      </c>
      <c r="HH181" s="470">
        <v>99.905511165261231</v>
      </c>
      <c r="HI181" s="470">
        <v>99.430260126596423</v>
      </c>
      <c r="HJ181" s="470">
        <v>97.980903797918486</v>
      </c>
      <c r="HK181" s="470">
        <v>98.422124071273615</v>
      </c>
      <c r="HL181" s="470">
        <v>99.203900695056191</v>
      </c>
      <c r="HM181" s="470">
        <v>102.01424497091381</v>
      </c>
      <c r="HN181" s="470">
        <v>104.24197057958141</v>
      </c>
      <c r="HO181" s="470">
        <v>99.703835322411493</v>
      </c>
      <c r="HP181" s="470">
        <v>98.461969297553637</v>
      </c>
      <c r="HQ181" s="470">
        <v>99.396470343192391</v>
      </c>
      <c r="HR181" s="470">
        <v>99.829930474471126</v>
      </c>
      <c r="HS181" s="470">
        <v>100.55206437837666</v>
      </c>
      <c r="HT181" s="470">
        <v>100.1415248964814</v>
      </c>
      <c r="HU181" s="470">
        <v>99.467393722861047</v>
      </c>
      <c r="HV181" s="470">
        <v>99.503529026867596</v>
      </c>
      <c r="HW181" s="470">
        <v>100</v>
      </c>
      <c r="HX181" s="470">
        <v>99.944070720227472</v>
      </c>
      <c r="HY181" s="470">
        <v>101.47959774507595</v>
      </c>
      <c r="HZ181" s="470">
        <v>99.915357868380212</v>
      </c>
      <c r="IA181" s="470">
        <v>99.910646831734823</v>
      </c>
      <c r="IB181" s="470">
        <v>100.64167450181455</v>
      </c>
      <c r="IC181" s="470">
        <v>100.19164680306126</v>
      </c>
      <c r="ID181" s="470">
        <v>101.02116252474708</v>
      </c>
      <c r="IE181" s="470">
        <v>101.31768628093191</v>
      </c>
      <c r="IF181" s="470">
        <v>100.84899623344717</v>
      </c>
      <c r="IG181" s="470">
        <v>101.45847579092728</v>
      </c>
      <c r="IH181" s="470">
        <v>99.834909010290161</v>
      </c>
      <c r="II181" s="470">
        <v>99.637390688612356</v>
      </c>
      <c r="IJ181" s="470">
        <v>99.054221669494524</v>
      </c>
      <c r="IK181" s="470">
        <v>98.322555109401506</v>
      </c>
      <c r="IL181" s="470">
        <v>100.38365001406694</v>
      </c>
      <c r="IM181" s="470">
        <v>100.78821518997458</v>
      </c>
      <c r="IN181" s="470">
        <v>100.95042356121827</v>
      </c>
      <c r="IO181" s="470">
        <v>102.08075520517694</v>
      </c>
      <c r="IP181" s="470">
        <v>105.51392603982228</v>
      </c>
      <c r="IQ181" s="470">
        <v>105.18805965947787</v>
      </c>
      <c r="IR181" s="470">
        <v>104.24179114182837</v>
      </c>
      <c r="IS181" s="470">
        <v>103.03337679798217</v>
      </c>
      <c r="IT181" s="470">
        <v>103.8223315358144</v>
      </c>
      <c r="IU181" s="470">
        <v>102.96566676788402</v>
      </c>
      <c r="IV181" s="470">
        <v>104.21938464244707</v>
      </c>
      <c r="IW181" s="470">
        <v>105.58395442557065</v>
      </c>
      <c r="IX181" s="470">
        <v>107.52141134569474</v>
      </c>
      <c r="IY181" s="470">
        <v>104.91241100297445</v>
      </c>
      <c r="IZ181" s="470">
        <v>107.03734964234235</v>
      </c>
      <c r="JA181" s="470">
        <v>108.2069720479885</v>
      </c>
      <c r="JB181" s="470">
        <v>105.22934298252703</v>
      </c>
      <c r="JC181" s="470">
        <v>105.8949760210065</v>
      </c>
      <c r="JD181" s="470">
        <v>106.00150262102031</v>
      </c>
      <c r="JE181" s="470">
        <v>105.79902591757275</v>
      </c>
      <c r="JF181" s="470">
        <v>105.10053879741191</v>
      </c>
      <c r="JG181" s="470">
        <v>107.71012658736753</v>
      </c>
      <c r="JH181" s="470">
        <v>111.42969911977282</v>
      </c>
      <c r="JI181" s="470">
        <v>112.05307529211736</v>
      </c>
      <c r="JJ181" s="470">
        <v>111.84606194981359</v>
      </c>
      <c r="JK181" s="470">
        <v>110.78309299974339</v>
      </c>
      <c r="JL181" s="470">
        <v>110.22500385727861</v>
      </c>
      <c r="JM181" s="470">
        <v>109.06291083202591</v>
      </c>
      <c r="JN181" s="470">
        <v>112.46875966991368</v>
      </c>
      <c r="JO181" s="470">
        <v>113.39202730807845</v>
      </c>
      <c r="JP181" s="470">
        <v>111.59338820254025</v>
      </c>
      <c r="JQ181" s="470">
        <v>112.83254532332931</v>
      </c>
      <c r="JR181" s="470">
        <v>112.94460299590779</v>
      </c>
      <c r="JS181" s="470">
        <v>116.97352043390892</v>
      </c>
      <c r="JT181" s="470">
        <v>117.87087039173886</v>
      </c>
      <c r="JU181" s="470">
        <v>123.99310106406701</v>
      </c>
      <c r="JV181" s="470">
        <v>128.95239944671098</v>
      </c>
      <c r="JW181" s="470">
        <v>124.15120007798561</v>
      </c>
      <c r="JX181" s="470">
        <v>121.24356074798331</v>
      </c>
      <c r="JY181" s="470">
        <v>121.46560244849603</v>
      </c>
      <c r="JZ181" s="470">
        <v>125.42707452784882</v>
      </c>
      <c r="KA181" s="470">
        <v>123.9966499798056</v>
      </c>
      <c r="KB181" s="470">
        <v>121.44160308211325</v>
      </c>
      <c r="KC181" s="470">
        <v>120.5610496523955</v>
      </c>
      <c r="KD181" s="470">
        <v>118.28554352095952</v>
      </c>
      <c r="KE181" s="470">
        <v>118.24718785568027</v>
      </c>
      <c r="KF181" s="470">
        <v>118.06328015673716</v>
      </c>
      <c r="KG181" s="470">
        <v>119.85960688001641</v>
      </c>
      <c r="KH181" s="470">
        <v>121.29136695614963</v>
      </c>
      <c r="KI181" s="470">
        <v>120.53391808334941</v>
      </c>
      <c r="KJ181" s="470">
        <v>119.71626933343948</v>
      </c>
      <c r="KK181" s="470">
        <v>120.13840190535812</v>
      </c>
      <c r="KL181" s="470">
        <v>121.52386304408166</v>
      </c>
      <c r="KM181" s="470">
        <v>121.05069562588541</v>
      </c>
      <c r="KN181" s="470">
        <v>123.42948648488004</v>
      </c>
      <c r="KO181" s="470">
        <v>123.52820617327201</v>
      </c>
      <c r="KP181" s="470">
        <v>124.74795603226244</v>
      </c>
      <c r="KQ181" s="470">
        <v>130.12552279250312</v>
      </c>
      <c r="KR181" s="470">
        <v>132.240748724816</v>
      </c>
      <c r="KS181" s="470">
        <v>139.6872031699327</v>
      </c>
      <c r="KT181" s="470">
        <v>132.01172087814473</v>
      </c>
      <c r="KU181" s="470">
        <v>130.21534389011049</v>
      </c>
      <c r="KV181" s="470">
        <v>125.7550756545368</v>
      </c>
      <c r="KW181" s="470">
        <v>125.22376802915663</v>
      </c>
      <c r="KX181" s="470">
        <v>129.381061246207</v>
      </c>
      <c r="KY181" s="470">
        <v>130.6624697810102</v>
      </c>
      <c r="KZ181" s="470">
        <v>130.18636753913458</v>
      </c>
      <c r="LA181" s="470">
        <v>128.20424721670901</v>
      </c>
      <c r="LB181" s="470">
        <v>129.03124163177216</v>
      </c>
      <c r="LC181" s="470">
        <v>129.53611112402962</v>
      </c>
      <c r="LD181" s="470">
        <v>133.34737120773988</v>
      </c>
      <c r="LE181" s="470">
        <v>130.92059524869043</v>
      </c>
      <c r="LF181" s="470">
        <v>0</v>
      </c>
      <c r="LG181" s="470">
        <v>0</v>
      </c>
      <c r="LH181" s="470">
        <v>0</v>
      </c>
      <c r="LI181" s="470">
        <v>0</v>
      </c>
      <c r="LJ181" s="470">
        <v>0</v>
      </c>
      <c r="LK181" s="470">
        <v>0</v>
      </c>
      <c r="LL181" s="470">
        <v>0</v>
      </c>
      <c r="LM181" s="470">
        <v>0</v>
      </c>
      <c r="LN181" s="470"/>
      <c r="LO181" s="470"/>
      <c r="LP181" s="470"/>
      <c r="LQ181" s="470"/>
      <c r="LR181" s="470"/>
      <c r="LS181" s="470"/>
      <c r="LT181" s="470"/>
      <c r="LU181" s="470"/>
      <c r="LV181" s="470"/>
      <c r="LW181" s="470"/>
      <c r="LX181" s="470"/>
      <c r="LY181" s="470"/>
      <c r="LZ181" s="470"/>
      <c r="MA181" s="470"/>
      <c r="MB181" s="470"/>
      <c r="MC181" s="470"/>
      <c r="MD181" s="470"/>
      <c r="ME181" s="470"/>
      <c r="MF181" s="470"/>
      <c r="MG181" s="470"/>
      <c r="MH181" s="470"/>
      <c r="MI181" s="470"/>
      <c r="MJ181" s="470"/>
      <c r="MK181" s="470"/>
      <c r="ML181" s="470"/>
      <c r="MM181" s="470"/>
      <c r="MN181" s="470"/>
      <c r="MO181" s="470"/>
      <c r="MP181" s="470"/>
      <c r="MQ181" s="470"/>
      <c r="MR181" s="470"/>
      <c r="MS181" s="470"/>
      <c r="MT181" s="470"/>
      <c r="MU181" s="470"/>
      <c r="MV181" s="470"/>
      <c r="MW181" s="470"/>
    </row>
    <row r="182" spans="1:361" ht="15" thickBot="1">
      <c r="A182" s="469" t="s">
        <v>850</v>
      </c>
      <c r="B182" s="561">
        <v>7747.4780910197442</v>
      </c>
      <c r="C182" s="472">
        <v>0</v>
      </c>
      <c r="D182" s="472">
        <v>0</v>
      </c>
      <c r="E182" s="472">
        <v>0</v>
      </c>
      <c r="F182" s="472">
        <v>0</v>
      </c>
      <c r="G182" s="472">
        <v>0</v>
      </c>
      <c r="H182" s="472">
        <v>0</v>
      </c>
      <c r="I182" s="472">
        <v>0</v>
      </c>
      <c r="J182" s="472">
        <v>0</v>
      </c>
      <c r="K182" s="472">
        <v>0</v>
      </c>
      <c r="L182" s="472">
        <v>0</v>
      </c>
      <c r="M182" s="472">
        <v>0</v>
      </c>
      <c r="N182" s="472">
        <v>0</v>
      </c>
      <c r="O182" s="472">
        <v>0</v>
      </c>
      <c r="P182" s="472">
        <v>0</v>
      </c>
      <c r="Q182" s="472">
        <v>0</v>
      </c>
      <c r="R182" s="472">
        <v>0</v>
      </c>
      <c r="S182" s="472">
        <v>0</v>
      </c>
      <c r="T182" s="472">
        <v>0</v>
      </c>
      <c r="U182" s="472">
        <v>0</v>
      </c>
      <c r="V182" s="472">
        <v>0</v>
      </c>
      <c r="W182" s="472">
        <v>0</v>
      </c>
      <c r="X182" s="472">
        <v>0</v>
      </c>
      <c r="Y182" s="472">
        <v>0</v>
      </c>
      <c r="Z182" s="472">
        <v>0</v>
      </c>
      <c r="AA182" s="472">
        <v>0</v>
      </c>
      <c r="AB182" s="472">
        <v>0</v>
      </c>
      <c r="AC182" s="472">
        <v>0</v>
      </c>
      <c r="AD182" s="472">
        <v>0</v>
      </c>
      <c r="AE182" s="472">
        <v>0</v>
      </c>
      <c r="AF182" s="472">
        <v>0</v>
      </c>
      <c r="AG182" s="472">
        <v>0</v>
      </c>
      <c r="AH182" s="472">
        <v>0</v>
      </c>
      <c r="AI182" s="472">
        <v>0</v>
      </c>
      <c r="AJ182" s="472">
        <v>0</v>
      </c>
      <c r="AK182" s="472">
        <v>0</v>
      </c>
      <c r="AL182" s="472">
        <v>0</v>
      </c>
      <c r="AM182" s="472">
        <v>0</v>
      </c>
      <c r="AN182" s="472">
        <v>0</v>
      </c>
      <c r="AO182" s="472">
        <v>0</v>
      </c>
      <c r="AP182" s="472">
        <v>0</v>
      </c>
      <c r="AQ182" s="472">
        <v>0</v>
      </c>
      <c r="AR182" s="472">
        <v>0</v>
      </c>
      <c r="AS182" s="472">
        <v>0</v>
      </c>
      <c r="AT182" s="472">
        <v>0</v>
      </c>
      <c r="AU182" s="472">
        <v>0</v>
      </c>
      <c r="AV182" s="472">
        <v>0</v>
      </c>
      <c r="AW182" s="472">
        <v>0</v>
      </c>
      <c r="AX182" s="472">
        <v>0</v>
      </c>
      <c r="AY182" s="472">
        <v>0</v>
      </c>
      <c r="AZ182" s="472">
        <v>0</v>
      </c>
      <c r="BA182" s="472">
        <v>0</v>
      </c>
      <c r="BB182" s="472">
        <v>0</v>
      </c>
      <c r="BC182" s="472">
        <v>0</v>
      </c>
      <c r="BD182" s="472">
        <v>0</v>
      </c>
      <c r="BE182" s="472">
        <v>0</v>
      </c>
      <c r="BF182" s="472">
        <v>0</v>
      </c>
      <c r="BG182" s="472">
        <v>0</v>
      </c>
      <c r="BH182" s="472">
        <v>0</v>
      </c>
      <c r="BI182" s="472">
        <v>0</v>
      </c>
      <c r="BJ182" s="472">
        <v>0</v>
      </c>
      <c r="BK182" s="472">
        <v>0</v>
      </c>
      <c r="BL182" s="472">
        <v>0</v>
      </c>
      <c r="BM182" s="472">
        <v>0</v>
      </c>
      <c r="BN182" s="472">
        <v>0</v>
      </c>
      <c r="BO182" s="472">
        <v>0</v>
      </c>
      <c r="BP182" s="472">
        <v>0</v>
      </c>
      <c r="BQ182" s="472">
        <v>0</v>
      </c>
      <c r="BR182" s="472">
        <v>0</v>
      </c>
      <c r="BS182" s="472">
        <v>0</v>
      </c>
      <c r="BT182" s="472">
        <v>0</v>
      </c>
      <c r="BU182" s="472">
        <v>0</v>
      </c>
      <c r="BV182" s="472">
        <v>0</v>
      </c>
      <c r="BW182" s="472">
        <v>0</v>
      </c>
      <c r="BX182" s="472">
        <v>0</v>
      </c>
      <c r="BY182" s="472">
        <v>0</v>
      </c>
      <c r="BZ182" s="472">
        <v>0</v>
      </c>
      <c r="CA182" s="472">
        <v>0</v>
      </c>
      <c r="CB182" s="472">
        <v>0</v>
      </c>
      <c r="CC182" s="472">
        <v>0</v>
      </c>
      <c r="CD182" s="472">
        <v>0</v>
      </c>
      <c r="CE182" s="472">
        <v>0</v>
      </c>
      <c r="CF182" s="472">
        <v>0</v>
      </c>
      <c r="CG182" s="472">
        <v>0</v>
      </c>
      <c r="CH182" s="472">
        <v>0</v>
      </c>
      <c r="CI182" s="472">
        <v>0</v>
      </c>
      <c r="CJ182" s="472">
        <v>0</v>
      </c>
      <c r="CK182" s="472">
        <v>0</v>
      </c>
      <c r="CL182" s="472">
        <v>0</v>
      </c>
      <c r="CM182" s="472">
        <v>0</v>
      </c>
      <c r="CN182" s="472">
        <v>0</v>
      </c>
      <c r="CO182" s="472">
        <v>0</v>
      </c>
      <c r="CP182" s="472">
        <v>0</v>
      </c>
      <c r="CQ182" s="472">
        <v>0</v>
      </c>
      <c r="CR182" s="472">
        <v>0</v>
      </c>
      <c r="CS182" s="472">
        <v>0</v>
      </c>
      <c r="CT182" s="472">
        <v>0</v>
      </c>
      <c r="CU182" s="472">
        <v>0</v>
      </c>
      <c r="CV182" s="472">
        <v>0</v>
      </c>
      <c r="CW182" s="472">
        <v>0</v>
      </c>
      <c r="CX182" s="472">
        <v>0</v>
      </c>
      <c r="CY182" s="472">
        <v>0</v>
      </c>
      <c r="CZ182" s="472">
        <v>0</v>
      </c>
      <c r="DA182" s="472">
        <v>0</v>
      </c>
      <c r="DB182" s="472">
        <v>0</v>
      </c>
      <c r="DC182" s="472">
        <v>0</v>
      </c>
      <c r="DD182" s="472">
        <v>0</v>
      </c>
      <c r="DE182" s="472">
        <v>0</v>
      </c>
      <c r="DF182" s="472">
        <v>0</v>
      </c>
      <c r="DG182" s="472">
        <v>0</v>
      </c>
      <c r="DH182" s="472">
        <v>0</v>
      </c>
      <c r="DI182" s="472">
        <v>0</v>
      </c>
      <c r="DJ182" s="472">
        <v>0</v>
      </c>
      <c r="DK182" s="472">
        <v>0</v>
      </c>
      <c r="DL182" s="472">
        <v>0</v>
      </c>
      <c r="DM182" s="472">
        <v>0</v>
      </c>
      <c r="DN182" s="472">
        <v>0</v>
      </c>
      <c r="DO182" s="472">
        <v>0</v>
      </c>
      <c r="DP182" s="472">
        <v>0</v>
      </c>
      <c r="DQ182" s="472">
        <v>0</v>
      </c>
      <c r="DR182" s="472">
        <v>0</v>
      </c>
      <c r="DS182" s="472">
        <v>0</v>
      </c>
      <c r="DT182" s="472">
        <v>0</v>
      </c>
      <c r="DU182" s="472">
        <v>0</v>
      </c>
      <c r="DV182" s="472">
        <v>0</v>
      </c>
      <c r="DW182" s="472">
        <v>0</v>
      </c>
      <c r="DX182" s="472">
        <v>0</v>
      </c>
      <c r="DY182" s="472">
        <v>0</v>
      </c>
      <c r="DZ182" s="472">
        <v>0</v>
      </c>
      <c r="EA182" s="472">
        <v>0</v>
      </c>
      <c r="EB182" s="472">
        <v>0</v>
      </c>
      <c r="EC182" s="472">
        <v>0</v>
      </c>
      <c r="ED182" s="472">
        <v>0</v>
      </c>
      <c r="EE182" s="472">
        <v>0</v>
      </c>
      <c r="EF182" s="472">
        <v>0</v>
      </c>
      <c r="EG182" s="472">
        <v>0</v>
      </c>
      <c r="EH182" s="472">
        <v>0</v>
      </c>
      <c r="EI182" s="472">
        <v>0</v>
      </c>
      <c r="EJ182" s="472">
        <v>0</v>
      </c>
      <c r="EK182" s="472">
        <v>0</v>
      </c>
      <c r="EL182" s="472">
        <v>0</v>
      </c>
      <c r="EM182" s="472">
        <v>0</v>
      </c>
      <c r="EN182" s="472">
        <v>0</v>
      </c>
      <c r="EO182" s="472">
        <v>0</v>
      </c>
      <c r="EP182" s="472">
        <v>0</v>
      </c>
      <c r="EQ182" s="472">
        <v>0</v>
      </c>
      <c r="ER182" s="472">
        <v>0</v>
      </c>
      <c r="ES182" s="472">
        <v>0</v>
      </c>
      <c r="ET182" s="472">
        <v>0</v>
      </c>
      <c r="EU182" s="472">
        <v>0</v>
      </c>
      <c r="EV182" s="472">
        <v>0</v>
      </c>
      <c r="EW182" s="472">
        <v>0</v>
      </c>
      <c r="EX182" s="472">
        <v>0</v>
      </c>
      <c r="EY182" s="472">
        <v>0</v>
      </c>
      <c r="EZ182" s="472">
        <v>0</v>
      </c>
      <c r="FA182" s="472">
        <v>0</v>
      </c>
      <c r="FB182" s="472">
        <v>0</v>
      </c>
      <c r="FC182" s="472">
        <v>0</v>
      </c>
      <c r="FD182" s="472">
        <v>0</v>
      </c>
      <c r="FE182" s="472">
        <v>0</v>
      </c>
      <c r="FF182" s="472">
        <v>0</v>
      </c>
      <c r="FG182" s="472">
        <v>0</v>
      </c>
      <c r="FH182" s="472">
        <v>0</v>
      </c>
      <c r="FI182" s="472">
        <v>0</v>
      </c>
      <c r="FJ182" s="472">
        <v>0</v>
      </c>
      <c r="FK182" s="472">
        <v>0</v>
      </c>
      <c r="FL182" s="472">
        <v>0</v>
      </c>
      <c r="FM182" s="472">
        <v>0</v>
      </c>
      <c r="FN182" s="472">
        <v>0</v>
      </c>
      <c r="FO182" s="472">
        <v>84.474263491463034</v>
      </c>
      <c r="FP182" s="472">
        <v>84.696963073470428</v>
      </c>
      <c r="FQ182" s="472">
        <v>84.410781308660006</v>
      </c>
      <c r="FR182" s="472">
        <v>83.871602553075519</v>
      </c>
      <c r="FS182" s="472">
        <v>83.895164514321493</v>
      </c>
      <c r="FT182" s="472">
        <v>84.762260194081605</v>
      </c>
      <c r="FU182" s="472">
        <v>84.655459072981216</v>
      </c>
      <c r="FV182" s="472">
        <v>84.394152428832271</v>
      </c>
      <c r="FW182" s="472">
        <v>84.804510274884322</v>
      </c>
      <c r="FX182" s="472">
        <v>85.237358434659626</v>
      </c>
      <c r="FY182" s="472">
        <v>85.816439418601462</v>
      </c>
      <c r="FZ182" s="472">
        <v>85.938510625821763</v>
      </c>
      <c r="GA182" s="472">
        <v>86.001676269432025</v>
      </c>
      <c r="GB182" s="472">
        <v>85.861345793348676</v>
      </c>
      <c r="GC182" s="472">
        <v>85.76517534900708</v>
      </c>
      <c r="GD182" s="472">
        <v>85.905526960248309</v>
      </c>
      <c r="GE182" s="472">
        <v>86.077684392857279</v>
      </c>
      <c r="GF182" s="472">
        <v>85.569365257287203</v>
      </c>
      <c r="GG182" s="472">
        <v>85.256399045868733</v>
      </c>
      <c r="GH182" s="472">
        <v>85.148286169693961</v>
      </c>
      <c r="GI182" s="472">
        <v>85.32121864094708</v>
      </c>
      <c r="GJ182" s="472">
        <v>85.781999462861734</v>
      </c>
      <c r="GK182" s="472">
        <v>85.876942430949015</v>
      </c>
      <c r="GL182" s="472">
        <v>86.605215930368814</v>
      </c>
      <c r="GM182" s="472">
        <v>87.359096135322687</v>
      </c>
      <c r="GN182" s="472">
        <v>88.287115498412561</v>
      </c>
      <c r="GO182" s="472">
        <v>88.85049684134033</v>
      </c>
      <c r="GP182" s="472">
        <v>89.814364179423222</v>
      </c>
      <c r="GQ182" s="472">
        <v>91.326954203184499</v>
      </c>
      <c r="GR182" s="472">
        <v>91.686904208858664</v>
      </c>
      <c r="GS182" s="472">
        <v>92.441471612329394</v>
      </c>
      <c r="GT182" s="472">
        <v>92.746659349222753</v>
      </c>
      <c r="GU182" s="472">
        <v>92.700289563250649</v>
      </c>
      <c r="GV182" s="472">
        <v>92.71382538105405</v>
      </c>
      <c r="GW182" s="472">
        <v>93.001836864651708</v>
      </c>
      <c r="GX182" s="472">
        <v>92.655071391786919</v>
      </c>
      <c r="GY182" s="472">
        <v>92.472702122520005</v>
      </c>
      <c r="GZ182" s="472">
        <v>92.942757097327288</v>
      </c>
      <c r="HA182" s="472">
        <v>93.095125951645116</v>
      </c>
      <c r="HB182" s="472">
        <v>94.493858399184063</v>
      </c>
      <c r="HC182" s="472">
        <v>94.502399284851279</v>
      </c>
      <c r="HD182" s="472">
        <v>94.257201215001942</v>
      </c>
      <c r="HE182" s="472">
        <v>94.570510646653716</v>
      </c>
      <c r="HF182" s="472">
        <v>94.613093386861223</v>
      </c>
      <c r="HG182" s="472">
        <v>95.089883087011543</v>
      </c>
      <c r="HH182" s="472">
        <v>95.214160593589469</v>
      </c>
      <c r="HI182" s="472">
        <v>95.090691325489217</v>
      </c>
      <c r="HJ182" s="472">
        <v>97.037886748502146</v>
      </c>
      <c r="HK182" s="472">
        <v>97.285994009563836</v>
      </c>
      <c r="HL182" s="472">
        <v>97.262764435528723</v>
      </c>
      <c r="HM182" s="472">
        <v>98.091423223157051</v>
      </c>
      <c r="HN182" s="472">
        <v>97.855271633775217</v>
      </c>
      <c r="HO182" s="472">
        <v>97.599934679255654</v>
      </c>
      <c r="HP182" s="472">
        <v>97.624570847243362</v>
      </c>
      <c r="HQ182" s="472">
        <v>97.917267049635001</v>
      </c>
      <c r="HR182" s="472">
        <v>97.857680242864362</v>
      </c>
      <c r="HS182" s="472">
        <v>98.228168976000092</v>
      </c>
      <c r="HT182" s="472">
        <v>96.578545608348378</v>
      </c>
      <c r="HU182" s="472">
        <v>98.795968469436829</v>
      </c>
      <c r="HV182" s="472">
        <v>99.527348300744492</v>
      </c>
      <c r="HW182" s="472">
        <v>100.06182058319628</v>
      </c>
      <c r="HX182" s="472">
        <v>99.923018524244469</v>
      </c>
      <c r="HY182" s="472">
        <v>100.18239734614821</v>
      </c>
      <c r="HZ182" s="472">
        <v>100.11866833101712</v>
      </c>
      <c r="IA182" s="472">
        <v>99.831410914837491</v>
      </c>
      <c r="IB182" s="472">
        <v>99.926024931521937</v>
      </c>
      <c r="IC182" s="472">
        <v>100.34536043524865</v>
      </c>
      <c r="ID182" s="472">
        <v>101.0742298196337</v>
      </c>
      <c r="IE182" s="472">
        <v>101.62768555977399</v>
      </c>
      <c r="IF182" s="472">
        <v>101.40426754693746</v>
      </c>
      <c r="IG182" s="472">
        <v>101.87801377673702</v>
      </c>
      <c r="IH182" s="472">
        <v>101.58264099568019</v>
      </c>
      <c r="II182" s="472">
        <v>101.62910059802753</v>
      </c>
      <c r="IJ182" s="472">
        <v>101.59128812649591</v>
      </c>
      <c r="IK182" s="472">
        <v>101.74630883484103</v>
      </c>
      <c r="IL182" s="472">
        <v>102.24972040686804</v>
      </c>
      <c r="IM182" s="472">
        <v>102.62345510673002</v>
      </c>
      <c r="IN182" s="472">
        <v>102.97194981208145</v>
      </c>
      <c r="IO182" s="472">
        <v>102.86913030829689</v>
      </c>
      <c r="IP182" s="472">
        <v>103.05447821579706</v>
      </c>
      <c r="IQ182" s="472">
        <v>102.8187047524715</v>
      </c>
      <c r="IR182" s="472">
        <v>103.71483444547307</v>
      </c>
      <c r="IS182" s="472">
        <v>103.9289598192547</v>
      </c>
      <c r="IT182" s="472">
        <v>104.01725870906148</v>
      </c>
      <c r="IU182" s="472">
        <v>104.48695658900799</v>
      </c>
      <c r="IV182" s="472">
        <v>104.58076341262439</v>
      </c>
      <c r="IW182" s="472">
        <v>105.46729660451808</v>
      </c>
      <c r="IX182" s="472">
        <v>105.93420831233601</v>
      </c>
      <c r="IY182" s="472">
        <v>106.87394656920911</v>
      </c>
      <c r="IZ182" s="472">
        <v>107.27728294192664</v>
      </c>
      <c r="JA182" s="472">
        <v>107.60368536118695</v>
      </c>
      <c r="JB182" s="472">
        <v>108.13743772903271</v>
      </c>
      <c r="JC182" s="472">
        <v>108.2288649501659</v>
      </c>
      <c r="JD182" s="472">
        <v>108.89798933521328</v>
      </c>
      <c r="JE182" s="472">
        <v>109.54023563232447</v>
      </c>
      <c r="JF182" s="472">
        <v>109.89691295093573</v>
      </c>
      <c r="JG182" s="472">
        <v>110.34108570552867</v>
      </c>
      <c r="JH182" s="472">
        <v>110.29226097258868</v>
      </c>
      <c r="JI182" s="472">
        <v>110.60722435080498</v>
      </c>
      <c r="JJ182" s="472">
        <v>111.19490663821131</v>
      </c>
      <c r="JK182" s="472">
        <v>111.21434749099699</v>
      </c>
      <c r="JL182" s="472">
        <v>111.42916447463283</v>
      </c>
      <c r="JM182" s="472">
        <v>111.28525703917674</v>
      </c>
      <c r="JN182" s="472">
        <v>110.94415284431442</v>
      </c>
      <c r="JO182" s="472">
        <v>111.45033216381084</v>
      </c>
      <c r="JP182" s="472">
        <v>111.7021451736086</v>
      </c>
      <c r="JQ182" s="472">
        <v>111.6075407918935</v>
      </c>
      <c r="JR182" s="472">
        <v>111.85854736602775</v>
      </c>
      <c r="JS182" s="472">
        <v>111.93451003645369</v>
      </c>
      <c r="JT182" s="472">
        <v>112.05400905293571</v>
      </c>
      <c r="JU182" s="472">
        <v>113.01058593824035</v>
      </c>
      <c r="JV182" s="472">
        <v>113.3760905713514</v>
      </c>
      <c r="JW182" s="472">
        <v>112.96606124561683</v>
      </c>
      <c r="JX182" s="472">
        <v>112.73761108214337</v>
      </c>
      <c r="JY182" s="472">
        <v>112.6858102639551</v>
      </c>
      <c r="JZ182" s="472">
        <v>112.69720979123746</v>
      </c>
      <c r="KA182" s="472">
        <v>112.8328368808054</v>
      </c>
      <c r="KB182" s="472">
        <v>113.17946275392677</v>
      </c>
      <c r="KC182" s="472">
        <v>113.19293250924122</v>
      </c>
      <c r="KD182" s="472">
        <v>113.53545218362289</v>
      </c>
      <c r="KE182" s="472">
        <v>113.66359424035259</v>
      </c>
      <c r="KF182" s="472">
        <v>114.13035350444412</v>
      </c>
      <c r="KG182" s="472">
        <v>114.28784339927283</v>
      </c>
      <c r="KH182" s="472">
        <v>114.79157872926324</v>
      </c>
      <c r="KI182" s="472">
        <v>115.37578816358332</v>
      </c>
      <c r="KJ182" s="472">
        <v>115.62444192479283</v>
      </c>
      <c r="KK182" s="472">
        <v>115.6757232712183</v>
      </c>
      <c r="KL182" s="472">
        <v>115.82846773127818</v>
      </c>
      <c r="KM182" s="472">
        <v>116.07696140700047</v>
      </c>
      <c r="KN182" s="472">
        <v>116.53922609109375</v>
      </c>
      <c r="KO182" s="472">
        <v>116.74905171876252</v>
      </c>
      <c r="KP182" s="472">
        <v>117.50138093141572</v>
      </c>
      <c r="KQ182" s="472">
        <v>118.51382910912371</v>
      </c>
      <c r="KR182" s="472">
        <v>118.90699872332908</v>
      </c>
      <c r="KS182" s="472">
        <v>119.57509897490051</v>
      </c>
      <c r="KT182" s="472">
        <v>124.09072087537982</v>
      </c>
      <c r="KU182" s="472">
        <v>123.74704241424779</v>
      </c>
      <c r="KV182" s="472">
        <v>123.99967607904063</v>
      </c>
      <c r="KW182" s="472">
        <v>124.01971414597541</v>
      </c>
      <c r="KX182" s="472">
        <v>124.37408388159623</v>
      </c>
      <c r="KY182" s="472">
        <v>122.08923594590993</v>
      </c>
      <c r="KZ182" s="472">
        <v>121.13453444609726</v>
      </c>
      <c r="LA182" s="472">
        <v>121.46936533083704</v>
      </c>
      <c r="LB182" s="472">
        <v>122.14652020794736</v>
      </c>
      <c r="LC182" s="472">
        <v>122.60145430831675</v>
      </c>
      <c r="LD182" s="472">
        <v>123.21181217861343</v>
      </c>
      <c r="LE182" s="472">
        <v>124.15958210956056</v>
      </c>
      <c r="LF182" s="472">
        <v>-1.5514142119595664</v>
      </c>
      <c r="LG182" s="472">
        <v>-1.5514142119595664</v>
      </c>
      <c r="LH182" s="472">
        <v>-1.5514142119595664</v>
      </c>
      <c r="LI182" s="472">
        <v>-1.5514142119595664</v>
      </c>
      <c r="LJ182" s="472">
        <v>-1.5514142119595664</v>
      </c>
      <c r="LK182" s="472">
        <v>-1.5514142119595664</v>
      </c>
      <c r="LL182" s="472">
        <v>-1.5514142119595664</v>
      </c>
      <c r="LM182" s="472">
        <v>-1.5514142119595664</v>
      </c>
      <c r="LN182" s="472"/>
      <c r="LO182" s="472"/>
      <c r="LP182" s="472"/>
      <c r="LQ182" s="472"/>
      <c r="LR182" s="472"/>
      <c r="LS182" s="472"/>
      <c r="LT182" s="472"/>
      <c r="LU182" s="472"/>
      <c r="LV182" s="472"/>
      <c r="LW182" s="472"/>
      <c r="LX182" s="472"/>
      <c r="LY182" s="472"/>
      <c r="LZ182" s="472"/>
      <c r="MA182" s="472"/>
      <c r="MB182" s="472"/>
      <c r="MC182" s="472"/>
      <c r="MD182" s="472"/>
      <c r="ME182" s="472"/>
      <c r="MF182" s="472"/>
      <c r="MG182" s="472"/>
      <c r="MH182" s="472"/>
      <c r="MI182" s="472"/>
      <c r="MJ182" s="472"/>
      <c r="MK182" s="472"/>
      <c r="ML182" s="472"/>
      <c r="MM182" s="472"/>
      <c r="MN182" s="472"/>
      <c r="MO182" s="472"/>
      <c r="MP182" s="472"/>
      <c r="MQ182" s="472"/>
      <c r="MR182" s="472"/>
      <c r="MS182" s="472"/>
      <c r="MT182" s="472"/>
      <c r="MU182" s="472"/>
      <c r="MV182" s="472"/>
      <c r="MW182" s="472"/>
    </row>
    <row r="183" spans="1:361" ht="15" thickTop="1">
      <c r="A183" s="464" t="s">
        <v>900</v>
      </c>
    </row>
    <row r="184" spans="1:361">
      <c r="A184" s="91"/>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90"/>
      <c r="AS184" s="90"/>
      <c r="AT184" s="90"/>
      <c r="AU184" s="90"/>
      <c r="AV184" s="90"/>
      <c r="AW184" s="90"/>
      <c r="AX184" s="90"/>
      <c r="AY184" s="90"/>
      <c r="AZ184" s="90"/>
      <c r="BA184" s="90"/>
      <c r="BB184" s="90"/>
      <c r="BC184" s="90"/>
      <c r="BD184" s="90"/>
      <c r="BE184" s="90"/>
      <c r="BF184" s="90"/>
      <c r="BG184" s="90"/>
      <c r="BH184" s="90"/>
      <c r="BI184" s="90"/>
      <c r="BJ184" s="90"/>
      <c r="BK184" s="90"/>
      <c r="BL184" s="90"/>
      <c r="BM184" s="90"/>
      <c r="BN184" s="90"/>
      <c r="BO184" s="90"/>
      <c r="BP184" s="90"/>
      <c r="BQ184" s="90"/>
      <c r="BR184" s="90"/>
      <c r="BS184" s="90"/>
      <c r="BT184" s="90"/>
      <c r="BU184" s="90"/>
      <c r="BV184" s="90"/>
      <c r="BW184" s="90"/>
      <c r="BX184" s="90"/>
      <c r="BY184" s="90"/>
      <c r="BZ184" s="90"/>
      <c r="CA184" s="90"/>
      <c r="CB184" s="90"/>
      <c r="CC184" s="90"/>
      <c r="CD184" s="90"/>
      <c r="CE184" s="90"/>
      <c r="CF184" s="90"/>
      <c r="CG184" s="90"/>
      <c r="CH184" s="90"/>
      <c r="CI184" s="90"/>
      <c r="CJ184" s="90"/>
      <c r="CK184" s="90"/>
      <c r="CL184" s="90"/>
      <c r="CM184" s="90"/>
      <c r="CN184" s="90"/>
      <c r="CO184" s="90"/>
      <c r="CP184" s="90"/>
      <c r="CQ184" s="90"/>
      <c r="CR184" s="90"/>
      <c r="CS184" s="90"/>
      <c r="CT184" s="90"/>
      <c r="CU184" s="90"/>
      <c r="CV184" s="90"/>
      <c r="CW184" s="90"/>
      <c r="CX184" s="90"/>
      <c r="CY184" s="90"/>
      <c r="CZ184" s="90"/>
      <c r="DA184" s="90"/>
      <c r="DB184" s="90"/>
      <c r="DC184" s="90"/>
      <c r="DD184" s="90"/>
      <c r="DE184" s="90"/>
      <c r="DF184" s="90"/>
      <c r="DG184" s="90"/>
      <c r="DH184" s="90"/>
      <c r="DI184" s="90"/>
      <c r="DJ184" s="90"/>
      <c r="DK184" s="90"/>
      <c r="DL184" s="90"/>
      <c r="DM184" s="90"/>
      <c r="DN184" s="90"/>
      <c r="DO184" s="90"/>
      <c r="DP184" s="90"/>
      <c r="DQ184" s="90"/>
      <c r="DR184" s="90"/>
      <c r="DS184" s="90"/>
      <c r="DT184" s="90"/>
      <c r="DU184" s="90"/>
      <c r="DV184" s="90"/>
      <c r="DW184" s="90"/>
      <c r="DX184" s="90"/>
      <c r="DY184" s="90"/>
      <c r="DZ184" s="90"/>
      <c r="EA184" s="90"/>
      <c r="EB184" s="90"/>
      <c r="EC184" s="90"/>
      <c r="ED184" s="90"/>
      <c r="EE184" s="90"/>
      <c r="EF184" s="90"/>
      <c r="EG184" s="90"/>
      <c r="EH184" s="90"/>
      <c r="EI184" s="90"/>
      <c r="EJ184" s="90"/>
      <c r="EK184" s="90"/>
      <c r="EL184" s="90"/>
      <c r="EM184" s="90"/>
      <c r="EN184" s="90"/>
      <c r="EO184" s="90"/>
      <c r="EP184" s="90"/>
      <c r="EQ184" s="90"/>
      <c r="ER184" s="90"/>
      <c r="ES184" s="90"/>
      <c r="ET184" s="90"/>
      <c r="EU184" s="90"/>
      <c r="EV184" s="90"/>
      <c r="EW184" s="90"/>
      <c r="EX184" s="90"/>
      <c r="EY184" s="90"/>
      <c r="EZ184" s="90"/>
      <c r="FA184" s="90"/>
      <c r="FB184" s="90"/>
      <c r="FC184" s="90"/>
      <c r="FD184" s="90"/>
      <c r="FE184" s="90"/>
      <c r="FF184" s="90"/>
      <c r="FG184" s="90"/>
      <c r="FH184" s="90"/>
      <c r="FI184" s="90"/>
      <c r="FJ184" s="90"/>
      <c r="FK184" s="90"/>
      <c r="FL184" s="90"/>
      <c r="FM184" s="90"/>
      <c r="FN184" s="90"/>
      <c r="FO184" s="90"/>
      <c r="FP184" s="90"/>
      <c r="FQ184" s="90"/>
      <c r="FR184" s="90"/>
      <c r="FS184" s="90"/>
      <c r="FT184" s="90"/>
      <c r="FU184" s="90"/>
      <c r="FV184" s="90"/>
      <c r="FW184" s="90"/>
      <c r="FX184" s="90"/>
      <c r="FY184" s="90"/>
      <c r="FZ184" s="90"/>
      <c r="GA184" s="90"/>
      <c r="GB184" s="90"/>
      <c r="GC184" s="90"/>
      <c r="GD184" s="90"/>
      <c r="GE184" s="90"/>
      <c r="GF184" s="90"/>
      <c r="GG184" s="90"/>
      <c r="GH184" s="90"/>
      <c r="GI184" s="90"/>
      <c r="GJ184" s="90"/>
      <c r="GK184" s="90"/>
      <c r="GL184" s="90"/>
      <c r="GM184" s="90"/>
      <c r="GN184" s="90"/>
      <c r="GO184" s="90"/>
      <c r="GP184" s="90"/>
      <c r="GQ184" s="90"/>
      <c r="GR184" s="90"/>
      <c r="GS184" s="90"/>
      <c r="GT184" s="90"/>
      <c r="GU184" s="90"/>
      <c r="GV184" s="90"/>
      <c r="GW184" s="90"/>
      <c r="GX184" s="90"/>
      <c r="GY184" s="90"/>
      <c r="GZ184" s="90"/>
      <c r="HA184" s="90"/>
      <c r="HB184" s="90"/>
      <c r="HC184" s="90"/>
      <c r="HD184" s="90"/>
      <c r="HE184" s="90"/>
      <c r="HF184" s="90"/>
      <c r="HG184" s="90"/>
      <c r="HH184" s="90"/>
      <c r="HI184" s="90"/>
      <c r="HJ184" s="90"/>
      <c r="HK184" s="90"/>
      <c r="HL184" s="90"/>
      <c r="HM184" s="90"/>
      <c r="HN184" s="90"/>
      <c r="HO184" s="90"/>
      <c r="HP184" s="90"/>
      <c r="HQ184" s="90"/>
      <c r="HR184" s="90"/>
      <c r="HS184" s="90"/>
      <c r="HT184" s="90"/>
      <c r="HU184" s="90"/>
      <c r="HV184" s="90"/>
      <c r="HW184" s="90"/>
      <c r="HX184" s="90"/>
      <c r="HY184" s="90"/>
      <c r="HZ184" s="90"/>
      <c r="IA184" s="90"/>
      <c r="IB184" s="90"/>
      <c r="IC184" s="90"/>
      <c r="ID184" s="90"/>
      <c r="IE184" s="90"/>
      <c r="IF184" s="90"/>
      <c r="IG184" s="90"/>
      <c r="IH184" s="90"/>
      <c r="II184" s="90"/>
      <c r="IJ184" s="90"/>
      <c r="IK184" s="90"/>
      <c r="IL184" s="90"/>
      <c r="IM184" s="90"/>
      <c r="IN184" s="90"/>
      <c r="IO184" s="90"/>
      <c r="IP184" s="90"/>
      <c r="IQ184" s="90"/>
      <c r="IR184" s="90"/>
      <c r="IS184" s="90"/>
      <c r="IT184" s="90"/>
      <c r="IU184" s="90"/>
      <c r="IV184" s="90"/>
      <c r="IW184" s="90"/>
      <c r="IX184" s="90"/>
      <c r="IY184" s="90"/>
      <c r="IZ184" s="90"/>
      <c r="JA184" s="90"/>
      <c r="JB184" s="90"/>
      <c r="JC184" s="90"/>
      <c r="JD184" s="90"/>
      <c r="JE184" s="90"/>
      <c r="JF184" s="90"/>
      <c r="JG184" s="90"/>
      <c r="JH184" s="90"/>
      <c r="JI184" s="90"/>
      <c r="JJ184" s="90"/>
      <c r="JK184" s="90"/>
      <c r="JL184" s="90"/>
      <c r="JM184" s="90"/>
      <c r="JN184" s="90"/>
      <c r="JO184" s="90"/>
      <c r="JP184" s="90"/>
      <c r="JQ184" s="90"/>
      <c r="JR184" s="90"/>
      <c r="JS184" s="90"/>
      <c r="JT184" s="90"/>
      <c r="JU184" s="90"/>
      <c r="JV184" s="90"/>
      <c r="JW184" s="90"/>
      <c r="JX184" s="90"/>
      <c r="JY184" s="90"/>
      <c r="JZ184" s="90"/>
      <c r="KA184" s="90"/>
      <c r="KB184" s="90"/>
      <c r="KC184" s="90"/>
      <c r="KD184" s="90"/>
      <c r="KE184" s="90"/>
      <c r="KF184" s="90"/>
      <c r="KG184" s="90"/>
      <c r="KH184" s="90"/>
      <c r="KI184" s="90"/>
      <c r="KJ184" s="90"/>
      <c r="KK184" s="90"/>
      <c r="KL184" s="90"/>
      <c r="KM184" s="90"/>
      <c r="KN184" s="90"/>
      <c r="KO184" s="90"/>
      <c r="KP184" s="90"/>
      <c r="KQ184" s="90"/>
      <c r="KR184" s="90"/>
      <c r="KS184" s="90"/>
      <c r="KT184" s="90"/>
      <c r="KU184" s="90"/>
      <c r="KV184" s="90"/>
      <c r="KW184" s="90"/>
      <c r="KX184" s="90"/>
      <c r="KY184" s="90"/>
      <c r="KZ184" s="90"/>
      <c r="LA184" s="90"/>
      <c r="LB184" s="90"/>
      <c r="LC184" s="90"/>
      <c r="LD184" s="90"/>
      <c r="LE184" s="90"/>
      <c r="LF184" s="90"/>
      <c r="LG184" s="90"/>
      <c r="LH184" s="90"/>
      <c r="LI184" s="90"/>
      <c r="LJ184" s="90"/>
      <c r="LK184" s="90"/>
      <c r="LL184" s="90"/>
      <c r="LM184" s="90"/>
      <c r="LN184" s="90"/>
      <c r="LO184" s="90"/>
      <c r="LP184" s="90"/>
      <c r="LQ184" s="90"/>
      <c r="LR184" s="90"/>
      <c r="LS184" s="90"/>
      <c r="LT184" s="90"/>
      <c r="LU184" s="90"/>
      <c r="LV184" s="90"/>
      <c r="LW184" s="90"/>
      <c r="LX184" s="90"/>
      <c r="LY184" s="90"/>
      <c r="LZ184" s="90"/>
      <c r="MA184" s="90"/>
      <c r="MB184" s="90"/>
      <c r="MC184" s="90"/>
      <c r="MD184" s="90"/>
      <c r="ME184" s="90"/>
      <c r="MF184" s="90"/>
      <c r="MG184" s="90"/>
      <c r="MH184" s="90"/>
      <c r="MI184" s="90"/>
      <c r="MJ184" s="90"/>
      <c r="MK184" s="90"/>
      <c r="ML184" s="90"/>
      <c r="MM184" s="90"/>
      <c r="MN184" s="90"/>
      <c r="MO184" s="90"/>
      <c r="MP184" s="90"/>
      <c r="MQ184" s="90"/>
      <c r="MR184" s="90"/>
      <c r="MS184" s="90"/>
      <c r="MT184" s="90"/>
      <c r="MU184" s="90"/>
      <c r="MV184" s="90"/>
      <c r="MW184" s="90"/>
    </row>
    <row r="185" spans="1:361" ht="16.2" thickBot="1">
      <c r="A185" s="568" t="s">
        <v>957</v>
      </c>
      <c r="B185" s="273">
        <v>34700</v>
      </c>
      <c r="C185" s="273">
        <v>34731</v>
      </c>
      <c r="D185" s="273">
        <v>34759</v>
      </c>
      <c r="E185" s="273">
        <v>34790</v>
      </c>
      <c r="F185" s="273">
        <v>34820</v>
      </c>
      <c r="G185" s="273">
        <v>34851</v>
      </c>
      <c r="H185" s="273">
        <v>34881</v>
      </c>
      <c r="I185" s="273">
        <v>34912</v>
      </c>
      <c r="J185" s="273">
        <v>34943</v>
      </c>
      <c r="K185" s="273">
        <v>34973</v>
      </c>
      <c r="L185" s="273">
        <v>35004</v>
      </c>
      <c r="M185" s="273">
        <v>35034</v>
      </c>
      <c r="N185" s="273">
        <v>35065</v>
      </c>
      <c r="O185" s="273">
        <v>35096</v>
      </c>
      <c r="P185" s="273">
        <v>35125</v>
      </c>
      <c r="Q185" s="273">
        <v>35156</v>
      </c>
      <c r="R185" s="273">
        <v>35186</v>
      </c>
      <c r="S185" s="273">
        <v>35217</v>
      </c>
      <c r="T185" s="273">
        <v>35247</v>
      </c>
      <c r="U185" s="273">
        <v>35278</v>
      </c>
      <c r="V185" s="273">
        <v>35309</v>
      </c>
      <c r="W185" s="273">
        <v>35339</v>
      </c>
      <c r="X185" s="273">
        <v>35370</v>
      </c>
      <c r="Y185" s="273">
        <v>35400</v>
      </c>
      <c r="Z185" s="273">
        <v>35431</v>
      </c>
      <c r="AA185" s="273">
        <v>35462</v>
      </c>
      <c r="AB185" s="273">
        <v>35490</v>
      </c>
      <c r="AC185" s="273">
        <v>35521</v>
      </c>
      <c r="AD185" s="273">
        <v>35551</v>
      </c>
      <c r="AE185" s="273">
        <v>35582</v>
      </c>
      <c r="AF185" s="273">
        <v>35612</v>
      </c>
      <c r="AG185" s="273">
        <v>35643</v>
      </c>
      <c r="AH185" s="273">
        <v>35674</v>
      </c>
      <c r="AI185" s="273">
        <v>35704</v>
      </c>
      <c r="AJ185" s="273">
        <v>35735</v>
      </c>
      <c r="AK185" s="273">
        <v>35765</v>
      </c>
      <c r="AL185" s="273">
        <v>35796</v>
      </c>
      <c r="AM185" s="273">
        <v>35827</v>
      </c>
      <c r="AN185" s="273">
        <v>35855</v>
      </c>
      <c r="AO185" s="273">
        <v>35886</v>
      </c>
      <c r="AP185" s="273">
        <v>35916</v>
      </c>
      <c r="AQ185" s="273">
        <v>35947</v>
      </c>
      <c r="AR185" s="273">
        <v>35977</v>
      </c>
      <c r="AS185" s="273">
        <v>36008</v>
      </c>
      <c r="AT185" s="273">
        <v>36039</v>
      </c>
      <c r="AU185" s="273">
        <v>36069</v>
      </c>
      <c r="AV185" s="273">
        <v>36100</v>
      </c>
      <c r="AW185" s="273">
        <v>36130</v>
      </c>
      <c r="AX185" s="273">
        <v>36161</v>
      </c>
      <c r="AY185" s="273">
        <v>36192</v>
      </c>
      <c r="AZ185" s="273">
        <v>36220</v>
      </c>
      <c r="BA185" s="273">
        <v>36251</v>
      </c>
      <c r="BB185" s="273">
        <v>36281</v>
      </c>
      <c r="BC185" s="273">
        <v>36312</v>
      </c>
      <c r="BD185" s="273">
        <v>36342</v>
      </c>
      <c r="BE185" s="273">
        <v>36373</v>
      </c>
      <c r="BF185" s="273">
        <v>36404</v>
      </c>
      <c r="BG185" s="273">
        <v>36434</v>
      </c>
      <c r="BH185" s="273">
        <v>36465</v>
      </c>
      <c r="BI185" s="273">
        <v>36495</v>
      </c>
      <c r="BJ185" s="273">
        <v>36526</v>
      </c>
      <c r="BK185" s="273">
        <v>36557</v>
      </c>
      <c r="BL185" s="273">
        <v>36586</v>
      </c>
      <c r="BM185" s="273">
        <v>36617</v>
      </c>
      <c r="BN185" s="273">
        <v>36647</v>
      </c>
      <c r="BO185" s="273">
        <v>36678</v>
      </c>
      <c r="BP185" s="273">
        <v>36708</v>
      </c>
      <c r="BQ185" s="273">
        <v>36739</v>
      </c>
      <c r="BR185" s="273">
        <v>36770</v>
      </c>
      <c r="BS185" s="273">
        <v>36800</v>
      </c>
      <c r="BT185" s="273">
        <v>36831</v>
      </c>
      <c r="BU185" s="273">
        <v>36861</v>
      </c>
      <c r="BV185" s="273">
        <v>36892</v>
      </c>
      <c r="BW185" s="273">
        <v>36923</v>
      </c>
      <c r="BX185" s="273">
        <v>36951</v>
      </c>
      <c r="BY185" s="273">
        <v>36982</v>
      </c>
      <c r="BZ185" s="273">
        <v>37012</v>
      </c>
      <c r="CA185" s="273">
        <v>37043</v>
      </c>
      <c r="CB185" s="273">
        <v>37073</v>
      </c>
      <c r="CC185" s="273">
        <v>37104</v>
      </c>
      <c r="CD185" s="273">
        <v>37135</v>
      </c>
      <c r="CE185" s="273">
        <v>37165</v>
      </c>
      <c r="CF185" s="273">
        <v>37196</v>
      </c>
      <c r="CG185" s="273">
        <v>37226</v>
      </c>
      <c r="CH185" s="273">
        <v>37257</v>
      </c>
      <c r="CI185" s="273">
        <v>37288</v>
      </c>
      <c r="CJ185" s="273">
        <v>37316</v>
      </c>
      <c r="CK185" s="273">
        <v>37347</v>
      </c>
      <c r="CL185" s="273">
        <v>37377</v>
      </c>
      <c r="CM185" s="273">
        <v>37408</v>
      </c>
      <c r="CN185" s="273">
        <v>37438</v>
      </c>
      <c r="CO185" s="273">
        <v>37469</v>
      </c>
      <c r="CP185" s="273">
        <v>37500</v>
      </c>
      <c r="CQ185" s="273">
        <v>37530</v>
      </c>
      <c r="CR185" s="273">
        <v>37561</v>
      </c>
      <c r="CS185" s="273">
        <v>37591</v>
      </c>
      <c r="CT185" s="273">
        <v>37622</v>
      </c>
      <c r="CU185" s="273">
        <v>37653</v>
      </c>
      <c r="CV185" s="273">
        <v>37681</v>
      </c>
      <c r="CW185" s="273">
        <v>37712</v>
      </c>
      <c r="CX185" s="273">
        <v>37742</v>
      </c>
      <c r="CY185" s="273">
        <v>37773</v>
      </c>
      <c r="CZ185" s="273">
        <v>37803</v>
      </c>
      <c r="DA185" s="273">
        <v>37834</v>
      </c>
      <c r="DB185" s="273">
        <v>37865</v>
      </c>
      <c r="DC185" s="273">
        <v>37895</v>
      </c>
      <c r="DD185" s="273">
        <v>37926</v>
      </c>
      <c r="DE185" s="273">
        <v>37956</v>
      </c>
      <c r="DF185" s="273">
        <v>37987</v>
      </c>
      <c r="DG185" s="273">
        <v>38018</v>
      </c>
      <c r="DH185" s="273">
        <v>38047</v>
      </c>
      <c r="DI185" s="273">
        <v>38078</v>
      </c>
      <c r="DJ185" s="273">
        <v>38108</v>
      </c>
      <c r="DK185" s="273">
        <v>38139</v>
      </c>
      <c r="DL185" s="273">
        <v>38169</v>
      </c>
      <c r="DM185" s="273">
        <v>38200</v>
      </c>
      <c r="DN185" s="273">
        <v>38231</v>
      </c>
      <c r="DO185" s="273">
        <v>38261</v>
      </c>
      <c r="DP185" s="273">
        <v>38292</v>
      </c>
      <c r="DQ185" s="273">
        <v>38322</v>
      </c>
      <c r="DR185" s="273">
        <v>38353</v>
      </c>
      <c r="DS185" s="273">
        <v>38384</v>
      </c>
      <c r="DT185" s="273">
        <v>38412</v>
      </c>
      <c r="DU185" s="273">
        <v>38443</v>
      </c>
      <c r="DV185" s="273">
        <v>38473</v>
      </c>
      <c r="DW185" s="273">
        <v>38504</v>
      </c>
      <c r="DX185" s="273">
        <v>38534</v>
      </c>
      <c r="DY185" s="273">
        <v>38565</v>
      </c>
      <c r="DZ185" s="273">
        <v>38596</v>
      </c>
      <c r="EA185" s="273">
        <v>38626</v>
      </c>
      <c r="EB185" s="273">
        <v>38657</v>
      </c>
      <c r="EC185" s="273">
        <v>38687</v>
      </c>
      <c r="ED185" s="273">
        <v>38718</v>
      </c>
      <c r="EE185" s="273">
        <v>38749</v>
      </c>
      <c r="EF185" s="273">
        <v>38777</v>
      </c>
      <c r="EG185" s="273">
        <v>38808</v>
      </c>
      <c r="EH185" s="273">
        <v>38838</v>
      </c>
      <c r="EI185" s="273">
        <v>38869</v>
      </c>
      <c r="EJ185" s="273">
        <v>38899</v>
      </c>
      <c r="EK185" s="273">
        <v>38930</v>
      </c>
      <c r="EL185" s="273">
        <v>38961</v>
      </c>
      <c r="EM185" s="273">
        <v>38991</v>
      </c>
      <c r="EN185" s="273">
        <v>39022</v>
      </c>
      <c r="EO185" s="273">
        <v>39052</v>
      </c>
      <c r="EP185" s="273">
        <v>39083</v>
      </c>
      <c r="EQ185" s="273">
        <v>39114</v>
      </c>
      <c r="ER185" s="273">
        <v>39142</v>
      </c>
      <c r="ES185" s="273">
        <v>39173</v>
      </c>
      <c r="ET185" s="273">
        <v>39203</v>
      </c>
      <c r="EU185" s="273">
        <v>39234</v>
      </c>
      <c r="EV185" s="273">
        <v>39264</v>
      </c>
      <c r="EW185" s="273">
        <v>39295</v>
      </c>
      <c r="EX185" s="273">
        <v>39326</v>
      </c>
      <c r="EY185" s="273">
        <v>39356</v>
      </c>
      <c r="EZ185" s="273">
        <v>39387</v>
      </c>
      <c r="FA185" s="273">
        <v>39417</v>
      </c>
      <c r="FB185" s="273">
        <v>39448</v>
      </c>
      <c r="FC185" s="273">
        <v>39479</v>
      </c>
      <c r="FD185" s="273">
        <v>39508</v>
      </c>
      <c r="FE185" s="273">
        <v>39539</v>
      </c>
      <c r="FF185" s="273">
        <v>39569</v>
      </c>
      <c r="FG185" s="273">
        <v>39600</v>
      </c>
      <c r="FH185" s="273">
        <v>39630</v>
      </c>
      <c r="FI185" s="273">
        <v>39661</v>
      </c>
      <c r="FJ185" s="273">
        <v>39692</v>
      </c>
      <c r="FK185" s="273">
        <v>39722</v>
      </c>
      <c r="FL185" s="273">
        <v>39753</v>
      </c>
      <c r="FM185" s="273">
        <v>39783</v>
      </c>
      <c r="FN185" s="273">
        <v>39814</v>
      </c>
      <c r="FO185" s="273">
        <v>39845</v>
      </c>
      <c r="FP185" s="273">
        <v>39873</v>
      </c>
      <c r="FQ185" s="273">
        <v>39904</v>
      </c>
      <c r="FR185" s="273">
        <v>39934</v>
      </c>
      <c r="FS185" s="273">
        <v>39965</v>
      </c>
      <c r="FT185" s="273">
        <v>39995</v>
      </c>
      <c r="FU185" s="273">
        <v>40026</v>
      </c>
      <c r="FV185" s="273">
        <v>40057</v>
      </c>
      <c r="FW185" s="273">
        <v>40087</v>
      </c>
      <c r="FX185" s="273">
        <v>40118</v>
      </c>
      <c r="FY185" s="273">
        <v>40148</v>
      </c>
      <c r="FZ185" s="273">
        <v>40179</v>
      </c>
      <c r="GA185" s="273">
        <v>40210</v>
      </c>
      <c r="GB185" s="273">
        <v>40238</v>
      </c>
      <c r="GC185" s="273">
        <v>40269</v>
      </c>
      <c r="GD185" s="273">
        <v>40299</v>
      </c>
      <c r="GE185" s="273">
        <v>40330</v>
      </c>
      <c r="GF185" s="273">
        <v>40360</v>
      </c>
      <c r="GG185" s="273">
        <v>40391</v>
      </c>
      <c r="GH185" s="273">
        <v>40422</v>
      </c>
      <c r="GI185" s="273">
        <v>40452</v>
      </c>
      <c r="GJ185" s="273">
        <v>40483</v>
      </c>
      <c r="GK185" s="273">
        <v>40513</v>
      </c>
      <c r="GL185" s="273">
        <v>40544</v>
      </c>
      <c r="GM185" s="273">
        <v>40575</v>
      </c>
      <c r="GN185" s="273">
        <v>40603</v>
      </c>
      <c r="GO185" s="273">
        <v>40634</v>
      </c>
      <c r="GP185" s="273">
        <v>40664</v>
      </c>
      <c r="GQ185" s="273">
        <v>40695</v>
      </c>
      <c r="GR185" s="273">
        <v>40725</v>
      </c>
      <c r="GS185" s="273">
        <v>40756</v>
      </c>
      <c r="GT185" s="273">
        <v>40787</v>
      </c>
      <c r="GU185" s="273">
        <v>40817</v>
      </c>
      <c r="GV185" s="273">
        <v>40848</v>
      </c>
      <c r="GW185" s="273">
        <v>40878</v>
      </c>
      <c r="GX185" s="273">
        <v>40909</v>
      </c>
      <c r="GY185" s="273">
        <v>40940</v>
      </c>
      <c r="GZ185" s="273">
        <v>40969</v>
      </c>
      <c r="HA185" s="273">
        <v>41000</v>
      </c>
      <c r="HB185" s="273">
        <v>41030</v>
      </c>
      <c r="HC185" s="273">
        <v>41061</v>
      </c>
      <c r="HD185" s="273">
        <v>41091</v>
      </c>
      <c r="HE185" s="273">
        <v>41122</v>
      </c>
      <c r="HF185" s="273">
        <v>41153</v>
      </c>
      <c r="HG185" s="273">
        <v>41183</v>
      </c>
      <c r="HH185" s="273">
        <v>41214</v>
      </c>
      <c r="HI185" s="273">
        <v>41244</v>
      </c>
      <c r="HJ185" s="273">
        <v>41275</v>
      </c>
      <c r="HK185" s="273">
        <v>41306</v>
      </c>
      <c r="HL185" s="273">
        <v>41334</v>
      </c>
      <c r="HM185" s="273">
        <v>41365</v>
      </c>
      <c r="HN185" s="273">
        <v>41395</v>
      </c>
      <c r="HO185" s="273">
        <v>41426</v>
      </c>
      <c r="HP185" s="273">
        <v>41456</v>
      </c>
      <c r="HQ185" s="273">
        <v>41487</v>
      </c>
      <c r="HR185" s="273">
        <v>41518</v>
      </c>
      <c r="HS185" s="273">
        <v>41548</v>
      </c>
      <c r="HT185" s="273">
        <v>41579</v>
      </c>
      <c r="HU185" s="273">
        <v>41609</v>
      </c>
      <c r="HV185" s="273">
        <v>41640</v>
      </c>
      <c r="HW185" s="273">
        <v>41671</v>
      </c>
      <c r="HX185" s="273">
        <v>41699</v>
      </c>
      <c r="HY185" s="273">
        <v>41730</v>
      </c>
      <c r="HZ185" s="273">
        <v>41760</v>
      </c>
      <c r="IA185" s="273">
        <v>41791</v>
      </c>
      <c r="IB185" s="273">
        <v>41821</v>
      </c>
      <c r="IC185" s="273">
        <v>41852</v>
      </c>
      <c r="ID185" s="273">
        <v>41883</v>
      </c>
      <c r="IE185" s="273">
        <v>41913</v>
      </c>
      <c r="IF185" s="273">
        <v>41944</v>
      </c>
      <c r="IG185" s="273">
        <v>41974</v>
      </c>
      <c r="IH185" s="273">
        <v>42005</v>
      </c>
      <c r="II185" s="273">
        <v>42036</v>
      </c>
      <c r="IJ185" s="273">
        <v>42064</v>
      </c>
      <c r="IK185" s="273">
        <v>42095</v>
      </c>
      <c r="IL185" s="273">
        <v>42125</v>
      </c>
      <c r="IM185" s="273">
        <v>42156</v>
      </c>
      <c r="IN185" s="273">
        <v>42186</v>
      </c>
      <c r="IO185" s="273">
        <v>42217</v>
      </c>
      <c r="IP185" s="273">
        <v>42248</v>
      </c>
      <c r="IQ185" s="273">
        <v>42278</v>
      </c>
      <c r="IR185" s="273">
        <v>42309</v>
      </c>
      <c r="IS185" s="273">
        <v>42339</v>
      </c>
      <c r="IT185" s="273">
        <v>42370</v>
      </c>
      <c r="IU185" s="273">
        <v>42401</v>
      </c>
      <c r="IV185" s="273">
        <v>42430</v>
      </c>
      <c r="IW185" s="273">
        <v>42461</v>
      </c>
      <c r="IX185" s="273">
        <v>42491</v>
      </c>
      <c r="IY185" s="273">
        <v>42522</v>
      </c>
      <c r="IZ185" s="273">
        <v>42552</v>
      </c>
      <c r="JA185" s="273">
        <v>42583</v>
      </c>
      <c r="JB185" s="273">
        <v>42614</v>
      </c>
      <c r="JC185" s="273">
        <v>42644</v>
      </c>
      <c r="JD185" s="273">
        <v>42675</v>
      </c>
      <c r="JE185" s="273">
        <v>42705</v>
      </c>
      <c r="JF185" s="273">
        <v>42736</v>
      </c>
      <c r="JG185" s="273">
        <v>42767</v>
      </c>
      <c r="JH185" s="273">
        <v>42795</v>
      </c>
      <c r="JI185" s="273">
        <v>42826</v>
      </c>
      <c r="JJ185" s="273">
        <v>42856</v>
      </c>
      <c r="JK185" s="273">
        <v>42887</v>
      </c>
      <c r="JL185" s="273">
        <v>42917</v>
      </c>
      <c r="JM185" s="273">
        <v>42948</v>
      </c>
      <c r="JN185" s="273">
        <v>42979</v>
      </c>
      <c r="JO185" s="273">
        <v>43009</v>
      </c>
      <c r="JP185" s="273">
        <v>43040</v>
      </c>
      <c r="JQ185" s="273">
        <v>43070</v>
      </c>
      <c r="JR185" s="273">
        <v>43101</v>
      </c>
      <c r="JS185" s="273">
        <v>43132</v>
      </c>
      <c r="JT185" s="273">
        <v>43160</v>
      </c>
      <c r="JU185" s="273">
        <v>43191</v>
      </c>
      <c r="JV185" s="273">
        <v>43221</v>
      </c>
      <c r="JW185" s="273">
        <v>43252</v>
      </c>
      <c r="JX185" s="273">
        <v>43282</v>
      </c>
      <c r="JY185" s="273">
        <v>43313</v>
      </c>
      <c r="JZ185" s="273">
        <v>43344</v>
      </c>
      <c r="KA185" s="273">
        <v>43374</v>
      </c>
      <c r="KB185" s="273">
        <v>43405</v>
      </c>
      <c r="KC185" s="273">
        <v>43435</v>
      </c>
      <c r="KD185" s="273">
        <v>43466</v>
      </c>
      <c r="KE185" s="273">
        <v>43497</v>
      </c>
      <c r="KF185" s="273">
        <v>43525</v>
      </c>
      <c r="KG185" s="273">
        <v>43556</v>
      </c>
      <c r="KH185" s="273">
        <v>43586</v>
      </c>
      <c r="KI185" s="273">
        <v>43617</v>
      </c>
      <c r="KJ185" s="273">
        <v>43647</v>
      </c>
      <c r="KK185" s="273">
        <v>43678</v>
      </c>
      <c r="KL185" s="273">
        <v>43709</v>
      </c>
      <c r="KM185" s="273">
        <v>43739</v>
      </c>
      <c r="KN185" s="273">
        <v>43770</v>
      </c>
      <c r="KO185" s="273">
        <v>43800</v>
      </c>
      <c r="KP185" s="273">
        <v>43831</v>
      </c>
      <c r="KQ185" s="273">
        <v>43862</v>
      </c>
      <c r="KR185" s="273">
        <v>43891</v>
      </c>
      <c r="KS185" s="273">
        <v>43922</v>
      </c>
      <c r="KT185" s="273">
        <v>43952</v>
      </c>
      <c r="KU185" s="273">
        <v>43983</v>
      </c>
      <c r="KV185" s="273">
        <v>44013</v>
      </c>
      <c r="KW185" s="273">
        <v>44044</v>
      </c>
      <c r="KX185" s="273">
        <v>44075</v>
      </c>
      <c r="KY185" s="273">
        <v>44105</v>
      </c>
      <c r="KZ185" s="273">
        <v>44136</v>
      </c>
      <c r="LA185" s="273">
        <v>44166</v>
      </c>
      <c r="LB185" s="273">
        <v>44197</v>
      </c>
      <c r="LC185" s="273">
        <v>44228</v>
      </c>
      <c r="LD185" s="273">
        <v>44256</v>
      </c>
      <c r="LE185" s="273">
        <v>44287</v>
      </c>
      <c r="LF185" s="273">
        <v>44317</v>
      </c>
      <c r="LG185" s="273">
        <v>44348</v>
      </c>
      <c r="LH185" s="273">
        <v>44378</v>
      </c>
      <c r="LI185" s="273">
        <v>44409</v>
      </c>
      <c r="LJ185" s="273">
        <v>44440</v>
      </c>
      <c r="LK185" s="273">
        <v>44470</v>
      </c>
      <c r="LL185" s="273">
        <v>44501</v>
      </c>
      <c r="LM185" s="273">
        <v>44531</v>
      </c>
      <c r="LN185" s="273">
        <v>44562</v>
      </c>
      <c r="LO185" s="273">
        <v>44593</v>
      </c>
      <c r="LP185" s="273">
        <v>44621</v>
      </c>
      <c r="LQ185" s="273">
        <v>44652</v>
      </c>
      <c r="LR185" s="273">
        <v>44682</v>
      </c>
      <c r="LS185" s="273">
        <v>44713</v>
      </c>
      <c r="LT185" s="273">
        <v>44743</v>
      </c>
      <c r="LU185" s="273">
        <v>44774</v>
      </c>
      <c r="LV185" s="273">
        <v>44805</v>
      </c>
      <c r="LW185" s="273">
        <v>44835</v>
      </c>
      <c r="LX185" s="273">
        <v>44866</v>
      </c>
      <c r="LY185" s="273">
        <v>44896</v>
      </c>
      <c r="LZ185" s="273">
        <v>44927</v>
      </c>
      <c r="MA185" s="273">
        <v>44958</v>
      </c>
      <c r="MB185" s="273">
        <v>44986</v>
      </c>
      <c r="MC185" s="273">
        <v>45017</v>
      </c>
      <c r="MD185" s="273">
        <v>45047</v>
      </c>
      <c r="ME185" s="273">
        <v>45078</v>
      </c>
      <c r="MF185" s="273">
        <v>45108</v>
      </c>
      <c r="MG185" s="273">
        <v>45139</v>
      </c>
      <c r="MH185" s="273">
        <v>45170</v>
      </c>
      <c r="MI185" s="273">
        <v>45200</v>
      </c>
      <c r="MJ185" s="273">
        <v>45231</v>
      </c>
      <c r="MK185" s="273">
        <v>45261</v>
      </c>
      <c r="ML185" s="273">
        <v>45292</v>
      </c>
      <c r="MM185" s="273">
        <v>45323</v>
      </c>
      <c r="MN185" s="273">
        <v>45352</v>
      </c>
      <c r="MO185" s="273">
        <v>45383</v>
      </c>
      <c r="MP185" s="273">
        <v>45413</v>
      </c>
      <c r="MQ185" s="273">
        <v>45444</v>
      </c>
      <c r="MR185" s="273">
        <v>45474</v>
      </c>
      <c r="MS185" s="273">
        <v>45505</v>
      </c>
      <c r="MT185" s="273">
        <v>45536</v>
      </c>
      <c r="MU185" s="273">
        <v>45566</v>
      </c>
      <c r="MV185" s="273">
        <v>45597</v>
      </c>
      <c r="MW185" s="273">
        <v>45627</v>
      </c>
    </row>
    <row r="186" spans="1:361" s="1" customFormat="1" ht="13.8">
      <c r="A186" s="488" t="s">
        <v>790</v>
      </c>
      <c r="B186" s="492"/>
      <c r="C186" s="492"/>
      <c r="D186" s="492"/>
      <c r="E186" s="492"/>
      <c r="F186" s="492"/>
      <c r="G186" s="492"/>
      <c r="H186" s="492"/>
      <c r="I186" s="492"/>
      <c r="J186" s="492"/>
      <c r="K186" s="492"/>
      <c r="L186" s="492"/>
      <c r="M186" s="492"/>
      <c r="N186" s="492"/>
      <c r="O186" s="492"/>
      <c r="P186" s="492"/>
      <c r="Q186" s="492"/>
      <c r="R186" s="492"/>
      <c r="S186" s="492"/>
      <c r="T186" s="492"/>
      <c r="U186" s="492"/>
      <c r="V186" s="492"/>
      <c r="W186" s="492"/>
      <c r="X186" s="492"/>
      <c r="Y186" s="492"/>
      <c r="Z186" s="492"/>
      <c r="AA186" s="492"/>
      <c r="AB186" s="492"/>
      <c r="AC186" s="492"/>
      <c r="AD186" s="492"/>
      <c r="AE186" s="492"/>
      <c r="AF186" s="492"/>
      <c r="AG186" s="492"/>
      <c r="AH186" s="492"/>
      <c r="AI186" s="492"/>
      <c r="AJ186" s="492"/>
      <c r="AK186" s="492"/>
      <c r="AL186" s="492"/>
      <c r="AM186" s="492"/>
      <c r="AN186" s="492"/>
      <c r="AO186" s="492"/>
      <c r="AP186" s="492"/>
      <c r="AQ186" s="492"/>
      <c r="AR186" s="492"/>
      <c r="AS186" s="492"/>
      <c r="AT186" s="492"/>
      <c r="AU186" s="492"/>
      <c r="AV186" s="492"/>
      <c r="AW186" s="492"/>
      <c r="AX186" s="492"/>
      <c r="AY186" s="492"/>
      <c r="AZ186" s="492"/>
      <c r="BA186" s="492"/>
      <c r="BB186" s="492"/>
      <c r="BC186" s="492"/>
      <c r="BD186" s="492"/>
      <c r="BE186" s="492"/>
      <c r="BF186" s="492"/>
      <c r="BG186" s="492"/>
      <c r="BH186" s="492"/>
      <c r="BI186" s="492"/>
      <c r="BJ186" s="492"/>
      <c r="BK186" s="492"/>
      <c r="BL186" s="492"/>
      <c r="BM186" s="492"/>
      <c r="BN186" s="492"/>
      <c r="BO186" s="492"/>
      <c r="BP186" s="492"/>
      <c r="BQ186" s="492"/>
      <c r="BR186" s="492"/>
      <c r="BS186" s="492"/>
      <c r="BT186" s="492"/>
      <c r="BU186" s="492"/>
      <c r="BV186" s="492"/>
      <c r="BW186" s="492"/>
      <c r="BX186" s="492"/>
      <c r="BY186" s="492"/>
      <c r="BZ186" s="492"/>
      <c r="CA186" s="492"/>
      <c r="CB186" s="492"/>
      <c r="CC186" s="492"/>
      <c r="CD186" s="492"/>
      <c r="CE186" s="492"/>
      <c r="CF186" s="492"/>
      <c r="CG186" s="492"/>
      <c r="CH186" s="492"/>
      <c r="CI186" s="492"/>
      <c r="CJ186" s="492"/>
      <c r="CK186" s="492"/>
      <c r="CL186" s="492"/>
      <c r="CM186" s="492"/>
      <c r="CN186" s="492"/>
      <c r="CO186" s="492"/>
      <c r="CP186" s="492"/>
      <c r="CQ186" s="492"/>
      <c r="CR186" s="492"/>
      <c r="CS186" s="492"/>
      <c r="CT186" s="492"/>
      <c r="CU186" s="492"/>
      <c r="CV186" s="492"/>
      <c r="CW186" s="492"/>
      <c r="CX186" s="492"/>
      <c r="CY186" s="492"/>
      <c r="CZ186" s="492"/>
      <c r="DA186" s="492"/>
      <c r="DB186" s="492"/>
      <c r="DC186" s="492"/>
      <c r="DD186" s="492"/>
      <c r="DE186" s="492"/>
      <c r="DF186" s="492"/>
      <c r="DG186" s="492"/>
      <c r="DH186" s="492"/>
      <c r="DI186" s="492"/>
      <c r="DJ186" s="492"/>
      <c r="DK186" s="492"/>
      <c r="DL186" s="492"/>
      <c r="DM186" s="492"/>
      <c r="DN186" s="492"/>
      <c r="DO186" s="492"/>
      <c r="DP186" s="492"/>
      <c r="DQ186" s="492"/>
      <c r="DR186" s="492"/>
      <c r="DS186" s="492"/>
      <c r="DT186" s="492"/>
      <c r="DU186" s="492"/>
      <c r="DV186" s="492"/>
      <c r="DW186" s="492"/>
      <c r="DX186" s="492"/>
      <c r="DY186" s="492"/>
      <c r="DZ186" s="492"/>
      <c r="EA186" s="492"/>
      <c r="EB186" s="492"/>
      <c r="EC186" s="492"/>
      <c r="ED186" s="492"/>
      <c r="EE186" s="492"/>
      <c r="EF186" s="492"/>
      <c r="EG186" s="492"/>
      <c r="EH186" s="492"/>
      <c r="EI186" s="492"/>
      <c r="EJ186" s="492"/>
      <c r="EK186" s="492"/>
      <c r="EL186" s="492"/>
      <c r="EM186" s="492"/>
      <c r="EN186" s="492"/>
      <c r="EO186" s="492"/>
      <c r="EP186" s="492"/>
      <c r="EQ186" s="492"/>
      <c r="ER186" s="492"/>
      <c r="ES186" s="492"/>
      <c r="ET186" s="492"/>
      <c r="EU186" s="492"/>
      <c r="EV186" s="492"/>
      <c r="EW186" s="492"/>
      <c r="EX186" s="492"/>
      <c r="EY186" s="492"/>
      <c r="EZ186" s="492"/>
      <c r="FA186" s="492"/>
      <c r="FB186" s="492"/>
      <c r="FC186" s="492"/>
      <c r="FD186" s="492"/>
      <c r="FE186" s="492"/>
      <c r="FF186" s="492"/>
      <c r="FG186" s="492"/>
      <c r="FH186" s="492"/>
      <c r="FI186" s="492"/>
      <c r="FJ186" s="492"/>
      <c r="FK186" s="492"/>
      <c r="FL186" s="492"/>
      <c r="FM186" s="492"/>
      <c r="FN186" s="492"/>
      <c r="FO186" s="492"/>
      <c r="FP186" s="492"/>
      <c r="FQ186" s="492"/>
      <c r="FR186" s="492"/>
      <c r="FS186" s="492"/>
      <c r="FT186" s="492"/>
      <c r="FU186" s="492"/>
      <c r="FV186" s="492"/>
      <c r="FW186" s="492"/>
      <c r="FX186" s="492"/>
      <c r="FY186" s="492"/>
      <c r="FZ186" s="492"/>
      <c r="GA186" s="492"/>
      <c r="GB186" s="492"/>
      <c r="GC186" s="492"/>
      <c r="GD186" s="492"/>
      <c r="GE186" s="492"/>
      <c r="GF186" s="492"/>
      <c r="GG186" s="492"/>
      <c r="GH186" s="492"/>
      <c r="GI186" s="492"/>
      <c r="GJ186" s="492"/>
      <c r="GK186" s="492"/>
      <c r="GL186" s="492"/>
      <c r="GM186" s="492"/>
      <c r="GN186" s="492"/>
      <c r="GO186" s="492"/>
      <c r="GP186" s="492"/>
      <c r="GQ186" s="492"/>
      <c r="GR186" s="492"/>
      <c r="GS186" s="492"/>
      <c r="GT186" s="492"/>
      <c r="GU186" s="492"/>
      <c r="GV186" s="492"/>
      <c r="GW186" s="492"/>
      <c r="GX186" s="492"/>
      <c r="GY186" s="492"/>
      <c r="GZ186" s="492"/>
      <c r="HA186" s="492"/>
      <c r="HB186" s="492"/>
      <c r="HC186" s="492"/>
      <c r="HD186" s="492"/>
      <c r="HE186" s="492"/>
      <c r="HF186" s="492"/>
      <c r="HG186" s="492"/>
      <c r="HH186" s="492"/>
      <c r="HI186" s="492"/>
      <c r="HJ186" s="492"/>
      <c r="HK186" s="492"/>
      <c r="HL186" s="492"/>
      <c r="HM186" s="492"/>
      <c r="HN186" s="492"/>
      <c r="HO186" s="492"/>
      <c r="HP186" s="492"/>
      <c r="HQ186" s="492"/>
      <c r="HR186" s="492"/>
      <c r="HS186" s="492"/>
      <c r="HT186" s="492"/>
      <c r="HU186" s="492"/>
      <c r="HV186" s="492"/>
      <c r="HW186" s="492"/>
      <c r="HX186" s="492"/>
      <c r="HY186" s="492"/>
      <c r="HZ186" s="492"/>
      <c r="IA186" s="492"/>
      <c r="IB186" s="492"/>
      <c r="IC186" s="492"/>
      <c r="ID186" s="492"/>
      <c r="IE186" s="492"/>
      <c r="IF186" s="492"/>
      <c r="IG186" s="492"/>
      <c r="IH186" s="492"/>
      <c r="II186" s="492"/>
      <c r="IJ186" s="492"/>
      <c r="IK186" s="492"/>
      <c r="IL186" s="492"/>
      <c r="IM186" s="492"/>
      <c r="IN186" s="492"/>
      <c r="IO186" s="492"/>
      <c r="IP186" s="492"/>
      <c r="IQ186" s="492"/>
      <c r="IR186" s="492"/>
      <c r="IS186" s="492"/>
      <c r="IT186" s="492"/>
      <c r="IU186" s="492"/>
      <c r="IV186" s="492"/>
      <c r="IW186" s="492"/>
      <c r="IX186" s="492"/>
      <c r="IY186" s="492"/>
      <c r="IZ186" s="492"/>
      <c r="JA186" s="492"/>
      <c r="JB186" s="492"/>
      <c r="JC186" s="492"/>
      <c r="JD186" s="492"/>
      <c r="JE186" s="492"/>
      <c r="JF186" s="492"/>
      <c r="JG186" s="492"/>
      <c r="JH186" s="492"/>
      <c r="JI186" s="492"/>
      <c r="JJ186" s="492"/>
      <c r="JK186" s="492"/>
      <c r="JL186" s="492"/>
      <c r="JM186" s="492"/>
      <c r="JN186" s="492"/>
      <c r="JO186" s="492"/>
      <c r="JP186" s="492"/>
      <c r="JQ186" s="492"/>
      <c r="JR186" s="492"/>
      <c r="JS186" s="492"/>
      <c r="JT186" s="492"/>
      <c r="JU186" s="492"/>
      <c r="JV186" s="492"/>
      <c r="JW186" s="492"/>
      <c r="JX186" s="492"/>
      <c r="JY186" s="492"/>
      <c r="JZ186" s="492"/>
      <c r="KA186" s="492"/>
      <c r="KB186" s="492"/>
      <c r="KC186" s="492"/>
      <c r="KD186" s="492"/>
      <c r="KE186" s="492"/>
      <c r="KF186" s="492"/>
      <c r="KG186" s="492"/>
      <c r="KH186" s="492"/>
      <c r="KI186" s="492"/>
      <c r="KJ186" s="492"/>
      <c r="KK186" s="492"/>
      <c r="KL186" s="492"/>
      <c r="KM186" s="492"/>
      <c r="KN186" s="492"/>
      <c r="KO186" s="492"/>
      <c r="KP186" s="492"/>
      <c r="KQ186" s="492"/>
      <c r="KR186" s="492"/>
      <c r="KS186" s="492"/>
      <c r="KT186" s="492"/>
      <c r="KU186" s="492"/>
      <c r="KV186" s="492"/>
      <c r="KW186" s="492"/>
      <c r="KX186" s="492"/>
      <c r="KY186" s="492"/>
      <c r="KZ186" s="492"/>
      <c r="LA186" s="492"/>
      <c r="LB186" s="492"/>
      <c r="LC186" s="492"/>
      <c r="LD186" s="492"/>
      <c r="LE186" s="492"/>
      <c r="LF186" s="492"/>
      <c r="LG186" s="492"/>
      <c r="LH186" s="492"/>
      <c r="LI186" s="492"/>
      <c r="LJ186" s="492"/>
      <c r="LK186" s="492"/>
      <c r="LL186" s="492"/>
      <c r="LM186" s="492"/>
      <c r="LN186" s="492"/>
      <c r="LO186" s="492"/>
      <c r="LP186" s="492"/>
      <c r="LQ186" s="492"/>
      <c r="LR186" s="492"/>
      <c r="LS186" s="492"/>
      <c r="LT186" s="492"/>
      <c r="LU186" s="492"/>
      <c r="LV186" s="492"/>
      <c r="LW186" s="492"/>
      <c r="LX186" s="492"/>
      <c r="LY186" s="492"/>
      <c r="LZ186" s="492"/>
      <c r="MA186" s="492"/>
      <c r="MB186" s="492"/>
      <c r="MC186" s="492"/>
      <c r="MD186" s="492"/>
      <c r="ME186" s="492"/>
      <c r="MF186" s="492"/>
      <c r="MG186" s="492"/>
      <c r="MH186" s="492"/>
      <c r="MI186" s="492"/>
      <c r="MJ186" s="492"/>
      <c r="MK186" s="492"/>
      <c r="ML186" s="492"/>
      <c r="MM186" s="492"/>
      <c r="MN186" s="492"/>
      <c r="MO186" s="492"/>
      <c r="MP186" s="492"/>
      <c r="MQ186" s="492"/>
      <c r="MR186" s="492"/>
      <c r="MS186" s="492"/>
      <c r="MT186" s="492"/>
      <c r="MU186" s="492"/>
      <c r="MV186" s="492"/>
      <c r="MW186" s="492"/>
    </row>
    <row r="187" spans="1:361" s="1" customFormat="1" ht="13.8">
      <c r="A187" s="489" t="s">
        <v>659</v>
      </c>
      <c r="B187" s="493"/>
      <c r="C187" s="493"/>
      <c r="D187" s="493"/>
      <c r="E187" s="493"/>
      <c r="F187" s="493"/>
      <c r="G187" s="493"/>
      <c r="H187" s="493"/>
      <c r="I187" s="493"/>
      <c r="J187" s="493"/>
      <c r="K187" s="493"/>
      <c r="L187" s="493"/>
      <c r="M187" s="493"/>
      <c r="N187" s="493"/>
      <c r="O187" s="493"/>
      <c r="P187" s="493"/>
      <c r="Q187" s="493"/>
      <c r="R187" s="493"/>
      <c r="S187" s="493"/>
      <c r="T187" s="493"/>
      <c r="U187" s="493"/>
      <c r="V187" s="493"/>
      <c r="W187" s="493"/>
      <c r="X187" s="493"/>
      <c r="Y187" s="493"/>
      <c r="Z187" s="493"/>
      <c r="AA187" s="493"/>
      <c r="AB187" s="493"/>
      <c r="AC187" s="493"/>
      <c r="AD187" s="493"/>
      <c r="AE187" s="493"/>
      <c r="AF187" s="493"/>
      <c r="AG187" s="493"/>
      <c r="AH187" s="493"/>
      <c r="AI187" s="493"/>
      <c r="AJ187" s="493"/>
      <c r="AK187" s="493"/>
      <c r="AL187" s="493"/>
      <c r="AM187" s="493"/>
      <c r="AN187" s="493"/>
      <c r="AO187" s="493"/>
      <c r="AP187" s="493"/>
      <c r="AQ187" s="493"/>
      <c r="AR187" s="493"/>
      <c r="AS187" s="493"/>
      <c r="AT187" s="493"/>
      <c r="AU187" s="493"/>
      <c r="AV187" s="493"/>
      <c r="AW187" s="493"/>
      <c r="AX187" s="493"/>
      <c r="AY187" s="493"/>
      <c r="AZ187" s="493"/>
      <c r="BA187" s="493"/>
      <c r="BB187" s="493"/>
      <c r="BC187" s="493"/>
      <c r="BD187" s="493"/>
      <c r="BE187" s="493"/>
      <c r="BF187" s="493"/>
      <c r="BG187" s="493"/>
      <c r="BH187" s="493"/>
      <c r="BI187" s="493"/>
      <c r="BJ187" s="493"/>
      <c r="BK187" s="493"/>
      <c r="BL187" s="493"/>
      <c r="BM187" s="493"/>
      <c r="BN187" s="493"/>
      <c r="BO187" s="493"/>
      <c r="BP187" s="493"/>
      <c r="BQ187" s="493"/>
      <c r="BR187" s="493"/>
      <c r="BS187" s="493"/>
      <c r="BT187" s="493"/>
      <c r="BU187" s="493"/>
      <c r="BV187" s="493"/>
      <c r="BW187" s="493"/>
      <c r="BX187" s="493"/>
      <c r="BY187" s="493"/>
      <c r="BZ187" s="493"/>
      <c r="CA187" s="493"/>
      <c r="CB187" s="493"/>
      <c r="CC187" s="493"/>
      <c r="CD187" s="493"/>
      <c r="CE187" s="493"/>
      <c r="CF187" s="493"/>
      <c r="CG187" s="493"/>
      <c r="CH187" s="493"/>
      <c r="CI187" s="493"/>
      <c r="CJ187" s="493"/>
      <c r="CK187" s="493"/>
      <c r="CL187" s="493"/>
      <c r="CM187" s="493"/>
      <c r="CN187" s="493"/>
      <c r="CO187" s="493"/>
      <c r="CP187" s="493"/>
      <c r="CQ187" s="493"/>
      <c r="CR187" s="493"/>
      <c r="CS187" s="493"/>
      <c r="CT187" s="493"/>
      <c r="CU187" s="493"/>
      <c r="CV187" s="493"/>
      <c r="CW187" s="493"/>
      <c r="CX187" s="493"/>
      <c r="CY187" s="493"/>
      <c r="CZ187" s="493"/>
      <c r="DA187" s="493"/>
      <c r="DB187" s="493"/>
      <c r="DC187" s="493"/>
      <c r="DD187" s="493"/>
      <c r="DE187" s="493"/>
      <c r="DF187" s="493"/>
      <c r="DG187" s="493"/>
      <c r="DH187" s="493"/>
      <c r="DI187" s="493"/>
      <c r="DJ187" s="493"/>
      <c r="DK187" s="493"/>
      <c r="DL187" s="493"/>
      <c r="DM187" s="493"/>
      <c r="DN187" s="493"/>
      <c r="DO187" s="493"/>
      <c r="DP187" s="493"/>
      <c r="DQ187" s="493"/>
      <c r="DR187" s="493"/>
      <c r="DS187" s="493"/>
      <c r="DT187" s="493"/>
      <c r="DU187" s="493"/>
      <c r="DV187" s="493"/>
      <c r="DW187" s="493"/>
      <c r="DX187" s="493"/>
      <c r="DY187" s="493"/>
      <c r="DZ187" s="493"/>
      <c r="EA187" s="493"/>
      <c r="EB187" s="493"/>
      <c r="EC187" s="493"/>
      <c r="ED187" s="493"/>
      <c r="EE187" s="493"/>
      <c r="EF187" s="493"/>
      <c r="EG187" s="493"/>
      <c r="EH187" s="493"/>
      <c r="EI187" s="493"/>
      <c r="EJ187" s="493"/>
      <c r="EK187" s="493"/>
      <c r="EL187" s="493"/>
      <c r="EM187" s="493"/>
      <c r="EN187" s="493"/>
      <c r="EO187" s="493"/>
      <c r="EP187" s="493"/>
      <c r="EQ187" s="493"/>
      <c r="ER187" s="493"/>
      <c r="ES187" s="493"/>
      <c r="ET187" s="493"/>
      <c r="EU187" s="493"/>
      <c r="EV187" s="493"/>
      <c r="EW187" s="493"/>
      <c r="EX187" s="493"/>
      <c r="EY187" s="493"/>
      <c r="EZ187" s="493"/>
      <c r="FA187" s="493"/>
      <c r="FB187" s="493"/>
      <c r="FC187" s="493"/>
      <c r="FD187" s="493"/>
      <c r="FE187" s="493"/>
      <c r="FF187" s="493"/>
      <c r="FG187" s="493"/>
      <c r="FH187" s="493"/>
      <c r="FI187" s="493"/>
      <c r="FJ187" s="493"/>
      <c r="FK187" s="493"/>
      <c r="FL187" s="493"/>
      <c r="FM187" s="493"/>
      <c r="FN187" s="493"/>
      <c r="FO187" s="493"/>
      <c r="FP187" s="493"/>
      <c r="FQ187" s="493"/>
      <c r="FR187" s="493"/>
      <c r="FS187" s="493"/>
      <c r="FT187" s="493"/>
      <c r="FU187" s="493"/>
      <c r="FV187" s="493"/>
      <c r="FW187" s="493"/>
      <c r="FX187" s="493"/>
      <c r="FY187" s="493"/>
      <c r="FZ187" s="493"/>
      <c r="GA187" s="493"/>
      <c r="GB187" s="493"/>
      <c r="GC187" s="493"/>
      <c r="GD187" s="493"/>
      <c r="GE187" s="493"/>
      <c r="GF187" s="493"/>
      <c r="GG187" s="493"/>
      <c r="GH187" s="493"/>
      <c r="GI187" s="493"/>
      <c r="GJ187" s="493"/>
      <c r="GK187" s="493"/>
      <c r="GL187" s="493"/>
      <c r="GM187" s="493"/>
      <c r="GN187" s="493"/>
      <c r="GO187" s="493"/>
      <c r="GP187" s="493"/>
      <c r="GQ187" s="493"/>
      <c r="GR187" s="493"/>
      <c r="GS187" s="493"/>
      <c r="GT187" s="493"/>
      <c r="GU187" s="493"/>
      <c r="GV187" s="493"/>
      <c r="GW187" s="493"/>
      <c r="GX187" s="493"/>
      <c r="GY187" s="493"/>
      <c r="GZ187" s="493"/>
      <c r="HA187" s="493"/>
      <c r="HB187" s="493"/>
      <c r="HC187" s="493"/>
      <c r="HD187" s="493"/>
      <c r="HE187" s="493"/>
      <c r="HF187" s="493"/>
      <c r="HG187" s="493"/>
      <c r="HH187" s="493"/>
      <c r="HI187" s="493"/>
      <c r="HJ187" s="493"/>
      <c r="HK187" s="493"/>
      <c r="HL187" s="493"/>
      <c r="HM187" s="493"/>
      <c r="HN187" s="493"/>
      <c r="HO187" s="493"/>
      <c r="HP187" s="493"/>
      <c r="HQ187" s="493"/>
      <c r="HR187" s="493"/>
      <c r="HS187" s="493"/>
      <c r="HT187" s="493"/>
      <c r="HU187" s="493"/>
      <c r="HV187" s="493"/>
      <c r="HW187" s="493"/>
      <c r="HX187" s="493"/>
      <c r="HY187" s="493"/>
      <c r="HZ187" s="493"/>
      <c r="IA187" s="493"/>
      <c r="IB187" s="493"/>
      <c r="IC187" s="493"/>
      <c r="ID187" s="493"/>
      <c r="IE187" s="493"/>
      <c r="IF187" s="493"/>
      <c r="IG187" s="493"/>
      <c r="IH187" s="493"/>
      <c r="II187" s="493"/>
      <c r="IJ187" s="493"/>
      <c r="IK187" s="493"/>
      <c r="IL187" s="493"/>
      <c r="IM187" s="493"/>
      <c r="IN187" s="493"/>
      <c r="IO187" s="493"/>
      <c r="IP187" s="493"/>
      <c r="IQ187" s="493"/>
      <c r="IR187" s="493"/>
      <c r="IS187" s="493"/>
      <c r="IT187" s="493"/>
      <c r="IU187" s="493"/>
      <c r="IV187" s="493"/>
      <c r="IW187" s="493"/>
      <c r="IX187" s="493"/>
      <c r="IY187" s="493"/>
      <c r="IZ187" s="493"/>
      <c r="JA187" s="493"/>
      <c r="JB187" s="493"/>
      <c r="JC187" s="493"/>
      <c r="JD187" s="493"/>
      <c r="JE187" s="493"/>
      <c r="JF187" s="493"/>
      <c r="JG187" s="493"/>
      <c r="JH187" s="493"/>
      <c r="JI187" s="493"/>
      <c r="JJ187" s="493"/>
      <c r="JK187" s="493"/>
      <c r="JL187" s="493"/>
      <c r="JM187" s="493"/>
      <c r="JN187" s="493"/>
      <c r="JO187" s="493"/>
      <c r="JP187" s="493"/>
      <c r="JQ187" s="493"/>
      <c r="JR187" s="493"/>
      <c r="JS187" s="493"/>
      <c r="JT187" s="493"/>
      <c r="JU187" s="493"/>
      <c r="JV187" s="493"/>
      <c r="JW187" s="493"/>
      <c r="JX187" s="493"/>
      <c r="JY187" s="493"/>
      <c r="JZ187" s="493"/>
      <c r="KA187" s="493"/>
      <c r="KB187" s="493"/>
      <c r="KC187" s="493"/>
      <c r="KD187" s="493"/>
      <c r="KE187" s="493"/>
      <c r="KF187" s="493"/>
      <c r="KG187" s="493"/>
      <c r="KH187" s="493"/>
      <c r="KI187" s="493"/>
      <c r="KJ187" s="493"/>
      <c r="KK187" s="493"/>
      <c r="KL187" s="493"/>
      <c r="KM187" s="493"/>
      <c r="KN187" s="493"/>
      <c r="KO187" s="493"/>
      <c r="KP187" s="493"/>
      <c r="KQ187" s="493"/>
      <c r="KR187" s="493"/>
      <c r="KS187" s="493"/>
      <c r="KT187" s="493"/>
      <c r="KU187" s="493"/>
      <c r="KV187" s="493"/>
      <c r="KW187" s="493"/>
      <c r="KX187" s="493"/>
      <c r="KY187" s="493"/>
      <c r="KZ187" s="493"/>
      <c r="LA187" s="493"/>
      <c r="LB187" s="493"/>
      <c r="LC187" s="493"/>
      <c r="LD187" s="493"/>
      <c r="LE187" s="493"/>
      <c r="LF187" s="493"/>
      <c r="LG187" s="493"/>
      <c r="LH187" s="493"/>
      <c r="LI187" s="493"/>
      <c r="LJ187" s="493"/>
      <c r="LK187" s="493"/>
      <c r="LL187" s="493"/>
      <c r="LM187" s="493"/>
      <c r="LN187" s="493"/>
      <c r="LO187" s="493"/>
      <c r="LP187" s="493"/>
      <c r="LQ187" s="493"/>
      <c r="LR187" s="493"/>
      <c r="LS187" s="493"/>
      <c r="LT187" s="493"/>
      <c r="LU187" s="493"/>
      <c r="LV187" s="493"/>
      <c r="LW187" s="493"/>
      <c r="LX187" s="493"/>
      <c r="LY187" s="493"/>
      <c r="LZ187" s="493"/>
      <c r="MA187" s="493"/>
      <c r="MB187" s="493"/>
      <c r="MC187" s="493"/>
      <c r="MD187" s="493"/>
      <c r="ME187" s="493"/>
      <c r="MF187" s="493"/>
      <c r="MG187" s="493"/>
      <c r="MH187" s="493"/>
      <c r="MI187" s="493"/>
      <c r="MJ187" s="493"/>
      <c r="MK187" s="493"/>
      <c r="ML187" s="493"/>
      <c r="MM187" s="493"/>
      <c r="MN187" s="493"/>
      <c r="MO187" s="493"/>
      <c r="MP187" s="493"/>
      <c r="MQ187" s="493"/>
      <c r="MR187" s="493"/>
      <c r="MS187" s="493"/>
      <c r="MT187" s="493"/>
      <c r="MU187" s="493"/>
      <c r="MV187" s="493"/>
      <c r="MW187" s="493"/>
    </row>
    <row r="188" spans="1:361" s="1" customFormat="1" ht="13.8">
      <c r="A188" s="489" t="s">
        <v>111</v>
      </c>
      <c r="B188" s="493"/>
      <c r="C188" s="493"/>
      <c r="D188" s="493"/>
      <c r="E188" s="493"/>
      <c r="F188" s="493"/>
      <c r="G188" s="493"/>
      <c r="H188" s="493"/>
      <c r="I188" s="493"/>
      <c r="J188" s="493"/>
      <c r="K188" s="493"/>
      <c r="L188" s="493"/>
      <c r="M188" s="493"/>
      <c r="N188" s="493"/>
      <c r="O188" s="493"/>
      <c r="P188" s="493"/>
      <c r="Q188" s="493"/>
      <c r="R188" s="493"/>
      <c r="S188" s="493"/>
      <c r="T188" s="493"/>
      <c r="U188" s="493"/>
      <c r="V188" s="493"/>
      <c r="W188" s="493"/>
      <c r="X188" s="493"/>
      <c r="Y188" s="493"/>
      <c r="Z188" s="493"/>
      <c r="AA188" s="493"/>
      <c r="AB188" s="493"/>
      <c r="AC188" s="493"/>
      <c r="AD188" s="493"/>
      <c r="AE188" s="493"/>
      <c r="AF188" s="493"/>
      <c r="AG188" s="493"/>
      <c r="AH188" s="493"/>
      <c r="AI188" s="493"/>
      <c r="AJ188" s="493"/>
      <c r="AK188" s="493"/>
      <c r="AL188" s="493"/>
      <c r="AM188" s="493"/>
      <c r="AN188" s="493"/>
      <c r="AO188" s="493"/>
      <c r="AP188" s="493"/>
      <c r="AQ188" s="493"/>
      <c r="AR188" s="493"/>
      <c r="AS188" s="493"/>
      <c r="AT188" s="493"/>
      <c r="AU188" s="493"/>
      <c r="AV188" s="493"/>
      <c r="AW188" s="493"/>
      <c r="AX188" s="493"/>
      <c r="AY188" s="493"/>
      <c r="AZ188" s="493"/>
      <c r="BA188" s="493"/>
      <c r="BB188" s="493"/>
      <c r="BC188" s="493"/>
      <c r="BD188" s="493"/>
      <c r="BE188" s="493"/>
      <c r="BF188" s="493"/>
      <c r="BG188" s="493"/>
      <c r="BH188" s="493"/>
      <c r="BI188" s="493"/>
      <c r="BJ188" s="493"/>
      <c r="BK188" s="493"/>
      <c r="BL188" s="493"/>
      <c r="BM188" s="493"/>
      <c r="BN188" s="493"/>
      <c r="BO188" s="493"/>
      <c r="BP188" s="493"/>
      <c r="BQ188" s="493"/>
      <c r="BR188" s="493"/>
      <c r="BS188" s="493"/>
      <c r="BT188" s="493"/>
      <c r="BU188" s="493"/>
      <c r="BV188" s="493"/>
      <c r="BW188" s="493"/>
      <c r="BX188" s="493"/>
      <c r="BY188" s="493"/>
      <c r="BZ188" s="493"/>
      <c r="CA188" s="493"/>
      <c r="CB188" s="493"/>
      <c r="CC188" s="493"/>
      <c r="CD188" s="493"/>
      <c r="CE188" s="493"/>
      <c r="CF188" s="493"/>
      <c r="CG188" s="493"/>
      <c r="CH188" s="493"/>
      <c r="CI188" s="493"/>
      <c r="CJ188" s="493"/>
      <c r="CK188" s="493"/>
      <c r="CL188" s="493"/>
      <c r="CM188" s="493"/>
      <c r="CN188" s="493"/>
      <c r="CO188" s="493"/>
      <c r="CP188" s="493"/>
      <c r="CQ188" s="493"/>
      <c r="CR188" s="493"/>
      <c r="CS188" s="493"/>
      <c r="CT188" s="493"/>
      <c r="CU188" s="493"/>
      <c r="CV188" s="493"/>
      <c r="CW188" s="493"/>
      <c r="CX188" s="493"/>
      <c r="CY188" s="493"/>
      <c r="CZ188" s="493"/>
      <c r="DA188" s="493"/>
      <c r="DB188" s="493"/>
      <c r="DC188" s="493"/>
      <c r="DD188" s="493"/>
      <c r="DE188" s="493"/>
      <c r="DF188" s="493"/>
      <c r="DG188" s="493"/>
      <c r="DH188" s="493"/>
      <c r="DI188" s="493"/>
      <c r="DJ188" s="493"/>
      <c r="DK188" s="493"/>
      <c r="DL188" s="493"/>
      <c r="DM188" s="493"/>
      <c r="DN188" s="493"/>
      <c r="DO188" s="493"/>
      <c r="DP188" s="493"/>
      <c r="DQ188" s="493"/>
      <c r="DR188" s="493"/>
      <c r="DS188" s="493"/>
      <c r="DT188" s="493"/>
      <c r="DU188" s="493"/>
      <c r="DV188" s="493"/>
      <c r="DW188" s="493"/>
      <c r="DX188" s="493"/>
      <c r="DY188" s="493"/>
      <c r="DZ188" s="493"/>
      <c r="EA188" s="493"/>
      <c r="EB188" s="493"/>
      <c r="EC188" s="493"/>
      <c r="ED188" s="493"/>
      <c r="EE188" s="493"/>
      <c r="EF188" s="493"/>
      <c r="EG188" s="493"/>
      <c r="EH188" s="493"/>
      <c r="EI188" s="493"/>
      <c r="EJ188" s="493"/>
      <c r="EK188" s="493"/>
      <c r="EL188" s="493"/>
      <c r="EM188" s="493"/>
      <c r="EN188" s="493"/>
      <c r="EO188" s="493"/>
      <c r="EP188" s="493"/>
      <c r="EQ188" s="493"/>
      <c r="ER188" s="493"/>
      <c r="ES188" s="493"/>
      <c r="ET188" s="493"/>
      <c r="EU188" s="493"/>
      <c r="EV188" s="493"/>
      <c r="EW188" s="493"/>
      <c r="EX188" s="493"/>
      <c r="EY188" s="493"/>
      <c r="EZ188" s="493"/>
      <c r="FA188" s="493"/>
      <c r="FB188" s="493"/>
      <c r="FC188" s="493"/>
      <c r="FD188" s="493"/>
      <c r="FE188" s="493"/>
      <c r="FF188" s="493"/>
      <c r="FG188" s="493"/>
      <c r="FH188" s="493"/>
      <c r="FI188" s="493"/>
      <c r="FJ188" s="493"/>
      <c r="FK188" s="493"/>
      <c r="FL188" s="493"/>
      <c r="FM188" s="493"/>
      <c r="FN188" s="493"/>
      <c r="FO188" s="493"/>
      <c r="FP188" s="493"/>
      <c r="FQ188" s="493"/>
      <c r="FR188" s="493"/>
      <c r="FS188" s="493"/>
      <c r="FT188" s="493"/>
      <c r="FU188" s="493"/>
      <c r="FV188" s="493"/>
      <c r="FW188" s="493"/>
      <c r="FX188" s="493"/>
      <c r="FY188" s="493"/>
      <c r="FZ188" s="493"/>
      <c r="GA188" s="493"/>
      <c r="GB188" s="493"/>
      <c r="GC188" s="493"/>
      <c r="GD188" s="493"/>
      <c r="GE188" s="493"/>
      <c r="GF188" s="493"/>
      <c r="GG188" s="493"/>
      <c r="GH188" s="493"/>
      <c r="GI188" s="493"/>
      <c r="GJ188" s="493"/>
      <c r="GK188" s="493"/>
      <c r="GL188" s="493"/>
      <c r="GM188" s="493"/>
      <c r="GN188" s="493"/>
      <c r="GO188" s="493"/>
      <c r="GP188" s="493"/>
      <c r="GQ188" s="493"/>
      <c r="GR188" s="493"/>
      <c r="GS188" s="493"/>
      <c r="GT188" s="493"/>
      <c r="GU188" s="493"/>
      <c r="GV188" s="493"/>
      <c r="GW188" s="493"/>
      <c r="GX188" s="493"/>
      <c r="GY188" s="493"/>
      <c r="GZ188" s="493"/>
      <c r="HA188" s="493"/>
      <c r="HB188" s="493"/>
      <c r="HC188" s="493"/>
      <c r="HD188" s="493"/>
      <c r="HE188" s="493"/>
      <c r="HF188" s="493"/>
      <c r="HG188" s="493"/>
      <c r="HH188" s="493"/>
      <c r="HI188" s="493"/>
      <c r="HJ188" s="493"/>
      <c r="HK188" s="493"/>
      <c r="HL188" s="493"/>
      <c r="HM188" s="493"/>
      <c r="HN188" s="493"/>
      <c r="HO188" s="493"/>
      <c r="HP188" s="493"/>
      <c r="HQ188" s="493"/>
      <c r="HR188" s="493"/>
      <c r="HS188" s="493"/>
      <c r="HT188" s="493"/>
      <c r="HU188" s="493"/>
      <c r="HV188" s="493"/>
      <c r="HW188" s="493"/>
      <c r="HX188" s="493"/>
      <c r="HY188" s="493"/>
      <c r="HZ188" s="493"/>
      <c r="IA188" s="493"/>
      <c r="IB188" s="493"/>
      <c r="IC188" s="493"/>
      <c r="ID188" s="493"/>
      <c r="IE188" s="493"/>
      <c r="IF188" s="493"/>
      <c r="IG188" s="493"/>
      <c r="IH188" s="493"/>
      <c r="II188" s="493"/>
      <c r="IJ188" s="493"/>
      <c r="IK188" s="493"/>
      <c r="IL188" s="493"/>
      <c r="IM188" s="493"/>
      <c r="IN188" s="493"/>
      <c r="IO188" s="493"/>
      <c r="IP188" s="493"/>
      <c r="IQ188" s="493"/>
      <c r="IR188" s="493"/>
      <c r="IS188" s="493"/>
      <c r="IT188" s="493"/>
      <c r="IU188" s="493"/>
      <c r="IV188" s="493"/>
      <c r="IW188" s="493"/>
      <c r="IX188" s="493"/>
      <c r="IY188" s="493"/>
      <c r="IZ188" s="493"/>
      <c r="JA188" s="493"/>
      <c r="JB188" s="493"/>
      <c r="JC188" s="493"/>
      <c r="JD188" s="493"/>
      <c r="JE188" s="493"/>
      <c r="JF188" s="493"/>
      <c r="JG188" s="493"/>
      <c r="JH188" s="493"/>
      <c r="JI188" s="493"/>
      <c r="JJ188" s="493"/>
      <c r="JK188" s="493"/>
      <c r="JL188" s="493"/>
      <c r="JM188" s="493"/>
      <c r="JN188" s="493"/>
      <c r="JO188" s="493"/>
      <c r="JP188" s="493"/>
      <c r="JQ188" s="493"/>
      <c r="JR188" s="493"/>
      <c r="JS188" s="493"/>
      <c r="JT188" s="493"/>
      <c r="JU188" s="493"/>
      <c r="JV188" s="493"/>
      <c r="JW188" s="493"/>
      <c r="JX188" s="493"/>
      <c r="JY188" s="493"/>
      <c r="JZ188" s="493"/>
      <c r="KA188" s="493"/>
      <c r="KB188" s="493"/>
      <c r="KC188" s="493"/>
      <c r="KD188" s="493"/>
      <c r="KE188" s="493"/>
      <c r="KF188" s="493"/>
      <c r="KG188" s="493"/>
      <c r="KH188" s="493"/>
      <c r="KI188" s="493"/>
      <c r="KJ188" s="493"/>
      <c r="KK188" s="493"/>
      <c r="KL188" s="493"/>
      <c r="KM188" s="493"/>
      <c r="KN188" s="493"/>
      <c r="KO188" s="493"/>
      <c r="KP188" s="493"/>
      <c r="KQ188" s="493"/>
      <c r="KR188" s="493"/>
      <c r="KS188" s="493"/>
      <c r="KT188" s="493"/>
      <c r="KU188" s="493"/>
      <c r="KV188" s="493"/>
      <c r="KW188" s="493"/>
      <c r="KX188" s="493"/>
      <c r="KY188" s="493"/>
      <c r="KZ188" s="493"/>
      <c r="LA188" s="493"/>
      <c r="LB188" s="493"/>
      <c r="LC188" s="493"/>
      <c r="LD188" s="493"/>
      <c r="LE188" s="493"/>
      <c r="LF188" s="493"/>
      <c r="LG188" s="493"/>
      <c r="LH188" s="493"/>
      <c r="LI188" s="493"/>
      <c r="LJ188" s="493"/>
      <c r="LK188" s="493"/>
      <c r="LL188" s="493"/>
      <c r="LM188" s="493"/>
      <c r="LN188" s="493"/>
      <c r="LO188" s="493"/>
      <c r="LP188" s="493"/>
      <c r="LQ188" s="493"/>
      <c r="LR188" s="493"/>
      <c r="LS188" s="493"/>
      <c r="LT188" s="493"/>
      <c r="LU188" s="493"/>
      <c r="LV188" s="493"/>
      <c r="LW188" s="493"/>
      <c r="LX188" s="493"/>
      <c r="LY188" s="493"/>
      <c r="LZ188" s="493"/>
      <c r="MA188" s="493"/>
      <c r="MB188" s="493"/>
      <c r="MC188" s="493"/>
      <c r="MD188" s="493"/>
      <c r="ME188" s="493"/>
      <c r="MF188" s="493"/>
      <c r="MG188" s="493"/>
      <c r="MH188" s="493"/>
      <c r="MI188" s="493"/>
      <c r="MJ188" s="493"/>
      <c r="MK188" s="493"/>
      <c r="ML188" s="493"/>
      <c r="MM188" s="493"/>
      <c r="MN188" s="493"/>
      <c r="MO188" s="493"/>
      <c r="MP188" s="493"/>
      <c r="MQ188" s="493"/>
      <c r="MR188" s="493"/>
      <c r="MS188" s="493"/>
      <c r="MT188" s="493"/>
      <c r="MU188" s="493"/>
      <c r="MV188" s="493"/>
      <c r="MW188" s="493"/>
    </row>
    <row r="189" spans="1:361" s="1" customFormat="1" ht="13.8">
      <c r="A189" s="489" t="s">
        <v>660</v>
      </c>
      <c r="B189" s="493"/>
      <c r="C189" s="493"/>
      <c r="D189" s="493"/>
      <c r="E189" s="493"/>
      <c r="F189" s="493"/>
      <c r="G189" s="493"/>
      <c r="H189" s="493"/>
      <c r="I189" s="493"/>
      <c r="J189" s="493"/>
      <c r="K189" s="493"/>
      <c r="L189" s="493"/>
      <c r="M189" s="493"/>
      <c r="N189" s="493"/>
      <c r="O189" s="493"/>
      <c r="P189" s="493"/>
      <c r="Q189" s="493"/>
      <c r="R189" s="493"/>
      <c r="S189" s="493"/>
      <c r="T189" s="493"/>
      <c r="U189" s="493"/>
      <c r="V189" s="493"/>
      <c r="W189" s="493"/>
      <c r="X189" s="493"/>
      <c r="Y189" s="493"/>
      <c r="Z189" s="493"/>
      <c r="AA189" s="493"/>
      <c r="AB189" s="493"/>
      <c r="AC189" s="493"/>
      <c r="AD189" s="493"/>
      <c r="AE189" s="493"/>
      <c r="AF189" s="493"/>
      <c r="AG189" s="493"/>
      <c r="AH189" s="493"/>
      <c r="AI189" s="493"/>
      <c r="AJ189" s="493"/>
      <c r="AK189" s="493"/>
      <c r="AL189" s="493"/>
      <c r="AM189" s="493"/>
      <c r="AN189" s="493"/>
      <c r="AO189" s="493"/>
      <c r="AP189" s="493"/>
      <c r="AQ189" s="493"/>
      <c r="AR189" s="493"/>
      <c r="AS189" s="493"/>
      <c r="AT189" s="493"/>
      <c r="AU189" s="493"/>
      <c r="AV189" s="493"/>
      <c r="AW189" s="493"/>
      <c r="AX189" s="493"/>
      <c r="AY189" s="493"/>
      <c r="AZ189" s="493"/>
      <c r="BA189" s="493"/>
      <c r="BB189" s="493"/>
      <c r="BC189" s="493"/>
      <c r="BD189" s="493"/>
      <c r="BE189" s="493"/>
      <c r="BF189" s="493"/>
      <c r="BG189" s="493"/>
      <c r="BH189" s="493"/>
      <c r="BI189" s="493"/>
      <c r="BJ189" s="493"/>
      <c r="BK189" s="493"/>
      <c r="BL189" s="493"/>
      <c r="BM189" s="493"/>
      <c r="BN189" s="493"/>
      <c r="BO189" s="493"/>
      <c r="BP189" s="493"/>
      <c r="BQ189" s="493"/>
      <c r="BR189" s="493"/>
      <c r="BS189" s="493"/>
      <c r="BT189" s="493"/>
      <c r="BU189" s="493"/>
      <c r="BV189" s="493"/>
      <c r="BW189" s="493"/>
      <c r="BX189" s="493"/>
      <c r="BY189" s="493"/>
      <c r="BZ189" s="493"/>
      <c r="CA189" s="493"/>
      <c r="CB189" s="493"/>
      <c r="CC189" s="493"/>
      <c r="CD189" s="493"/>
      <c r="CE189" s="493"/>
      <c r="CF189" s="493"/>
      <c r="CG189" s="493"/>
      <c r="CH189" s="493"/>
      <c r="CI189" s="493"/>
      <c r="CJ189" s="493"/>
      <c r="CK189" s="493"/>
      <c r="CL189" s="493"/>
      <c r="CM189" s="493"/>
      <c r="CN189" s="493"/>
      <c r="CO189" s="493"/>
      <c r="CP189" s="493"/>
      <c r="CQ189" s="493"/>
      <c r="CR189" s="493"/>
      <c r="CS189" s="493"/>
      <c r="CT189" s="493"/>
      <c r="CU189" s="493"/>
      <c r="CV189" s="493"/>
      <c r="CW189" s="493"/>
      <c r="CX189" s="493"/>
      <c r="CY189" s="493"/>
      <c r="CZ189" s="493"/>
      <c r="DA189" s="493"/>
      <c r="DB189" s="493"/>
      <c r="DC189" s="493"/>
      <c r="DD189" s="493"/>
      <c r="DE189" s="493"/>
      <c r="DF189" s="493"/>
      <c r="DG189" s="493"/>
      <c r="DH189" s="493"/>
      <c r="DI189" s="493"/>
      <c r="DJ189" s="493"/>
      <c r="DK189" s="493"/>
      <c r="DL189" s="493"/>
      <c r="DM189" s="493"/>
      <c r="DN189" s="493"/>
      <c r="DO189" s="493"/>
      <c r="DP189" s="493"/>
      <c r="DQ189" s="493"/>
      <c r="DR189" s="493"/>
      <c r="DS189" s="493"/>
      <c r="DT189" s="493"/>
      <c r="DU189" s="493"/>
      <c r="DV189" s="493"/>
      <c r="DW189" s="493"/>
      <c r="DX189" s="493"/>
      <c r="DY189" s="493"/>
      <c r="DZ189" s="493"/>
      <c r="EA189" s="493"/>
      <c r="EB189" s="493"/>
      <c r="EC189" s="493"/>
      <c r="ED189" s="493"/>
      <c r="EE189" s="493"/>
      <c r="EF189" s="493"/>
      <c r="EG189" s="493"/>
      <c r="EH189" s="493"/>
      <c r="EI189" s="493"/>
      <c r="EJ189" s="493"/>
      <c r="EK189" s="493"/>
      <c r="EL189" s="493"/>
      <c r="EM189" s="493"/>
      <c r="EN189" s="493"/>
      <c r="EO189" s="493"/>
      <c r="EP189" s="493"/>
      <c r="EQ189" s="493"/>
      <c r="ER189" s="493"/>
      <c r="ES189" s="493"/>
      <c r="ET189" s="493"/>
      <c r="EU189" s="493"/>
      <c r="EV189" s="493"/>
      <c r="EW189" s="493"/>
      <c r="EX189" s="493"/>
      <c r="EY189" s="493"/>
      <c r="EZ189" s="493"/>
      <c r="FA189" s="493"/>
      <c r="FB189" s="493"/>
      <c r="FC189" s="493"/>
      <c r="FD189" s="493"/>
      <c r="FE189" s="493"/>
      <c r="FF189" s="493"/>
      <c r="FG189" s="493"/>
      <c r="FH189" s="493"/>
      <c r="FI189" s="493"/>
      <c r="FJ189" s="493"/>
      <c r="FK189" s="493"/>
      <c r="FL189" s="493"/>
      <c r="FM189" s="493"/>
      <c r="FN189" s="493"/>
      <c r="FO189" s="493"/>
      <c r="FP189" s="493"/>
      <c r="FQ189" s="493"/>
      <c r="FR189" s="493"/>
      <c r="FS189" s="493"/>
      <c r="FT189" s="493"/>
      <c r="FU189" s="493"/>
      <c r="FV189" s="493"/>
      <c r="FW189" s="493"/>
      <c r="FX189" s="493"/>
      <c r="FY189" s="493"/>
      <c r="FZ189" s="493"/>
      <c r="GA189" s="493"/>
      <c r="GB189" s="493"/>
      <c r="GC189" s="493"/>
      <c r="GD189" s="493"/>
      <c r="GE189" s="493"/>
      <c r="GF189" s="493"/>
      <c r="GG189" s="493"/>
      <c r="GH189" s="493"/>
      <c r="GI189" s="493"/>
      <c r="GJ189" s="493"/>
      <c r="GK189" s="493"/>
      <c r="GL189" s="493"/>
      <c r="GM189" s="493"/>
      <c r="GN189" s="493"/>
      <c r="GO189" s="493"/>
      <c r="GP189" s="493"/>
      <c r="GQ189" s="493"/>
      <c r="GR189" s="493"/>
      <c r="GS189" s="493"/>
      <c r="GT189" s="493"/>
      <c r="GU189" s="493"/>
      <c r="GV189" s="493"/>
      <c r="GW189" s="493"/>
      <c r="GX189" s="493"/>
      <c r="GY189" s="493"/>
      <c r="GZ189" s="493"/>
      <c r="HA189" s="493"/>
      <c r="HB189" s="493"/>
      <c r="HC189" s="493"/>
      <c r="HD189" s="493"/>
      <c r="HE189" s="493"/>
      <c r="HF189" s="493"/>
      <c r="HG189" s="493"/>
      <c r="HH189" s="493"/>
      <c r="HI189" s="493"/>
      <c r="HJ189" s="493"/>
      <c r="HK189" s="493"/>
      <c r="HL189" s="493"/>
      <c r="HM189" s="493"/>
      <c r="HN189" s="493"/>
      <c r="HO189" s="493"/>
      <c r="HP189" s="493"/>
      <c r="HQ189" s="493"/>
      <c r="HR189" s="493"/>
      <c r="HS189" s="493"/>
      <c r="HT189" s="493"/>
      <c r="HU189" s="493"/>
      <c r="HV189" s="493"/>
      <c r="HW189" s="493"/>
      <c r="HX189" s="493"/>
      <c r="HY189" s="493"/>
      <c r="HZ189" s="493"/>
      <c r="IA189" s="493"/>
      <c r="IB189" s="493"/>
      <c r="IC189" s="493"/>
      <c r="ID189" s="493"/>
      <c r="IE189" s="493"/>
      <c r="IF189" s="493"/>
      <c r="IG189" s="493"/>
      <c r="IH189" s="493"/>
      <c r="II189" s="493"/>
      <c r="IJ189" s="493"/>
      <c r="IK189" s="493"/>
      <c r="IL189" s="493"/>
      <c r="IM189" s="493"/>
      <c r="IN189" s="493"/>
      <c r="IO189" s="493"/>
      <c r="IP189" s="493"/>
      <c r="IQ189" s="493"/>
      <c r="IR189" s="493"/>
      <c r="IS189" s="493"/>
      <c r="IT189" s="493"/>
      <c r="IU189" s="493"/>
      <c r="IV189" s="493"/>
      <c r="IW189" s="493"/>
      <c r="IX189" s="493"/>
      <c r="IY189" s="493"/>
      <c r="IZ189" s="493"/>
      <c r="JA189" s="493"/>
      <c r="JB189" s="493"/>
      <c r="JC189" s="493"/>
      <c r="JD189" s="493"/>
      <c r="JE189" s="493"/>
      <c r="JF189" s="493"/>
      <c r="JG189" s="493"/>
      <c r="JH189" s="493"/>
      <c r="JI189" s="493"/>
      <c r="JJ189" s="493"/>
      <c r="JK189" s="493"/>
      <c r="JL189" s="493"/>
      <c r="JM189" s="493"/>
      <c r="JN189" s="493"/>
      <c r="JO189" s="493"/>
      <c r="JP189" s="493"/>
      <c r="JQ189" s="493"/>
      <c r="JR189" s="493"/>
      <c r="JS189" s="493"/>
      <c r="JT189" s="493"/>
      <c r="JU189" s="493"/>
      <c r="JV189" s="493"/>
      <c r="JW189" s="493"/>
      <c r="JX189" s="493"/>
      <c r="JY189" s="493"/>
      <c r="JZ189" s="493"/>
      <c r="KA189" s="493"/>
      <c r="KB189" s="493"/>
      <c r="KC189" s="493"/>
      <c r="KD189" s="493"/>
      <c r="KE189" s="493"/>
      <c r="KF189" s="493"/>
      <c r="KG189" s="493"/>
      <c r="KH189" s="493"/>
      <c r="KI189" s="493"/>
      <c r="KJ189" s="493"/>
      <c r="KK189" s="493"/>
      <c r="KL189" s="493"/>
      <c r="KM189" s="493"/>
      <c r="KN189" s="493"/>
      <c r="KO189" s="493"/>
      <c r="KP189" s="493"/>
      <c r="KQ189" s="493"/>
      <c r="KR189" s="493"/>
      <c r="KS189" s="493"/>
      <c r="KT189" s="493"/>
      <c r="KU189" s="493"/>
      <c r="KV189" s="493"/>
      <c r="KW189" s="493"/>
      <c r="KX189" s="493"/>
      <c r="KY189" s="493"/>
      <c r="KZ189" s="493"/>
      <c r="LA189" s="493"/>
      <c r="LB189" s="493"/>
      <c r="LC189" s="493"/>
      <c r="LD189" s="493"/>
      <c r="LE189" s="493"/>
      <c r="LF189" s="493"/>
      <c r="LG189" s="493"/>
      <c r="LH189" s="493"/>
      <c r="LI189" s="493"/>
      <c r="LJ189" s="493"/>
      <c r="LK189" s="493"/>
      <c r="LL189" s="493"/>
      <c r="LM189" s="493"/>
      <c r="LN189" s="493"/>
      <c r="LO189" s="493"/>
      <c r="LP189" s="493"/>
      <c r="LQ189" s="493"/>
      <c r="LR189" s="493"/>
      <c r="LS189" s="493"/>
      <c r="LT189" s="493"/>
      <c r="LU189" s="493"/>
      <c r="LV189" s="493"/>
      <c r="LW189" s="493"/>
      <c r="LX189" s="493"/>
      <c r="LY189" s="493"/>
      <c r="LZ189" s="493"/>
      <c r="MA189" s="493"/>
      <c r="MB189" s="493"/>
      <c r="MC189" s="493"/>
      <c r="MD189" s="493"/>
      <c r="ME189" s="493"/>
      <c r="MF189" s="493"/>
      <c r="MG189" s="493"/>
      <c r="MH189" s="493"/>
      <c r="MI189" s="493"/>
      <c r="MJ189" s="493"/>
      <c r="MK189" s="493"/>
      <c r="ML189" s="493"/>
      <c r="MM189" s="493"/>
      <c r="MN189" s="493"/>
      <c r="MO189" s="493"/>
      <c r="MP189" s="493"/>
      <c r="MQ189" s="493"/>
      <c r="MR189" s="493"/>
      <c r="MS189" s="493"/>
      <c r="MT189" s="493"/>
      <c r="MU189" s="493"/>
      <c r="MV189" s="493"/>
      <c r="MW189" s="493"/>
    </row>
    <row r="190" spans="1:361" s="1" customFormat="1" ht="13.8">
      <c r="A190" s="489" t="s">
        <v>112</v>
      </c>
      <c r="B190" s="493"/>
      <c r="C190" s="493"/>
      <c r="D190" s="493"/>
      <c r="E190" s="493"/>
      <c r="F190" s="493"/>
      <c r="G190" s="493"/>
      <c r="H190" s="493"/>
      <c r="I190" s="493"/>
      <c r="J190" s="493"/>
      <c r="K190" s="493"/>
      <c r="L190" s="493"/>
      <c r="M190" s="493"/>
      <c r="N190" s="493"/>
      <c r="O190" s="493"/>
      <c r="P190" s="493"/>
      <c r="Q190" s="493"/>
      <c r="R190" s="493"/>
      <c r="S190" s="493"/>
      <c r="T190" s="493"/>
      <c r="U190" s="493"/>
      <c r="V190" s="493"/>
      <c r="W190" s="493"/>
      <c r="X190" s="493"/>
      <c r="Y190" s="493"/>
      <c r="Z190" s="493"/>
      <c r="AA190" s="493"/>
      <c r="AB190" s="493"/>
      <c r="AC190" s="493"/>
      <c r="AD190" s="493"/>
      <c r="AE190" s="493"/>
      <c r="AF190" s="493"/>
      <c r="AG190" s="493"/>
      <c r="AH190" s="493"/>
      <c r="AI190" s="493"/>
      <c r="AJ190" s="493"/>
      <c r="AK190" s="493"/>
      <c r="AL190" s="493"/>
      <c r="AM190" s="493"/>
      <c r="AN190" s="493"/>
      <c r="AO190" s="493"/>
      <c r="AP190" s="493"/>
      <c r="AQ190" s="493"/>
      <c r="AR190" s="493"/>
      <c r="AS190" s="493"/>
      <c r="AT190" s="493"/>
      <c r="AU190" s="493"/>
      <c r="AV190" s="493"/>
      <c r="AW190" s="493"/>
      <c r="AX190" s="493"/>
      <c r="AY190" s="493"/>
      <c r="AZ190" s="493"/>
      <c r="BA190" s="493"/>
      <c r="BB190" s="493"/>
      <c r="BC190" s="493"/>
      <c r="BD190" s="493"/>
      <c r="BE190" s="493"/>
      <c r="BF190" s="493"/>
      <c r="BG190" s="493"/>
      <c r="BH190" s="493"/>
      <c r="BI190" s="493"/>
      <c r="BJ190" s="493"/>
      <c r="BK190" s="493"/>
      <c r="BL190" s="493"/>
      <c r="BM190" s="493"/>
      <c r="BN190" s="493"/>
      <c r="BO190" s="493"/>
      <c r="BP190" s="493"/>
      <c r="BQ190" s="493"/>
      <c r="BR190" s="493"/>
      <c r="BS190" s="493"/>
      <c r="BT190" s="493"/>
      <c r="BU190" s="493"/>
      <c r="BV190" s="493"/>
      <c r="BW190" s="493"/>
      <c r="BX190" s="493"/>
      <c r="BY190" s="493"/>
      <c r="BZ190" s="493"/>
      <c r="CA190" s="493"/>
      <c r="CB190" s="493"/>
      <c r="CC190" s="493"/>
      <c r="CD190" s="493"/>
      <c r="CE190" s="493"/>
      <c r="CF190" s="493"/>
      <c r="CG190" s="493"/>
      <c r="CH190" s="493"/>
      <c r="CI190" s="493"/>
      <c r="CJ190" s="493"/>
      <c r="CK190" s="493"/>
      <c r="CL190" s="493"/>
      <c r="CM190" s="493"/>
      <c r="CN190" s="493"/>
      <c r="CO190" s="493"/>
      <c r="CP190" s="493"/>
      <c r="CQ190" s="493"/>
      <c r="CR190" s="493"/>
      <c r="CS190" s="493"/>
      <c r="CT190" s="493"/>
      <c r="CU190" s="493"/>
      <c r="CV190" s="493"/>
      <c r="CW190" s="493"/>
      <c r="CX190" s="493"/>
      <c r="CY190" s="493"/>
      <c r="CZ190" s="493"/>
      <c r="DA190" s="493"/>
      <c r="DB190" s="493"/>
      <c r="DC190" s="493"/>
      <c r="DD190" s="493"/>
      <c r="DE190" s="493"/>
      <c r="DF190" s="493"/>
      <c r="DG190" s="493"/>
      <c r="DH190" s="493"/>
      <c r="DI190" s="493"/>
      <c r="DJ190" s="493"/>
      <c r="DK190" s="493"/>
      <c r="DL190" s="493"/>
      <c r="DM190" s="493"/>
      <c r="DN190" s="493"/>
      <c r="DO190" s="493"/>
      <c r="DP190" s="493"/>
      <c r="DQ190" s="493"/>
      <c r="DR190" s="493"/>
      <c r="DS190" s="493"/>
      <c r="DT190" s="493"/>
      <c r="DU190" s="493"/>
      <c r="DV190" s="493"/>
      <c r="DW190" s="493"/>
      <c r="DX190" s="493"/>
      <c r="DY190" s="493"/>
      <c r="DZ190" s="493"/>
      <c r="EA190" s="493"/>
      <c r="EB190" s="493"/>
      <c r="EC190" s="493"/>
      <c r="ED190" s="493"/>
      <c r="EE190" s="493"/>
      <c r="EF190" s="493"/>
      <c r="EG190" s="493"/>
      <c r="EH190" s="493"/>
      <c r="EI190" s="493"/>
      <c r="EJ190" s="493"/>
      <c r="EK190" s="493"/>
      <c r="EL190" s="493"/>
      <c r="EM190" s="493"/>
      <c r="EN190" s="493"/>
      <c r="EO190" s="493"/>
      <c r="EP190" s="493"/>
      <c r="EQ190" s="493"/>
      <c r="ER190" s="493"/>
      <c r="ES190" s="493"/>
      <c r="ET190" s="493"/>
      <c r="EU190" s="493"/>
      <c r="EV190" s="493"/>
      <c r="EW190" s="493"/>
      <c r="EX190" s="493"/>
      <c r="EY190" s="493"/>
      <c r="EZ190" s="493"/>
      <c r="FA190" s="493"/>
      <c r="FB190" s="493"/>
      <c r="FC190" s="493"/>
      <c r="FD190" s="493"/>
      <c r="FE190" s="493"/>
      <c r="FF190" s="493"/>
      <c r="FG190" s="493"/>
      <c r="FH190" s="493"/>
      <c r="FI190" s="493"/>
      <c r="FJ190" s="493"/>
      <c r="FK190" s="493"/>
      <c r="FL190" s="493"/>
      <c r="FM190" s="493"/>
      <c r="FN190" s="493"/>
      <c r="FO190" s="493"/>
      <c r="FP190" s="493"/>
      <c r="FQ190" s="493"/>
      <c r="FR190" s="493"/>
      <c r="FS190" s="493"/>
      <c r="FT190" s="493"/>
      <c r="FU190" s="493"/>
      <c r="FV190" s="493"/>
      <c r="FW190" s="493"/>
      <c r="FX190" s="493"/>
      <c r="FY190" s="493"/>
      <c r="FZ190" s="493"/>
      <c r="GA190" s="493"/>
      <c r="GB190" s="493"/>
      <c r="GC190" s="493"/>
      <c r="GD190" s="493"/>
      <c r="GE190" s="493"/>
      <c r="GF190" s="493"/>
      <c r="GG190" s="493"/>
      <c r="GH190" s="493"/>
      <c r="GI190" s="493"/>
      <c r="GJ190" s="493"/>
      <c r="GK190" s="493"/>
      <c r="GL190" s="493"/>
      <c r="GM190" s="493"/>
      <c r="GN190" s="493"/>
      <c r="GO190" s="493"/>
      <c r="GP190" s="493"/>
      <c r="GQ190" s="493"/>
      <c r="GR190" s="493"/>
      <c r="GS190" s="493"/>
      <c r="GT190" s="493"/>
      <c r="GU190" s="493"/>
      <c r="GV190" s="493"/>
      <c r="GW190" s="493"/>
      <c r="GX190" s="493"/>
      <c r="GY190" s="493"/>
      <c r="GZ190" s="493"/>
      <c r="HA190" s="493"/>
      <c r="HB190" s="493"/>
      <c r="HC190" s="493"/>
      <c r="HD190" s="493"/>
      <c r="HE190" s="493"/>
      <c r="HF190" s="493"/>
      <c r="HG190" s="493"/>
      <c r="HH190" s="493"/>
      <c r="HI190" s="493"/>
      <c r="HJ190" s="493"/>
      <c r="HK190" s="493"/>
      <c r="HL190" s="493"/>
      <c r="HM190" s="493"/>
      <c r="HN190" s="493"/>
      <c r="HO190" s="493"/>
      <c r="HP190" s="493"/>
      <c r="HQ190" s="493"/>
      <c r="HR190" s="493"/>
      <c r="HS190" s="493"/>
      <c r="HT190" s="493"/>
      <c r="HU190" s="493"/>
      <c r="HV190" s="493"/>
      <c r="HW190" s="493"/>
      <c r="HX190" s="493"/>
      <c r="HY190" s="493"/>
      <c r="HZ190" s="493"/>
      <c r="IA190" s="493"/>
      <c r="IB190" s="493"/>
      <c r="IC190" s="493"/>
      <c r="ID190" s="493"/>
      <c r="IE190" s="493"/>
      <c r="IF190" s="493"/>
      <c r="IG190" s="493"/>
      <c r="IH190" s="493"/>
      <c r="II190" s="493"/>
      <c r="IJ190" s="493"/>
      <c r="IK190" s="493"/>
      <c r="IL190" s="493"/>
      <c r="IM190" s="493"/>
      <c r="IN190" s="493"/>
      <c r="IO190" s="493"/>
      <c r="IP190" s="493"/>
      <c r="IQ190" s="493"/>
      <c r="IR190" s="493"/>
      <c r="IS190" s="493"/>
      <c r="IT190" s="493"/>
      <c r="IU190" s="493"/>
      <c r="IV190" s="493"/>
      <c r="IW190" s="493"/>
      <c r="IX190" s="493"/>
      <c r="IY190" s="493"/>
      <c r="IZ190" s="493"/>
      <c r="JA190" s="493"/>
      <c r="JB190" s="493"/>
      <c r="JC190" s="493"/>
      <c r="JD190" s="493"/>
      <c r="JE190" s="493"/>
      <c r="JF190" s="493"/>
      <c r="JG190" s="493"/>
      <c r="JH190" s="493"/>
      <c r="JI190" s="493"/>
      <c r="JJ190" s="493"/>
      <c r="JK190" s="493"/>
      <c r="JL190" s="493"/>
      <c r="JM190" s="493"/>
      <c r="JN190" s="493"/>
      <c r="JO190" s="493"/>
      <c r="JP190" s="493"/>
      <c r="JQ190" s="493"/>
      <c r="JR190" s="493"/>
      <c r="JS190" s="493"/>
      <c r="JT190" s="493"/>
      <c r="JU190" s="493"/>
      <c r="JV190" s="493"/>
      <c r="JW190" s="493"/>
      <c r="JX190" s="493"/>
      <c r="JY190" s="493"/>
      <c r="JZ190" s="493"/>
      <c r="KA190" s="493"/>
      <c r="KB190" s="493"/>
      <c r="KC190" s="493"/>
      <c r="KD190" s="493"/>
      <c r="KE190" s="493"/>
      <c r="KF190" s="493"/>
      <c r="KG190" s="493"/>
      <c r="KH190" s="493"/>
      <c r="KI190" s="493"/>
      <c r="KJ190" s="493"/>
      <c r="KK190" s="493"/>
      <c r="KL190" s="493"/>
      <c r="KM190" s="493"/>
      <c r="KN190" s="493"/>
      <c r="KO190" s="493"/>
      <c r="KP190" s="493"/>
      <c r="KQ190" s="493"/>
      <c r="KR190" s="493"/>
      <c r="KS190" s="493"/>
      <c r="KT190" s="493"/>
      <c r="KU190" s="493"/>
      <c r="KV190" s="493"/>
      <c r="KW190" s="493"/>
      <c r="KX190" s="493"/>
      <c r="KY190" s="493"/>
      <c r="KZ190" s="493"/>
      <c r="LA190" s="493"/>
      <c r="LB190" s="493"/>
      <c r="LC190" s="493"/>
      <c r="LD190" s="493"/>
      <c r="LE190" s="493"/>
      <c r="LF190" s="493"/>
      <c r="LG190" s="493"/>
      <c r="LH190" s="493"/>
      <c r="LI190" s="493"/>
      <c r="LJ190" s="493"/>
      <c r="LK190" s="493"/>
      <c r="LL190" s="493"/>
      <c r="LM190" s="493"/>
      <c r="LN190" s="493"/>
      <c r="LO190" s="493"/>
      <c r="LP190" s="493"/>
      <c r="LQ190" s="493"/>
      <c r="LR190" s="493"/>
      <c r="LS190" s="493"/>
      <c r="LT190" s="493"/>
      <c r="LU190" s="493"/>
      <c r="LV190" s="493"/>
      <c r="LW190" s="493"/>
      <c r="LX190" s="493"/>
      <c r="LY190" s="493"/>
      <c r="LZ190" s="493"/>
      <c r="MA190" s="493"/>
      <c r="MB190" s="493"/>
      <c r="MC190" s="493"/>
      <c r="MD190" s="493"/>
      <c r="ME190" s="493"/>
      <c r="MF190" s="493"/>
      <c r="MG190" s="493"/>
      <c r="MH190" s="493"/>
      <c r="MI190" s="493"/>
      <c r="MJ190" s="493"/>
      <c r="MK190" s="493"/>
      <c r="ML190" s="493"/>
      <c r="MM190" s="493"/>
      <c r="MN190" s="493"/>
      <c r="MO190" s="493"/>
      <c r="MP190" s="493"/>
      <c r="MQ190" s="493"/>
      <c r="MR190" s="493"/>
      <c r="MS190" s="493"/>
      <c r="MT190" s="493"/>
      <c r="MU190" s="493"/>
      <c r="MV190" s="493"/>
      <c r="MW190" s="493"/>
    </row>
    <row r="191" spans="1:361" s="1" customFormat="1" ht="13.8">
      <c r="A191" s="489" t="s">
        <v>661</v>
      </c>
      <c r="B191" s="493"/>
      <c r="C191" s="493"/>
      <c r="D191" s="493"/>
      <c r="E191" s="493"/>
      <c r="F191" s="493"/>
      <c r="G191" s="493"/>
      <c r="H191" s="493"/>
      <c r="I191" s="493"/>
      <c r="J191" s="493"/>
      <c r="K191" s="493"/>
      <c r="L191" s="493"/>
      <c r="M191" s="493"/>
      <c r="N191" s="493"/>
      <c r="O191" s="493"/>
      <c r="P191" s="493"/>
      <c r="Q191" s="493"/>
      <c r="R191" s="493"/>
      <c r="S191" s="493"/>
      <c r="T191" s="493"/>
      <c r="U191" s="493"/>
      <c r="V191" s="493"/>
      <c r="W191" s="493"/>
      <c r="X191" s="493"/>
      <c r="Y191" s="493"/>
      <c r="Z191" s="493"/>
      <c r="AA191" s="493"/>
      <c r="AB191" s="493"/>
      <c r="AC191" s="493"/>
      <c r="AD191" s="493"/>
      <c r="AE191" s="493"/>
      <c r="AF191" s="493"/>
      <c r="AG191" s="493"/>
      <c r="AH191" s="493"/>
      <c r="AI191" s="493"/>
      <c r="AJ191" s="493"/>
      <c r="AK191" s="493"/>
      <c r="AL191" s="493"/>
      <c r="AM191" s="493"/>
      <c r="AN191" s="493"/>
      <c r="AO191" s="493"/>
      <c r="AP191" s="493"/>
      <c r="AQ191" s="493"/>
      <c r="AR191" s="493"/>
      <c r="AS191" s="493"/>
      <c r="AT191" s="493"/>
      <c r="AU191" s="493"/>
      <c r="AV191" s="493"/>
      <c r="AW191" s="493"/>
      <c r="AX191" s="493"/>
      <c r="AY191" s="493"/>
      <c r="AZ191" s="493"/>
      <c r="BA191" s="493"/>
      <c r="BB191" s="493"/>
      <c r="BC191" s="493"/>
      <c r="BD191" s="493"/>
      <c r="BE191" s="493"/>
      <c r="BF191" s="493"/>
      <c r="BG191" s="493"/>
      <c r="BH191" s="493"/>
      <c r="BI191" s="493"/>
      <c r="BJ191" s="493"/>
      <c r="BK191" s="493"/>
      <c r="BL191" s="493"/>
      <c r="BM191" s="493"/>
      <c r="BN191" s="493"/>
      <c r="BO191" s="493"/>
      <c r="BP191" s="493"/>
      <c r="BQ191" s="493"/>
      <c r="BR191" s="493"/>
      <c r="BS191" s="493"/>
      <c r="BT191" s="493"/>
      <c r="BU191" s="493"/>
      <c r="BV191" s="493"/>
      <c r="BW191" s="493"/>
      <c r="BX191" s="493"/>
      <c r="BY191" s="493"/>
      <c r="BZ191" s="493"/>
      <c r="CA191" s="493"/>
      <c r="CB191" s="493"/>
      <c r="CC191" s="493"/>
      <c r="CD191" s="493"/>
      <c r="CE191" s="493"/>
      <c r="CF191" s="493"/>
      <c r="CG191" s="493"/>
      <c r="CH191" s="493"/>
      <c r="CI191" s="493"/>
      <c r="CJ191" s="493"/>
      <c r="CK191" s="493"/>
      <c r="CL191" s="493"/>
      <c r="CM191" s="493"/>
      <c r="CN191" s="493"/>
      <c r="CO191" s="493"/>
      <c r="CP191" s="493"/>
      <c r="CQ191" s="493"/>
      <c r="CR191" s="493"/>
      <c r="CS191" s="493"/>
      <c r="CT191" s="493"/>
      <c r="CU191" s="493"/>
      <c r="CV191" s="493"/>
      <c r="CW191" s="493"/>
      <c r="CX191" s="493"/>
      <c r="CY191" s="493"/>
      <c r="CZ191" s="493"/>
      <c r="DA191" s="493"/>
      <c r="DB191" s="493"/>
      <c r="DC191" s="493"/>
      <c r="DD191" s="493"/>
      <c r="DE191" s="493"/>
      <c r="DF191" s="493"/>
      <c r="DG191" s="493"/>
      <c r="DH191" s="493"/>
      <c r="DI191" s="493"/>
      <c r="DJ191" s="493"/>
      <c r="DK191" s="493"/>
      <c r="DL191" s="493"/>
      <c r="DM191" s="493"/>
      <c r="DN191" s="493"/>
      <c r="DO191" s="493"/>
      <c r="DP191" s="493"/>
      <c r="DQ191" s="493"/>
      <c r="DR191" s="493"/>
      <c r="DS191" s="493"/>
      <c r="DT191" s="493"/>
      <c r="DU191" s="493"/>
      <c r="DV191" s="493"/>
      <c r="DW191" s="493"/>
      <c r="DX191" s="493"/>
      <c r="DY191" s="493"/>
      <c r="DZ191" s="493"/>
      <c r="EA191" s="493"/>
      <c r="EB191" s="493"/>
      <c r="EC191" s="493"/>
      <c r="ED191" s="493"/>
      <c r="EE191" s="493"/>
      <c r="EF191" s="493"/>
      <c r="EG191" s="493"/>
      <c r="EH191" s="493"/>
      <c r="EI191" s="493"/>
      <c r="EJ191" s="493"/>
      <c r="EK191" s="493"/>
      <c r="EL191" s="493"/>
      <c r="EM191" s="493"/>
      <c r="EN191" s="493"/>
      <c r="EO191" s="493"/>
      <c r="EP191" s="493"/>
      <c r="EQ191" s="493"/>
      <c r="ER191" s="493"/>
      <c r="ES191" s="493"/>
      <c r="ET191" s="493"/>
      <c r="EU191" s="493"/>
      <c r="EV191" s="493"/>
      <c r="EW191" s="493"/>
      <c r="EX191" s="493"/>
      <c r="EY191" s="493"/>
      <c r="EZ191" s="493"/>
      <c r="FA191" s="493"/>
      <c r="FB191" s="493"/>
      <c r="FC191" s="493"/>
      <c r="FD191" s="493"/>
      <c r="FE191" s="493"/>
      <c r="FF191" s="493"/>
      <c r="FG191" s="493"/>
      <c r="FH191" s="493"/>
      <c r="FI191" s="493"/>
      <c r="FJ191" s="493"/>
      <c r="FK191" s="493"/>
      <c r="FL191" s="493"/>
      <c r="FM191" s="493"/>
      <c r="FN191" s="493"/>
      <c r="FO191" s="493"/>
      <c r="FP191" s="493"/>
      <c r="FQ191" s="493"/>
      <c r="FR191" s="493"/>
      <c r="FS191" s="493"/>
      <c r="FT191" s="493"/>
      <c r="FU191" s="493"/>
      <c r="FV191" s="493"/>
      <c r="FW191" s="493"/>
      <c r="FX191" s="493"/>
      <c r="FY191" s="493"/>
      <c r="FZ191" s="493"/>
      <c r="GA191" s="493"/>
      <c r="GB191" s="493"/>
      <c r="GC191" s="493"/>
      <c r="GD191" s="493"/>
      <c r="GE191" s="493"/>
      <c r="GF191" s="493"/>
      <c r="GG191" s="493"/>
      <c r="GH191" s="493"/>
      <c r="GI191" s="493"/>
      <c r="GJ191" s="493"/>
      <c r="GK191" s="493"/>
      <c r="GL191" s="493"/>
      <c r="GM191" s="493"/>
      <c r="GN191" s="493"/>
      <c r="GO191" s="493"/>
      <c r="GP191" s="493"/>
      <c r="GQ191" s="493"/>
      <c r="GR191" s="493"/>
      <c r="GS191" s="493"/>
      <c r="GT191" s="493"/>
      <c r="GU191" s="493"/>
      <c r="GV191" s="493"/>
      <c r="GW191" s="493"/>
      <c r="GX191" s="493"/>
      <c r="GY191" s="493"/>
      <c r="GZ191" s="493"/>
      <c r="HA191" s="493"/>
      <c r="HB191" s="493"/>
      <c r="HC191" s="493"/>
      <c r="HD191" s="493"/>
      <c r="HE191" s="493"/>
      <c r="HF191" s="493"/>
      <c r="HG191" s="493"/>
      <c r="HH191" s="493"/>
      <c r="HI191" s="493"/>
      <c r="HJ191" s="493"/>
      <c r="HK191" s="493"/>
      <c r="HL191" s="493"/>
      <c r="HM191" s="493"/>
      <c r="HN191" s="493"/>
      <c r="HO191" s="493"/>
      <c r="HP191" s="493"/>
      <c r="HQ191" s="493"/>
      <c r="HR191" s="493"/>
      <c r="HS191" s="493"/>
      <c r="HT191" s="493"/>
      <c r="HU191" s="493"/>
      <c r="HV191" s="493"/>
      <c r="HW191" s="493"/>
      <c r="HX191" s="493"/>
      <c r="HY191" s="493"/>
      <c r="HZ191" s="493"/>
      <c r="IA191" s="493"/>
      <c r="IB191" s="493"/>
      <c r="IC191" s="493"/>
      <c r="ID191" s="493"/>
      <c r="IE191" s="493"/>
      <c r="IF191" s="493"/>
      <c r="IG191" s="493"/>
      <c r="IH191" s="493"/>
      <c r="II191" s="493"/>
      <c r="IJ191" s="493"/>
      <c r="IK191" s="493"/>
      <c r="IL191" s="493"/>
      <c r="IM191" s="493"/>
      <c r="IN191" s="493"/>
      <c r="IO191" s="493"/>
      <c r="IP191" s="493"/>
      <c r="IQ191" s="493"/>
      <c r="IR191" s="493"/>
      <c r="IS191" s="493"/>
      <c r="IT191" s="493"/>
      <c r="IU191" s="493"/>
      <c r="IV191" s="493"/>
      <c r="IW191" s="493"/>
      <c r="IX191" s="493"/>
      <c r="IY191" s="493"/>
      <c r="IZ191" s="493"/>
      <c r="JA191" s="493"/>
      <c r="JB191" s="493"/>
      <c r="JC191" s="493"/>
      <c r="JD191" s="493"/>
      <c r="JE191" s="493"/>
      <c r="JF191" s="493"/>
      <c r="JG191" s="493"/>
      <c r="JH191" s="493"/>
      <c r="JI191" s="493"/>
      <c r="JJ191" s="493"/>
      <c r="JK191" s="493"/>
      <c r="JL191" s="493"/>
      <c r="JM191" s="493"/>
      <c r="JN191" s="493"/>
      <c r="JO191" s="493"/>
      <c r="JP191" s="493"/>
      <c r="JQ191" s="493"/>
      <c r="JR191" s="493"/>
      <c r="JS191" s="493"/>
      <c r="JT191" s="493"/>
      <c r="JU191" s="493"/>
      <c r="JV191" s="493"/>
      <c r="JW191" s="493"/>
      <c r="JX191" s="493"/>
      <c r="JY191" s="493"/>
      <c r="JZ191" s="493"/>
      <c r="KA191" s="493"/>
      <c r="KB191" s="493"/>
      <c r="KC191" s="493"/>
      <c r="KD191" s="493"/>
      <c r="KE191" s="493"/>
      <c r="KF191" s="493"/>
      <c r="KG191" s="493"/>
      <c r="KH191" s="493"/>
      <c r="KI191" s="493"/>
      <c r="KJ191" s="493"/>
      <c r="KK191" s="493"/>
      <c r="KL191" s="493"/>
      <c r="KM191" s="493"/>
      <c r="KN191" s="493"/>
      <c r="KO191" s="493"/>
      <c r="KP191" s="493"/>
      <c r="KQ191" s="493"/>
      <c r="KR191" s="493"/>
      <c r="KS191" s="493"/>
      <c r="KT191" s="493"/>
      <c r="KU191" s="493"/>
      <c r="KV191" s="493"/>
      <c r="KW191" s="493"/>
      <c r="KX191" s="493"/>
      <c r="KY191" s="493"/>
      <c r="KZ191" s="493"/>
      <c r="LA191" s="493"/>
      <c r="LB191" s="493"/>
      <c r="LC191" s="493"/>
      <c r="LD191" s="493"/>
      <c r="LE191" s="493"/>
      <c r="LF191" s="493"/>
      <c r="LG191" s="493"/>
      <c r="LH191" s="493"/>
      <c r="LI191" s="493"/>
      <c r="LJ191" s="493"/>
      <c r="LK191" s="493"/>
      <c r="LL191" s="493"/>
      <c r="LM191" s="493"/>
      <c r="LN191" s="493"/>
      <c r="LO191" s="493"/>
      <c r="LP191" s="493"/>
      <c r="LQ191" s="493"/>
      <c r="LR191" s="493"/>
      <c r="LS191" s="493"/>
      <c r="LT191" s="493"/>
      <c r="LU191" s="493"/>
      <c r="LV191" s="493"/>
      <c r="LW191" s="493"/>
      <c r="LX191" s="493"/>
      <c r="LY191" s="493"/>
      <c r="LZ191" s="493"/>
      <c r="MA191" s="493"/>
      <c r="MB191" s="493"/>
      <c r="MC191" s="493"/>
      <c r="MD191" s="493"/>
      <c r="ME191" s="493"/>
      <c r="MF191" s="493"/>
      <c r="MG191" s="493"/>
      <c r="MH191" s="493"/>
      <c r="MI191" s="493"/>
      <c r="MJ191" s="493"/>
      <c r="MK191" s="493"/>
      <c r="ML191" s="493"/>
      <c r="MM191" s="493"/>
      <c r="MN191" s="493"/>
      <c r="MO191" s="493"/>
      <c r="MP191" s="493"/>
      <c r="MQ191" s="493"/>
      <c r="MR191" s="493"/>
      <c r="MS191" s="493"/>
      <c r="MT191" s="493"/>
      <c r="MU191" s="493"/>
      <c r="MV191" s="493"/>
      <c r="MW191" s="493"/>
    </row>
    <row r="192" spans="1:361" s="1" customFormat="1" ht="13.8">
      <c r="A192" s="489" t="s">
        <v>113</v>
      </c>
      <c r="B192" s="493"/>
      <c r="C192" s="493"/>
      <c r="D192" s="493"/>
      <c r="E192" s="493"/>
      <c r="F192" s="493"/>
      <c r="G192" s="493"/>
      <c r="H192" s="493"/>
      <c r="I192" s="493"/>
      <c r="J192" s="493"/>
      <c r="K192" s="493"/>
      <c r="L192" s="493"/>
      <c r="M192" s="493"/>
      <c r="N192" s="493"/>
      <c r="O192" s="493"/>
      <c r="P192" s="493"/>
      <c r="Q192" s="493"/>
      <c r="R192" s="493"/>
      <c r="S192" s="493"/>
      <c r="T192" s="493"/>
      <c r="U192" s="493"/>
      <c r="V192" s="493"/>
      <c r="W192" s="493"/>
      <c r="X192" s="493"/>
      <c r="Y192" s="493"/>
      <c r="Z192" s="493"/>
      <c r="AA192" s="493"/>
      <c r="AB192" s="493"/>
      <c r="AC192" s="493"/>
      <c r="AD192" s="493"/>
      <c r="AE192" s="493"/>
      <c r="AF192" s="493"/>
      <c r="AG192" s="493"/>
      <c r="AH192" s="493"/>
      <c r="AI192" s="493"/>
      <c r="AJ192" s="493"/>
      <c r="AK192" s="493"/>
      <c r="AL192" s="493"/>
      <c r="AM192" s="493"/>
      <c r="AN192" s="493"/>
      <c r="AO192" s="493"/>
      <c r="AP192" s="493"/>
      <c r="AQ192" s="493"/>
      <c r="AR192" s="493"/>
      <c r="AS192" s="493"/>
      <c r="AT192" s="493"/>
      <c r="AU192" s="493"/>
      <c r="AV192" s="493"/>
      <c r="AW192" s="493"/>
      <c r="AX192" s="493"/>
      <c r="AY192" s="493"/>
      <c r="AZ192" s="493"/>
      <c r="BA192" s="493"/>
      <c r="BB192" s="493"/>
      <c r="BC192" s="493"/>
      <c r="BD192" s="493"/>
      <c r="BE192" s="493"/>
      <c r="BF192" s="493"/>
      <c r="BG192" s="493"/>
      <c r="BH192" s="493"/>
      <c r="BI192" s="493"/>
      <c r="BJ192" s="493"/>
      <c r="BK192" s="493"/>
      <c r="BL192" s="493"/>
      <c r="BM192" s="493"/>
      <c r="BN192" s="493"/>
      <c r="BO192" s="493"/>
      <c r="BP192" s="493"/>
      <c r="BQ192" s="493"/>
      <c r="BR192" s="493"/>
      <c r="BS192" s="493"/>
      <c r="BT192" s="493"/>
      <c r="BU192" s="493"/>
      <c r="BV192" s="493"/>
      <c r="BW192" s="493"/>
      <c r="BX192" s="493"/>
      <c r="BY192" s="493"/>
      <c r="BZ192" s="493"/>
      <c r="CA192" s="493"/>
      <c r="CB192" s="493"/>
      <c r="CC192" s="493"/>
      <c r="CD192" s="493"/>
      <c r="CE192" s="493"/>
      <c r="CF192" s="493"/>
      <c r="CG192" s="493"/>
      <c r="CH192" s="493"/>
      <c r="CI192" s="493"/>
      <c r="CJ192" s="493"/>
      <c r="CK192" s="493"/>
      <c r="CL192" s="493"/>
      <c r="CM192" s="493"/>
      <c r="CN192" s="493"/>
      <c r="CO192" s="493"/>
      <c r="CP192" s="493"/>
      <c r="CQ192" s="493"/>
      <c r="CR192" s="493"/>
      <c r="CS192" s="493"/>
      <c r="CT192" s="493"/>
      <c r="CU192" s="493"/>
      <c r="CV192" s="493"/>
      <c r="CW192" s="493"/>
      <c r="CX192" s="493"/>
      <c r="CY192" s="493"/>
      <c r="CZ192" s="493"/>
      <c r="DA192" s="493"/>
      <c r="DB192" s="493"/>
      <c r="DC192" s="493"/>
      <c r="DD192" s="493"/>
      <c r="DE192" s="493"/>
      <c r="DF192" s="493"/>
      <c r="DG192" s="493"/>
      <c r="DH192" s="493"/>
      <c r="DI192" s="493"/>
      <c r="DJ192" s="493"/>
      <c r="DK192" s="493"/>
      <c r="DL192" s="493"/>
      <c r="DM192" s="493"/>
      <c r="DN192" s="493"/>
      <c r="DO192" s="493"/>
      <c r="DP192" s="493"/>
      <c r="DQ192" s="493"/>
      <c r="DR192" s="493"/>
      <c r="DS192" s="493"/>
      <c r="DT192" s="493"/>
      <c r="DU192" s="493"/>
      <c r="DV192" s="493"/>
      <c r="DW192" s="493"/>
      <c r="DX192" s="493"/>
      <c r="DY192" s="493"/>
      <c r="DZ192" s="493"/>
      <c r="EA192" s="493"/>
      <c r="EB192" s="493"/>
      <c r="EC192" s="493"/>
      <c r="ED192" s="493"/>
      <c r="EE192" s="493"/>
      <c r="EF192" s="493"/>
      <c r="EG192" s="493"/>
      <c r="EH192" s="493"/>
      <c r="EI192" s="493"/>
      <c r="EJ192" s="493"/>
      <c r="EK192" s="493"/>
      <c r="EL192" s="493"/>
      <c r="EM192" s="493"/>
      <c r="EN192" s="493"/>
      <c r="EO192" s="493"/>
      <c r="EP192" s="493"/>
      <c r="EQ192" s="493"/>
      <c r="ER192" s="493"/>
      <c r="ES192" s="493"/>
      <c r="ET192" s="493"/>
      <c r="EU192" s="493"/>
      <c r="EV192" s="493"/>
      <c r="EW192" s="493"/>
      <c r="EX192" s="493"/>
      <c r="EY192" s="493"/>
      <c r="EZ192" s="493"/>
      <c r="FA192" s="493"/>
      <c r="FB192" s="493"/>
      <c r="FC192" s="493"/>
      <c r="FD192" s="493"/>
      <c r="FE192" s="493"/>
      <c r="FF192" s="493"/>
      <c r="FG192" s="493"/>
      <c r="FH192" s="493"/>
      <c r="FI192" s="493"/>
      <c r="FJ192" s="493"/>
      <c r="FK192" s="493"/>
      <c r="FL192" s="493"/>
      <c r="FM192" s="493"/>
      <c r="FN192" s="493"/>
      <c r="FO192" s="493"/>
      <c r="FP192" s="493"/>
      <c r="FQ192" s="493"/>
      <c r="FR192" s="493"/>
      <c r="FS192" s="493"/>
      <c r="FT192" s="493"/>
      <c r="FU192" s="493"/>
      <c r="FV192" s="493"/>
      <c r="FW192" s="493"/>
      <c r="FX192" s="493"/>
      <c r="FY192" s="493"/>
      <c r="FZ192" s="493"/>
      <c r="GA192" s="493"/>
      <c r="GB192" s="493"/>
      <c r="GC192" s="493"/>
      <c r="GD192" s="493"/>
      <c r="GE192" s="493"/>
      <c r="GF192" s="493"/>
      <c r="GG192" s="493"/>
      <c r="GH192" s="493"/>
      <c r="GI192" s="493"/>
      <c r="GJ192" s="493"/>
      <c r="GK192" s="493"/>
      <c r="GL192" s="493"/>
      <c r="GM192" s="493"/>
      <c r="GN192" s="493"/>
      <c r="GO192" s="493"/>
      <c r="GP192" s="493"/>
      <c r="GQ192" s="493"/>
      <c r="GR192" s="493"/>
      <c r="GS192" s="493"/>
      <c r="GT192" s="493"/>
      <c r="GU192" s="493"/>
      <c r="GV192" s="493"/>
      <c r="GW192" s="493"/>
      <c r="GX192" s="493"/>
      <c r="GY192" s="493"/>
      <c r="GZ192" s="493"/>
      <c r="HA192" s="493"/>
      <c r="HB192" s="493"/>
      <c r="HC192" s="493"/>
      <c r="HD192" s="493"/>
      <c r="HE192" s="493"/>
      <c r="HF192" s="493"/>
      <c r="HG192" s="493"/>
      <c r="HH192" s="493"/>
      <c r="HI192" s="493"/>
      <c r="HJ192" s="493"/>
      <c r="HK192" s="493"/>
      <c r="HL192" s="493"/>
      <c r="HM192" s="493"/>
      <c r="HN192" s="493"/>
      <c r="HO192" s="493"/>
      <c r="HP192" s="493"/>
      <c r="HQ192" s="493"/>
      <c r="HR192" s="493"/>
      <c r="HS192" s="493"/>
      <c r="HT192" s="493"/>
      <c r="HU192" s="493"/>
      <c r="HV192" s="493"/>
      <c r="HW192" s="493"/>
      <c r="HX192" s="493"/>
      <c r="HY192" s="493"/>
      <c r="HZ192" s="493"/>
      <c r="IA192" s="493"/>
      <c r="IB192" s="493"/>
      <c r="IC192" s="493"/>
      <c r="ID192" s="493"/>
      <c r="IE192" s="493"/>
      <c r="IF192" s="493"/>
      <c r="IG192" s="493"/>
      <c r="IH192" s="493"/>
      <c r="II192" s="493"/>
      <c r="IJ192" s="493"/>
      <c r="IK192" s="493"/>
      <c r="IL192" s="493"/>
      <c r="IM192" s="493"/>
      <c r="IN192" s="493"/>
      <c r="IO192" s="493"/>
      <c r="IP192" s="493"/>
      <c r="IQ192" s="493"/>
      <c r="IR192" s="493"/>
      <c r="IS192" s="493"/>
      <c r="IT192" s="493"/>
      <c r="IU192" s="493"/>
      <c r="IV192" s="493"/>
      <c r="IW192" s="493"/>
      <c r="IX192" s="493"/>
      <c r="IY192" s="493"/>
      <c r="IZ192" s="493"/>
      <c r="JA192" s="493"/>
      <c r="JB192" s="493"/>
      <c r="JC192" s="493"/>
      <c r="JD192" s="493"/>
      <c r="JE192" s="493"/>
      <c r="JF192" s="493"/>
      <c r="JG192" s="493"/>
      <c r="JH192" s="493"/>
      <c r="JI192" s="493"/>
      <c r="JJ192" s="493"/>
      <c r="JK192" s="493"/>
      <c r="JL192" s="493"/>
      <c r="JM192" s="493"/>
      <c r="JN192" s="493"/>
      <c r="JO192" s="493"/>
      <c r="JP192" s="493"/>
      <c r="JQ192" s="493"/>
      <c r="JR192" s="493"/>
      <c r="JS192" s="493"/>
      <c r="JT192" s="493"/>
      <c r="JU192" s="493"/>
      <c r="JV192" s="493"/>
      <c r="JW192" s="493"/>
      <c r="JX192" s="493"/>
      <c r="JY192" s="493"/>
      <c r="JZ192" s="493"/>
      <c r="KA192" s="493"/>
      <c r="KB192" s="493"/>
      <c r="KC192" s="493"/>
      <c r="KD192" s="493"/>
      <c r="KE192" s="493"/>
      <c r="KF192" s="493"/>
      <c r="KG192" s="493"/>
      <c r="KH192" s="493"/>
      <c r="KI192" s="493"/>
      <c r="KJ192" s="493"/>
      <c r="KK192" s="493"/>
      <c r="KL192" s="493"/>
      <c r="KM192" s="493"/>
      <c r="KN192" s="493"/>
      <c r="KO192" s="493"/>
      <c r="KP192" s="493"/>
      <c r="KQ192" s="493"/>
      <c r="KR192" s="493"/>
      <c r="KS192" s="493"/>
      <c r="KT192" s="493"/>
      <c r="KU192" s="493"/>
      <c r="KV192" s="493"/>
      <c r="KW192" s="493"/>
      <c r="KX192" s="493"/>
      <c r="KY192" s="493"/>
      <c r="KZ192" s="493"/>
      <c r="LA192" s="493"/>
      <c r="LB192" s="493"/>
      <c r="LC192" s="493"/>
      <c r="LD192" s="493"/>
      <c r="LE192" s="493"/>
      <c r="LF192" s="493"/>
      <c r="LG192" s="493"/>
      <c r="LH192" s="493"/>
      <c r="LI192" s="493"/>
      <c r="LJ192" s="493"/>
      <c r="LK192" s="493"/>
      <c r="LL192" s="493"/>
      <c r="LM192" s="493"/>
      <c r="LN192" s="493"/>
      <c r="LO192" s="493"/>
      <c r="LP192" s="493"/>
      <c r="LQ192" s="493"/>
      <c r="LR192" s="493"/>
      <c r="LS192" s="493"/>
      <c r="LT192" s="493"/>
      <c r="LU192" s="493"/>
      <c r="LV192" s="493"/>
      <c r="LW192" s="493"/>
      <c r="LX192" s="493"/>
      <c r="LY192" s="493"/>
      <c r="LZ192" s="493"/>
      <c r="MA192" s="493"/>
      <c r="MB192" s="493"/>
      <c r="MC192" s="493"/>
      <c r="MD192" s="493"/>
      <c r="ME192" s="493"/>
      <c r="MF192" s="493"/>
      <c r="MG192" s="493"/>
      <c r="MH192" s="493"/>
      <c r="MI192" s="493"/>
      <c r="MJ192" s="493"/>
      <c r="MK192" s="493"/>
      <c r="ML192" s="493"/>
      <c r="MM192" s="493"/>
      <c r="MN192" s="493"/>
      <c r="MO192" s="493"/>
      <c r="MP192" s="493"/>
      <c r="MQ192" s="493"/>
      <c r="MR192" s="493"/>
      <c r="MS192" s="493"/>
      <c r="MT192" s="493"/>
      <c r="MU192" s="493"/>
      <c r="MV192" s="493"/>
      <c r="MW192" s="493"/>
    </row>
    <row r="193" spans="1:361" s="1" customFormat="1" ht="13.8">
      <c r="A193" s="489" t="s">
        <v>653</v>
      </c>
      <c r="B193" s="493"/>
      <c r="C193" s="493"/>
      <c r="D193" s="493"/>
      <c r="E193" s="493"/>
      <c r="F193" s="493"/>
      <c r="G193" s="493"/>
      <c r="H193" s="493"/>
      <c r="I193" s="493"/>
      <c r="J193" s="493"/>
      <c r="K193" s="493"/>
      <c r="L193" s="493"/>
      <c r="M193" s="493"/>
      <c r="N193" s="493"/>
      <c r="O193" s="493"/>
      <c r="P193" s="493"/>
      <c r="Q193" s="493"/>
      <c r="R193" s="493"/>
      <c r="S193" s="493"/>
      <c r="T193" s="493"/>
      <c r="U193" s="493"/>
      <c r="V193" s="493"/>
      <c r="W193" s="493"/>
      <c r="X193" s="493"/>
      <c r="Y193" s="493"/>
      <c r="Z193" s="493"/>
      <c r="AA193" s="493"/>
      <c r="AB193" s="493"/>
      <c r="AC193" s="493"/>
      <c r="AD193" s="493"/>
      <c r="AE193" s="493"/>
      <c r="AF193" s="493"/>
      <c r="AG193" s="493"/>
      <c r="AH193" s="493"/>
      <c r="AI193" s="493"/>
      <c r="AJ193" s="493"/>
      <c r="AK193" s="493"/>
      <c r="AL193" s="493"/>
      <c r="AM193" s="493"/>
      <c r="AN193" s="493"/>
      <c r="AO193" s="493"/>
      <c r="AP193" s="493"/>
      <c r="AQ193" s="493"/>
      <c r="AR193" s="493"/>
      <c r="AS193" s="493"/>
      <c r="AT193" s="493"/>
      <c r="AU193" s="493"/>
      <c r="AV193" s="493"/>
      <c r="AW193" s="493"/>
      <c r="AX193" s="493"/>
      <c r="AY193" s="493"/>
      <c r="AZ193" s="493"/>
      <c r="BA193" s="493"/>
      <c r="BB193" s="493"/>
      <c r="BC193" s="493"/>
      <c r="BD193" s="493"/>
      <c r="BE193" s="493"/>
      <c r="BF193" s="493"/>
      <c r="BG193" s="493"/>
      <c r="BH193" s="493"/>
      <c r="BI193" s="493"/>
      <c r="BJ193" s="493"/>
      <c r="BK193" s="493"/>
      <c r="BL193" s="493"/>
      <c r="BM193" s="493"/>
      <c r="BN193" s="493"/>
      <c r="BO193" s="493"/>
      <c r="BP193" s="493"/>
      <c r="BQ193" s="493"/>
      <c r="BR193" s="493"/>
      <c r="BS193" s="493"/>
      <c r="BT193" s="493"/>
      <c r="BU193" s="493"/>
      <c r="BV193" s="493"/>
      <c r="BW193" s="493"/>
      <c r="BX193" s="493"/>
      <c r="BY193" s="493"/>
      <c r="BZ193" s="493"/>
      <c r="CA193" s="493"/>
      <c r="CB193" s="493"/>
      <c r="CC193" s="493"/>
      <c r="CD193" s="493"/>
      <c r="CE193" s="493"/>
      <c r="CF193" s="493"/>
      <c r="CG193" s="493"/>
      <c r="CH193" s="493"/>
      <c r="CI193" s="493"/>
      <c r="CJ193" s="493"/>
      <c r="CK193" s="493"/>
      <c r="CL193" s="493"/>
      <c r="CM193" s="493"/>
      <c r="CN193" s="493"/>
      <c r="CO193" s="493"/>
      <c r="CP193" s="493"/>
      <c r="CQ193" s="493"/>
      <c r="CR193" s="493"/>
      <c r="CS193" s="493"/>
      <c r="CT193" s="493"/>
      <c r="CU193" s="493"/>
      <c r="CV193" s="493"/>
      <c r="CW193" s="493"/>
      <c r="CX193" s="493"/>
      <c r="CY193" s="493"/>
      <c r="CZ193" s="493"/>
      <c r="DA193" s="493"/>
      <c r="DB193" s="493"/>
      <c r="DC193" s="493"/>
      <c r="DD193" s="493"/>
      <c r="DE193" s="493"/>
      <c r="DF193" s="493"/>
      <c r="DG193" s="493"/>
      <c r="DH193" s="493"/>
      <c r="DI193" s="493"/>
      <c r="DJ193" s="493"/>
      <c r="DK193" s="493"/>
      <c r="DL193" s="493"/>
      <c r="DM193" s="493"/>
      <c r="DN193" s="493"/>
      <c r="DO193" s="493"/>
      <c r="DP193" s="493"/>
      <c r="DQ193" s="493"/>
      <c r="DR193" s="493"/>
      <c r="DS193" s="493"/>
      <c r="DT193" s="493"/>
      <c r="DU193" s="493"/>
      <c r="DV193" s="493"/>
      <c r="DW193" s="493"/>
      <c r="DX193" s="493"/>
      <c r="DY193" s="493"/>
      <c r="DZ193" s="493"/>
      <c r="EA193" s="493"/>
      <c r="EB193" s="493"/>
      <c r="EC193" s="493"/>
      <c r="ED193" s="493"/>
      <c r="EE193" s="493"/>
      <c r="EF193" s="493"/>
      <c r="EG193" s="493"/>
      <c r="EH193" s="493"/>
      <c r="EI193" s="493"/>
      <c r="EJ193" s="493"/>
      <c r="EK193" s="493"/>
      <c r="EL193" s="493"/>
      <c r="EM193" s="493"/>
      <c r="EN193" s="493"/>
      <c r="EO193" s="493"/>
      <c r="EP193" s="493"/>
      <c r="EQ193" s="493"/>
      <c r="ER193" s="493"/>
      <c r="ES193" s="493"/>
      <c r="ET193" s="493"/>
      <c r="EU193" s="493"/>
      <c r="EV193" s="493"/>
      <c r="EW193" s="493"/>
      <c r="EX193" s="493"/>
      <c r="EY193" s="493"/>
      <c r="EZ193" s="493"/>
      <c r="FA193" s="493"/>
      <c r="FB193" s="493"/>
      <c r="FC193" s="493"/>
      <c r="FD193" s="493"/>
      <c r="FE193" s="493"/>
      <c r="FF193" s="493"/>
      <c r="FG193" s="493"/>
      <c r="FH193" s="493"/>
      <c r="FI193" s="493"/>
      <c r="FJ193" s="493"/>
      <c r="FK193" s="493"/>
      <c r="FL193" s="493"/>
      <c r="FM193" s="493"/>
      <c r="FN193" s="493"/>
      <c r="FO193" s="493"/>
      <c r="FP193" s="493"/>
      <c r="FQ193" s="493"/>
      <c r="FR193" s="493"/>
      <c r="FS193" s="493"/>
      <c r="FT193" s="493"/>
      <c r="FU193" s="493"/>
      <c r="FV193" s="493"/>
      <c r="FW193" s="493"/>
      <c r="FX193" s="493"/>
      <c r="FY193" s="493"/>
      <c r="FZ193" s="493"/>
      <c r="GA193" s="493"/>
      <c r="GB193" s="493"/>
      <c r="GC193" s="493"/>
      <c r="GD193" s="493"/>
      <c r="GE193" s="493"/>
      <c r="GF193" s="493"/>
      <c r="GG193" s="493"/>
      <c r="GH193" s="493"/>
      <c r="GI193" s="493"/>
      <c r="GJ193" s="493"/>
      <c r="GK193" s="493"/>
      <c r="GL193" s="493"/>
      <c r="GM193" s="493"/>
      <c r="GN193" s="493"/>
      <c r="GO193" s="493"/>
      <c r="GP193" s="493"/>
      <c r="GQ193" s="493"/>
      <c r="GR193" s="493"/>
      <c r="GS193" s="493"/>
      <c r="GT193" s="493"/>
      <c r="GU193" s="493"/>
      <c r="GV193" s="493"/>
      <c r="GW193" s="493"/>
      <c r="GX193" s="493"/>
      <c r="GY193" s="493"/>
      <c r="GZ193" s="493"/>
      <c r="HA193" s="493"/>
      <c r="HB193" s="493"/>
      <c r="HC193" s="493"/>
      <c r="HD193" s="493"/>
      <c r="HE193" s="493"/>
      <c r="HF193" s="493"/>
      <c r="HG193" s="493"/>
      <c r="HH193" s="493"/>
      <c r="HI193" s="493"/>
      <c r="HJ193" s="493"/>
      <c r="HK193" s="493"/>
      <c r="HL193" s="493"/>
      <c r="HM193" s="493"/>
      <c r="HN193" s="493"/>
      <c r="HO193" s="493"/>
      <c r="HP193" s="493"/>
      <c r="HQ193" s="493"/>
      <c r="HR193" s="493"/>
      <c r="HS193" s="493"/>
      <c r="HT193" s="493"/>
      <c r="HU193" s="493"/>
      <c r="HV193" s="493"/>
      <c r="HW193" s="493"/>
      <c r="HX193" s="493"/>
      <c r="HY193" s="493"/>
      <c r="HZ193" s="493"/>
      <c r="IA193" s="493"/>
      <c r="IB193" s="493"/>
      <c r="IC193" s="493"/>
      <c r="ID193" s="493"/>
      <c r="IE193" s="493"/>
      <c r="IF193" s="493"/>
      <c r="IG193" s="493"/>
      <c r="IH193" s="493"/>
      <c r="II193" s="493"/>
      <c r="IJ193" s="493"/>
      <c r="IK193" s="493"/>
      <c r="IL193" s="493"/>
      <c r="IM193" s="493"/>
      <c r="IN193" s="493"/>
      <c r="IO193" s="493"/>
      <c r="IP193" s="493"/>
      <c r="IQ193" s="493"/>
      <c r="IR193" s="493"/>
      <c r="IS193" s="493"/>
      <c r="IT193" s="493"/>
      <c r="IU193" s="493"/>
      <c r="IV193" s="493"/>
      <c r="IW193" s="493"/>
      <c r="IX193" s="493"/>
      <c r="IY193" s="493"/>
      <c r="IZ193" s="493"/>
      <c r="JA193" s="493"/>
      <c r="JB193" s="493"/>
      <c r="JC193" s="493"/>
      <c r="JD193" s="493"/>
      <c r="JE193" s="493"/>
      <c r="JF193" s="493"/>
      <c r="JG193" s="493"/>
      <c r="JH193" s="493"/>
      <c r="JI193" s="493"/>
      <c r="JJ193" s="493"/>
      <c r="JK193" s="493"/>
      <c r="JL193" s="493"/>
      <c r="JM193" s="493"/>
      <c r="JN193" s="493"/>
      <c r="JO193" s="493"/>
      <c r="JP193" s="493"/>
      <c r="JQ193" s="493"/>
      <c r="JR193" s="493"/>
      <c r="JS193" s="493"/>
      <c r="JT193" s="493"/>
      <c r="JU193" s="493"/>
      <c r="JV193" s="493"/>
      <c r="JW193" s="493"/>
      <c r="JX193" s="493"/>
      <c r="JY193" s="493"/>
      <c r="JZ193" s="493"/>
      <c r="KA193" s="493"/>
      <c r="KB193" s="493"/>
      <c r="KC193" s="493"/>
      <c r="KD193" s="493"/>
      <c r="KE193" s="493"/>
      <c r="KF193" s="493"/>
      <c r="KG193" s="493"/>
      <c r="KH193" s="493"/>
      <c r="KI193" s="493"/>
      <c r="KJ193" s="493"/>
      <c r="KK193" s="493"/>
      <c r="KL193" s="493"/>
      <c r="KM193" s="493"/>
      <c r="KN193" s="493"/>
      <c r="KO193" s="493"/>
      <c r="KP193" s="493"/>
      <c r="KQ193" s="493"/>
      <c r="KR193" s="493"/>
      <c r="KS193" s="493"/>
      <c r="KT193" s="493"/>
      <c r="KU193" s="493"/>
      <c r="KV193" s="493"/>
      <c r="KW193" s="493"/>
      <c r="KX193" s="493"/>
      <c r="KY193" s="493"/>
      <c r="KZ193" s="493"/>
      <c r="LA193" s="493"/>
      <c r="LB193" s="493"/>
      <c r="LC193" s="493"/>
      <c r="LD193" s="493"/>
      <c r="LE193" s="493"/>
      <c r="LF193" s="493"/>
      <c r="LG193" s="493"/>
      <c r="LH193" s="493"/>
      <c r="LI193" s="493"/>
      <c r="LJ193" s="493"/>
      <c r="LK193" s="493"/>
      <c r="LL193" s="493"/>
      <c r="LM193" s="493"/>
      <c r="LN193" s="493"/>
      <c r="LO193" s="493"/>
      <c r="LP193" s="493"/>
      <c r="LQ193" s="493"/>
      <c r="LR193" s="493"/>
      <c r="LS193" s="493"/>
      <c r="LT193" s="493"/>
      <c r="LU193" s="493"/>
      <c r="LV193" s="493"/>
      <c r="LW193" s="493"/>
      <c r="LX193" s="493"/>
      <c r="LY193" s="493"/>
      <c r="LZ193" s="493"/>
      <c r="MA193" s="493"/>
      <c r="MB193" s="493"/>
      <c r="MC193" s="493"/>
      <c r="MD193" s="493"/>
      <c r="ME193" s="493"/>
      <c r="MF193" s="493"/>
      <c r="MG193" s="493"/>
      <c r="MH193" s="493"/>
      <c r="MI193" s="493"/>
      <c r="MJ193" s="493"/>
      <c r="MK193" s="493"/>
      <c r="ML193" s="493"/>
      <c r="MM193" s="493"/>
      <c r="MN193" s="493"/>
      <c r="MO193" s="493"/>
      <c r="MP193" s="493"/>
      <c r="MQ193" s="493"/>
      <c r="MR193" s="493"/>
      <c r="MS193" s="493"/>
      <c r="MT193" s="493"/>
      <c r="MU193" s="493"/>
      <c r="MV193" s="493"/>
      <c r="MW193" s="493"/>
    </row>
    <row r="194" spans="1:361" s="1" customFormat="1" ht="13.8">
      <c r="A194" s="489" t="s">
        <v>654</v>
      </c>
      <c r="B194" s="493"/>
      <c r="C194" s="493"/>
      <c r="D194" s="493"/>
      <c r="E194" s="493"/>
      <c r="F194" s="493"/>
      <c r="G194" s="493"/>
      <c r="H194" s="493"/>
      <c r="I194" s="493"/>
      <c r="J194" s="493"/>
      <c r="K194" s="493"/>
      <c r="L194" s="493"/>
      <c r="M194" s="493"/>
      <c r="N194" s="493"/>
      <c r="O194" s="493"/>
      <c r="P194" s="493"/>
      <c r="Q194" s="493"/>
      <c r="R194" s="493"/>
      <c r="S194" s="493"/>
      <c r="T194" s="493"/>
      <c r="U194" s="493"/>
      <c r="V194" s="493"/>
      <c r="W194" s="493"/>
      <c r="X194" s="493"/>
      <c r="Y194" s="493"/>
      <c r="Z194" s="493"/>
      <c r="AA194" s="493"/>
      <c r="AB194" s="493"/>
      <c r="AC194" s="493"/>
      <c r="AD194" s="493"/>
      <c r="AE194" s="493"/>
      <c r="AF194" s="493"/>
      <c r="AG194" s="493"/>
      <c r="AH194" s="493"/>
      <c r="AI194" s="493"/>
      <c r="AJ194" s="493"/>
      <c r="AK194" s="493"/>
      <c r="AL194" s="493"/>
      <c r="AM194" s="493"/>
      <c r="AN194" s="493"/>
      <c r="AO194" s="493"/>
      <c r="AP194" s="493"/>
      <c r="AQ194" s="493"/>
      <c r="AR194" s="493"/>
      <c r="AS194" s="493"/>
      <c r="AT194" s="493"/>
      <c r="AU194" s="493"/>
      <c r="AV194" s="493"/>
      <c r="AW194" s="493"/>
      <c r="AX194" s="493"/>
      <c r="AY194" s="493"/>
      <c r="AZ194" s="493"/>
      <c r="BA194" s="493"/>
      <c r="BB194" s="493"/>
      <c r="BC194" s="493"/>
      <c r="BD194" s="493"/>
      <c r="BE194" s="493"/>
      <c r="BF194" s="493"/>
      <c r="BG194" s="493"/>
      <c r="BH194" s="493"/>
      <c r="BI194" s="493"/>
      <c r="BJ194" s="493"/>
      <c r="BK194" s="493"/>
      <c r="BL194" s="493"/>
      <c r="BM194" s="493"/>
      <c r="BN194" s="493"/>
      <c r="BO194" s="493"/>
      <c r="BP194" s="493"/>
      <c r="BQ194" s="493"/>
      <c r="BR194" s="493"/>
      <c r="BS194" s="493"/>
      <c r="BT194" s="493"/>
      <c r="BU194" s="493"/>
      <c r="BV194" s="493"/>
      <c r="BW194" s="493"/>
      <c r="BX194" s="493"/>
      <c r="BY194" s="493"/>
      <c r="BZ194" s="493"/>
      <c r="CA194" s="493"/>
      <c r="CB194" s="493"/>
      <c r="CC194" s="493"/>
      <c r="CD194" s="493"/>
      <c r="CE194" s="493"/>
      <c r="CF194" s="493"/>
      <c r="CG194" s="493"/>
      <c r="CH194" s="493"/>
      <c r="CI194" s="493"/>
      <c r="CJ194" s="493"/>
      <c r="CK194" s="493"/>
      <c r="CL194" s="493"/>
      <c r="CM194" s="493"/>
      <c r="CN194" s="493"/>
      <c r="CO194" s="493"/>
      <c r="CP194" s="493"/>
      <c r="CQ194" s="493"/>
      <c r="CR194" s="493"/>
      <c r="CS194" s="493"/>
      <c r="CT194" s="493"/>
      <c r="CU194" s="493"/>
      <c r="CV194" s="493"/>
      <c r="CW194" s="493"/>
      <c r="CX194" s="493"/>
      <c r="CY194" s="493"/>
      <c r="CZ194" s="493"/>
      <c r="DA194" s="493"/>
      <c r="DB194" s="493"/>
      <c r="DC194" s="493"/>
      <c r="DD194" s="493"/>
      <c r="DE194" s="493"/>
      <c r="DF194" s="493"/>
      <c r="DG194" s="493"/>
      <c r="DH194" s="493"/>
      <c r="DI194" s="493"/>
      <c r="DJ194" s="493"/>
      <c r="DK194" s="493"/>
      <c r="DL194" s="493"/>
      <c r="DM194" s="493"/>
      <c r="DN194" s="493"/>
      <c r="DO194" s="493"/>
      <c r="DP194" s="493"/>
      <c r="DQ194" s="493"/>
      <c r="DR194" s="493"/>
      <c r="DS194" s="493"/>
      <c r="DT194" s="493"/>
      <c r="DU194" s="493"/>
      <c r="DV194" s="493"/>
      <c r="DW194" s="493"/>
      <c r="DX194" s="493"/>
      <c r="DY194" s="493"/>
      <c r="DZ194" s="493"/>
      <c r="EA194" s="493"/>
      <c r="EB194" s="493"/>
      <c r="EC194" s="493"/>
      <c r="ED194" s="493"/>
      <c r="EE194" s="493"/>
      <c r="EF194" s="493"/>
      <c r="EG194" s="493"/>
      <c r="EH194" s="493"/>
      <c r="EI194" s="493"/>
      <c r="EJ194" s="493"/>
      <c r="EK194" s="493"/>
      <c r="EL194" s="493"/>
      <c r="EM194" s="493"/>
      <c r="EN194" s="493"/>
      <c r="EO194" s="493"/>
      <c r="EP194" s="493"/>
      <c r="EQ194" s="493"/>
      <c r="ER194" s="493"/>
      <c r="ES194" s="493"/>
      <c r="ET194" s="493"/>
      <c r="EU194" s="493"/>
      <c r="EV194" s="493"/>
      <c r="EW194" s="493"/>
      <c r="EX194" s="493"/>
      <c r="EY194" s="493"/>
      <c r="EZ194" s="493"/>
      <c r="FA194" s="493"/>
      <c r="FB194" s="493"/>
      <c r="FC194" s="493"/>
      <c r="FD194" s="493"/>
      <c r="FE194" s="493"/>
      <c r="FF194" s="493"/>
      <c r="FG194" s="493"/>
      <c r="FH194" s="493"/>
      <c r="FI194" s="493"/>
      <c r="FJ194" s="493"/>
      <c r="FK194" s="493"/>
      <c r="FL194" s="493"/>
      <c r="FM194" s="493"/>
      <c r="FN194" s="493"/>
      <c r="FO194" s="493"/>
      <c r="FP194" s="493"/>
      <c r="FQ194" s="493"/>
      <c r="FR194" s="493"/>
      <c r="FS194" s="493"/>
      <c r="FT194" s="493"/>
      <c r="FU194" s="493"/>
      <c r="FV194" s="493"/>
      <c r="FW194" s="493"/>
      <c r="FX194" s="493"/>
      <c r="FY194" s="493"/>
      <c r="FZ194" s="493"/>
      <c r="GA194" s="493"/>
      <c r="GB194" s="493"/>
      <c r="GC194" s="493"/>
      <c r="GD194" s="493"/>
      <c r="GE194" s="493"/>
      <c r="GF194" s="493"/>
      <c r="GG194" s="493"/>
      <c r="GH194" s="493"/>
      <c r="GI194" s="493"/>
      <c r="GJ194" s="493"/>
      <c r="GK194" s="493"/>
      <c r="GL194" s="493"/>
      <c r="GM194" s="493"/>
      <c r="GN194" s="493"/>
      <c r="GO194" s="493"/>
      <c r="GP194" s="493"/>
      <c r="GQ194" s="493"/>
      <c r="GR194" s="493"/>
      <c r="GS194" s="493"/>
      <c r="GT194" s="493"/>
      <c r="GU194" s="493"/>
      <c r="GV194" s="493"/>
      <c r="GW194" s="493"/>
      <c r="GX194" s="493"/>
      <c r="GY194" s="493"/>
      <c r="GZ194" s="493"/>
      <c r="HA194" s="493"/>
      <c r="HB194" s="493"/>
      <c r="HC194" s="493"/>
      <c r="HD194" s="493"/>
      <c r="HE194" s="493"/>
      <c r="HF194" s="493"/>
      <c r="HG194" s="493"/>
      <c r="HH194" s="493"/>
      <c r="HI194" s="493"/>
      <c r="HJ194" s="493"/>
      <c r="HK194" s="493"/>
      <c r="HL194" s="493"/>
      <c r="HM194" s="493"/>
      <c r="HN194" s="493"/>
      <c r="HO194" s="493"/>
      <c r="HP194" s="493"/>
      <c r="HQ194" s="493"/>
      <c r="HR194" s="493"/>
      <c r="HS194" s="493"/>
      <c r="HT194" s="493"/>
      <c r="HU194" s="493"/>
      <c r="HV194" s="493"/>
      <c r="HW194" s="493"/>
      <c r="HX194" s="493"/>
      <c r="HY194" s="493"/>
      <c r="HZ194" s="493"/>
      <c r="IA194" s="493"/>
      <c r="IB194" s="493"/>
      <c r="IC194" s="493"/>
      <c r="ID194" s="493"/>
      <c r="IE194" s="493"/>
      <c r="IF194" s="493"/>
      <c r="IG194" s="493"/>
      <c r="IH194" s="493"/>
      <c r="II194" s="493"/>
      <c r="IJ194" s="493"/>
      <c r="IK194" s="493"/>
      <c r="IL194" s="493"/>
      <c r="IM194" s="493"/>
      <c r="IN194" s="493"/>
      <c r="IO194" s="493"/>
      <c r="IP194" s="493"/>
      <c r="IQ194" s="493"/>
      <c r="IR194" s="493"/>
      <c r="IS194" s="493"/>
      <c r="IT194" s="493"/>
      <c r="IU194" s="493"/>
      <c r="IV194" s="493"/>
      <c r="IW194" s="493"/>
      <c r="IX194" s="493"/>
      <c r="IY194" s="493"/>
      <c r="IZ194" s="493"/>
      <c r="JA194" s="493"/>
      <c r="JB194" s="493"/>
      <c r="JC194" s="493"/>
      <c r="JD194" s="493"/>
      <c r="JE194" s="493"/>
      <c r="JF194" s="493"/>
      <c r="JG194" s="493"/>
      <c r="JH194" s="493"/>
      <c r="JI194" s="493"/>
      <c r="JJ194" s="493"/>
      <c r="JK194" s="493"/>
      <c r="JL194" s="493"/>
      <c r="JM194" s="493"/>
      <c r="JN194" s="493"/>
      <c r="JO194" s="493"/>
      <c r="JP194" s="493"/>
      <c r="JQ194" s="493"/>
      <c r="JR194" s="493"/>
      <c r="JS194" s="493"/>
      <c r="JT194" s="493"/>
      <c r="JU194" s="493"/>
      <c r="JV194" s="493"/>
      <c r="JW194" s="493"/>
      <c r="JX194" s="493"/>
      <c r="JY194" s="493"/>
      <c r="JZ194" s="493"/>
      <c r="KA194" s="493"/>
      <c r="KB194" s="493"/>
      <c r="KC194" s="493"/>
      <c r="KD194" s="493"/>
      <c r="KE194" s="493"/>
      <c r="KF194" s="493"/>
      <c r="KG194" s="493"/>
      <c r="KH194" s="493"/>
      <c r="KI194" s="493"/>
      <c r="KJ194" s="493"/>
      <c r="KK194" s="493"/>
      <c r="KL194" s="493"/>
      <c r="KM194" s="493"/>
      <c r="KN194" s="493"/>
      <c r="KO194" s="493"/>
      <c r="KP194" s="493"/>
      <c r="KQ194" s="493"/>
      <c r="KR194" s="493"/>
      <c r="KS194" s="493"/>
      <c r="KT194" s="493"/>
      <c r="KU194" s="493"/>
      <c r="KV194" s="493"/>
      <c r="KW194" s="493"/>
      <c r="KX194" s="493"/>
      <c r="KY194" s="493"/>
      <c r="KZ194" s="493"/>
      <c r="LA194" s="493"/>
      <c r="LB194" s="493"/>
      <c r="LC194" s="493"/>
      <c r="LD194" s="493"/>
      <c r="LE194" s="493"/>
      <c r="LF194" s="493"/>
      <c r="LG194" s="493"/>
      <c r="LH194" s="493"/>
      <c r="LI194" s="493"/>
      <c r="LJ194" s="493"/>
      <c r="LK194" s="493"/>
      <c r="LL194" s="493"/>
      <c r="LM194" s="493"/>
      <c r="LN194" s="493"/>
      <c r="LO194" s="493"/>
      <c r="LP194" s="493"/>
      <c r="LQ194" s="493"/>
      <c r="LR194" s="493"/>
      <c r="LS194" s="493"/>
      <c r="LT194" s="493"/>
      <c r="LU194" s="493"/>
      <c r="LV194" s="493"/>
      <c r="LW194" s="493"/>
      <c r="LX194" s="493"/>
      <c r="LY194" s="493"/>
      <c r="LZ194" s="493"/>
      <c r="MA194" s="493"/>
      <c r="MB194" s="493"/>
      <c r="MC194" s="493"/>
      <c r="MD194" s="493"/>
      <c r="ME194" s="493"/>
      <c r="MF194" s="493"/>
      <c r="MG194" s="493"/>
      <c r="MH194" s="493"/>
      <c r="MI194" s="493"/>
      <c r="MJ194" s="493"/>
      <c r="MK194" s="493"/>
      <c r="ML194" s="493"/>
      <c r="MM194" s="493"/>
      <c r="MN194" s="493"/>
      <c r="MO194" s="493"/>
      <c r="MP194" s="493"/>
      <c r="MQ194" s="493"/>
      <c r="MR194" s="493"/>
      <c r="MS194" s="493"/>
      <c r="MT194" s="493"/>
      <c r="MU194" s="493"/>
      <c r="MV194" s="493"/>
      <c r="MW194" s="493"/>
    </row>
    <row r="195" spans="1:361" s="1" customFormat="1" ht="13.8">
      <c r="A195" s="489" t="s">
        <v>655</v>
      </c>
      <c r="B195" s="493"/>
      <c r="C195" s="493"/>
      <c r="D195" s="493"/>
      <c r="E195" s="493"/>
      <c r="F195" s="493"/>
      <c r="G195" s="493"/>
      <c r="H195" s="493"/>
      <c r="I195" s="493"/>
      <c r="J195" s="493"/>
      <c r="K195" s="493"/>
      <c r="L195" s="493"/>
      <c r="M195" s="493"/>
      <c r="N195" s="493"/>
      <c r="O195" s="493"/>
      <c r="P195" s="493"/>
      <c r="Q195" s="493"/>
      <c r="R195" s="493"/>
      <c r="S195" s="493"/>
      <c r="T195" s="493"/>
      <c r="U195" s="493"/>
      <c r="V195" s="493"/>
      <c r="W195" s="493"/>
      <c r="X195" s="493"/>
      <c r="Y195" s="493"/>
      <c r="Z195" s="493"/>
      <c r="AA195" s="493"/>
      <c r="AB195" s="493"/>
      <c r="AC195" s="493"/>
      <c r="AD195" s="493"/>
      <c r="AE195" s="493"/>
      <c r="AF195" s="493"/>
      <c r="AG195" s="493"/>
      <c r="AH195" s="493"/>
      <c r="AI195" s="493"/>
      <c r="AJ195" s="493"/>
      <c r="AK195" s="493"/>
      <c r="AL195" s="493"/>
      <c r="AM195" s="493"/>
      <c r="AN195" s="493"/>
      <c r="AO195" s="493"/>
      <c r="AP195" s="493"/>
      <c r="AQ195" s="493"/>
      <c r="AR195" s="493"/>
      <c r="AS195" s="493"/>
      <c r="AT195" s="493"/>
      <c r="AU195" s="493"/>
      <c r="AV195" s="493"/>
      <c r="AW195" s="493"/>
      <c r="AX195" s="493"/>
      <c r="AY195" s="493"/>
      <c r="AZ195" s="493"/>
      <c r="BA195" s="493"/>
      <c r="BB195" s="493"/>
      <c r="BC195" s="493"/>
      <c r="BD195" s="493"/>
      <c r="BE195" s="493"/>
      <c r="BF195" s="493"/>
      <c r="BG195" s="493"/>
      <c r="BH195" s="493"/>
      <c r="BI195" s="493"/>
      <c r="BJ195" s="493"/>
      <c r="BK195" s="493"/>
      <c r="BL195" s="493"/>
      <c r="BM195" s="493"/>
      <c r="BN195" s="493"/>
      <c r="BO195" s="493"/>
      <c r="BP195" s="493"/>
      <c r="BQ195" s="493"/>
      <c r="BR195" s="493"/>
      <c r="BS195" s="493"/>
      <c r="BT195" s="493"/>
      <c r="BU195" s="493"/>
      <c r="BV195" s="493"/>
      <c r="BW195" s="493"/>
      <c r="BX195" s="493"/>
      <c r="BY195" s="493"/>
      <c r="BZ195" s="493"/>
      <c r="CA195" s="493"/>
      <c r="CB195" s="493"/>
      <c r="CC195" s="493"/>
      <c r="CD195" s="493"/>
      <c r="CE195" s="493"/>
      <c r="CF195" s="493"/>
      <c r="CG195" s="493"/>
      <c r="CH195" s="493"/>
      <c r="CI195" s="493"/>
      <c r="CJ195" s="493"/>
      <c r="CK195" s="493"/>
      <c r="CL195" s="493"/>
      <c r="CM195" s="493"/>
      <c r="CN195" s="493"/>
      <c r="CO195" s="493"/>
      <c r="CP195" s="493"/>
      <c r="CQ195" s="493"/>
      <c r="CR195" s="493"/>
      <c r="CS195" s="493"/>
      <c r="CT195" s="493"/>
      <c r="CU195" s="493"/>
      <c r="CV195" s="493"/>
      <c r="CW195" s="493"/>
      <c r="CX195" s="493"/>
      <c r="CY195" s="493"/>
      <c r="CZ195" s="493"/>
      <c r="DA195" s="493"/>
      <c r="DB195" s="493"/>
      <c r="DC195" s="493"/>
      <c r="DD195" s="493"/>
      <c r="DE195" s="493"/>
      <c r="DF195" s="493"/>
      <c r="DG195" s="493"/>
      <c r="DH195" s="493"/>
      <c r="DI195" s="493"/>
      <c r="DJ195" s="493"/>
      <c r="DK195" s="493"/>
      <c r="DL195" s="493"/>
      <c r="DM195" s="493"/>
      <c r="DN195" s="493"/>
      <c r="DO195" s="493"/>
      <c r="DP195" s="493"/>
      <c r="DQ195" s="493"/>
      <c r="DR195" s="493"/>
      <c r="DS195" s="493"/>
      <c r="DT195" s="493"/>
      <c r="DU195" s="493"/>
      <c r="DV195" s="493"/>
      <c r="DW195" s="493"/>
      <c r="DX195" s="493"/>
      <c r="DY195" s="493"/>
      <c r="DZ195" s="493"/>
      <c r="EA195" s="493"/>
      <c r="EB195" s="493"/>
      <c r="EC195" s="493"/>
      <c r="ED195" s="493"/>
      <c r="EE195" s="493"/>
      <c r="EF195" s="493"/>
      <c r="EG195" s="493"/>
      <c r="EH195" s="493"/>
      <c r="EI195" s="493"/>
      <c r="EJ195" s="493"/>
      <c r="EK195" s="493"/>
      <c r="EL195" s="493"/>
      <c r="EM195" s="493"/>
      <c r="EN195" s="493"/>
      <c r="EO195" s="493"/>
      <c r="EP195" s="493"/>
      <c r="EQ195" s="493"/>
      <c r="ER195" s="493"/>
      <c r="ES195" s="493"/>
      <c r="ET195" s="493"/>
      <c r="EU195" s="493"/>
      <c r="EV195" s="493"/>
      <c r="EW195" s="493"/>
      <c r="EX195" s="493"/>
      <c r="EY195" s="493"/>
      <c r="EZ195" s="493"/>
      <c r="FA195" s="493"/>
      <c r="FB195" s="493"/>
      <c r="FC195" s="493"/>
      <c r="FD195" s="493"/>
      <c r="FE195" s="493"/>
      <c r="FF195" s="493"/>
      <c r="FG195" s="493"/>
      <c r="FH195" s="493"/>
      <c r="FI195" s="493"/>
      <c r="FJ195" s="493"/>
      <c r="FK195" s="493"/>
      <c r="FL195" s="493"/>
      <c r="FM195" s="493"/>
      <c r="FN195" s="493"/>
      <c r="FO195" s="493"/>
      <c r="FP195" s="493"/>
      <c r="FQ195" s="493"/>
      <c r="FR195" s="493"/>
      <c r="FS195" s="493"/>
      <c r="FT195" s="493"/>
      <c r="FU195" s="493"/>
      <c r="FV195" s="493"/>
      <c r="FW195" s="493"/>
      <c r="FX195" s="493"/>
      <c r="FY195" s="493"/>
      <c r="FZ195" s="493"/>
      <c r="GA195" s="493"/>
      <c r="GB195" s="493"/>
      <c r="GC195" s="493"/>
      <c r="GD195" s="493"/>
      <c r="GE195" s="493"/>
      <c r="GF195" s="493"/>
      <c r="GG195" s="493"/>
      <c r="GH195" s="493"/>
      <c r="GI195" s="493"/>
      <c r="GJ195" s="493"/>
      <c r="GK195" s="493"/>
      <c r="GL195" s="493"/>
      <c r="GM195" s="493"/>
      <c r="GN195" s="493"/>
      <c r="GO195" s="493"/>
      <c r="GP195" s="493"/>
      <c r="GQ195" s="493"/>
      <c r="GR195" s="493"/>
      <c r="GS195" s="493"/>
      <c r="GT195" s="493"/>
      <c r="GU195" s="493"/>
      <c r="GV195" s="493"/>
      <c r="GW195" s="493"/>
      <c r="GX195" s="493"/>
      <c r="GY195" s="493"/>
      <c r="GZ195" s="493"/>
      <c r="HA195" s="493"/>
      <c r="HB195" s="493"/>
      <c r="HC195" s="493"/>
      <c r="HD195" s="493"/>
      <c r="HE195" s="493"/>
      <c r="HF195" s="493"/>
      <c r="HG195" s="493"/>
      <c r="HH195" s="493"/>
      <c r="HI195" s="493"/>
      <c r="HJ195" s="493"/>
      <c r="HK195" s="493"/>
      <c r="HL195" s="493"/>
      <c r="HM195" s="493"/>
      <c r="HN195" s="493"/>
      <c r="HO195" s="493"/>
      <c r="HP195" s="493"/>
      <c r="HQ195" s="493"/>
      <c r="HR195" s="493"/>
      <c r="HS195" s="493"/>
      <c r="HT195" s="493"/>
      <c r="HU195" s="493"/>
      <c r="HV195" s="493"/>
      <c r="HW195" s="493"/>
      <c r="HX195" s="493"/>
      <c r="HY195" s="493"/>
      <c r="HZ195" s="493"/>
      <c r="IA195" s="493"/>
      <c r="IB195" s="493"/>
      <c r="IC195" s="493"/>
      <c r="ID195" s="493"/>
      <c r="IE195" s="493"/>
      <c r="IF195" s="493"/>
      <c r="IG195" s="493"/>
      <c r="IH195" s="493"/>
      <c r="II195" s="493"/>
      <c r="IJ195" s="493"/>
      <c r="IK195" s="493"/>
      <c r="IL195" s="493"/>
      <c r="IM195" s="493"/>
      <c r="IN195" s="493"/>
      <c r="IO195" s="493"/>
      <c r="IP195" s="493"/>
      <c r="IQ195" s="493"/>
      <c r="IR195" s="493"/>
      <c r="IS195" s="493"/>
      <c r="IT195" s="493"/>
      <c r="IU195" s="493"/>
      <c r="IV195" s="493"/>
      <c r="IW195" s="493"/>
      <c r="IX195" s="493"/>
      <c r="IY195" s="493"/>
      <c r="IZ195" s="493"/>
      <c r="JA195" s="493"/>
      <c r="JB195" s="493"/>
      <c r="JC195" s="493"/>
      <c r="JD195" s="493"/>
      <c r="JE195" s="493"/>
      <c r="JF195" s="493"/>
      <c r="JG195" s="493"/>
      <c r="JH195" s="493"/>
      <c r="JI195" s="493"/>
      <c r="JJ195" s="493"/>
      <c r="JK195" s="493"/>
      <c r="JL195" s="493"/>
      <c r="JM195" s="493"/>
      <c r="JN195" s="493"/>
      <c r="JO195" s="493"/>
      <c r="JP195" s="493"/>
      <c r="JQ195" s="493"/>
      <c r="JR195" s="493"/>
      <c r="JS195" s="493"/>
      <c r="JT195" s="493"/>
      <c r="JU195" s="493"/>
      <c r="JV195" s="493"/>
      <c r="JW195" s="493"/>
      <c r="JX195" s="493"/>
      <c r="JY195" s="493"/>
      <c r="JZ195" s="493"/>
      <c r="KA195" s="493"/>
      <c r="KB195" s="493"/>
      <c r="KC195" s="493"/>
      <c r="KD195" s="493"/>
      <c r="KE195" s="493"/>
      <c r="KF195" s="493"/>
      <c r="KG195" s="493"/>
      <c r="KH195" s="493"/>
      <c r="KI195" s="493"/>
      <c r="KJ195" s="493"/>
      <c r="KK195" s="493"/>
      <c r="KL195" s="493"/>
      <c r="KM195" s="493"/>
      <c r="KN195" s="493"/>
      <c r="KO195" s="493"/>
      <c r="KP195" s="493"/>
      <c r="KQ195" s="493"/>
      <c r="KR195" s="493"/>
      <c r="KS195" s="493"/>
      <c r="KT195" s="493"/>
      <c r="KU195" s="493"/>
      <c r="KV195" s="493"/>
      <c r="KW195" s="493"/>
      <c r="KX195" s="493"/>
      <c r="KY195" s="493"/>
      <c r="KZ195" s="493"/>
      <c r="LA195" s="493"/>
      <c r="LB195" s="493"/>
      <c r="LC195" s="493"/>
      <c r="LD195" s="493"/>
      <c r="LE195" s="493"/>
      <c r="LF195" s="493"/>
      <c r="LG195" s="493"/>
      <c r="LH195" s="493"/>
      <c r="LI195" s="493"/>
      <c r="LJ195" s="493"/>
      <c r="LK195" s="493"/>
      <c r="LL195" s="493"/>
      <c r="LM195" s="493"/>
      <c r="LN195" s="493"/>
      <c r="LO195" s="493"/>
      <c r="LP195" s="493"/>
      <c r="LQ195" s="493"/>
      <c r="LR195" s="493"/>
      <c r="LS195" s="493"/>
      <c r="LT195" s="493"/>
      <c r="LU195" s="493"/>
      <c r="LV195" s="493"/>
      <c r="LW195" s="493"/>
      <c r="LX195" s="493"/>
      <c r="LY195" s="493"/>
      <c r="LZ195" s="493"/>
      <c r="MA195" s="493"/>
      <c r="MB195" s="493"/>
      <c r="MC195" s="493"/>
      <c r="MD195" s="493"/>
      <c r="ME195" s="493"/>
      <c r="MF195" s="493"/>
      <c r="MG195" s="493"/>
      <c r="MH195" s="493"/>
      <c r="MI195" s="493"/>
      <c r="MJ195" s="493"/>
      <c r="MK195" s="493"/>
      <c r="ML195" s="493"/>
      <c r="MM195" s="493"/>
      <c r="MN195" s="493"/>
      <c r="MO195" s="493"/>
      <c r="MP195" s="493"/>
      <c r="MQ195" s="493"/>
      <c r="MR195" s="493"/>
      <c r="MS195" s="493"/>
      <c r="MT195" s="493"/>
      <c r="MU195" s="493"/>
      <c r="MV195" s="493"/>
      <c r="MW195" s="493"/>
    </row>
    <row r="196" spans="1:361" s="1" customFormat="1" ht="13.8">
      <c r="A196" s="489" t="s">
        <v>656</v>
      </c>
      <c r="B196" s="493"/>
      <c r="C196" s="493"/>
      <c r="D196" s="493"/>
      <c r="E196" s="493"/>
      <c r="F196" s="493"/>
      <c r="G196" s="493"/>
      <c r="H196" s="493"/>
      <c r="I196" s="493"/>
      <c r="J196" s="493"/>
      <c r="K196" s="493"/>
      <c r="L196" s="493"/>
      <c r="M196" s="493"/>
      <c r="N196" s="493"/>
      <c r="O196" s="493"/>
      <c r="P196" s="493"/>
      <c r="Q196" s="493"/>
      <c r="R196" s="493"/>
      <c r="S196" s="493"/>
      <c r="T196" s="493"/>
      <c r="U196" s="493"/>
      <c r="V196" s="493"/>
      <c r="W196" s="493"/>
      <c r="X196" s="493"/>
      <c r="Y196" s="493"/>
      <c r="Z196" s="493"/>
      <c r="AA196" s="493"/>
      <c r="AB196" s="493"/>
      <c r="AC196" s="493"/>
      <c r="AD196" s="493"/>
      <c r="AE196" s="493"/>
      <c r="AF196" s="493"/>
      <c r="AG196" s="493"/>
      <c r="AH196" s="493"/>
      <c r="AI196" s="493"/>
      <c r="AJ196" s="493"/>
      <c r="AK196" s="493"/>
      <c r="AL196" s="493"/>
      <c r="AM196" s="493"/>
      <c r="AN196" s="493"/>
      <c r="AO196" s="493"/>
      <c r="AP196" s="493"/>
      <c r="AQ196" s="493"/>
      <c r="AR196" s="493"/>
      <c r="AS196" s="493"/>
      <c r="AT196" s="493"/>
      <c r="AU196" s="493"/>
      <c r="AV196" s="493"/>
      <c r="AW196" s="493"/>
      <c r="AX196" s="493"/>
      <c r="AY196" s="493"/>
      <c r="AZ196" s="493"/>
      <c r="BA196" s="493"/>
      <c r="BB196" s="493"/>
      <c r="BC196" s="493"/>
      <c r="BD196" s="493"/>
      <c r="BE196" s="493"/>
      <c r="BF196" s="493"/>
      <c r="BG196" s="493"/>
      <c r="BH196" s="493"/>
      <c r="BI196" s="493"/>
      <c r="BJ196" s="493"/>
      <c r="BK196" s="493"/>
      <c r="BL196" s="493"/>
      <c r="BM196" s="493"/>
      <c r="BN196" s="493"/>
      <c r="BO196" s="493"/>
      <c r="BP196" s="493"/>
      <c r="BQ196" s="493"/>
      <c r="BR196" s="493"/>
      <c r="BS196" s="493"/>
      <c r="BT196" s="493"/>
      <c r="BU196" s="493"/>
      <c r="BV196" s="493"/>
      <c r="BW196" s="493"/>
      <c r="BX196" s="493"/>
      <c r="BY196" s="493"/>
      <c r="BZ196" s="493"/>
      <c r="CA196" s="493"/>
      <c r="CB196" s="493"/>
      <c r="CC196" s="493"/>
      <c r="CD196" s="493"/>
      <c r="CE196" s="493"/>
      <c r="CF196" s="493"/>
      <c r="CG196" s="493"/>
      <c r="CH196" s="493"/>
      <c r="CI196" s="493"/>
      <c r="CJ196" s="493"/>
      <c r="CK196" s="493"/>
      <c r="CL196" s="493"/>
      <c r="CM196" s="493"/>
      <c r="CN196" s="493"/>
      <c r="CO196" s="493"/>
      <c r="CP196" s="493"/>
      <c r="CQ196" s="493"/>
      <c r="CR196" s="493"/>
      <c r="CS196" s="493"/>
      <c r="CT196" s="493"/>
      <c r="CU196" s="493"/>
      <c r="CV196" s="493"/>
      <c r="CW196" s="493"/>
      <c r="CX196" s="493"/>
      <c r="CY196" s="493"/>
      <c r="CZ196" s="493"/>
      <c r="DA196" s="493"/>
      <c r="DB196" s="493"/>
      <c r="DC196" s="493"/>
      <c r="DD196" s="493"/>
      <c r="DE196" s="493"/>
      <c r="DF196" s="493"/>
      <c r="DG196" s="493"/>
      <c r="DH196" s="493"/>
      <c r="DI196" s="493"/>
      <c r="DJ196" s="493"/>
      <c r="DK196" s="493"/>
      <c r="DL196" s="493"/>
      <c r="DM196" s="493"/>
      <c r="DN196" s="493"/>
      <c r="DO196" s="493"/>
      <c r="DP196" s="493"/>
      <c r="DQ196" s="493"/>
      <c r="DR196" s="493"/>
      <c r="DS196" s="493"/>
      <c r="DT196" s="493"/>
      <c r="DU196" s="493"/>
      <c r="DV196" s="493"/>
      <c r="DW196" s="493"/>
      <c r="DX196" s="493"/>
      <c r="DY196" s="493"/>
      <c r="DZ196" s="493"/>
      <c r="EA196" s="493"/>
      <c r="EB196" s="493"/>
      <c r="EC196" s="493"/>
      <c r="ED196" s="493"/>
      <c r="EE196" s="493"/>
      <c r="EF196" s="493"/>
      <c r="EG196" s="493"/>
      <c r="EH196" s="493"/>
      <c r="EI196" s="493"/>
      <c r="EJ196" s="493"/>
      <c r="EK196" s="493"/>
      <c r="EL196" s="493"/>
      <c r="EM196" s="493"/>
      <c r="EN196" s="493"/>
      <c r="EO196" s="493"/>
      <c r="EP196" s="493"/>
      <c r="EQ196" s="493"/>
      <c r="ER196" s="493"/>
      <c r="ES196" s="493"/>
      <c r="ET196" s="493"/>
      <c r="EU196" s="493"/>
      <c r="EV196" s="493"/>
      <c r="EW196" s="493"/>
      <c r="EX196" s="493"/>
      <c r="EY196" s="493"/>
      <c r="EZ196" s="493"/>
      <c r="FA196" s="493"/>
      <c r="FB196" s="493"/>
      <c r="FC196" s="493"/>
      <c r="FD196" s="493"/>
      <c r="FE196" s="493"/>
      <c r="FF196" s="493"/>
      <c r="FG196" s="493"/>
      <c r="FH196" s="493"/>
      <c r="FI196" s="493"/>
      <c r="FJ196" s="493"/>
      <c r="FK196" s="493"/>
      <c r="FL196" s="493"/>
      <c r="FM196" s="493"/>
      <c r="FN196" s="493"/>
      <c r="FO196" s="493"/>
      <c r="FP196" s="493"/>
      <c r="FQ196" s="493"/>
      <c r="FR196" s="493"/>
      <c r="FS196" s="493"/>
      <c r="FT196" s="493"/>
      <c r="FU196" s="493"/>
      <c r="FV196" s="493"/>
      <c r="FW196" s="493"/>
      <c r="FX196" s="493"/>
      <c r="FY196" s="493"/>
      <c r="FZ196" s="493"/>
      <c r="GA196" s="493"/>
      <c r="GB196" s="493"/>
      <c r="GC196" s="493"/>
      <c r="GD196" s="493"/>
      <c r="GE196" s="493"/>
      <c r="GF196" s="493"/>
      <c r="GG196" s="493"/>
      <c r="GH196" s="493"/>
      <c r="GI196" s="493"/>
      <c r="GJ196" s="493"/>
      <c r="GK196" s="493"/>
      <c r="GL196" s="493"/>
      <c r="GM196" s="493"/>
      <c r="GN196" s="493"/>
      <c r="GO196" s="493"/>
      <c r="GP196" s="493"/>
      <c r="GQ196" s="493"/>
      <c r="GR196" s="493"/>
      <c r="GS196" s="493"/>
      <c r="GT196" s="493"/>
      <c r="GU196" s="493"/>
      <c r="GV196" s="493"/>
      <c r="GW196" s="493"/>
      <c r="GX196" s="493"/>
      <c r="GY196" s="493"/>
      <c r="GZ196" s="493"/>
      <c r="HA196" s="493"/>
      <c r="HB196" s="493"/>
      <c r="HC196" s="493"/>
      <c r="HD196" s="493"/>
      <c r="HE196" s="493"/>
      <c r="HF196" s="493"/>
      <c r="HG196" s="493"/>
      <c r="HH196" s="493"/>
      <c r="HI196" s="493"/>
      <c r="HJ196" s="493"/>
      <c r="HK196" s="493"/>
      <c r="HL196" s="493"/>
      <c r="HM196" s="493"/>
      <c r="HN196" s="493"/>
      <c r="HO196" s="493"/>
      <c r="HP196" s="493"/>
      <c r="HQ196" s="493"/>
      <c r="HR196" s="493"/>
      <c r="HS196" s="493"/>
      <c r="HT196" s="493"/>
      <c r="HU196" s="493"/>
      <c r="HV196" s="493"/>
      <c r="HW196" s="493"/>
      <c r="HX196" s="493"/>
      <c r="HY196" s="493"/>
      <c r="HZ196" s="493"/>
      <c r="IA196" s="493"/>
      <c r="IB196" s="493"/>
      <c r="IC196" s="493"/>
      <c r="ID196" s="493"/>
      <c r="IE196" s="493"/>
      <c r="IF196" s="493"/>
      <c r="IG196" s="493"/>
      <c r="IH196" s="493"/>
      <c r="II196" s="493"/>
      <c r="IJ196" s="493"/>
      <c r="IK196" s="493"/>
      <c r="IL196" s="493"/>
      <c r="IM196" s="493"/>
      <c r="IN196" s="493"/>
      <c r="IO196" s="493"/>
      <c r="IP196" s="493"/>
      <c r="IQ196" s="493"/>
      <c r="IR196" s="493"/>
      <c r="IS196" s="493"/>
      <c r="IT196" s="493"/>
      <c r="IU196" s="493"/>
      <c r="IV196" s="493"/>
      <c r="IW196" s="493"/>
      <c r="IX196" s="493"/>
      <c r="IY196" s="493"/>
      <c r="IZ196" s="493"/>
      <c r="JA196" s="493"/>
      <c r="JB196" s="493"/>
      <c r="JC196" s="493"/>
      <c r="JD196" s="493"/>
      <c r="JE196" s="493"/>
      <c r="JF196" s="493"/>
      <c r="JG196" s="493"/>
      <c r="JH196" s="493"/>
      <c r="JI196" s="493"/>
      <c r="JJ196" s="493"/>
      <c r="JK196" s="493"/>
      <c r="JL196" s="493"/>
      <c r="JM196" s="493"/>
      <c r="JN196" s="493"/>
      <c r="JO196" s="493"/>
      <c r="JP196" s="493"/>
      <c r="JQ196" s="493"/>
      <c r="JR196" s="493"/>
      <c r="JS196" s="493"/>
      <c r="JT196" s="493"/>
      <c r="JU196" s="493"/>
      <c r="JV196" s="493"/>
      <c r="JW196" s="493"/>
      <c r="JX196" s="493"/>
      <c r="JY196" s="493"/>
      <c r="JZ196" s="493"/>
      <c r="KA196" s="493"/>
      <c r="KB196" s="493"/>
      <c r="KC196" s="493"/>
      <c r="KD196" s="493"/>
      <c r="KE196" s="493"/>
      <c r="KF196" s="493"/>
      <c r="KG196" s="493"/>
      <c r="KH196" s="493"/>
      <c r="KI196" s="493"/>
      <c r="KJ196" s="493"/>
      <c r="KK196" s="493"/>
      <c r="KL196" s="493"/>
      <c r="KM196" s="493"/>
      <c r="KN196" s="493"/>
      <c r="KO196" s="493"/>
      <c r="KP196" s="493"/>
      <c r="KQ196" s="493"/>
      <c r="KR196" s="493"/>
      <c r="KS196" s="493"/>
      <c r="KT196" s="493"/>
      <c r="KU196" s="493"/>
      <c r="KV196" s="493"/>
      <c r="KW196" s="493"/>
      <c r="KX196" s="493"/>
      <c r="KY196" s="493"/>
      <c r="KZ196" s="493"/>
      <c r="LA196" s="493"/>
      <c r="LB196" s="493"/>
      <c r="LC196" s="493"/>
      <c r="LD196" s="493"/>
      <c r="LE196" s="493"/>
      <c r="LF196" s="493"/>
      <c r="LG196" s="493"/>
      <c r="LH196" s="493"/>
      <c r="LI196" s="493"/>
      <c r="LJ196" s="493"/>
      <c r="LK196" s="493"/>
      <c r="LL196" s="493"/>
      <c r="LM196" s="493"/>
      <c r="LN196" s="493"/>
      <c r="LO196" s="493"/>
      <c r="LP196" s="493"/>
      <c r="LQ196" s="493"/>
      <c r="LR196" s="493"/>
      <c r="LS196" s="493"/>
      <c r="LT196" s="493"/>
      <c r="LU196" s="493"/>
      <c r="LV196" s="493"/>
      <c r="LW196" s="493"/>
      <c r="LX196" s="493"/>
      <c r="LY196" s="493"/>
      <c r="LZ196" s="493"/>
      <c r="MA196" s="493"/>
      <c r="MB196" s="493"/>
      <c r="MC196" s="493"/>
      <c r="MD196" s="493"/>
      <c r="ME196" s="493"/>
      <c r="MF196" s="493"/>
      <c r="MG196" s="493"/>
      <c r="MH196" s="493"/>
      <c r="MI196" s="493"/>
      <c r="MJ196" s="493"/>
      <c r="MK196" s="493"/>
      <c r="ML196" s="493"/>
      <c r="MM196" s="493"/>
      <c r="MN196" s="493"/>
      <c r="MO196" s="493"/>
      <c r="MP196" s="493"/>
      <c r="MQ196" s="493"/>
      <c r="MR196" s="493"/>
      <c r="MS196" s="493"/>
      <c r="MT196" s="493"/>
      <c r="MU196" s="493"/>
      <c r="MV196" s="493"/>
      <c r="MW196" s="493"/>
    </row>
    <row r="197" spans="1:361" s="1" customFormat="1" ht="13.8">
      <c r="A197" s="489" t="s">
        <v>657</v>
      </c>
      <c r="B197" s="493"/>
      <c r="C197" s="493"/>
      <c r="D197" s="493"/>
      <c r="E197" s="493"/>
      <c r="F197" s="493"/>
      <c r="G197" s="493"/>
      <c r="H197" s="493"/>
      <c r="I197" s="493"/>
      <c r="J197" s="493"/>
      <c r="K197" s="493"/>
      <c r="L197" s="493"/>
      <c r="M197" s="493"/>
      <c r="N197" s="493"/>
      <c r="O197" s="493"/>
      <c r="P197" s="493"/>
      <c r="Q197" s="493"/>
      <c r="R197" s="493"/>
      <c r="S197" s="493"/>
      <c r="T197" s="493"/>
      <c r="U197" s="493"/>
      <c r="V197" s="493"/>
      <c r="W197" s="493"/>
      <c r="X197" s="493"/>
      <c r="Y197" s="493"/>
      <c r="Z197" s="493"/>
      <c r="AA197" s="493"/>
      <c r="AB197" s="493"/>
      <c r="AC197" s="493"/>
      <c r="AD197" s="493"/>
      <c r="AE197" s="493"/>
      <c r="AF197" s="493"/>
      <c r="AG197" s="493"/>
      <c r="AH197" s="493"/>
      <c r="AI197" s="493"/>
      <c r="AJ197" s="493"/>
      <c r="AK197" s="493"/>
      <c r="AL197" s="493"/>
      <c r="AM197" s="493"/>
      <c r="AN197" s="493"/>
      <c r="AO197" s="493"/>
      <c r="AP197" s="493"/>
      <c r="AQ197" s="493"/>
      <c r="AR197" s="493"/>
      <c r="AS197" s="493"/>
      <c r="AT197" s="493"/>
      <c r="AU197" s="493"/>
      <c r="AV197" s="493"/>
      <c r="AW197" s="493"/>
      <c r="AX197" s="493"/>
      <c r="AY197" s="493"/>
      <c r="AZ197" s="493"/>
      <c r="BA197" s="493"/>
      <c r="BB197" s="493"/>
      <c r="BC197" s="493"/>
      <c r="BD197" s="493"/>
      <c r="BE197" s="493"/>
      <c r="BF197" s="493"/>
      <c r="BG197" s="493"/>
      <c r="BH197" s="493"/>
      <c r="BI197" s="493"/>
      <c r="BJ197" s="493"/>
      <c r="BK197" s="493"/>
      <c r="BL197" s="493"/>
      <c r="BM197" s="493"/>
      <c r="BN197" s="493"/>
      <c r="BO197" s="493"/>
      <c r="BP197" s="493"/>
      <c r="BQ197" s="493"/>
      <c r="BR197" s="493"/>
      <c r="BS197" s="493"/>
      <c r="BT197" s="493"/>
      <c r="BU197" s="493"/>
      <c r="BV197" s="493"/>
      <c r="BW197" s="493"/>
      <c r="BX197" s="493"/>
      <c r="BY197" s="493"/>
      <c r="BZ197" s="493"/>
      <c r="CA197" s="493"/>
      <c r="CB197" s="493"/>
      <c r="CC197" s="493"/>
      <c r="CD197" s="493"/>
      <c r="CE197" s="493"/>
      <c r="CF197" s="493"/>
      <c r="CG197" s="493"/>
      <c r="CH197" s="493"/>
      <c r="CI197" s="493"/>
      <c r="CJ197" s="493"/>
      <c r="CK197" s="493"/>
      <c r="CL197" s="493"/>
      <c r="CM197" s="493"/>
      <c r="CN197" s="493"/>
      <c r="CO197" s="493"/>
      <c r="CP197" s="493"/>
      <c r="CQ197" s="493"/>
      <c r="CR197" s="493"/>
      <c r="CS197" s="493"/>
      <c r="CT197" s="493"/>
      <c r="CU197" s="493"/>
      <c r="CV197" s="493"/>
      <c r="CW197" s="493"/>
      <c r="CX197" s="493"/>
      <c r="CY197" s="493"/>
      <c r="CZ197" s="493"/>
      <c r="DA197" s="493"/>
      <c r="DB197" s="493"/>
      <c r="DC197" s="493"/>
      <c r="DD197" s="493"/>
      <c r="DE197" s="493"/>
      <c r="DF197" s="493"/>
      <c r="DG197" s="493"/>
      <c r="DH197" s="493"/>
      <c r="DI197" s="493"/>
      <c r="DJ197" s="493"/>
      <c r="DK197" s="493"/>
      <c r="DL197" s="493"/>
      <c r="DM197" s="493"/>
      <c r="DN197" s="493"/>
      <c r="DO197" s="493"/>
      <c r="DP197" s="493"/>
      <c r="DQ197" s="493"/>
      <c r="DR197" s="493"/>
      <c r="DS197" s="493"/>
      <c r="DT197" s="493"/>
      <c r="DU197" s="493"/>
      <c r="DV197" s="493"/>
      <c r="DW197" s="493"/>
      <c r="DX197" s="493"/>
      <c r="DY197" s="493"/>
      <c r="DZ197" s="493"/>
      <c r="EA197" s="493"/>
      <c r="EB197" s="493"/>
      <c r="EC197" s="493"/>
      <c r="ED197" s="493"/>
      <c r="EE197" s="493"/>
      <c r="EF197" s="493"/>
      <c r="EG197" s="493"/>
      <c r="EH197" s="493"/>
      <c r="EI197" s="493"/>
      <c r="EJ197" s="493"/>
      <c r="EK197" s="493"/>
      <c r="EL197" s="493"/>
      <c r="EM197" s="493"/>
      <c r="EN197" s="493"/>
      <c r="EO197" s="493"/>
      <c r="EP197" s="493"/>
      <c r="EQ197" s="493"/>
      <c r="ER197" s="493"/>
      <c r="ES197" s="493"/>
      <c r="ET197" s="493"/>
      <c r="EU197" s="493"/>
      <c r="EV197" s="493"/>
      <c r="EW197" s="493"/>
      <c r="EX197" s="493"/>
      <c r="EY197" s="493"/>
      <c r="EZ197" s="493"/>
      <c r="FA197" s="493"/>
      <c r="FB197" s="493"/>
      <c r="FC197" s="493"/>
      <c r="FD197" s="493"/>
      <c r="FE197" s="493"/>
      <c r="FF197" s="493"/>
      <c r="FG197" s="493"/>
      <c r="FH197" s="493"/>
      <c r="FI197" s="493"/>
      <c r="FJ197" s="493"/>
      <c r="FK197" s="493"/>
      <c r="FL197" s="493"/>
      <c r="FM197" s="493"/>
      <c r="FN197" s="493"/>
      <c r="FO197" s="493"/>
      <c r="FP197" s="493"/>
      <c r="FQ197" s="493"/>
      <c r="FR197" s="493"/>
      <c r="FS197" s="493"/>
      <c r="FT197" s="493"/>
      <c r="FU197" s="493"/>
      <c r="FV197" s="493"/>
      <c r="FW197" s="493"/>
      <c r="FX197" s="493"/>
      <c r="FY197" s="493"/>
      <c r="FZ197" s="493"/>
      <c r="GA197" s="493"/>
      <c r="GB197" s="493"/>
      <c r="GC197" s="493"/>
      <c r="GD197" s="493"/>
      <c r="GE197" s="493"/>
      <c r="GF197" s="493"/>
      <c r="GG197" s="493"/>
      <c r="GH197" s="493"/>
      <c r="GI197" s="493"/>
      <c r="GJ197" s="493"/>
      <c r="GK197" s="493"/>
      <c r="GL197" s="493"/>
      <c r="GM197" s="493"/>
      <c r="GN197" s="493"/>
      <c r="GO197" s="493"/>
      <c r="GP197" s="493"/>
      <c r="GQ197" s="493"/>
      <c r="GR197" s="493"/>
      <c r="GS197" s="493"/>
      <c r="GT197" s="493"/>
      <c r="GU197" s="493"/>
      <c r="GV197" s="493"/>
      <c r="GW197" s="493"/>
      <c r="GX197" s="493"/>
      <c r="GY197" s="493"/>
      <c r="GZ197" s="493"/>
      <c r="HA197" s="493"/>
      <c r="HB197" s="493"/>
      <c r="HC197" s="493"/>
      <c r="HD197" s="493"/>
      <c r="HE197" s="493"/>
      <c r="HF197" s="493"/>
      <c r="HG197" s="493"/>
      <c r="HH197" s="493"/>
      <c r="HI197" s="493"/>
      <c r="HJ197" s="493"/>
      <c r="HK197" s="493"/>
      <c r="HL197" s="493"/>
      <c r="HM197" s="493"/>
      <c r="HN197" s="493"/>
      <c r="HO197" s="493"/>
      <c r="HP197" s="493"/>
      <c r="HQ197" s="493"/>
      <c r="HR197" s="493"/>
      <c r="HS197" s="493"/>
      <c r="HT197" s="493"/>
      <c r="HU197" s="493"/>
      <c r="HV197" s="493"/>
      <c r="HW197" s="493"/>
      <c r="HX197" s="493"/>
      <c r="HY197" s="493"/>
      <c r="HZ197" s="493"/>
      <c r="IA197" s="493"/>
      <c r="IB197" s="493"/>
      <c r="IC197" s="493"/>
      <c r="ID197" s="493"/>
      <c r="IE197" s="493"/>
      <c r="IF197" s="493"/>
      <c r="IG197" s="493"/>
      <c r="IH197" s="493"/>
      <c r="II197" s="493"/>
      <c r="IJ197" s="493"/>
      <c r="IK197" s="493"/>
      <c r="IL197" s="493"/>
      <c r="IM197" s="493"/>
      <c r="IN197" s="493"/>
      <c r="IO197" s="493"/>
      <c r="IP197" s="493"/>
      <c r="IQ197" s="493"/>
      <c r="IR197" s="493"/>
      <c r="IS197" s="493"/>
      <c r="IT197" s="493"/>
      <c r="IU197" s="493"/>
      <c r="IV197" s="493"/>
      <c r="IW197" s="493"/>
      <c r="IX197" s="493"/>
      <c r="IY197" s="493"/>
      <c r="IZ197" s="493"/>
      <c r="JA197" s="493"/>
      <c r="JB197" s="493"/>
      <c r="JC197" s="493"/>
      <c r="JD197" s="493"/>
      <c r="JE197" s="493"/>
      <c r="JF197" s="493"/>
      <c r="JG197" s="493"/>
      <c r="JH197" s="493"/>
      <c r="JI197" s="493"/>
      <c r="JJ197" s="493"/>
      <c r="JK197" s="493"/>
      <c r="JL197" s="493"/>
      <c r="JM197" s="493"/>
      <c r="JN197" s="493"/>
      <c r="JO197" s="493"/>
      <c r="JP197" s="493"/>
      <c r="JQ197" s="493"/>
      <c r="JR197" s="493"/>
      <c r="JS197" s="493"/>
      <c r="JT197" s="493"/>
      <c r="JU197" s="493"/>
      <c r="JV197" s="493"/>
      <c r="JW197" s="493"/>
      <c r="JX197" s="493"/>
      <c r="JY197" s="493"/>
      <c r="JZ197" s="493"/>
      <c r="KA197" s="493"/>
      <c r="KB197" s="493"/>
      <c r="KC197" s="493"/>
      <c r="KD197" s="493"/>
      <c r="KE197" s="493"/>
      <c r="KF197" s="493"/>
      <c r="KG197" s="493"/>
      <c r="KH197" s="493"/>
      <c r="KI197" s="493"/>
      <c r="KJ197" s="493"/>
      <c r="KK197" s="493"/>
      <c r="KL197" s="493"/>
      <c r="KM197" s="493"/>
      <c r="KN197" s="493"/>
      <c r="KO197" s="493"/>
      <c r="KP197" s="493"/>
      <c r="KQ197" s="493"/>
      <c r="KR197" s="493"/>
      <c r="KS197" s="493"/>
      <c r="KT197" s="493"/>
      <c r="KU197" s="493"/>
      <c r="KV197" s="493"/>
      <c r="KW197" s="493"/>
      <c r="KX197" s="493"/>
      <c r="KY197" s="493"/>
      <c r="KZ197" s="493"/>
      <c r="LA197" s="493"/>
      <c r="LB197" s="493"/>
      <c r="LC197" s="493"/>
      <c r="LD197" s="493"/>
      <c r="LE197" s="493"/>
      <c r="LF197" s="493"/>
      <c r="LG197" s="493"/>
      <c r="LH197" s="493"/>
      <c r="LI197" s="493"/>
      <c r="LJ197" s="493"/>
      <c r="LK197" s="493"/>
      <c r="LL197" s="493"/>
      <c r="LM197" s="493"/>
      <c r="LN197" s="493"/>
      <c r="LO197" s="493"/>
      <c r="LP197" s="493"/>
      <c r="LQ197" s="493"/>
      <c r="LR197" s="493"/>
      <c r="LS197" s="493"/>
      <c r="LT197" s="493"/>
      <c r="LU197" s="493"/>
      <c r="LV197" s="493"/>
      <c r="LW197" s="493"/>
      <c r="LX197" s="493"/>
      <c r="LY197" s="493"/>
      <c r="LZ197" s="493"/>
      <c r="MA197" s="493"/>
      <c r="MB197" s="493"/>
      <c r="MC197" s="493"/>
      <c r="MD197" s="493"/>
      <c r="ME197" s="493"/>
      <c r="MF197" s="493"/>
      <c r="MG197" s="493"/>
      <c r="MH197" s="493"/>
      <c r="MI197" s="493"/>
      <c r="MJ197" s="493"/>
      <c r="MK197" s="493"/>
      <c r="ML197" s="493"/>
      <c r="MM197" s="493"/>
      <c r="MN197" s="493"/>
      <c r="MO197" s="493"/>
      <c r="MP197" s="493"/>
      <c r="MQ197" s="493"/>
      <c r="MR197" s="493"/>
      <c r="MS197" s="493"/>
      <c r="MT197" s="493"/>
      <c r="MU197" s="493"/>
      <c r="MV197" s="493"/>
      <c r="MW197" s="493"/>
    </row>
    <row r="198" spans="1:361" s="1" customFormat="1" ht="13.8">
      <c r="A198" s="489" t="s">
        <v>658</v>
      </c>
      <c r="B198" s="493"/>
      <c r="C198" s="493"/>
      <c r="D198" s="493"/>
      <c r="E198" s="493"/>
      <c r="F198" s="493"/>
      <c r="G198" s="493"/>
      <c r="H198" s="493"/>
      <c r="I198" s="493"/>
      <c r="J198" s="493"/>
      <c r="K198" s="493"/>
      <c r="L198" s="493"/>
      <c r="M198" s="493"/>
      <c r="N198" s="493"/>
      <c r="O198" s="493"/>
      <c r="P198" s="493"/>
      <c r="Q198" s="493"/>
      <c r="R198" s="493"/>
      <c r="S198" s="493"/>
      <c r="T198" s="493"/>
      <c r="U198" s="493"/>
      <c r="V198" s="493"/>
      <c r="W198" s="493"/>
      <c r="X198" s="493"/>
      <c r="Y198" s="493"/>
      <c r="Z198" s="493"/>
      <c r="AA198" s="493"/>
      <c r="AB198" s="493"/>
      <c r="AC198" s="493"/>
      <c r="AD198" s="493"/>
      <c r="AE198" s="493"/>
      <c r="AF198" s="493"/>
      <c r="AG198" s="493"/>
      <c r="AH198" s="493"/>
      <c r="AI198" s="493"/>
      <c r="AJ198" s="493"/>
      <c r="AK198" s="493"/>
      <c r="AL198" s="493"/>
      <c r="AM198" s="493"/>
      <c r="AN198" s="493"/>
      <c r="AO198" s="493"/>
      <c r="AP198" s="493"/>
      <c r="AQ198" s="493"/>
      <c r="AR198" s="493"/>
      <c r="AS198" s="493"/>
      <c r="AT198" s="493"/>
      <c r="AU198" s="493"/>
      <c r="AV198" s="493"/>
      <c r="AW198" s="493"/>
      <c r="AX198" s="493"/>
      <c r="AY198" s="493"/>
      <c r="AZ198" s="493"/>
      <c r="BA198" s="493"/>
      <c r="BB198" s="493"/>
      <c r="BC198" s="493"/>
      <c r="BD198" s="493"/>
      <c r="BE198" s="493"/>
      <c r="BF198" s="493"/>
      <c r="BG198" s="493"/>
      <c r="BH198" s="493"/>
      <c r="BI198" s="493"/>
      <c r="BJ198" s="493"/>
      <c r="BK198" s="493"/>
      <c r="BL198" s="493"/>
      <c r="BM198" s="493"/>
      <c r="BN198" s="493"/>
      <c r="BO198" s="493"/>
      <c r="BP198" s="493"/>
      <c r="BQ198" s="493"/>
      <c r="BR198" s="493"/>
      <c r="BS198" s="493"/>
      <c r="BT198" s="493"/>
      <c r="BU198" s="493"/>
      <c r="BV198" s="493"/>
      <c r="BW198" s="493"/>
      <c r="BX198" s="493"/>
      <c r="BY198" s="493"/>
      <c r="BZ198" s="493"/>
      <c r="CA198" s="493"/>
      <c r="CB198" s="493"/>
      <c r="CC198" s="493"/>
      <c r="CD198" s="493"/>
      <c r="CE198" s="493"/>
      <c r="CF198" s="493"/>
      <c r="CG198" s="493"/>
      <c r="CH198" s="493"/>
      <c r="CI198" s="493"/>
      <c r="CJ198" s="493"/>
      <c r="CK198" s="493"/>
      <c r="CL198" s="493"/>
      <c r="CM198" s="493"/>
      <c r="CN198" s="493"/>
      <c r="CO198" s="493"/>
      <c r="CP198" s="493"/>
      <c r="CQ198" s="493"/>
      <c r="CR198" s="493"/>
      <c r="CS198" s="493"/>
      <c r="CT198" s="493"/>
      <c r="CU198" s="493"/>
      <c r="CV198" s="493"/>
      <c r="CW198" s="493"/>
      <c r="CX198" s="493"/>
      <c r="CY198" s="493"/>
      <c r="CZ198" s="493"/>
      <c r="DA198" s="493"/>
      <c r="DB198" s="493"/>
      <c r="DC198" s="493"/>
      <c r="DD198" s="493"/>
      <c r="DE198" s="493"/>
      <c r="DF198" s="493"/>
      <c r="DG198" s="493"/>
      <c r="DH198" s="493"/>
      <c r="DI198" s="493"/>
      <c r="DJ198" s="493"/>
      <c r="DK198" s="493"/>
      <c r="DL198" s="493"/>
      <c r="DM198" s="493"/>
      <c r="DN198" s="493"/>
      <c r="DO198" s="493"/>
      <c r="DP198" s="493"/>
      <c r="DQ198" s="493"/>
      <c r="DR198" s="493"/>
      <c r="DS198" s="493"/>
      <c r="DT198" s="493"/>
      <c r="DU198" s="493"/>
      <c r="DV198" s="493"/>
      <c r="DW198" s="493"/>
      <c r="DX198" s="493"/>
      <c r="DY198" s="493"/>
      <c r="DZ198" s="493"/>
      <c r="EA198" s="493"/>
      <c r="EB198" s="493"/>
      <c r="EC198" s="493"/>
      <c r="ED198" s="493"/>
      <c r="EE198" s="493"/>
      <c r="EF198" s="493"/>
      <c r="EG198" s="493"/>
      <c r="EH198" s="493"/>
      <c r="EI198" s="493"/>
      <c r="EJ198" s="493"/>
      <c r="EK198" s="493"/>
      <c r="EL198" s="493"/>
      <c r="EM198" s="493"/>
      <c r="EN198" s="493"/>
      <c r="EO198" s="493"/>
      <c r="EP198" s="493"/>
      <c r="EQ198" s="493"/>
      <c r="ER198" s="493"/>
      <c r="ES198" s="493"/>
      <c r="ET198" s="493"/>
      <c r="EU198" s="493"/>
      <c r="EV198" s="493"/>
      <c r="EW198" s="493"/>
      <c r="EX198" s="493"/>
      <c r="EY198" s="493"/>
      <c r="EZ198" s="493"/>
      <c r="FA198" s="493"/>
      <c r="FB198" s="493"/>
      <c r="FC198" s="493"/>
      <c r="FD198" s="493"/>
      <c r="FE198" s="493"/>
      <c r="FF198" s="493"/>
      <c r="FG198" s="493"/>
      <c r="FH198" s="493"/>
      <c r="FI198" s="493"/>
      <c r="FJ198" s="493"/>
      <c r="FK198" s="493"/>
      <c r="FL198" s="493"/>
      <c r="FM198" s="493"/>
      <c r="FN198" s="493"/>
      <c r="FO198" s="493"/>
      <c r="FP198" s="493"/>
      <c r="FQ198" s="493"/>
      <c r="FR198" s="493"/>
      <c r="FS198" s="493"/>
      <c r="FT198" s="493"/>
      <c r="FU198" s="493"/>
      <c r="FV198" s="493"/>
      <c r="FW198" s="493"/>
      <c r="FX198" s="493"/>
      <c r="FY198" s="493"/>
      <c r="FZ198" s="493"/>
      <c r="GA198" s="493"/>
      <c r="GB198" s="493"/>
      <c r="GC198" s="493"/>
      <c r="GD198" s="493"/>
      <c r="GE198" s="493"/>
      <c r="GF198" s="493"/>
      <c r="GG198" s="493"/>
      <c r="GH198" s="493"/>
      <c r="GI198" s="493"/>
      <c r="GJ198" s="493"/>
      <c r="GK198" s="493"/>
      <c r="GL198" s="493"/>
      <c r="GM198" s="493"/>
      <c r="GN198" s="493"/>
      <c r="GO198" s="493"/>
      <c r="GP198" s="493"/>
      <c r="GQ198" s="493"/>
      <c r="GR198" s="493"/>
      <c r="GS198" s="493"/>
      <c r="GT198" s="493"/>
      <c r="GU198" s="493"/>
      <c r="GV198" s="493"/>
      <c r="GW198" s="493"/>
      <c r="GX198" s="493"/>
      <c r="GY198" s="493"/>
      <c r="GZ198" s="493"/>
      <c r="HA198" s="493"/>
      <c r="HB198" s="493"/>
      <c r="HC198" s="493"/>
      <c r="HD198" s="493"/>
      <c r="HE198" s="493"/>
      <c r="HF198" s="493"/>
      <c r="HG198" s="493"/>
      <c r="HH198" s="493"/>
      <c r="HI198" s="493"/>
      <c r="HJ198" s="493"/>
      <c r="HK198" s="493"/>
      <c r="HL198" s="493"/>
      <c r="HM198" s="493"/>
      <c r="HN198" s="493"/>
      <c r="HO198" s="493"/>
      <c r="HP198" s="493"/>
      <c r="HQ198" s="493"/>
      <c r="HR198" s="493"/>
      <c r="HS198" s="493"/>
      <c r="HT198" s="493"/>
      <c r="HU198" s="493"/>
      <c r="HV198" s="493"/>
      <c r="HW198" s="493"/>
      <c r="HX198" s="493"/>
      <c r="HY198" s="493"/>
      <c r="HZ198" s="493"/>
      <c r="IA198" s="493"/>
      <c r="IB198" s="493"/>
      <c r="IC198" s="493"/>
      <c r="ID198" s="493"/>
      <c r="IE198" s="493"/>
      <c r="IF198" s="493"/>
      <c r="IG198" s="493"/>
      <c r="IH198" s="493"/>
      <c r="II198" s="493"/>
      <c r="IJ198" s="493"/>
      <c r="IK198" s="493"/>
      <c r="IL198" s="493"/>
      <c r="IM198" s="493"/>
      <c r="IN198" s="493"/>
      <c r="IO198" s="493"/>
      <c r="IP198" s="493"/>
      <c r="IQ198" s="493"/>
      <c r="IR198" s="493"/>
      <c r="IS198" s="493"/>
      <c r="IT198" s="493"/>
      <c r="IU198" s="493"/>
      <c r="IV198" s="493"/>
      <c r="IW198" s="493"/>
      <c r="IX198" s="493"/>
      <c r="IY198" s="493"/>
      <c r="IZ198" s="493"/>
      <c r="JA198" s="493"/>
      <c r="JB198" s="493"/>
      <c r="JC198" s="493"/>
      <c r="JD198" s="493"/>
      <c r="JE198" s="493"/>
      <c r="JF198" s="493"/>
      <c r="JG198" s="493"/>
      <c r="JH198" s="493"/>
      <c r="JI198" s="493"/>
      <c r="JJ198" s="493"/>
      <c r="JK198" s="493"/>
      <c r="JL198" s="493"/>
      <c r="JM198" s="493"/>
      <c r="JN198" s="493"/>
      <c r="JO198" s="493"/>
      <c r="JP198" s="493"/>
      <c r="JQ198" s="493"/>
      <c r="JR198" s="493"/>
      <c r="JS198" s="493"/>
      <c r="JT198" s="493"/>
      <c r="JU198" s="493"/>
      <c r="JV198" s="493"/>
      <c r="JW198" s="493"/>
      <c r="JX198" s="493"/>
      <c r="JY198" s="493"/>
      <c r="JZ198" s="493"/>
      <c r="KA198" s="493"/>
      <c r="KB198" s="493"/>
      <c r="KC198" s="493"/>
      <c r="KD198" s="493"/>
      <c r="KE198" s="493"/>
      <c r="KF198" s="493"/>
      <c r="KG198" s="493"/>
      <c r="KH198" s="493"/>
      <c r="KI198" s="493"/>
      <c r="KJ198" s="493"/>
      <c r="KK198" s="493"/>
      <c r="KL198" s="493"/>
      <c r="KM198" s="493"/>
      <c r="KN198" s="493"/>
      <c r="KO198" s="493"/>
      <c r="KP198" s="493"/>
      <c r="KQ198" s="493"/>
      <c r="KR198" s="493"/>
      <c r="KS198" s="493"/>
      <c r="KT198" s="493"/>
      <c r="KU198" s="493"/>
      <c r="KV198" s="493"/>
      <c r="KW198" s="493"/>
      <c r="KX198" s="493"/>
      <c r="KY198" s="493"/>
      <c r="KZ198" s="493"/>
      <c r="LA198" s="493"/>
      <c r="LB198" s="493"/>
      <c r="LC198" s="493"/>
      <c r="LD198" s="493"/>
      <c r="LE198" s="493"/>
      <c r="LF198" s="493"/>
      <c r="LG198" s="493"/>
      <c r="LH198" s="493"/>
      <c r="LI198" s="493"/>
      <c r="LJ198" s="493"/>
      <c r="LK198" s="493"/>
      <c r="LL198" s="493"/>
      <c r="LM198" s="493"/>
      <c r="LN198" s="493"/>
      <c r="LO198" s="493"/>
      <c r="LP198" s="493"/>
      <c r="LQ198" s="493"/>
      <c r="LR198" s="493"/>
      <c r="LS198" s="493"/>
      <c r="LT198" s="493"/>
      <c r="LU198" s="493"/>
      <c r="LV198" s="493"/>
      <c r="LW198" s="493"/>
      <c r="LX198" s="493"/>
      <c r="LY198" s="493"/>
      <c r="LZ198" s="493"/>
      <c r="MA198" s="493"/>
      <c r="MB198" s="493"/>
      <c r="MC198" s="493"/>
      <c r="MD198" s="493"/>
      <c r="ME198" s="493"/>
      <c r="MF198" s="493"/>
      <c r="MG198" s="493"/>
      <c r="MH198" s="493"/>
      <c r="MI198" s="493"/>
      <c r="MJ198" s="493"/>
      <c r="MK198" s="493"/>
      <c r="ML198" s="493"/>
      <c r="MM198" s="493"/>
      <c r="MN198" s="493"/>
      <c r="MO198" s="493"/>
      <c r="MP198" s="493"/>
      <c r="MQ198" s="493"/>
      <c r="MR198" s="493"/>
      <c r="MS198" s="493"/>
      <c r="MT198" s="493"/>
      <c r="MU198" s="493"/>
      <c r="MV198" s="493"/>
      <c r="MW198" s="493"/>
    </row>
    <row r="199" spans="1:361" s="1" customFormat="1" ht="13.8">
      <c r="A199" s="490" t="s">
        <v>791</v>
      </c>
      <c r="B199" s="494"/>
      <c r="C199" s="494"/>
      <c r="D199" s="494"/>
      <c r="E199" s="494"/>
      <c r="F199" s="494"/>
      <c r="G199" s="494"/>
      <c r="H199" s="494"/>
      <c r="I199" s="494"/>
      <c r="J199" s="494"/>
      <c r="K199" s="494"/>
      <c r="L199" s="494"/>
      <c r="M199" s="494"/>
      <c r="N199" s="494"/>
      <c r="O199" s="494"/>
      <c r="P199" s="494"/>
      <c r="Q199" s="494"/>
      <c r="R199" s="494"/>
      <c r="S199" s="494"/>
      <c r="T199" s="494"/>
      <c r="U199" s="494"/>
      <c r="V199" s="494"/>
      <c r="W199" s="494"/>
      <c r="X199" s="494"/>
      <c r="Y199" s="494"/>
      <c r="Z199" s="494"/>
      <c r="AA199" s="494"/>
      <c r="AB199" s="494"/>
      <c r="AC199" s="494"/>
      <c r="AD199" s="494"/>
      <c r="AE199" s="494"/>
      <c r="AF199" s="494"/>
      <c r="AG199" s="494"/>
      <c r="AH199" s="494"/>
      <c r="AI199" s="494"/>
      <c r="AJ199" s="494"/>
      <c r="AK199" s="494"/>
      <c r="AL199" s="494"/>
      <c r="AM199" s="494"/>
      <c r="AN199" s="494"/>
      <c r="AO199" s="494"/>
      <c r="AP199" s="494"/>
      <c r="AQ199" s="494"/>
      <c r="AR199" s="494"/>
      <c r="AS199" s="494"/>
      <c r="AT199" s="494"/>
      <c r="AU199" s="494"/>
      <c r="AV199" s="494"/>
      <c r="AW199" s="494"/>
      <c r="AX199" s="494"/>
      <c r="AY199" s="494"/>
      <c r="AZ199" s="494"/>
      <c r="BA199" s="494"/>
      <c r="BB199" s="494"/>
      <c r="BC199" s="494"/>
      <c r="BD199" s="494"/>
      <c r="BE199" s="494"/>
      <c r="BF199" s="494"/>
      <c r="BG199" s="494"/>
      <c r="BH199" s="494"/>
      <c r="BI199" s="494"/>
      <c r="BJ199" s="494"/>
      <c r="BK199" s="494"/>
      <c r="BL199" s="494"/>
      <c r="BM199" s="494"/>
      <c r="BN199" s="494"/>
      <c r="BO199" s="494"/>
      <c r="BP199" s="494"/>
      <c r="BQ199" s="494"/>
      <c r="BR199" s="494"/>
      <c r="BS199" s="494"/>
      <c r="BT199" s="494"/>
      <c r="BU199" s="494"/>
      <c r="BV199" s="494"/>
      <c r="BW199" s="494"/>
      <c r="BX199" s="494"/>
      <c r="BY199" s="494"/>
      <c r="BZ199" s="494"/>
      <c r="CA199" s="494"/>
      <c r="CB199" s="494"/>
      <c r="CC199" s="494"/>
      <c r="CD199" s="494"/>
      <c r="CE199" s="494"/>
      <c r="CF199" s="494"/>
      <c r="CG199" s="494"/>
      <c r="CH199" s="494"/>
      <c r="CI199" s="494"/>
      <c r="CJ199" s="494"/>
      <c r="CK199" s="494"/>
      <c r="CL199" s="494"/>
      <c r="CM199" s="494"/>
      <c r="CN199" s="494"/>
      <c r="CO199" s="494"/>
      <c r="CP199" s="494"/>
      <c r="CQ199" s="494"/>
      <c r="CR199" s="494"/>
      <c r="CS199" s="494"/>
      <c r="CT199" s="494"/>
      <c r="CU199" s="494"/>
      <c r="CV199" s="494"/>
      <c r="CW199" s="494"/>
      <c r="CX199" s="494"/>
      <c r="CY199" s="494"/>
      <c r="CZ199" s="494"/>
      <c r="DA199" s="494"/>
      <c r="DB199" s="494"/>
      <c r="DC199" s="494"/>
      <c r="DD199" s="494"/>
      <c r="DE199" s="494"/>
      <c r="DF199" s="494"/>
      <c r="DG199" s="494"/>
      <c r="DH199" s="494"/>
      <c r="DI199" s="494"/>
      <c r="DJ199" s="494"/>
      <c r="DK199" s="494"/>
      <c r="DL199" s="494"/>
      <c r="DM199" s="494"/>
      <c r="DN199" s="494"/>
      <c r="DO199" s="494"/>
      <c r="DP199" s="494"/>
      <c r="DQ199" s="494"/>
      <c r="DR199" s="494"/>
      <c r="DS199" s="494"/>
      <c r="DT199" s="494"/>
      <c r="DU199" s="494"/>
      <c r="DV199" s="494"/>
      <c r="DW199" s="494"/>
      <c r="DX199" s="494"/>
      <c r="DY199" s="494"/>
      <c r="DZ199" s="494"/>
      <c r="EA199" s="494"/>
      <c r="EB199" s="494"/>
      <c r="EC199" s="494"/>
      <c r="ED199" s="494"/>
      <c r="EE199" s="494"/>
      <c r="EF199" s="494"/>
      <c r="EG199" s="494"/>
      <c r="EH199" s="494"/>
      <c r="EI199" s="494"/>
      <c r="EJ199" s="494"/>
      <c r="EK199" s="494"/>
      <c r="EL199" s="494"/>
      <c r="EM199" s="494"/>
      <c r="EN199" s="494"/>
      <c r="EO199" s="494"/>
      <c r="EP199" s="494"/>
      <c r="EQ199" s="494"/>
      <c r="ER199" s="494"/>
      <c r="ES199" s="494"/>
      <c r="ET199" s="494"/>
      <c r="EU199" s="494"/>
      <c r="EV199" s="494"/>
      <c r="EW199" s="494"/>
      <c r="EX199" s="494"/>
      <c r="EY199" s="494"/>
      <c r="EZ199" s="494"/>
      <c r="FA199" s="494"/>
      <c r="FB199" s="494"/>
      <c r="FC199" s="494"/>
      <c r="FD199" s="494"/>
      <c r="FE199" s="494"/>
      <c r="FF199" s="494"/>
      <c r="FG199" s="494"/>
      <c r="FH199" s="494"/>
      <c r="FI199" s="494"/>
      <c r="FJ199" s="494"/>
      <c r="FK199" s="494"/>
      <c r="FL199" s="494"/>
      <c r="FM199" s="494"/>
      <c r="FN199" s="494"/>
      <c r="FO199" s="494"/>
      <c r="FP199" s="494"/>
      <c r="FQ199" s="494"/>
      <c r="FR199" s="494"/>
      <c r="FS199" s="494"/>
      <c r="FT199" s="494"/>
      <c r="FU199" s="494"/>
      <c r="FV199" s="494"/>
      <c r="FW199" s="494"/>
      <c r="FX199" s="494"/>
      <c r="FY199" s="494"/>
      <c r="FZ199" s="494"/>
      <c r="GA199" s="494"/>
      <c r="GB199" s="494"/>
      <c r="GC199" s="494"/>
      <c r="GD199" s="494"/>
      <c r="GE199" s="494"/>
      <c r="GF199" s="494"/>
      <c r="GG199" s="494"/>
      <c r="GH199" s="494"/>
      <c r="GI199" s="494"/>
      <c r="GJ199" s="494"/>
      <c r="GK199" s="494"/>
      <c r="GL199" s="494"/>
      <c r="GM199" s="494"/>
      <c r="GN199" s="494"/>
      <c r="GO199" s="494"/>
      <c r="GP199" s="494"/>
      <c r="GQ199" s="494"/>
      <c r="GR199" s="494"/>
      <c r="GS199" s="494"/>
      <c r="GT199" s="494"/>
      <c r="GU199" s="494"/>
      <c r="GV199" s="494"/>
      <c r="GW199" s="494"/>
      <c r="GX199" s="494"/>
      <c r="GY199" s="494"/>
      <c r="GZ199" s="494"/>
      <c r="HA199" s="494"/>
      <c r="HB199" s="494"/>
      <c r="HC199" s="494"/>
      <c r="HD199" s="494"/>
      <c r="HE199" s="494"/>
      <c r="HF199" s="494"/>
      <c r="HG199" s="494"/>
      <c r="HH199" s="494"/>
      <c r="HI199" s="494"/>
      <c r="HJ199" s="494"/>
      <c r="HK199" s="494"/>
      <c r="HL199" s="494"/>
      <c r="HM199" s="494"/>
      <c r="HN199" s="494"/>
      <c r="HO199" s="494"/>
      <c r="HP199" s="494"/>
      <c r="HQ199" s="494"/>
      <c r="HR199" s="494"/>
      <c r="HS199" s="494"/>
      <c r="HT199" s="494"/>
      <c r="HU199" s="494"/>
      <c r="HV199" s="494"/>
      <c r="HW199" s="494"/>
      <c r="HX199" s="494"/>
      <c r="HY199" s="494"/>
      <c r="HZ199" s="494"/>
      <c r="IA199" s="494"/>
      <c r="IB199" s="494"/>
      <c r="IC199" s="494"/>
      <c r="ID199" s="494"/>
      <c r="IE199" s="494"/>
      <c r="IF199" s="494"/>
      <c r="IG199" s="494"/>
      <c r="IH199" s="494"/>
      <c r="II199" s="494"/>
      <c r="IJ199" s="494"/>
      <c r="IK199" s="494"/>
      <c r="IL199" s="494"/>
      <c r="IM199" s="494"/>
      <c r="IN199" s="494"/>
      <c r="IO199" s="494"/>
      <c r="IP199" s="494"/>
      <c r="IQ199" s="494"/>
      <c r="IR199" s="494"/>
      <c r="IS199" s="494"/>
      <c r="IT199" s="494"/>
      <c r="IU199" s="494"/>
      <c r="IV199" s="494"/>
      <c r="IW199" s="494"/>
      <c r="IX199" s="494"/>
      <c r="IY199" s="494"/>
      <c r="IZ199" s="494"/>
      <c r="JA199" s="494"/>
      <c r="JB199" s="494"/>
      <c r="JC199" s="494"/>
      <c r="JD199" s="494"/>
      <c r="JE199" s="494"/>
      <c r="JF199" s="494"/>
      <c r="JG199" s="494"/>
      <c r="JH199" s="494"/>
      <c r="JI199" s="494"/>
      <c r="JJ199" s="494"/>
      <c r="JK199" s="494"/>
      <c r="JL199" s="494"/>
      <c r="JM199" s="494"/>
      <c r="JN199" s="494"/>
      <c r="JO199" s="494"/>
      <c r="JP199" s="494"/>
      <c r="JQ199" s="494"/>
      <c r="JR199" s="494"/>
      <c r="JS199" s="494"/>
      <c r="JT199" s="494"/>
      <c r="JU199" s="494"/>
      <c r="JV199" s="494"/>
      <c r="JW199" s="494"/>
      <c r="JX199" s="494"/>
      <c r="JY199" s="494"/>
      <c r="JZ199" s="494"/>
      <c r="KA199" s="494"/>
      <c r="KB199" s="494"/>
      <c r="KC199" s="494"/>
      <c r="KD199" s="494"/>
      <c r="KE199" s="494"/>
      <c r="KF199" s="494"/>
      <c r="KG199" s="494"/>
      <c r="KH199" s="494"/>
      <c r="KI199" s="494"/>
      <c r="KJ199" s="494"/>
      <c r="KK199" s="494"/>
      <c r="KL199" s="494"/>
      <c r="KM199" s="494"/>
      <c r="KN199" s="494"/>
      <c r="KO199" s="494"/>
      <c r="KP199" s="494"/>
      <c r="KQ199" s="494"/>
      <c r="KR199" s="494"/>
      <c r="KS199" s="494"/>
      <c r="KT199" s="494"/>
      <c r="KU199" s="494"/>
      <c r="KV199" s="494"/>
      <c r="KW199" s="494"/>
      <c r="KX199" s="494"/>
      <c r="KY199" s="494"/>
      <c r="KZ199" s="494"/>
      <c r="LA199" s="494"/>
      <c r="LB199" s="494"/>
      <c r="LC199" s="494"/>
      <c r="LD199" s="494"/>
      <c r="LE199" s="494"/>
      <c r="LF199" s="494"/>
      <c r="LG199" s="494"/>
      <c r="LH199" s="494"/>
      <c r="LI199" s="494"/>
      <c r="LJ199" s="494"/>
      <c r="LK199" s="494"/>
      <c r="LL199" s="494"/>
      <c r="LM199" s="494"/>
      <c r="LN199" s="494"/>
      <c r="LO199" s="494"/>
      <c r="LP199" s="494"/>
      <c r="LQ199" s="494"/>
      <c r="LR199" s="494"/>
      <c r="LS199" s="494"/>
      <c r="LT199" s="494"/>
      <c r="LU199" s="494"/>
      <c r="LV199" s="494"/>
      <c r="LW199" s="494"/>
      <c r="LX199" s="494"/>
      <c r="LY199" s="494"/>
      <c r="LZ199" s="494"/>
      <c r="MA199" s="494"/>
      <c r="MB199" s="494"/>
      <c r="MC199" s="494"/>
      <c r="MD199" s="494"/>
      <c r="ME199" s="494"/>
      <c r="MF199" s="494"/>
      <c r="MG199" s="494"/>
      <c r="MH199" s="494"/>
      <c r="MI199" s="494"/>
      <c r="MJ199" s="494"/>
      <c r="MK199" s="494"/>
      <c r="ML199" s="494"/>
      <c r="MM199" s="494"/>
      <c r="MN199" s="494"/>
      <c r="MO199" s="494"/>
      <c r="MP199" s="494"/>
      <c r="MQ199" s="494"/>
      <c r="MR199" s="494"/>
      <c r="MS199" s="494"/>
      <c r="MT199" s="494"/>
      <c r="MU199" s="494"/>
      <c r="MV199" s="494"/>
      <c r="MW199" s="494"/>
    </row>
    <row r="200" spans="1:361" s="1" customFormat="1" ht="13.8">
      <c r="A200" s="489" t="s">
        <v>14</v>
      </c>
      <c r="B200" s="493"/>
      <c r="C200" s="493"/>
      <c r="D200" s="493"/>
      <c r="E200" s="493"/>
      <c r="F200" s="493"/>
      <c r="G200" s="493"/>
      <c r="H200" s="493"/>
      <c r="I200" s="493"/>
      <c r="J200" s="493"/>
      <c r="K200" s="493"/>
      <c r="L200" s="493"/>
      <c r="M200" s="493"/>
      <c r="N200" s="493"/>
      <c r="O200" s="493"/>
      <c r="P200" s="493"/>
      <c r="Q200" s="493"/>
      <c r="R200" s="493"/>
      <c r="S200" s="493"/>
      <c r="T200" s="493"/>
      <c r="U200" s="493"/>
      <c r="V200" s="493"/>
      <c r="W200" s="493"/>
      <c r="X200" s="493"/>
      <c r="Y200" s="493"/>
      <c r="Z200" s="493"/>
      <c r="AA200" s="493"/>
      <c r="AB200" s="493"/>
      <c r="AC200" s="493"/>
      <c r="AD200" s="493"/>
      <c r="AE200" s="493"/>
      <c r="AF200" s="493"/>
      <c r="AG200" s="493"/>
      <c r="AH200" s="493"/>
      <c r="AI200" s="493"/>
      <c r="AJ200" s="493"/>
      <c r="AK200" s="493"/>
      <c r="AL200" s="493"/>
      <c r="AM200" s="493"/>
      <c r="AN200" s="493"/>
      <c r="AO200" s="493"/>
      <c r="AP200" s="493"/>
      <c r="AQ200" s="493"/>
      <c r="AR200" s="493"/>
      <c r="AS200" s="493"/>
      <c r="AT200" s="493"/>
      <c r="AU200" s="493"/>
      <c r="AV200" s="493"/>
      <c r="AW200" s="493"/>
      <c r="AX200" s="493"/>
      <c r="AY200" s="493"/>
      <c r="AZ200" s="493"/>
      <c r="BA200" s="493"/>
      <c r="BB200" s="493"/>
      <c r="BC200" s="493"/>
      <c r="BD200" s="493"/>
      <c r="BE200" s="493"/>
      <c r="BF200" s="493"/>
      <c r="BG200" s="493"/>
      <c r="BH200" s="493"/>
      <c r="BI200" s="493"/>
      <c r="BJ200" s="493"/>
      <c r="BK200" s="493"/>
      <c r="BL200" s="493"/>
      <c r="BM200" s="493"/>
      <c r="BN200" s="493"/>
      <c r="BO200" s="493"/>
      <c r="BP200" s="493"/>
      <c r="BQ200" s="493"/>
      <c r="BR200" s="493"/>
      <c r="BS200" s="493"/>
      <c r="BT200" s="493"/>
      <c r="BU200" s="493"/>
      <c r="BV200" s="493"/>
      <c r="BW200" s="493"/>
      <c r="BX200" s="493"/>
      <c r="BY200" s="493"/>
      <c r="BZ200" s="493"/>
      <c r="CA200" s="493"/>
      <c r="CB200" s="493"/>
      <c r="CC200" s="493"/>
      <c r="CD200" s="493"/>
      <c r="CE200" s="493"/>
      <c r="CF200" s="493"/>
      <c r="CG200" s="493"/>
      <c r="CH200" s="493"/>
      <c r="CI200" s="493"/>
      <c r="CJ200" s="493"/>
      <c r="CK200" s="493"/>
      <c r="CL200" s="493"/>
      <c r="CM200" s="493"/>
      <c r="CN200" s="493"/>
      <c r="CO200" s="493"/>
      <c r="CP200" s="493"/>
      <c r="CQ200" s="493"/>
      <c r="CR200" s="493"/>
      <c r="CS200" s="493"/>
      <c r="CT200" s="493"/>
      <c r="CU200" s="493"/>
      <c r="CV200" s="493"/>
      <c r="CW200" s="493"/>
      <c r="CX200" s="493"/>
      <c r="CY200" s="493"/>
      <c r="CZ200" s="493"/>
      <c r="DA200" s="493"/>
      <c r="DB200" s="493"/>
      <c r="DC200" s="493"/>
      <c r="DD200" s="493"/>
      <c r="DE200" s="493"/>
      <c r="DF200" s="493"/>
      <c r="DG200" s="493"/>
      <c r="DH200" s="493"/>
      <c r="DI200" s="493"/>
      <c r="DJ200" s="493"/>
      <c r="DK200" s="493"/>
      <c r="DL200" s="493"/>
      <c r="DM200" s="493"/>
      <c r="DN200" s="493"/>
      <c r="DO200" s="493"/>
      <c r="DP200" s="493"/>
      <c r="DQ200" s="493"/>
      <c r="DR200" s="493"/>
      <c r="DS200" s="493"/>
      <c r="DT200" s="493"/>
      <c r="DU200" s="493"/>
      <c r="DV200" s="493"/>
      <c r="DW200" s="493"/>
      <c r="DX200" s="493"/>
      <c r="DY200" s="493"/>
      <c r="DZ200" s="493"/>
      <c r="EA200" s="493"/>
      <c r="EB200" s="493"/>
      <c r="EC200" s="493"/>
      <c r="ED200" s="493"/>
      <c r="EE200" s="493"/>
      <c r="EF200" s="493"/>
      <c r="EG200" s="493"/>
      <c r="EH200" s="493"/>
      <c r="EI200" s="493"/>
      <c r="EJ200" s="493"/>
      <c r="EK200" s="493"/>
      <c r="EL200" s="493"/>
      <c r="EM200" s="493"/>
      <c r="EN200" s="493"/>
      <c r="EO200" s="493"/>
      <c r="EP200" s="493"/>
      <c r="EQ200" s="493"/>
      <c r="ER200" s="493"/>
      <c r="ES200" s="493"/>
      <c r="ET200" s="493"/>
      <c r="EU200" s="493"/>
      <c r="EV200" s="493"/>
      <c r="EW200" s="493"/>
      <c r="EX200" s="493"/>
      <c r="EY200" s="493"/>
      <c r="EZ200" s="493"/>
      <c r="FA200" s="493"/>
      <c r="FB200" s="493"/>
      <c r="FC200" s="493"/>
      <c r="FD200" s="493"/>
      <c r="FE200" s="493"/>
      <c r="FF200" s="493"/>
      <c r="FG200" s="493"/>
      <c r="FH200" s="493"/>
      <c r="FI200" s="493"/>
      <c r="FJ200" s="493"/>
      <c r="FK200" s="493"/>
      <c r="FL200" s="493"/>
      <c r="FM200" s="493"/>
      <c r="FN200" s="493"/>
      <c r="FO200" s="493"/>
      <c r="FP200" s="493"/>
      <c r="FQ200" s="493"/>
      <c r="FR200" s="493"/>
      <c r="FS200" s="493"/>
      <c r="FT200" s="493"/>
      <c r="FU200" s="493"/>
      <c r="FV200" s="493"/>
      <c r="FW200" s="493"/>
      <c r="FX200" s="493"/>
      <c r="FY200" s="493"/>
      <c r="FZ200" s="493"/>
      <c r="GA200" s="493"/>
      <c r="GB200" s="493"/>
      <c r="GC200" s="493"/>
      <c r="GD200" s="493"/>
      <c r="GE200" s="493"/>
      <c r="GF200" s="493"/>
      <c r="GG200" s="493"/>
      <c r="GH200" s="493"/>
      <c r="GI200" s="493"/>
      <c r="GJ200" s="493"/>
      <c r="GK200" s="493"/>
      <c r="GL200" s="493"/>
      <c r="GM200" s="493"/>
      <c r="GN200" s="493"/>
      <c r="GO200" s="493"/>
      <c r="GP200" s="493"/>
      <c r="GQ200" s="493"/>
      <c r="GR200" s="493"/>
      <c r="GS200" s="493"/>
      <c r="GT200" s="493"/>
      <c r="GU200" s="493"/>
      <c r="GV200" s="493"/>
      <c r="GW200" s="493"/>
      <c r="GX200" s="493"/>
      <c r="GY200" s="493"/>
      <c r="GZ200" s="493"/>
      <c r="HA200" s="493"/>
      <c r="HB200" s="493"/>
      <c r="HC200" s="493"/>
      <c r="HD200" s="493"/>
      <c r="HE200" s="493"/>
      <c r="HF200" s="493"/>
      <c r="HG200" s="493"/>
      <c r="HH200" s="493"/>
      <c r="HI200" s="493"/>
      <c r="HJ200" s="493"/>
      <c r="HK200" s="493"/>
      <c r="HL200" s="493"/>
      <c r="HM200" s="493"/>
      <c r="HN200" s="493"/>
      <c r="HO200" s="493"/>
      <c r="HP200" s="493"/>
      <c r="HQ200" s="493"/>
      <c r="HR200" s="493"/>
      <c r="HS200" s="493"/>
      <c r="HT200" s="493"/>
      <c r="HU200" s="493"/>
      <c r="HV200" s="493"/>
      <c r="HW200" s="493"/>
      <c r="HX200" s="493"/>
      <c r="HY200" s="493"/>
      <c r="HZ200" s="493"/>
      <c r="IA200" s="493"/>
      <c r="IB200" s="493"/>
      <c r="IC200" s="493"/>
      <c r="ID200" s="493"/>
      <c r="IE200" s="493"/>
      <c r="IF200" s="493"/>
      <c r="IG200" s="493"/>
      <c r="IH200" s="493"/>
      <c r="II200" s="493"/>
      <c r="IJ200" s="493"/>
      <c r="IK200" s="493"/>
      <c r="IL200" s="493"/>
      <c r="IM200" s="493"/>
      <c r="IN200" s="493"/>
      <c r="IO200" s="493"/>
      <c r="IP200" s="493"/>
      <c r="IQ200" s="493"/>
      <c r="IR200" s="493"/>
      <c r="IS200" s="493"/>
      <c r="IT200" s="493"/>
      <c r="IU200" s="493"/>
      <c r="IV200" s="493"/>
      <c r="IW200" s="493"/>
      <c r="IX200" s="493"/>
      <c r="IY200" s="493"/>
      <c r="IZ200" s="493"/>
      <c r="JA200" s="493"/>
      <c r="JB200" s="493"/>
      <c r="JC200" s="493"/>
      <c r="JD200" s="493"/>
      <c r="JE200" s="493"/>
      <c r="JF200" s="493"/>
      <c r="JG200" s="493"/>
      <c r="JH200" s="493"/>
      <c r="JI200" s="493"/>
      <c r="JJ200" s="493"/>
      <c r="JK200" s="493"/>
      <c r="JL200" s="493"/>
      <c r="JM200" s="493"/>
      <c r="JN200" s="493"/>
      <c r="JO200" s="493"/>
      <c r="JP200" s="493"/>
      <c r="JQ200" s="493"/>
      <c r="JR200" s="493"/>
      <c r="JS200" s="493"/>
      <c r="JT200" s="493"/>
      <c r="JU200" s="493"/>
      <c r="JV200" s="493"/>
      <c r="JW200" s="493"/>
      <c r="JX200" s="493"/>
      <c r="JY200" s="493"/>
      <c r="JZ200" s="493"/>
      <c r="KA200" s="493"/>
      <c r="KB200" s="493"/>
      <c r="KC200" s="493"/>
      <c r="KD200" s="493"/>
      <c r="KE200" s="493"/>
      <c r="KF200" s="493"/>
      <c r="KG200" s="493"/>
      <c r="KH200" s="493"/>
      <c r="KI200" s="493"/>
      <c r="KJ200" s="493"/>
      <c r="KK200" s="493"/>
      <c r="KL200" s="493"/>
      <c r="KM200" s="493"/>
      <c r="KN200" s="493"/>
      <c r="KO200" s="493"/>
      <c r="KP200" s="493"/>
      <c r="KQ200" s="493"/>
      <c r="KR200" s="493"/>
      <c r="KS200" s="493"/>
      <c r="KT200" s="493"/>
      <c r="KU200" s="493"/>
      <c r="KV200" s="493"/>
      <c r="KW200" s="493"/>
      <c r="KX200" s="493"/>
      <c r="KY200" s="493"/>
      <c r="KZ200" s="493"/>
      <c r="LA200" s="493"/>
      <c r="LB200" s="493"/>
      <c r="LC200" s="493"/>
      <c r="LD200" s="493"/>
      <c r="LE200" s="493"/>
      <c r="LF200" s="493"/>
      <c r="LG200" s="493"/>
      <c r="LH200" s="493"/>
      <c r="LI200" s="493"/>
      <c r="LJ200" s="493"/>
      <c r="LK200" s="493"/>
      <c r="LL200" s="493"/>
      <c r="LM200" s="493"/>
      <c r="LN200" s="493"/>
      <c r="LO200" s="493"/>
      <c r="LP200" s="493"/>
      <c r="LQ200" s="493"/>
      <c r="LR200" s="493"/>
      <c r="LS200" s="493"/>
      <c r="LT200" s="493"/>
      <c r="LU200" s="493"/>
      <c r="LV200" s="493"/>
      <c r="LW200" s="493"/>
      <c r="LX200" s="493"/>
      <c r="LY200" s="493"/>
      <c r="LZ200" s="493"/>
      <c r="MA200" s="493"/>
      <c r="MB200" s="493"/>
      <c r="MC200" s="493"/>
      <c r="MD200" s="493"/>
      <c r="ME200" s="493"/>
      <c r="MF200" s="493"/>
      <c r="MG200" s="493"/>
      <c r="MH200" s="493"/>
      <c r="MI200" s="493"/>
      <c r="MJ200" s="493"/>
      <c r="MK200" s="493"/>
      <c r="ML200" s="493"/>
      <c r="MM200" s="493"/>
      <c r="MN200" s="493"/>
      <c r="MO200" s="493"/>
      <c r="MP200" s="493"/>
      <c r="MQ200" s="493"/>
      <c r="MR200" s="493"/>
      <c r="MS200" s="493"/>
      <c r="MT200" s="493"/>
      <c r="MU200" s="493"/>
      <c r="MV200" s="493"/>
      <c r="MW200" s="493"/>
    </row>
    <row r="201" spans="1:361" s="1" customFormat="1" ht="13.8">
      <c r="A201" s="489" t="s">
        <v>114</v>
      </c>
      <c r="B201" s="493"/>
      <c r="C201" s="493"/>
      <c r="D201" s="493"/>
      <c r="E201" s="493"/>
      <c r="F201" s="493"/>
      <c r="G201" s="493"/>
      <c r="H201" s="493"/>
      <c r="I201" s="493"/>
      <c r="J201" s="493"/>
      <c r="K201" s="493"/>
      <c r="L201" s="493"/>
      <c r="M201" s="493"/>
      <c r="N201" s="493"/>
      <c r="O201" s="493"/>
      <c r="P201" s="493"/>
      <c r="Q201" s="493"/>
      <c r="R201" s="493"/>
      <c r="S201" s="493"/>
      <c r="T201" s="493"/>
      <c r="U201" s="493"/>
      <c r="V201" s="493"/>
      <c r="W201" s="493"/>
      <c r="X201" s="493"/>
      <c r="Y201" s="493"/>
      <c r="Z201" s="493"/>
      <c r="AA201" s="493"/>
      <c r="AB201" s="493"/>
      <c r="AC201" s="493"/>
      <c r="AD201" s="493"/>
      <c r="AE201" s="493"/>
      <c r="AF201" s="493"/>
      <c r="AG201" s="493"/>
      <c r="AH201" s="493"/>
      <c r="AI201" s="493"/>
      <c r="AJ201" s="493"/>
      <c r="AK201" s="493"/>
      <c r="AL201" s="493"/>
      <c r="AM201" s="493"/>
      <c r="AN201" s="493"/>
      <c r="AO201" s="493"/>
      <c r="AP201" s="493"/>
      <c r="AQ201" s="493"/>
      <c r="AR201" s="493"/>
      <c r="AS201" s="493"/>
      <c r="AT201" s="493"/>
      <c r="AU201" s="493"/>
      <c r="AV201" s="493"/>
      <c r="AW201" s="493"/>
      <c r="AX201" s="493"/>
      <c r="AY201" s="493"/>
      <c r="AZ201" s="493"/>
      <c r="BA201" s="493"/>
      <c r="BB201" s="493"/>
      <c r="BC201" s="493"/>
      <c r="BD201" s="493"/>
      <c r="BE201" s="493"/>
      <c r="BF201" s="493"/>
      <c r="BG201" s="493"/>
      <c r="BH201" s="493"/>
      <c r="BI201" s="493"/>
      <c r="BJ201" s="493"/>
      <c r="BK201" s="493"/>
      <c r="BL201" s="493"/>
      <c r="BM201" s="493"/>
      <c r="BN201" s="493"/>
      <c r="BO201" s="493"/>
      <c r="BP201" s="493"/>
      <c r="BQ201" s="493"/>
      <c r="BR201" s="493"/>
      <c r="BS201" s="493"/>
      <c r="BT201" s="493"/>
      <c r="BU201" s="493"/>
      <c r="BV201" s="493"/>
      <c r="BW201" s="493"/>
      <c r="BX201" s="493"/>
      <c r="BY201" s="493"/>
      <c r="BZ201" s="493"/>
      <c r="CA201" s="493"/>
      <c r="CB201" s="493"/>
      <c r="CC201" s="493"/>
      <c r="CD201" s="493"/>
      <c r="CE201" s="493"/>
      <c r="CF201" s="493"/>
      <c r="CG201" s="493"/>
      <c r="CH201" s="493"/>
      <c r="CI201" s="493"/>
      <c r="CJ201" s="493"/>
      <c r="CK201" s="493"/>
      <c r="CL201" s="493"/>
      <c r="CM201" s="493"/>
      <c r="CN201" s="493"/>
      <c r="CO201" s="493"/>
      <c r="CP201" s="493"/>
      <c r="CQ201" s="493"/>
      <c r="CR201" s="493"/>
      <c r="CS201" s="493"/>
      <c r="CT201" s="493"/>
      <c r="CU201" s="493"/>
      <c r="CV201" s="493"/>
      <c r="CW201" s="493"/>
      <c r="CX201" s="493"/>
      <c r="CY201" s="493"/>
      <c r="CZ201" s="493"/>
      <c r="DA201" s="493"/>
      <c r="DB201" s="493"/>
      <c r="DC201" s="493"/>
      <c r="DD201" s="493"/>
      <c r="DE201" s="493"/>
      <c r="DF201" s="493"/>
      <c r="DG201" s="493"/>
      <c r="DH201" s="493"/>
      <c r="DI201" s="493"/>
      <c r="DJ201" s="493"/>
      <c r="DK201" s="493"/>
      <c r="DL201" s="493"/>
      <c r="DM201" s="493"/>
      <c r="DN201" s="493"/>
      <c r="DO201" s="493"/>
      <c r="DP201" s="493"/>
      <c r="DQ201" s="493"/>
      <c r="DR201" s="493"/>
      <c r="DS201" s="493"/>
      <c r="DT201" s="493"/>
      <c r="DU201" s="493"/>
      <c r="DV201" s="493"/>
      <c r="DW201" s="493"/>
      <c r="DX201" s="493"/>
      <c r="DY201" s="493"/>
      <c r="DZ201" s="493"/>
      <c r="EA201" s="493"/>
      <c r="EB201" s="493"/>
      <c r="EC201" s="493"/>
      <c r="ED201" s="493"/>
      <c r="EE201" s="493"/>
      <c r="EF201" s="493"/>
      <c r="EG201" s="493"/>
      <c r="EH201" s="493"/>
      <c r="EI201" s="493"/>
      <c r="EJ201" s="493"/>
      <c r="EK201" s="493"/>
      <c r="EL201" s="493"/>
      <c r="EM201" s="493"/>
      <c r="EN201" s="493"/>
      <c r="EO201" s="493"/>
      <c r="EP201" s="493"/>
      <c r="EQ201" s="493"/>
      <c r="ER201" s="493"/>
      <c r="ES201" s="493"/>
      <c r="ET201" s="493"/>
      <c r="EU201" s="493"/>
      <c r="EV201" s="493"/>
      <c r="EW201" s="493"/>
      <c r="EX201" s="493"/>
      <c r="EY201" s="493"/>
      <c r="EZ201" s="493"/>
      <c r="FA201" s="493"/>
      <c r="FB201" s="493"/>
      <c r="FC201" s="493"/>
      <c r="FD201" s="493"/>
      <c r="FE201" s="493"/>
      <c r="FF201" s="493"/>
      <c r="FG201" s="493"/>
      <c r="FH201" s="493"/>
      <c r="FI201" s="493"/>
      <c r="FJ201" s="493"/>
      <c r="FK201" s="493"/>
      <c r="FL201" s="493"/>
      <c r="FM201" s="493"/>
      <c r="FN201" s="493"/>
      <c r="FO201" s="493"/>
      <c r="FP201" s="493"/>
      <c r="FQ201" s="493"/>
      <c r="FR201" s="493"/>
      <c r="FS201" s="493"/>
      <c r="FT201" s="493"/>
      <c r="FU201" s="493"/>
      <c r="FV201" s="493"/>
      <c r="FW201" s="493"/>
      <c r="FX201" s="493"/>
      <c r="FY201" s="493"/>
      <c r="FZ201" s="493"/>
      <c r="GA201" s="493"/>
      <c r="GB201" s="493"/>
      <c r="GC201" s="493"/>
      <c r="GD201" s="493"/>
      <c r="GE201" s="493"/>
      <c r="GF201" s="493"/>
      <c r="GG201" s="493"/>
      <c r="GH201" s="493"/>
      <c r="GI201" s="493"/>
      <c r="GJ201" s="493"/>
      <c r="GK201" s="493"/>
      <c r="GL201" s="493"/>
      <c r="GM201" s="493"/>
      <c r="GN201" s="493"/>
      <c r="GO201" s="493"/>
      <c r="GP201" s="493"/>
      <c r="GQ201" s="493"/>
      <c r="GR201" s="493"/>
      <c r="GS201" s="493"/>
      <c r="GT201" s="493"/>
      <c r="GU201" s="493"/>
      <c r="GV201" s="493"/>
      <c r="GW201" s="493"/>
      <c r="GX201" s="493"/>
      <c r="GY201" s="493"/>
      <c r="GZ201" s="493"/>
      <c r="HA201" s="493"/>
      <c r="HB201" s="493"/>
      <c r="HC201" s="493"/>
      <c r="HD201" s="493"/>
      <c r="HE201" s="493"/>
      <c r="HF201" s="493"/>
      <c r="HG201" s="493"/>
      <c r="HH201" s="493"/>
      <c r="HI201" s="493"/>
      <c r="HJ201" s="493"/>
      <c r="HK201" s="493"/>
      <c r="HL201" s="493"/>
      <c r="HM201" s="493"/>
      <c r="HN201" s="493"/>
      <c r="HO201" s="493"/>
      <c r="HP201" s="493"/>
      <c r="HQ201" s="493"/>
      <c r="HR201" s="493"/>
      <c r="HS201" s="493"/>
      <c r="HT201" s="493"/>
      <c r="HU201" s="493"/>
      <c r="HV201" s="493"/>
      <c r="HW201" s="493"/>
      <c r="HX201" s="493"/>
      <c r="HY201" s="493"/>
      <c r="HZ201" s="493"/>
      <c r="IA201" s="493"/>
      <c r="IB201" s="493"/>
      <c r="IC201" s="493"/>
      <c r="ID201" s="493"/>
      <c r="IE201" s="493"/>
      <c r="IF201" s="493"/>
      <c r="IG201" s="493"/>
      <c r="IH201" s="493"/>
      <c r="II201" s="493"/>
      <c r="IJ201" s="493"/>
      <c r="IK201" s="493"/>
      <c r="IL201" s="493"/>
      <c r="IM201" s="493"/>
      <c r="IN201" s="493"/>
      <c r="IO201" s="493"/>
      <c r="IP201" s="493"/>
      <c r="IQ201" s="493"/>
      <c r="IR201" s="493"/>
      <c r="IS201" s="493"/>
      <c r="IT201" s="493"/>
      <c r="IU201" s="493"/>
      <c r="IV201" s="493"/>
      <c r="IW201" s="493"/>
      <c r="IX201" s="493"/>
      <c r="IY201" s="493"/>
      <c r="IZ201" s="493"/>
      <c r="JA201" s="493"/>
      <c r="JB201" s="493"/>
      <c r="JC201" s="493"/>
      <c r="JD201" s="493"/>
      <c r="JE201" s="493"/>
      <c r="JF201" s="493"/>
      <c r="JG201" s="493"/>
      <c r="JH201" s="493"/>
      <c r="JI201" s="493"/>
      <c r="JJ201" s="493"/>
      <c r="JK201" s="493"/>
      <c r="JL201" s="493"/>
      <c r="JM201" s="493"/>
      <c r="JN201" s="493"/>
      <c r="JO201" s="493"/>
      <c r="JP201" s="493"/>
      <c r="JQ201" s="493"/>
      <c r="JR201" s="493"/>
      <c r="JS201" s="493"/>
      <c r="JT201" s="493"/>
      <c r="JU201" s="493"/>
      <c r="JV201" s="493"/>
      <c r="JW201" s="493"/>
      <c r="JX201" s="493"/>
      <c r="JY201" s="493"/>
      <c r="JZ201" s="493"/>
      <c r="KA201" s="493"/>
      <c r="KB201" s="493"/>
      <c r="KC201" s="493"/>
      <c r="KD201" s="493"/>
      <c r="KE201" s="493"/>
      <c r="KF201" s="493"/>
      <c r="KG201" s="493"/>
      <c r="KH201" s="493"/>
      <c r="KI201" s="493"/>
      <c r="KJ201" s="493"/>
      <c r="KK201" s="493"/>
      <c r="KL201" s="493"/>
      <c r="KM201" s="493"/>
      <c r="KN201" s="493"/>
      <c r="KO201" s="493"/>
      <c r="KP201" s="493"/>
      <c r="KQ201" s="493"/>
      <c r="KR201" s="493"/>
      <c r="KS201" s="493"/>
      <c r="KT201" s="493"/>
      <c r="KU201" s="493"/>
      <c r="KV201" s="493"/>
      <c r="KW201" s="493"/>
      <c r="KX201" s="493"/>
      <c r="KY201" s="493"/>
      <c r="KZ201" s="493"/>
      <c r="LA201" s="493"/>
      <c r="LB201" s="493"/>
      <c r="LC201" s="493"/>
      <c r="LD201" s="493"/>
      <c r="LE201" s="493"/>
      <c r="LF201" s="493"/>
      <c r="LG201" s="493"/>
      <c r="LH201" s="493"/>
      <c r="LI201" s="493"/>
      <c r="LJ201" s="493"/>
      <c r="LK201" s="493"/>
      <c r="LL201" s="493"/>
      <c r="LM201" s="493"/>
      <c r="LN201" s="493"/>
      <c r="LO201" s="493"/>
      <c r="LP201" s="493"/>
      <c r="LQ201" s="493"/>
      <c r="LR201" s="493"/>
      <c r="LS201" s="493"/>
      <c r="LT201" s="493"/>
      <c r="LU201" s="493"/>
      <c r="LV201" s="493"/>
      <c r="LW201" s="493"/>
      <c r="LX201" s="493"/>
      <c r="LY201" s="493"/>
      <c r="LZ201" s="493"/>
      <c r="MA201" s="493"/>
      <c r="MB201" s="493"/>
      <c r="MC201" s="493"/>
      <c r="MD201" s="493"/>
      <c r="ME201" s="493"/>
      <c r="MF201" s="493"/>
      <c r="MG201" s="493"/>
      <c r="MH201" s="493"/>
      <c r="MI201" s="493"/>
      <c r="MJ201" s="493"/>
      <c r="MK201" s="493"/>
      <c r="ML201" s="493"/>
      <c r="MM201" s="493"/>
      <c r="MN201" s="493"/>
      <c r="MO201" s="493"/>
      <c r="MP201" s="493"/>
      <c r="MQ201" s="493"/>
      <c r="MR201" s="493"/>
      <c r="MS201" s="493"/>
      <c r="MT201" s="493"/>
      <c r="MU201" s="493"/>
      <c r="MV201" s="493"/>
      <c r="MW201" s="493"/>
    </row>
    <row r="202" spans="1:361" s="1" customFormat="1" ht="13.8">
      <c r="A202" s="489" t="s">
        <v>15</v>
      </c>
      <c r="B202" s="493"/>
      <c r="C202" s="493"/>
      <c r="D202" s="493"/>
      <c r="E202" s="493"/>
      <c r="F202" s="493"/>
      <c r="G202" s="493"/>
      <c r="H202" s="493"/>
      <c r="I202" s="493"/>
      <c r="J202" s="493"/>
      <c r="K202" s="493"/>
      <c r="L202" s="493"/>
      <c r="M202" s="493"/>
      <c r="N202" s="493"/>
      <c r="O202" s="493"/>
      <c r="P202" s="493"/>
      <c r="Q202" s="493"/>
      <c r="R202" s="493"/>
      <c r="S202" s="493"/>
      <c r="T202" s="493"/>
      <c r="U202" s="493"/>
      <c r="V202" s="493"/>
      <c r="W202" s="493"/>
      <c r="X202" s="493"/>
      <c r="Y202" s="493"/>
      <c r="Z202" s="493"/>
      <c r="AA202" s="493"/>
      <c r="AB202" s="493"/>
      <c r="AC202" s="493"/>
      <c r="AD202" s="493"/>
      <c r="AE202" s="493"/>
      <c r="AF202" s="493"/>
      <c r="AG202" s="493"/>
      <c r="AH202" s="493"/>
      <c r="AI202" s="493"/>
      <c r="AJ202" s="493"/>
      <c r="AK202" s="493"/>
      <c r="AL202" s="493"/>
      <c r="AM202" s="493"/>
      <c r="AN202" s="493"/>
      <c r="AO202" s="493"/>
      <c r="AP202" s="493"/>
      <c r="AQ202" s="493"/>
      <c r="AR202" s="493"/>
      <c r="AS202" s="493"/>
      <c r="AT202" s="493"/>
      <c r="AU202" s="493"/>
      <c r="AV202" s="493"/>
      <c r="AW202" s="493"/>
      <c r="AX202" s="493"/>
      <c r="AY202" s="493"/>
      <c r="AZ202" s="493"/>
      <c r="BA202" s="493"/>
      <c r="BB202" s="493"/>
      <c r="BC202" s="493"/>
      <c r="BD202" s="493"/>
      <c r="BE202" s="493"/>
      <c r="BF202" s="493"/>
      <c r="BG202" s="493"/>
      <c r="BH202" s="493"/>
      <c r="BI202" s="493"/>
      <c r="BJ202" s="493"/>
      <c r="BK202" s="493"/>
      <c r="BL202" s="493"/>
      <c r="BM202" s="493"/>
      <c r="BN202" s="493"/>
      <c r="BO202" s="493"/>
      <c r="BP202" s="493"/>
      <c r="BQ202" s="493"/>
      <c r="BR202" s="493"/>
      <c r="BS202" s="493"/>
      <c r="BT202" s="493"/>
      <c r="BU202" s="493"/>
      <c r="BV202" s="493"/>
      <c r="BW202" s="493"/>
      <c r="BX202" s="493"/>
      <c r="BY202" s="493"/>
      <c r="BZ202" s="493"/>
      <c r="CA202" s="493"/>
      <c r="CB202" s="493"/>
      <c r="CC202" s="493"/>
      <c r="CD202" s="493"/>
      <c r="CE202" s="493"/>
      <c r="CF202" s="493"/>
      <c r="CG202" s="493"/>
      <c r="CH202" s="493"/>
      <c r="CI202" s="493"/>
      <c r="CJ202" s="493"/>
      <c r="CK202" s="493"/>
      <c r="CL202" s="493"/>
      <c r="CM202" s="493"/>
      <c r="CN202" s="493"/>
      <c r="CO202" s="493"/>
      <c r="CP202" s="493"/>
      <c r="CQ202" s="493"/>
      <c r="CR202" s="493"/>
      <c r="CS202" s="493"/>
      <c r="CT202" s="493"/>
      <c r="CU202" s="493"/>
      <c r="CV202" s="493"/>
      <c r="CW202" s="493"/>
      <c r="CX202" s="493"/>
      <c r="CY202" s="493"/>
      <c r="CZ202" s="493"/>
      <c r="DA202" s="493"/>
      <c r="DB202" s="493"/>
      <c r="DC202" s="493"/>
      <c r="DD202" s="493"/>
      <c r="DE202" s="493"/>
      <c r="DF202" s="493"/>
      <c r="DG202" s="493"/>
      <c r="DH202" s="493"/>
      <c r="DI202" s="493"/>
      <c r="DJ202" s="493"/>
      <c r="DK202" s="493"/>
      <c r="DL202" s="493"/>
      <c r="DM202" s="493"/>
      <c r="DN202" s="493"/>
      <c r="DO202" s="493"/>
      <c r="DP202" s="493"/>
      <c r="DQ202" s="493"/>
      <c r="DR202" s="493"/>
      <c r="DS202" s="493"/>
      <c r="DT202" s="493"/>
      <c r="DU202" s="493"/>
      <c r="DV202" s="493"/>
      <c r="DW202" s="493"/>
      <c r="DX202" s="493"/>
      <c r="DY202" s="493"/>
      <c r="DZ202" s="493"/>
      <c r="EA202" s="493"/>
      <c r="EB202" s="493"/>
      <c r="EC202" s="493"/>
      <c r="ED202" s="493"/>
      <c r="EE202" s="493"/>
      <c r="EF202" s="493"/>
      <c r="EG202" s="493"/>
      <c r="EH202" s="493"/>
      <c r="EI202" s="493"/>
      <c r="EJ202" s="493"/>
      <c r="EK202" s="493"/>
      <c r="EL202" s="493"/>
      <c r="EM202" s="493"/>
      <c r="EN202" s="493"/>
      <c r="EO202" s="493"/>
      <c r="EP202" s="493"/>
      <c r="EQ202" s="493"/>
      <c r="ER202" s="493"/>
      <c r="ES202" s="493"/>
      <c r="ET202" s="493"/>
      <c r="EU202" s="493"/>
      <c r="EV202" s="493"/>
      <c r="EW202" s="493"/>
      <c r="EX202" s="493"/>
      <c r="EY202" s="493"/>
      <c r="EZ202" s="493"/>
      <c r="FA202" s="493"/>
      <c r="FB202" s="493"/>
      <c r="FC202" s="493"/>
      <c r="FD202" s="493"/>
      <c r="FE202" s="493"/>
      <c r="FF202" s="493"/>
      <c r="FG202" s="493"/>
      <c r="FH202" s="493"/>
      <c r="FI202" s="493"/>
      <c r="FJ202" s="493"/>
      <c r="FK202" s="493"/>
      <c r="FL202" s="493"/>
      <c r="FM202" s="493"/>
      <c r="FN202" s="493"/>
      <c r="FO202" s="493"/>
      <c r="FP202" s="493"/>
      <c r="FQ202" s="493"/>
      <c r="FR202" s="493"/>
      <c r="FS202" s="493"/>
      <c r="FT202" s="493"/>
      <c r="FU202" s="493"/>
      <c r="FV202" s="493"/>
      <c r="FW202" s="493"/>
      <c r="FX202" s="493"/>
      <c r="FY202" s="493"/>
      <c r="FZ202" s="493"/>
      <c r="GA202" s="493"/>
      <c r="GB202" s="493"/>
      <c r="GC202" s="493"/>
      <c r="GD202" s="493"/>
      <c r="GE202" s="493"/>
      <c r="GF202" s="493"/>
      <c r="GG202" s="493"/>
      <c r="GH202" s="493"/>
      <c r="GI202" s="493"/>
      <c r="GJ202" s="493"/>
      <c r="GK202" s="493"/>
      <c r="GL202" s="493"/>
      <c r="GM202" s="493"/>
      <c r="GN202" s="493"/>
      <c r="GO202" s="493"/>
      <c r="GP202" s="493"/>
      <c r="GQ202" s="493"/>
      <c r="GR202" s="493"/>
      <c r="GS202" s="493"/>
      <c r="GT202" s="493"/>
      <c r="GU202" s="493"/>
      <c r="GV202" s="493"/>
      <c r="GW202" s="493"/>
      <c r="GX202" s="493"/>
      <c r="GY202" s="493"/>
      <c r="GZ202" s="493"/>
      <c r="HA202" s="493"/>
      <c r="HB202" s="493"/>
      <c r="HC202" s="493"/>
      <c r="HD202" s="493"/>
      <c r="HE202" s="493"/>
      <c r="HF202" s="493"/>
      <c r="HG202" s="493"/>
      <c r="HH202" s="493"/>
      <c r="HI202" s="493"/>
      <c r="HJ202" s="493"/>
      <c r="HK202" s="493"/>
      <c r="HL202" s="493"/>
      <c r="HM202" s="493"/>
      <c r="HN202" s="493"/>
      <c r="HO202" s="493"/>
      <c r="HP202" s="493"/>
      <c r="HQ202" s="493"/>
      <c r="HR202" s="493"/>
      <c r="HS202" s="493"/>
      <c r="HT202" s="493"/>
      <c r="HU202" s="493"/>
      <c r="HV202" s="493"/>
      <c r="HW202" s="493"/>
      <c r="HX202" s="493"/>
      <c r="HY202" s="493"/>
      <c r="HZ202" s="493"/>
      <c r="IA202" s="493"/>
      <c r="IB202" s="493"/>
      <c r="IC202" s="493"/>
      <c r="ID202" s="493"/>
      <c r="IE202" s="493"/>
      <c r="IF202" s="493"/>
      <c r="IG202" s="493"/>
      <c r="IH202" s="493"/>
      <c r="II202" s="493"/>
      <c r="IJ202" s="493"/>
      <c r="IK202" s="493"/>
      <c r="IL202" s="493"/>
      <c r="IM202" s="493"/>
      <c r="IN202" s="493"/>
      <c r="IO202" s="493"/>
      <c r="IP202" s="493"/>
      <c r="IQ202" s="493"/>
      <c r="IR202" s="493"/>
      <c r="IS202" s="493"/>
      <c r="IT202" s="493"/>
      <c r="IU202" s="493"/>
      <c r="IV202" s="493"/>
      <c r="IW202" s="493"/>
      <c r="IX202" s="493"/>
      <c r="IY202" s="493"/>
      <c r="IZ202" s="493"/>
      <c r="JA202" s="493"/>
      <c r="JB202" s="493"/>
      <c r="JC202" s="493"/>
      <c r="JD202" s="493"/>
      <c r="JE202" s="493"/>
      <c r="JF202" s="493"/>
      <c r="JG202" s="493"/>
      <c r="JH202" s="493"/>
      <c r="JI202" s="493"/>
      <c r="JJ202" s="493"/>
      <c r="JK202" s="493"/>
      <c r="JL202" s="493"/>
      <c r="JM202" s="493"/>
      <c r="JN202" s="493"/>
      <c r="JO202" s="493"/>
      <c r="JP202" s="493"/>
      <c r="JQ202" s="493"/>
      <c r="JR202" s="493"/>
      <c r="JS202" s="493"/>
      <c r="JT202" s="493"/>
      <c r="JU202" s="493"/>
      <c r="JV202" s="493"/>
      <c r="JW202" s="493"/>
      <c r="JX202" s="493"/>
      <c r="JY202" s="493"/>
      <c r="JZ202" s="493"/>
      <c r="KA202" s="493"/>
      <c r="KB202" s="493"/>
      <c r="KC202" s="493"/>
      <c r="KD202" s="493"/>
      <c r="KE202" s="493"/>
      <c r="KF202" s="493"/>
      <c r="KG202" s="493"/>
      <c r="KH202" s="493"/>
      <c r="KI202" s="493"/>
      <c r="KJ202" s="493"/>
      <c r="KK202" s="493"/>
      <c r="KL202" s="493"/>
      <c r="KM202" s="493"/>
      <c r="KN202" s="493"/>
      <c r="KO202" s="493"/>
      <c r="KP202" s="493"/>
      <c r="KQ202" s="493"/>
      <c r="KR202" s="493"/>
      <c r="KS202" s="493"/>
      <c r="KT202" s="493"/>
      <c r="KU202" s="493"/>
      <c r="KV202" s="493"/>
      <c r="KW202" s="493"/>
      <c r="KX202" s="493"/>
      <c r="KY202" s="493"/>
      <c r="KZ202" s="493"/>
      <c r="LA202" s="493"/>
      <c r="LB202" s="493"/>
      <c r="LC202" s="493"/>
      <c r="LD202" s="493"/>
      <c r="LE202" s="493"/>
      <c r="LF202" s="493"/>
      <c r="LG202" s="493"/>
      <c r="LH202" s="493"/>
      <c r="LI202" s="493"/>
      <c r="LJ202" s="493"/>
      <c r="LK202" s="493"/>
      <c r="LL202" s="493"/>
      <c r="LM202" s="493"/>
      <c r="LN202" s="493"/>
      <c r="LO202" s="493"/>
      <c r="LP202" s="493"/>
      <c r="LQ202" s="493"/>
      <c r="LR202" s="493"/>
      <c r="LS202" s="493"/>
      <c r="LT202" s="493"/>
      <c r="LU202" s="493"/>
      <c r="LV202" s="493"/>
      <c r="LW202" s="493"/>
      <c r="LX202" s="493"/>
      <c r="LY202" s="493"/>
      <c r="LZ202" s="493"/>
      <c r="MA202" s="493"/>
      <c r="MB202" s="493"/>
      <c r="MC202" s="493"/>
      <c r="MD202" s="493"/>
      <c r="ME202" s="493"/>
      <c r="MF202" s="493"/>
      <c r="MG202" s="493"/>
      <c r="MH202" s="493"/>
      <c r="MI202" s="493"/>
      <c r="MJ202" s="493"/>
      <c r="MK202" s="493"/>
      <c r="ML202" s="493"/>
      <c r="MM202" s="493"/>
      <c r="MN202" s="493"/>
      <c r="MO202" s="493"/>
      <c r="MP202" s="493"/>
      <c r="MQ202" s="493"/>
      <c r="MR202" s="493"/>
      <c r="MS202" s="493"/>
      <c r="MT202" s="493"/>
      <c r="MU202" s="493"/>
      <c r="MV202" s="493"/>
      <c r="MW202" s="493"/>
    </row>
    <row r="203" spans="1:361" s="1" customFormat="1" ht="13.8">
      <c r="A203" s="489" t="s">
        <v>115</v>
      </c>
      <c r="B203" s="493"/>
      <c r="C203" s="493"/>
      <c r="D203" s="493"/>
      <c r="E203" s="493"/>
      <c r="F203" s="493"/>
      <c r="G203" s="493"/>
      <c r="H203" s="493"/>
      <c r="I203" s="493"/>
      <c r="J203" s="493"/>
      <c r="K203" s="493"/>
      <c r="L203" s="493"/>
      <c r="M203" s="493"/>
      <c r="N203" s="493"/>
      <c r="O203" s="493"/>
      <c r="P203" s="493"/>
      <c r="Q203" s="493"/>
      <c r="R203" s="493"/>
      <c r="S203" s="493"/>
      <c r="T203" s="493"/>
      <c r="U203" s="493"/>
      <c r="V203" s="493"/>
      <c r="W203" s="493"/>
      <c r="X203" s="493"/>
      <c r="Y203" s="493"/>
      <c r="Z203" s="493"/>
      <c r="AA203" s="493"/>
      <c r="AB203" s="493"/>
      <c r="AC203" s="493"/>
      <c r="AD203" s="493"/>
      <c r="AE203" s="493"/>
      <c r="AF203" s="493"/>
      <c r="AG203" s="493"/>
      <c r="AH203" s="493"/>
      <c r="AI203" s="493"/>
      <c r="AJ203" s="493"/>
      <c r="AK203" s="493"/>
      <c r="AL203" s="493"/>
      <c r="AM203" s="493"/>
      <c r="AN203" s="493"/>
      <c r="AO203" s="493"/>
      <c r="AP203" s="493"/>
      <c r="AQ203" s="493"/>
      <c r="AR203" s="493"/>
      <c r="AS203" s="493"/>
      <c r="AT203" s="493"/>
      <c r="AU203" s="493"/>
      <c r="AV203" s="493"/>
      <c r="AW203" s="493"/>
      <c r="AX203" s="493"/>
      <c r="AY203" s="493"/>
      <c r="AZ203" s="493"/>
      <c r="BA203" s="493"/>
      <c r="BB203" s="493"/>
      <c r="BC203" s="493"/>
      <c r="BD203" s="493"/>
      <c r="BE203" s="493"/>
      <c r="BF203" s="493"/>
      <c r="BG203" s="493"/>
      <c r="BH203" s="493"/>
      <c r="BI203" s="493"/>
      <c r="BJ203" s="493"/>
      <c r="BK203" s="493"/>
      <c r="BL203" s="493"/>
      <c r="BM203" s="493"/>
      <c r="BN203" s="493"/>
      <c r="BO203" s="493"/>
      <c r="BP203" s="493"/>
      <c r="BQ203" s="493"/>
      <c r="BR203" s="493"/>
      <c r="BS203" s="493"/>
      <c r="BT203" s="493"/>
      <c r="BU203" s="493"/>
      <c r="BV203" s="493"/>
      <c r="BW203" s="493"/>
      <c r="BX203" s="493"/>
      <c r="BY203" s="493"/>
      <c r="BZ203" s="493"/>
      <c r="CA203" s="493"/>
      <c r="CB203" s="493"/>
      <c r="CC203" s="493"/>
      <c r="CD203" s="493"/>
      <c r="CE203" s="493"/>
      <c r="CF203" s="493"/>
      <c r="CG203" s="493"/>
      <c r="CH203" s="493"/>
      <c r="CI203" s="493"/>
      <c r="CJ203" s="493"/>
      <c r="CK203" s="493"/>
      <c r="CL203" s="493"/>
      <c r="CM203" s="493"/>
      <c r="CN203" s="493"/>
      <c r="CO203" s="493"/>
      <c r="CP203" s="493"/>
      <c r="CQ203" s="493"/>
      <c r="CR203" s="493"/>
      <c r="CS203" s="493"/>
      <c r="CT203" s="493"/>
      <c r="CU203" s="493"/>
      <c r="CV203" s="493"/>
      <c r="CW203" s="493"/>
      <c r="CX203" s="493"/>
      <c r="CY203" s="493"/>
      <c r="CZ203" s="493"/>
      <c r="DA203" s="493"/>
      <c r="DB203" s="493"/>
      <c r="DC203" s="493"/>
      <c r="DD203" s="493"/>
      <c r="DE203" s="493"/>
      <c r="DF203" s="493"/>
      <c r="DG203" s="493"/>
      <c r="DH203" s="493"/>
      <c r="DI203" s="493"/>
      <c r="DJ203" s="493"/>
      <c r="DK203" s="493"/>
      <c r="DL203" s="493"/>
      <c r="DM203" s="493"/>
      <c r="DN203" s="493"/>
      <c r="DO203" s="493"/>
      <c r="DP203" s="493"/>
      <c r="DQ203" s="493"/>
      <c r="DR203" s="493"/>
      <c r="DS203" s="493"/>
      <c r="DT203" s="493"/>
      <c r="DU203" s="493"/>
      <c r="DV203" s="493"/>
      <c r="DW203" s="493"/>
      <c r="DX203" s="493"/>
      <c r="DY203" s="493"/>
      <c r="DZ203" s="493"/>
      <c r="EA203" s="493"/>
      <c r="EB203" s="493"/>
      <c r="EC203" s="493"/>
      <c r="ED203" s="493"/>
      <c r="EE203" s="493"/>
      <c r="EF203" s="493"/>
      <c r="EG203" s="493"/>
      <c r="EH203" s="493"/>
      <c r="EI203" s="493"/>
      <c r="EJ203" s="493"/>
      <c r="EK203" s="493"/>
      <c r="EL203" s="493"/>
      <c r="EM203" s="493"/>
      <c r="EN203" s="493"/>
      <c r="EO203" s="493"/>
      <c r="EP203" s="493"/>
      <c r="EQ203" s="493"/>
      <c r="ER203" s="493"/>
      <c r="ES203" s="493"/>
      <c r="ET203" s="493"/>
      <c r="EU203" s="493"/>
      <c r="EV203" s="493"/>
      <c r="EW203" s="493"/>
      <c r="EX203" s="493"/>
      <c r="EY203" s="493"/>
      <c r="EZ203" s="493"/>
      <c r="FA203" s="493"/>
      <c r="FB203" s="493"/>
      <c r="FC203" s="493"/>
      <c r="FD203" s="493"/>
      <c r="FE203" s="493"/>
      <c r="FF203" s="493"/>
      <c r="FG203" s="493"/>
      <c r="FH203" s="493"/>
      <c r="FI203" s="493"/>
      <c r="FJ203" s="493"/>
      <c r="FK203" s="493"/>
      <c r="FL203" s="493"/>
      <c r="FM203" s="493"/>
      <c r="FN203" s="493"/>
      <c r="FO203" s="493"/>
      <c r="FP203" s="493"/>
      <c r="FQ203" s="493"/>
      <c r="FR203" s="493"/>
      <c r="FS203" s="493"/>
      <c r="FT203" s="493"/>
      <c r="FU203" s="493"/>
      <c r="FV203" s="493"/>
      <c r="FW203" s="493"/>
      <c r="FX203" s="493"/>
      <c r="FY203" s="493"/>
      <c r="FZ203" s="493"/>
      <c r="GA203" s="493"/>
      <c r="GB203" s="493"/>
      <c r="GC203" s="493"/>
      <c r="GD203" s="493"/>
      <c r="GE203" s="493"/>
      <c r="GF203" s="493"/>
      <c r="GG203" s="493"/>
      <c r="GH203" s="493"/>
      <c r="GI203" s="493"/>
      <c r="GJ203" s="493"/>
      <c r="GK203" s="493"/>
      <c r="GL203" s="493"/>
      <c r="GM203" s="493"/>
      <c r="GN203" s="493"/>
      <c r="GO203" s="493"/>
      <c r="GP203" s="493"/>
      <c r="GQ203" s="493"/>
      <c r="GR203" s="493"/>
      <c r="GS203" s="493"/>
      <c r="GT203" s="493"/>
      <c r="GU203" s="493"/>
      <c r="GV203" s="493"/>
      <c r="GW203" s="493"/>
      <c r="GX203" s="493"/>
      <c r="GY203" s="493"/>
      <c r="GZ203" s="493"/>
      <c r="HA203" s="493"/>
      <c r="HB203" s="493"/>
      <c r="HC203" s="493"/>
      <c r="HD203" s="493"/>
      <c r="HE203" s="493"/>
      <c r="HF203" s="493"/>
      <c r="HG203" s="493"/>
      <c r="HH203" s="493"/>
      <c r="HI203" s="493"/>
      <c r="HJ203" s="493"/>
      <c r="HK203" s="493"/>
      <c r="HL203" s="493"/>
      <c r="HM203" s="493"/>
      <c r="HN203" s="493"/>
      <c r="HO203" s="493"/>
      <c r="HP203" s="493"/>
      <c r="HQ203" s="493"/>
      <c r="HR203" s="493"/>
      <c r="HS203" s="493"/>
      <c r="HT203" s="493"/>
      <c r="HU203" s="493"/>
      <c r="HV203" s="493"/>
      <c r="HW203" s="493"/>
      <c r="HX203" s="493"/>
      <c r="HY203" s="493"/>
      <c r="HZ203" s="493"/>
      <c r="IA203" s="493"/>
      <c r="IB203" s="493"/>
      <c r="IC203" s="493"/>
      <c r="ID203" s="493"/>
      <c r="IE203" s="493"/>
      <c r="IF203" s="493"/>
      <c r="IG203" s="493"/>
      <c r="IH203" s="493"/>
      <c r="II203" s="493"/>
      <c r="IJ203" s="493"/>
      <c r="IK203" s="493"/>
      <c r="IL203" s="493"/>
      <c r="IM203" s="493"/>
      <c r="IN203" s="493"/>
      <c r="IO203" s="493"/>
      <c r="IP203" s="493"/>
      <c r="IQ203" s="493"/>
      <c r="IR203" s="493"/>
      <c r="IS203" s="493"/>
      <c r="IT203" s="493"/>
      <c r="IU203" s="493"/>
      <c r="IV203" s="493"/>
      <c r="IW203" s="493"/>
      <c r="IX203" s="493"/>
      <c r="IY203" s="493"/>
      <c r="IZ203" s="493"/>
      <c r="JA203" s="493"/>
      <c r="JB203" s="493"/>
      <c r="JC203" s="493"/>
      <c r="JD203" s="493"/>
      <c r="JE203" s="493"/>
      <c r="JF203" s="493"/>
      <c r="JG203" s="493"/>
      <c r="JH203" s="493"/>
      <c r="JI203" s="493"/>
      <c r="JJ203" s="493"/>
      <c r="JK203" s="493"/>
      <c r="JL203" s="493"/>
      <c r="JM203" s="493"/>
      <c r="JN203" s="493"/>
      <c r="JO203" s="493"/>
      <c r="JP203" s="493"/>
      <c r="JQ203" s="493"/>
      <c r="JR203" s="493"/>
      <c r="JS203" s="493"/>
      <c r="JT203" s="493"/>
      <c r="JU203" s="493"/>
      <c r="JV203" s="493"/>
      <c r="JW203" s="493"/>
      <c r="JX203" s="493"/>
      <c r="JY203" s="493"/>
      <c r="JZ203" s="493"/>
      <c r="KA203" s="493"/>
      <c r="KB203" s="493"/>
      <c r="KC203" s="493"/>
      <c r="KD203" s="493"/>
      <c r="KE203" s="493"/>
      <c r="KF203" s="493"/>
      <c r="KG203" s="493"/>
      <c r="KH203" s="493"/>
      <c r="KI203" s="493"/>
      <c r="KJ203" s="493"/>
      <c r="KK203" s="493"/>
      <c r="KL203" s="493"/>
      <c r="KM203" s="493"/>
      <c r="KN203" s="493"/>
      <c r="KO203" s="493"/>
      <c r="KP203" s="493"/>
      <c r="KQ203" s="493"/>
      <c r="KR203" s="493"/>
      <c r="KS203" s="493"/>
      <c r="KT203" s="493"/>
      <c r="KU203" s="493"/>
      <c r="KV203" s="493"/>
      <c r="KW203" s="493"/>
      <c r="KX203" s="493"/>
      <c r="KY203" s="493"/>
      <c r="KZ203" s="493"/>
      <c r="LA203" s="493"/>
      <c r="LB203" s="493"/>
      <c r="LC203" s="493"/>
      <c r="LD203" s="493"/>
      <c r="LE203" s="493"/>
      <c r="LF203" s="493"/>
      <c r="LG203" s="493"/>
      <c r="LH203" s="493"/>
      <c r="LI203" s="493"/>
      <c r="LJ203" s="493"/>
      <c r="LK203" s="493"/>
      <c r="LL203" s="493"/>
      <c r="LM203" s="493"/>
      <c r="LN203" s="493"/>
      <c r="LO203" s="493"/>
      <c r="LP203" s="493"/>
      <c r="LQ203" s="493"/>
      <c r="LR203" s="493"/>
      <c r="LS203" s="493"/>
      <c r="LT203" s="493"/>
      <c r="LU203" s="493"/>
      <c r="LV203" s="493"/>
      <c r="LW203" s="493"/>
      <c r="LX203" s="493"/>
      <c r="LY203" s="493"/>
      <c r="LZ203" s="493"/>
      <c r="MA203" s="493"/>
      <c r="MB203" s="493"/>
      <c r="MC203" s="493"/>
      <c r="MD203" s="493"/>
      <c r="ME203" s="493"/>
      <c r="MF203" s="493"/>
      <c r="MG203" s="493"/>
      <c r="MH203" s="493"/>
      <c r="MI203" s="493"/>
      <c r="MJ203" s="493"/>
      <c r="MK203" s="493"/>
      <c r="ML203" s="493"/>
      <c r="MM203" s="493"/>
      <c r="MN203" s="493"/>
      <c r="MO203" s="493"/>
      <c r="MP203" s="493"/>
      <c r="MQ203" s="493"/>
      <c r="MR203" s="493"/>
      <c r="MS203" s="493"/>
      <c r="MT203" s="493"/>
      <c r="MU203" s="493"/>
      <c r="MV203" s="493"/>
      <c r="MW203" s="493"/>
    </row>
    <row r="204" spans="1:361" s="1" customFormat="1" ht="13.8">
      <c r="A204" s="489" t="s">
        <v>666</v>
      </c>
      <c r="B204" s="493"/>
      <c r="C204" s="493"/>
      <c r="D204" s="493"/>
      <c r="E204" s="493"/>
      <c r="F204" s="493"/>
      <c r="G204" s="493"/>
      <c r="H204" s="493"/>
      <c r="I204" s="493"/>
      <c r="J204" s="493"/>
      <c r="K204" s="493"/>
      <c r="L204" s="493"/>
      <c r="M204" s="493"/>
      <c r="N204" s="493"/>
      <c r="O204" s="493"/>
      <c r="P204" s="493"/>
      <c r="Q204" s="493"/>
      <c r="R204" s="493"/>
      <c r="S204" s="493"/>
      <c r="T204" s="493"/>
      <c r="U204" s="493"/>
      <c r="V204" s="493"/>
      <c r="W204" s="493"/>
      <c r="X204" s="493"/>
      <c r="Y204" s="493"/>
      <c r="Z204" s="493"/>
      <c r="AA204" s="493"/>
      <c r="AB204" s="493"/>
      <c r="AC204" s="493"/>
      <c r="AD204" s="493"/>
      <c r="AE204" s="493"/>
      <c r="AF204" s="493"/>
      <c r="AG204" s="493"/>
      <c r="AH204" s="493"/>
      <c r="AI204" s="493"/>
      <c r="AJ204" s="493"/>
      <c r="AK204" s="493"/>
      <c r="AL204" s="493"/>
      <c r="AM204" s="493"/>
      <c r="AN204" s="493"/>
      <c r="AO204" s="493"/>
      <c r="AP204" s="493"/>
      <c r="AQ204" s="493"/>
      <c r="AR204" s="493"/>
      <c r="AS204" s="493"/>
      <c r="AT204" s="493"/>
      <c r="AU204" s="493"/>
      <c r="AV204" s="493"/>
      <c r="AW204" s="493"/>
      <c r="AX204" s="493"/>
      <c r="AY204" s="493"/>
      <c r="AZ204" s="493"/>
      <c r="BA204" s="493"/>
      <c r="BB204" s="493"/>
      <c r="BC204" s="493"/>
      <c r="BD204" s="493"/>
      <c r="BE204" s="493"/>
      <c r="BF204" s="493"/>
      <c r="BG204" s="493"/>
      <c r="BH204" s="493"/>
      <c r="BI204" s="493"/>
      <c r="BJ204" s="493"/>
      <c r="BK204" s="493"/>
      <c r="BL204" s="493"/>
      <c r="BM204" s="493"/>
      <c r="BN204" s="493"/>
      <c r="BO204" s="493"/>
      <c r="BP204" s="493"/>
      <c r="BQ204" s="493"/>
      <c r="BR204" s="493"/>
      <c r="BS204" s="493"/>
      <c r="BT204" s="493"/>
      <c r="BU204" s="493"/>
      <c r="BV204" s="493"/>
      <c r="BW204" s="493"/>
      <c r="BX204" s="493"/>
      <c r="BY204" s="493"/>
      <c r="BZ204" s="493"/>
      <c r="CA204" s="493"/>
      <c r="CB204" s="493"/>
      <c r="CC204" s="493"/>
      <c r="CD204" s="493"/>
      <c r="CE204" s="493"/>
      <c r="CF204" s="493"/>
      <c r="CG204" s="493"/>
      <c r="CH204" s="493"/>
      <c r="CI204" s="493"/>
      <c r="CJ204" s="493"/>
      <c r="CK204" s="493"/>
      <c r="CL204" s="493"/>
      <c r="CM204" s="493"/>
      <c r="CN204" s="493"/>
      <c r="CO204" s="493"/>
      <c r="CP204" s="493"/>
      <c r="CQ204" s="493"/>
      <c r="CR204" s="493"/>
      <c r="CS204" s="493"/>
      <c r="CT204" s="493"/>
      <c r="CU204" s="493"/>
      <c r="CV204" s="493"/>
      <c r="CW204" s="493"/>
      <c r="CX204" s="493"/>
      <c r="CY204" s="493"/>
      <c r="CZ204" s="493"/>
      <c r="DA204" s="493"/>
      <c r="DB204" s="493"/>
      <c r="DC204" s="493"/>
      <c r="DD204" s="493"/>
      <c r="DE204" s="493"/>
      <c r="DF204" s="493"/>
      <c r="DG204" s="493"/>
      <c r="DH204" s="493"/>
      <c r="DI204" s="493"/>
      <c r="DJ204" s="493"/>
      <c r="DK204" s="493"/>
      <c r="DL204" s="493"/>
      <c r="DM204" s="493"/>
      <c r="DN204" s="493"/>
      <c r="DO204" s="493"/>
      <c r="DP204" s="493"/>
      <c r="DQ204" s="493"/>
      <c r="DR204" s="493"/>
      <c r="DS204" s="493"/>
      <c r="DT204" s="493"/>
      <c r="DU204" s="493"/>
      <c r="DV204" s="493"/>
      <c r="DW204" s="493"/>
      <c r="DX204" s="493"/>
      <c r="DY204" s="493"/>
      <c r="DZ204" s="493"/>
      <c r="EA204" s="493"/>
      <c r="EB204" s="493"/>
      <c r="EC204" s="493"/>
      <c r="ED204" s="493"/>
      <c r="EE204" s="493"/>
      <c r="EF204" s="493"/>
      <c r="EG204" s="493"/>
      <c r="EH204" s="493"/>
      <c r="EI204" s="493"/>
      <c r="EJ204" s="493"/>
      <c r="EK204" s="493"/>
      <c r="EL204" s="493"/>
      <c r="EM204" s="493"/>
      <c r="EN204" s="493"/>
      <c r="EO204" s="493"/>
      <c r="EP204" s="493"/>
      <c r="EQ204" s="493"/>
      <c r="ER204" s="493"/>
      <c r="ES204" s="493"/>
      <c r="ET204" s="493"/>
      <c r="EU204" s="493"/>
      <c r="EV204" s="493"/>
      <c r="EW204" s="493"/>
      <c r="EX204" s="493"/>
      <c r="EY204" s="493"/>
      <c r="EZ204" s="493"/>
      <c r="FA204" s="493"/>
      <c r="FB204" s="493"/>
      <c r="FC204" s="493"/>
      <c r="FD204" s="493"/>
      <c r="FE204" s="493"/>
      <c r="FF204" s="493"/>
      <c r="FG204" s="493"/>
      <c r="FH204" s="493"/>
      <c r="FI204" s="493"/>
      <c r="FJ204" s="493"/>
      <c r="FK204" s="493"/>
      <c r="FL204" s="493"/>
      <c r="FM204" s="493"/>
      <c r="FN204" s="493"/>
      <c r="FO204" s="493"/>
      <c r="FP204" s="493"/>
      <c r="FQ204" s="493"/>
      <c r="FR204" s="493"/>
      <c r="FS204" s="493"/>
      <c r="FT204" s="493"/>
      <c r="FU204" s="493"/>
      <c r="FV204" s="493"/>
      <c r="FW204" s="493"/>
      <c r="FX204" s="493"/>
      <c r="FY204" s="493"/>
      <c r="FZ204" s="493"/>
      <c r="GA204" s="493"/>
      <c r="GB204" s="493"/>
      <c r="GC204" s="493"/>
      <c r="GD204" s="493"/>
      <c r="GE204" s="493"/>
      <c r="GF204" s="493"/>
      <c r="GG204" s="493"/>
      <c r="GH204" s="493"/>
      <c r="GI204" s="493"/>
      <c r="GJ204" s="493"/>
      <c r="GK204" s="493"/>
      <c r="GL204" s="493"/>
      <c r="GM204" s="493"/>
      <c r="GN204" s="493"/>
      <c r="GO204" s="493"/>
      <c r="GP204" s="493"/>
      <c r="GQ204" s="493"/>
      <c r="GR204" s="493"/>
      <c r="GS204" s="493"/>
      <c r="GT204" s="493"/>
      <c r="GU204" s="493"/>
      <c r="GV204" s="493"/>
      <c r="GW204" s="493"/>
      <c r="GX204" s="493"/>
      <c r="GY204" s="493"/>
      <c r="GZ204" s="493"/>
      <c r="HA204" s="493"/>
      <c r="HB204" s="493"/>
      <c r="HC204" s="493"/>
      <c r="HD204" s="493"/>
      <c r="HE204" s="493"/>
      <c r="HF204" s="493"/>
      <c r="HG204" s="493"/>
      <c r="HH204" s="493"/>
      <c r="HI204" s="493"/>
      <c r="HJ204" s="493"/>
      <c r="HK204" s="493"/>
      <c r="HL204" s="493"/>
      <c r="HM204" s="493"/>
      <c r="HN204" s="493"/>
      <c r="HO204" s="493"/>
      <c r="HP204" s="493"/>
      <c r="HQ204" s="493"/>
      <c r="HR204" s="493"/>
      <c r="HS204" s="493"/>
      <c r="HT204" s="493"/>
      <c r="HU204" s="493"/>
      <c r="HV204" s="493"/>
      <c r="HW204" s="493"/>
      <c r="HX204" s="493"/>
      <c r="HY204" s="493"/>
      <c r="HZ204" s="493"/>
      <c r="IA204" s="493"/>
      <c r="IB204" s="493"/>
      <c r="IC204" s="493"/>
      <c r="ID204" s="493"/>
      <c r="IE204" s="493"/>
      <c r="IF204" s="493"/>
      <c r="IG204" s="493"/>
      <c r="IH204" s="493"/>
      <c r="II204" s="493"/>
      <c r="IJ204" s="493"/>
      <c r="IK204" s="493"/>
      <c r="IL204" s="493"/>
      <c r="IM204" s="493"/>
      <c r="IN204" s="493"/>
      <c r="IO204" s="493"/>
      <c r="IP204" s="493"/>
      <c r="IQ204" s="493"/>
      <c r="IR204" s="493"/>
      <c r="IS204" s="493"/>
      <c r="IT204" s="493"/>
      <c r="IU204" s="493"/>
      <c r="IV204" s="493"/>
      <c r="IW204" s="493"/>
      <c r="IX204" s="493"/>
      <c r="IY204" s="493"/>
      <c r="IZ204" s="493"/>
      <c r="JA204" s="493"/>
      <c r="JB204" s="493"/>
      <c r="JC204" s="493"/>
      <c r="JD204" s="493"/>
      <c r="JE204" s="493"/>
      <c r="JF204" s="493"/>
      <c r="JG204" s="493"/>
      <c r="JH204" s="493"/>
      <c r="JI204" s="493"/>
      <c r="JJ204" s="493"/>
      <c r="JK204" s="493"/>
      <c r="JL204" s="493"/>
      <c r="JM204" s="493"/>
      <c r="JN204" s="493"/>
      <c r="JO204" s="493"/>
      <c r="JP204" s="493"/>
      <c r="JQ204" s="493"/>
      <c r="JR204" s="493"/>
      <c r="JS204" s="493"/>
      <c r="JT204" s="493"/>
      <c r="JU204" s="493"/>
      <c r="JV204" s="493"/>
      <c r="JW204" s="493"/>
      <c r="JX204" s="493"/>
      <c r="JY204" s="493"/>
      <c r="JZ204" s="493"/>
      <c r="KA204" s="493"/>
      <c r="KB204" s="493"/>
      <c r="KC204" s="493"/>
      <c r="KD204" s="493"/>
      <c r="KE204" s="493"/>
      <c r="KF204" s="493"/>
      <c r="KG204" s="493"/>
      <c r="KH204" s="493"/>
      <c r="KI204" s="493"/>
      <c r="KJ204" s="493"/>
      <c r="KK204" s="493"/>
      <c r="KL204" s="493"/>
      <c r="KM204" s="493"/>
      <c r="KN204" s="493"/>
      <c r="KO204" s="493"/>
      <c r="KP204" s="493"/>
      <c r="KQ204" s="493"/>
      <c r="KR204" s="493"/>
      <c r="KS204" s="493"/>
      <c r="KT204" s="493"/>
      <c r="KU204" s="493"/>
      <c r="KV204" s="493"/>
      <c r="KW204" s="493"/>
      <c r="KX204" s="493"/>
      <c r="KY204" s="493"/>
      <c r="KZ204" s="493"/>
      <c r="LA204" s="493"/>
      <c r="LB204" s="493"/>
      <c r="LC204" s="493"/>
      <c r="LD204" s="493"/>
      <c r="LE204" s="493"/>
      <c r="LF204" s="493"/>
      <c r="LG204" s="493"/>
      <c r="LH204" s="493"/>
      <c r="LI204" s="493"/>
      <c r="LJ204" s="493"/>
      <c r="LK204" s="493"/>
      <c r="LL204" s="493"/>
      <c r="LM204" s="493"/>
      <c r="LN204" s="493"/>
      <c r="LO204" s="493"/>
      <c r="LP204" s="493"/>
      <c r="LQ204" s="493"/>
      <c r="LR204" s="493"/>
      <c r="LS204" s="493"/>
      <c r="LT204" s="493"/>
      <c r="LU204" s="493"/>
      <c r="LV204" s="493"/>
      <c r="LW204" s="493"/>
      <c r="LX204" s="493"/>
      <c r="LY204" s="493"/>
      <c r="LZ204" s="493"/>
      <c r="MA204" s="493"/>
      <c r="MB204" s="493"/>
      <c r="MC204" s="493"/>
      <c r="MD204" s="493"/>
      <c r="ME204" s="493"/>
      <c r="MF204" s="493"/>
      <c r="MG204" s="493"/>
      <c r="MH204" s="493"/>
      <c r="MI204" s="493"/>
      <c r="MJ204" s="493"/>
      <c r="MK204" s="493"/>
      <c r="ML204" s="493"/>
      <c r="MM204" s="493"/>
      <c r="MN204" s="493"/>
      <c r="MO204" s="493"/>
      <c r="MP204" s="493"/>
      <c r="MQ204" s="493"/>
      <c r="MR204" s="493"/>
      <c r="MS204" s="493"/>
      <c r="MT204" s="493"/>
      <c r="MU204" s="493"/>
      <c r="MV204" s="493"/>
      <c r="MW204" s="493"/>
    </row>
    <row r="205" spans="1:361" s="1" customFormat="1" ht="13.8">
      <c r="A205" s="489" t="s">
        <v>116</v>
      </c>
      <c r="B205" s="493"/>
      <c r="C205" s="493"/>
      <c r="D205" s="493"/>
      <c r="E205" s="493"/>
      <c r="F205" s="493"/>
      <c r="G205" s="493"/>
      <c r="H205" s="493"/>
      <c r="I205" s="493"/>
      <c r="J205" s="493"/>
      <c r="K205" s="493"/>
      <c r="L205" s="493"/>
      <c r="M205" s="493"/>
      <c r="N205" s="493"/>
      <c r="O205" s="493"/>
      <c r="P205" s="493"/>
      <c r="Q205" s="493"/>
      <c r="R205" s="493"/>
      <c r="S205" s="493"/>
      <c r="T205" s="493"/>
      <c r="U205" s="493"/>
      <c r="V205" s="493"/>
      <c r="W205" s="493"/>
      <c r="X205" s="493"/>
      <c r="Y205" s="493"/>
      <c r="Z205" s="493"/>
      <c r="AA205" s="493"/>
      <c r="AB205" s="493"/>
      <c r="AC205" s="493"/>
      <c r="AD205" s="493"/>
      <c r="AE205" s="493"/>
      <c r="AF205" s="493"/>
      <c r="AG205" s="493"/>
      <c r="AH205" s="493"/>
      <c r="AI205" s="493"/>
      <c r="AJ205" s="493"/>
      <c r="AK205" s="493"/>
      <c r="AL205" s="493"/>
      <c r="AM205" s="493"/>
      <c r="AN205" s="493"/>
      <c r="AO205" s="493"/>
      <c r="AP205" s="493"/>
      <c r="AQ205" s="493"/>
      <c r="AR205" s="493"/>
      <c r="AS205" s="493"/>
      <c r="AT205" s="493"/>
      <c r="AU205" s="493"/>
      <c r="AV205" s="493"/>
      <c r="AW205" s="493"/>
      <c r="AX205" s="493"/>
      <c r="AY205" s="493"/>
      <c r="AZ205" s="493"/>
      <c r="BA205" s="493"/>
      <c r="BB205" s="493"/>
      <c r="BC205" s="493"/>
      <c r="BD205" s="493"/>
      <c r="BE205" s="493"/>
      <c r="BF205" s="493"/>
      <c r="BG205" s="493"/>
      <c r="BH205" s="493"/>
      <c r="BI205" s="493"/>
      <c r="BJ205" s="493"/>
      <c r="BK205" s="493"/>
      <c r="BL205" s="493"/>
      <c r="BM205" s="493"/>
      <c r="BN205" s="493"/>
      <c r="BO205" s="493"/>
      <c r="BP205" s="493"/>
      <c r="BQ205" s="493"/>
      <c r="BR205" s="493"/>
      <c r="BS205" s="493"/>
      <c r="BT205" s="493"/>
      <c r="BU205" s="493"/>
      <c r="BV205" s="493"/>
      <c r="BW205" s="493"/>
      <c r="BX205" s="493"/>
      <c r="BY205" s="493"/>
      <c r="BZ205" s="493"/>
      <c r="CA205" s="493"/>
      <c r="CB205" s="493"/>
      <c r="CC205" s="493"/>
      <c r="CD205" s="493"/>
      <c r="CE205" s="493"/>
      <c r="CF205" s="493"/>
      <c r="CG205" s="493"/>
      <c r="CH205" s="493"/>
      <c r="CI205" s="493"/>
      <c r="CJ205" s="493"/>
      <c r="CK205" s="493"/>
      <c r="CL205" s="493"/>
      <c r="CM205" s="493"/>
      <c r="CN205" s="493"/>
      <c r="CO205" s="493"/>
      <c r="CP205" s="493"/>
      <c r="CQ205" s="493"/>
      <c r="CR205" s="493"/>
      <c r="CS205" s="493"/>
      <c r="CT205" s="493"/>
      <c r="CU205" s="493"/>
      <c r="CV205" s="493"/>
      <c r="CW205" s="493"/>
      <c r="CX205" s="493"/>
      <c r="CY205" s="493"/>
      <c r="CZ205" s="493"/>
      <c r="DA205" s="493"/>
      <c r="DB205" s="493"/>
      <c r="DC205" s="493"/>
      <c r="DD205" s="493"/>
      <c r="DE205" s="493"/>
      <c r="DF205" s="493"/>
      <c r="DG205" s="493"/>
      <c r="DH205" s="493"/>
      <c r="DI205" s="493"/>
      <c r="DJ205" s="493"/>
      <c r="DK205" s="493"/>
      <c r="DL205" s="493"/>
      <c r="DM205" s="493"/>
      <c r="DN205" s="493"/>
      <c r="DO205" s="493"/>
      <c r="DP205" s="493"/>
      <c r="DQ205" s="493"/>
      <c r="DR205" s="493"/>
      <c r="DS205" s="493"/>
      <c r="DT205" s="493"/>
      <c r="DU205" s="493"/>
      <c r="DV205" s="493"/>
      <c r="DW205" s="493"/>
      <c r="DX205" s="493"/>
      <c r="DY205" s="493"/>
      <c r="DZ205" s="493"/>
      <c r="EA205" s="493"/>
      <c r="EB205" s="493"/>
      <c r="EC205" s="493"/>
      <c r="ED205" s="493"/>
      <c r="EE205" s="493"/>
      <c r="EF205" s="493"/>
      <c r="EG205" s="493"/>
      <c r="EH205" s="493"/>
      <c r="EI205" s="493"/>
      <c r="EJ205" s="493"/>
      <c r="EK205" s="493"/>
      <c r="EL205" s="493"/>
      <c r="EM205" s="493"/>
      <c r="EN205" s="493"/>
      <c r="EO205" s="493"/>
      <c r="EP205" s="493"/>
      <c r="EQ205" s="493"/>
      <c r="ER205" s="493"/>
      <c r="ES205" s="493"/>
      <c r="ET205" s="493"/>
      <c r="EU205" s="493"/>
      <c r="EV205" s="493"/>
      <c r="EW205" s="493"/>
      <c r="EX205" s="493"/>
      <c r="EY205" s="493"/>
      <c r="EZ205" s="493"/>
      <c r="FA205" s="493"/>
      <c r="FB205" s="493"/>
      <c r="FC205" s="493"/>
      <c r="FD205" s="493"/>
      <c r="FE205" s="493"/>
      <c r="FF205" s="493"/>
      <c r="FG205" s="493"/>
      <c r="FH205" s="493"/>
      <c r="FI205" s="493"/>
      <c r="FJ205" s="493"/>
      <c r="FK205" s="493"/>
      <c r="FL205" s="493"/>
      <c r="FM205" s="493"/>
      <c r="FN205" s="493"/>
      <c r="FO205" s="493"/>
      <c r="FP205" s="493"/>
      <c r="FQ205" s="493"/>
      <c r="FR205" s="493"/>
      <c r="FS205" s="493"/>
      <c r="FT205" s="493"/>
      <c r="FU205" s="493"/>
      <c r="FV205" s="493"/>
      <c r="FW205" s="493"/>
      <c r="FX205" s="493"/>
      <c r="FY205" s="493"/>
      <c r="FZ205" s="493"/>
      <c r="GA205" s="493"/>
      <c r="GB205" s="493"/>
      <c r="GC205" s="493"/>
      <c r="GD205" s="493"/>
      <c r="GE205" s="493"/>
      <c r="GF205" s="493"/>
      <c r="GG205" s="493"/>
      <c r="GH205" s="493"/>
      <c r="GI205" s="493"/>
      <c r="GJ205" s="493"/>
      <c r="GK205" s="493"/>
      <c r="GL205" s="493"/>
      <c r="GM205" s="493"/>
      <c r="GN205" s="493"/>
      <c r="GO205" s="493"/>
      <c r="GP205" s="493"/>
      <c r="GQ205" s="493"/>
      <c r="GR205" s="493"/>
      <c r="GS205" s="493"/>
      <c r="GT205" s="493"/>
      <c r="GU205" s="493"/>
      <c r="GV205" s="493"/>
      <c r="GW205" s="493"/>
      <c r="GX205" s="493"/>
      <c r="GY205" s="493"/>
      <c r="GZ205" s="493"/>
      <c r="HA205" s="493"/>
      <c r="HB205" s="493"/>
      <c r="HC205" s="493"/>
      <c r="HD205" s="493"/>
      <c r="HE205" s="493"/>
      <c r="HF205" s="493"/>
      <c r="HG205" s="493"/>
      <c r="HH205" s="493"/>
      <c r="HI205" s="493"/>
      <c r="HJ205" s="493"/>
      <c r="HK205" s="493"/>
      <c r="HL205" s="493"/>
      <c r="HM205" s="493"/>
      <c r="HN205" s="493"/>
      <c r="HO205" s="493"/>
      <c r="HP205" s="493"/>
      <c r="HQ205" s="493"/>
      <c r="HR205" s="493"/>
      <c r="HS205" s="493"/>
      <c r="HT205" s="493"/>
      <c r="HU205" s="493"/>
      <c r="HV205" s="493"/>
      <c r="HW205" s="493"/>
      <c r="HX205" s="493"/>
      <c r="HY205" s="493"/>
      <c r="HZ205" s="493"/>
      <c r="IA205" s="493"/>
      <c r="IB205" s="493"/>
      <c r="IC205" s="493"/>
      <c r="ID205" s="493"/>
      <c r="IE205" s="493"/>
      <c r="IF205" s="493"/>
      <c r="IG205" s="493"/>
      <c r="IH205" s="493"/>
      <c r="II205" s="493"/>
      <c r="IJ205" s="493"/>
      <c r="IK205" s="493"/>
      <c r="IL205" s="493"/>
      <c r="IM205" s="493"/>
      <c r="IN205" s="493"/>
      <c r="IO205" s="493"/>
      <c r="IP205" s="493"/>
      <c r="IQ205" s="493"/>
      <c r="IR205" s="493"/>
      <c r="IS205" s="493"/>
      <c r="IT205" s="493"/>
      <c r="IU205" s="493"/>
      <c r="IV205" s="493"/>
      <c r="IW205" s="493"/>
      <c r="IX205" s="493"/>
      <c r="IY205" s="493"/>
      <c r="IZ205" s="493"/>
      <c r="JA205" s="493"/>
      <c r="JB205" s="493"/>
      <c r="JC205" s="493"/>
      <c r="JD205" s="493"/>
      <c r="JE205" s="493"/>
      <c r="JF205" s="493"/>
      <c r="JG205" s="493"/>
      <c r="JH205" s="493"/>
      <c r="JI205" s="493"/>
      <c r="JJ205" s="493"/>
      <c r="JK205" s="493"/>
      <c r="JL205" s="493"/>
      <c r="JM205" s="493"/>
      <c r="JN205" s="493"/>
      <c r="JO205" s="493"/>
      <c r="JP205" s="493"/>
      <c r="JQ205" s="493"/>
      <c r="JR205" s="493"/>
      <c r="JS205" s="493"/>
      <c r="JT205" s="493"/>
      <c r="JU205" s="493"/>
      <c r="JV205" s="493"/>
      <c r="JW205" s="493"/>
      <c r="JX205" s="493"/>
      <c r="JY205" s="493"/>
      <c r="JZ205" s="493"/>
      <c r="KA205" s="493"/>
      <c r="KB205" s="493"/>
      <c r="KC205" s="493"/>
      <c r="KD205" s="493"/>
      <c r="KE205" s="493"/>
      <c r="KF205" s="493"/>
      <c r="KG205" s="493"/>
      <c r="KH205" s="493"/>
      <c r="KI205" s="493"/>
      <c r="KJ205" s="493"/>
      <c r="KK205" s="493"/>
      <c r="KL205" s="493"/>
      <c r="KM205" s="493"/>
      <c r="KN205" s="493"/>
      <c r="KO205" s="493"/>
      <c r="KP205" s="493"/>
      <c r="KQ205" s="493"/>
      <c r="KR205" s="493"/>
      <c r="KS205" s="493"/>
      <c r="KT205" s="493"/>
      <c r="KU205" s="493"/>
      <c r="KV205" s="493"/>
      <c r="KW205" s="493"/>
      <c r="KX205" s="493"/>
      <c r="KY205" s="493"/>
      <c r="KZ205" s="493"/>
      <c r="LA205" s="493"/>
      <c r="LB205" s="493"/>
      <c r="LC205" s="493"/>
      <c r="LD205" s="493"/>
      <c r="LE205" s="493"/>
      <c r="LF205" s="493"/>
      <c r="LG205" s="493"/>
      <c r="LH205" s="493"/>
      <c r="LI205" s="493"/>
      <c r="LJ205" s="493"/>
      <c r="LK205" s="493"/>
      <c r="LL205" s="493"/>
      <c r="LM205" s="493"/>
      <c r="LN205" s="493"/>
      <c r="LO205" s="493"/>
      <c r="LP205" s="493"/>
      <c r="LQ205" s="493"/>
      <c r="LR205" s="493"/>
      <c r="LS205" s="493"/>
      <c r="LT205" s="493"/>
      <c r="LU205" s="493"/>
      <c r="LV205" s="493"/>
      <c r="LW205" s="493"/>
      <c r="LX205" s="493"/>
      <c r="LY205" s="493"/>
      <c r="LZ205" s="493"/>
      <c r="MA205" s="493"/>
      <c r="MB205" s="493"/>
      <c r="MC205" s="493"/>
      <c r="MD205" s="493"/>
      <c r="ME205" s="493"/>
      <c r="MF205" s="493"/>
      <c r="MG205" s="493"/>
      <c r="MH205" s="493"/>
      <c r="MI205" s="493"/>
      <c r="MJ205" s="493"/>
      <c r="MK205" s="493"/>
      <c r="ML205" s="493"/>
      <c r="MM205" s="493"/>
      <c r="MN205" s="493"/>
      <c r="MO205" s="493"/>
      <c r="MP205" s="493"/>
      <c r="MQ205" s="493"/>
      <c r="MR205" s="493"/>
      <c r="MS205" s="493"/>
      <c r="MT205" s="493"/>
      <c r="MU205" s="493"/>
      <c r="MV205" s="493"/>
      <c r="MW205" s="493"/>
    </row>
    <row r="206" spans="1:361" s="1" customFormat="1" ht="13.8">
      <c r="A206" s="489" t="s">
        <v>150</v>
      </c>
      <c r="B206" s="493"/>
      <c r="C206" s="493"/>
      <c r="D206" s="493"/>
      <c r="E206" s="493"/>
      <c r="F206" s="493"/>
      <c r="G206" s="493"/>
      <c r="H206" s="493"/>
      <c r="I206" s="493"/>
      <c r="J206" s="493"/>
      <c r="K206" s="493"/>
      <c r="L206" s="493"/>
      <c r="M206" s="493"/>
      <c r="N206" s="493"/>
      <c r="O206" s="493"/>
      <c r="P206" s="493"/>
      <c r="Q206" s="493"/>
      <c r="R206" s="493"/>
      <c r="S206" s="493"/>
      <c r="T206" s="493"/>
      <c r="U206" s="493"/>
      <c r="V206" s="493"/>
      <c r="W206" s="493"/>
      <c r="X206" s="493"/>
      <c r="Y206" s="493"/>
      <c r="Z206" s="493"/>
      <c r="AA206" s="493"/>
      <c r="AB206" s="493"/>
      <c r="AC206" s="493"/>
      <c r="AD206" s="493"/>
      <c r="AE206" s="493"/>
      <c r="AF206" s="493"/>
      <c r="AG206" s="493"/>
      <c r="AH206" s="493"/>
      <c r="AI206" s="493"/>
      <c r="AJ206" s="493"/>
      <c r="AK206" s="493"/>
      <c r="AL206" s="493"/>
      <c r="AM206" s="493"/>
      <c r="AN206" s="493"/>
      <c r="AO206" s="493"/>
      <c r="AP206" s="493"/>
      <c r="AQ206" s="493"/>
      <c r="AR206" s="493"/>
      <c r="AS206" s="493"/>
      <c r="AT206" s="493"/>
      <c r="AU206" s="493"/>
      <c r="AV206" s="493"/>
      <c r="AW206" s="493"/>
      <c r="AX206" s="493"/>
      <c r="AY206" s="493"/>
      <c r="AZ206" s="493"/>
      <c r="BA206" s="493"/>
      <c r="BB206" s="493"/>
      <c r="BC206" s="493"/>
      <c r="BD206" s="493"/>
      <c r="BE206" s="493"/>
      <c r="BF206" s="493"/>
      <c r="BG206" s="493"/>
      <c r="BH206" s="493"/>
      <c r="BI206" s="493"/>
      <c r="BJ206" s="493"/>
      <c r="BK206" s="493"/>
      <c r="BL206" s="493"/>
      <c r="BM206" s="493"/>
      <c r="BN206" s="493"/>
      <c r="BO206" s="493"/>
      <c r="BP206" s="493"/>
      <c r="BQ206" s="493"/>
      <c r="BR206" s="493"/>
      <c r="BS206" s="493"/>
      <c r="BT206" s="493"/>
      <c r="BU206" s="493"/>
      <c r="BV206" s="493"/>
      <c r="BW206" s="493"/>
      <c r="BX206" s="493"/>
      <c r="BY206" s="493"/>
      <c r="BZ206" s="493"/>
      <c r="CA206" s="493"/>
      <c r="CB206" s="493"/>
      <c r="CC206" s="493"/>
      <c r="CD206" s="493"/>
      <c r="CE206" s="493"/>
      <c r="CF206" s="493"/>
      <c r="CG206" s="493"/>
      <c r="CH206" s="493"/>
      <c r="CI206" s="493"/>
      <c r="CJ206" s="493"/>
      <c r="CK206" s="493"/>
      <c r="CL206" s="493"/>
      <c r="CM206" s="493"/>
      <c r="CN206" s="493"/>
      <c r="CO206" s="493"/>
      <c r="CP206" s="493"/>
      <c r="CQ206" s="493"/>
      <c r="CR206" s="493"/>
      <c r="CS206" s="493"/>
      <c r="CT206" s="493"/>
      <c r="CU206" s="493"/>
      <c r="CV206" s="493"/>
      <c r="CW206" s="493"/>
      <c r="CX206" s="493"/>
      <c r="CY206" s="493"/>
      <c r="CZ206" s="493"/>
      <c r="DA206" s="493"/>
      <c r="DB206" s="493"/>
      <c r="DC206" s="493"/>
      <c r="DD206" s="493"/>
      <c r="DE206" s="493"/>
      <c r="DF206" s="493"/>
      <c r="DG206" s="493"/>
      <c r="DH206" s="493"/>
      <c r="DI206" s="493"/>
      <c r="DJ206" s="493"/>
      <c r="DK206" s="493"/>
      <c r="DL206" s="493"/>
      <c r="DM206" s="493"/>
      <c r="DN206" s="493"/>
      <c r="DO206" s="493"/>
      <c r="DP206" s="493"/>
      <c r="DQ206" s="493"/>
      <c r="DR206" s="493"/>
      <c r="DS206" s="493"/>
      <c r="DT206" s="493"/>
      <c r="DU206" s="493"/>
      <c r="DV206" s="493"/>
      <c r="DW206" s="493"/>
      <c r="DX206" s="493"/>
      <c r="DY206" s="493"/>
      <c r="DZ206" s="493"/>
      <c r="EA206" s="493"/>
      <c r="EB206" s="493"/>
      <c r="EC206" s="493"/>
      <c r="ED206" s="493"/>
      <c r="EE206" s="493"/>
      <c r="EF206" s="493"/>
      <c r="EG206" s="493"/>
      <c r="EH206" s="493"/>
      <c r="EI206" s="493"/>
      <c r="EJ206" s="493"/>
      <c r="EK206" s="493"/>
      <c r="EL206" s="493"/>
      <c r="EM206" s="493"/>
      <c r="EN206" s="493"/>
      <c r="EO206" s="493"/>
      <c r="EP206" s="493"/>
      <c r="EQ206" s="493"/>
      <c r="ER206" s="493"/>
      <c r="ES206" s="493"/>
      <c r="ET206" s="493"/>
      <c r="EU206" s="493"/>
      <c r="EV206" s="493"/>
      <c r="EW206" s="493"/>
      <c r="EX206" s="493"/>
      <c r="EY206" s="493"/>
      <c r="EZ206" s="493"/>
      <c r="FA206" s="493"/>
      <c r="FB206" s="493"/>
      <c r="FC206" s="493"/>
      <c r="FD206" s="493"/>
      <c r="FE206" s="493"/>
      <c r="FF206" s="493"/>
      <c r="FG206" s="493"/>
      <c r="FH206" s="493"/>
      <c r="FI206" s="493"/>
      <c r="FJ206" s="493"/>
      <c r="FK206" s="493"/>
      <c r="FL206" s="493"/>
      <c r="FM206" s="493"/>
      <c r="FN206" s="493"/>
      <c r="FO206" s="493"/>
      <c r="FP206" s="493"/>
      <c r="FQ206" s="493"/>
      <c r="FR206" s="493"/>
      <c r="FS206" s="493"/>
      <c r="FT206" s="493"/>
      <c r="FU206" s="493"/>
      <c r="FV206" s="493"/>
      <c r="FW206" s="493"/>
      <c r="FX206" s="493"/>
      <c r="FY206" s="493"/>
      <c r="FZ206" s="493"/>
      <c r="GA206" s="493"/>
      <c r="GB206" s="493"/>
      <c r="GC206" s="493"/>
      <c r="GD206" s="493"/>
      <c r="GE206" s="493"/>
      <c r="GF206" s="493"/>
      <c r="GG206" s="493"/>
      <c r="GH206" s="493"/>
      <c r="GI206" s="493"/>
      <c r="GJ206" s="493"/>
      <c r="GK206" s="493"/>
      <c r="GL206" s="493"/>
      <c r="GM206" s="493"/>
      <c r="GN206" s="493"/>
      <c r="GO206" s="493"/>
      <c r="GP206" s="493"/>
      <c r="GQ206" s="493"/>
      <c r="GR206" s="493"/>
      <c r="GS206" s="493"/>
      <c r="GT206" s="493"/>
      <c r="GU206" s="493"/>
      <c r="GV206" s="493"/>
      <c r="GW206" s="493"/>
      <c r="GX206" s="493"/>
      <c r="GY206" s="493"/>
      <c r="GZ206" s="493"/>
      <c r="HA206" s="493"/>
      <c r="HB206" s="493"/>
      <c r="HC206" s="493"/>
      <c r="HD206" s="493"/>
      <c r="HE206" s="493"/>
      <c r="HF206" s="493"/>
      <c r="HG206" s="493"/>
      <c r="HH206" s="493"/>
      <c r="HI206" s="493"/>
      <c r="HJ206" s="493"/>
      <c r="HK206" s="493"/>
      <c r="HL206" s="493"/>
      <c r="HM206" s="493"/>
      <c r="HN206" s="493"/>
      <c r="HO206" s="493"/>
      <c r="HP206" s="493"/>
      <c r="HQ206" s="493"/>
      <c r="HR206" s="493"/>
      <c r="HS206" s="493"/>
      <c r="HT206" s="493"/>
      <c r="HU206" s="493"/>
      <c r="HV206" s="493"/>
      <c r="HW206" s="493"/>
      <c r="HX206" s="493"/>
      <c r="HY206" s="493"/>
      <c r="HZ206" s="493"/>
      <c r="IA206" s="493"/>
      <c r="IB206" s="493"/>
      <c r="IC206" s="493"/>
      <c r="ID206" s="493"/>
      <c r="IE206" s="493"/>
      <c r="IF206" s="493"/>
      <c r="IG206" s="493"/>
      <c r="IH206" s="493"/>
      <c r="II206" s="493"/>
      <c r="IJ206" s="493"/>
      <c r="IK206" s="493"/>
      <c r="IL206" s="493"/>
      <c r="IM206" s="493"/>
      <c r="IN206" s="493"/>
      <c r="IO206" s="493"/>
      <c r="IP206" s="493"/>
      <c r="IQ206" s="493"/>
      <c r="IR206" s="493"/>
      <c r="IS206" s="493"/>
      <c r="IT206" s="493"/>
      <c r="IU206" s="493"/>
      <c r="IV206" s="493"/>
      <c r="IW206" s="493"/>
      <c r="IX206" s="493"/>
      <c r="IY206" s="493"/>
      <c r="IZ206" s="493"/>
      <c r="JA206" s="493"/>
      <c r="JB206" s="493"/>
      <c r="JC206" s="493"/>
      <c r="JD206" s="493"/>
      <c r="JE206" s="493"/>
      <c r="JF206" s="493"/>
      <c r="JG206" s="493"/>
      <c r="JH206" s="493"/>
      <c r="JI206" s="493"/>
      <c r="JJ206" s="493"/>
      <c r="JK206" s="493"/>
      <c r="JL206" s="493"/>
      <c r="JM206" s="493"/>
      <c r="JN206" s="493"/>
      <c r="JO206" s="493"/>
      <c r="JP206" s="493"/>
      <c r="JQ206" s="493"/>
      <c r="JR206" s="493"/>
      <c r="JS206" s="493"/>
      <c r="JT206" s="493"/>
      <c r="JU206" s="493"/>
      <c r="JV206" s="493"/>
      <c r="JW206" s="493"/>
      <c r="JX206" s="493"/>
      <c r="JY206" s="493"/>
      <c r="JZ206" s="493"/>
      <c r="KA206" s="493"/>
      <c r="KB206" s="493"/>
      <c r="KC206" s="493"/>
      <c r="KD206" s="493"/>
      <c r="KE206" s="493"/>
      <c r="KF206" s="493"/>
      <c r="KG206" s="493"/>
      <c r="KH206" s="493"/>
      <c r="KI206" s="493"/>
      <c r="KJ206" s="493"/>
      <c r="KK206" s="493"/>
      <c r="KL206" s="493"/>
      <c r="KM206" s="493"/>
      <c r="KN206" s="493"/>
      <c r="KO206" s="493"/>
      <c r="KP206" s="493"/>
      <c r="KQ206" s="493"/>
      <c r="KR206" s="493"/>
      <c r="KS206" s="493"/>
      <c r="KT206" s="493"/>
      <c r="KU206" s="493"/>
      <c r="KV206" s="493"/>
      <c r="KW206" s="493"/>
      <c r="KX206" s="493"/>
      <c r="KY206" s="493"/>
      <c r="KZ206" s="493"/>
      <c r="LA206" s="493"/>
      <c r="LB206" s="493"/>
      <c r="LC206" s="493"/>
      <c r="LD206" s="493"/>
      <c r="LE206" s="493"/>
      <c r="LF206" s="493"/>
      <c r="LG206" s="493"/>
      <c r="LH206" s="493"/>
      <c r="LI206" s="493"/>
      <c r="LJ206" s="493"/>
      <c r="LK206" s="493"/>
      <c r="LL206" s="493"/>
      <c r="LM206" s="493"/>
      <c r="LN206" s="493"/>
      <c r="LO206" s="493"/>
      <c r="LP206" s="493"/>
      <c r="LQ206" s="493"/>
      <c r="LR206" s="493"/>
      <c r="LS206" s="493"/>
      <c r="LT206" s="493"/>
      <c r="LU206" s="493"/>
      <c r="LV206" s="493"/>
      <c r="LW206" s="493"/>
      <c r="LX206" s="493"/>
      <c r="LY206" s="493"/>
      <c r="LZ206" s="493"/>
      <c r="MA206" s="493"/>
      <c r="MB206" s="493"/>
      <c r="MC206" s="493"/>
      <c r="MD206" s="493"/>
      <c r="ME206" s="493"/>
      <c r="MF206" s="493"/>
      <c r="MG206" s="493"/>
      <c r="MH206" s="493"/>
      <c r="MI206" s="493"/>
      <c r="MJ206" s="493"/>
      <c r="MK206" s="493"/>
      <c r="ML206" s="493"/>
      <c r="MM206" s="493"/>
      <c r="MN206" s="493"/>
      <c r="MO206" s="493"/>
      <c r="MP206" s="493"/>
      <c r="MQ206" s="493"/>
      <c r="MR206" s="493"/>
      <c r="MS206" s="493"/>
      <c r="MT206" s="493"/>
      <c r="MU206" s="493"/>
      <c r="MV206" s="493"/>
      <c r="MW206" s="493"/>
    </row>
    <row r="207" spans="1:361" s="1" customFormat="1" ht="13.8">
      <c r="A207" s="489" t="s">
        <v>151</v>
      </c>
      <c r="B207" s="493"/>
      <c r="C207" s="493"/>
      <c r="D207" s="493"/>
      <c r="E207" s="493"/>
      <c r="F207" s="493"/>
      <c r="G207" s="493"/>
      <c r="H207" s="493"/>
      <c r="I207" s="493"/>
      <c r="J207" s="493"/>
      <c r="K207" s="493"/>
      <c r="L207" s="493"/>
      <c r="M207" s="493"/>
      <c r="N207" s="493"/>
      <c r="O207" s="493"/>
      <c r="P207" s="493"/>
      <c r="Q207" s="493"/>
      <c r="R207" s="493"/>
      <c r="S207" s="493"/>
      <c r="T207" s="493"/>
      <c r="U207" s="493"/>
      <c r="V207" s="493"/>
      <c r="W207" s="493"/>
      <c r="X207" s="493"/>
      <c r="Y207" s="493"/>
      <c r="Z207" s="493"/>
      <c r="AA207" s="493"/>
      <c r="AB207" s="493"/>
      <c r="AC207" s="493"/>
      <c r="AD207" s="493"/>
      <c r="AE207" s="493"/>
      <c r="AF207" s="493"/>
      <c r="AG207" s="493"/>
      <c r="AH207" s="493"/>
      <c r="AI207" s="493"/>
      <c r="AJ207" s="493"/>
      <c r="AK207" s="493"/>
      <c r="AL207" s="493"/>
      <c r="AM207" s="493"/>
      <c r="AN207" s="493"/>
      <c r="AO207" s="493"/>
      <c r="AP207" s="493"/>
      <c r="AQ207" s="493"/>
      <c r="AR207" s="493"/>
      <c r="AS207" s="493"/>
      <c r="AT207" s="493"/>
      <c r="AU207" s="493"/>
      <c r="AV207" s="493"/>
      <c r="AW207" s="493"/>
      <c r="AX207" s="493"/>
      <c r="AY207" s="493"/>
      <c r="AZ207" s="493"/>
      <c r="BA207" s="493"/>
      <c r="BB207" s="493"/>
      <c r="BC207" s="493"/>
      <c r="BD207" s="493"/>
      <c r="BE207" s="493"/>
      <c r="BF207" s="493"/>
      <c r="BG207" s="493"/>
      <c r="BH207" s="493"/>
      <c r="BI207" s="493"/>
      <c r="BJ207" s="493"/>
      <c r="BK207" s="493"/>
      <c r="BL207" s="493"/>
      <c r="BM207" s="493"/>
      <c r="BN207" s="493"/>
      <c r="BO207" s="493"/>
      <c r="BP207" s="493"/>
      <c r="BQ207" s="493"/>
      <c r="BR207" s="493"/>
      <c r="BS207" s="493"/>
      <c r="BT207" s="493"/>
      <c r="BU207" s="493"/>
      <c r="BV207" s="493"/>
      <c r="BW207" s="493"/>
      <c r="BX207" s="493"/>
      <c r="BY207" s="493"/>
      <c r="BZ207" s="493"/>
      <c r="CA207" s="493"/>
      <c r="CB207" s="493"/>
      <c r="CC207" s="493"/>
      <c r="CD207" s="493"/>
      <c r="CE207" s="493"/>
      <c r="CF207" s="493"/>
      <c r="CG207" s="493"/>
      <c r="CH207" s="493"/>
      <c r="CI207" s="493"/>
      <c r="CJ207" s="493"/>
      <c r="CK207" s="493"/>
      <c r="CL207" s="493"/>
      <c r="CM207" s="493"/>
      <c r="CN207" s="493"/>
      <c r="CO207" s="493"/>
      <c r="CP207" s="493"/>
      <c r="CQ207" s="493"/>
      <c r="CR207" s="493"/>
      <c r="CS207" s="493"/>
      <c r="CT207" s="493"/>
      <c r="CU207" s="493"/>
      <c r="CV207" s="493"/>
      <c r="CW207" s="493"/>
      <c r="CX207" s="493"/>
      <c r="CY207" s="493"/>
      <c r="CZ207" s="493"/>
      <c r="DA207" s="493"/>
      <c r="DB207" s="493"/>
      <c r="DC207" s="493"/>
      <c r="DD207" s="493"/>
      <c r="DE207" s="493"/>
      <c r="DF207" s="493"/>
      <c r="DG207" s="493"/>
      <c r="DH207" s="493"/>
      <c r="DI207" s="493"/>
      <c r="DJ207" s="493"/>
      <c r="DK207" s="493"/>
      <c r="DL207" s="493"/>
      <c r="DM207" s="493"/>
      <c r="DN207" s="493"/>
      <c r="DO207" s="493"/>
      <c r="DP207" s="493"/>
      <c r="DQ207" s="493"/>
      <c r="DR207" s="493"/>
      <c r="DS207" s="493"/>
      <c r="DT207" s="493"/>
      <c r="DU207" s="493"/>
      <c r="DV207" s="493"/>
      <c r="DW207" s="493"/>
      <c r="DX207" s="493"/>
      <c r="DY207" s="493"/>
      <c r="DZ207" s="493"/>
      <c r="EA207" s="493"/>
      <c r="EB207" s="493"/>
      <c r="EC207" s="493"/>
      <c r="ED207" s="493"/>
      <c r="EE207" s="493"/>
      <c r="EF207" s="493"/>
      <c r="EG207" s="493"/>
      <c r="EH207" s="493"/>
      <c r="EI207" s="493"/>
      <c r="EJ207" s="493"/>
      <c r="EK207" s="493"/>
      <c r="EL207" s="493"/>
      <c r="EM207" s="493"/>
      <c r="EN207" s="493"/>
      <c r="EO207" s="493"/>
      <c r="EP207" s="493"/>
      <c r="EQ207" s="493"/>
      <c r="ER207" s="493"/>
      <c r="ES207" s="493"/>
      <c r="ET207" s="493"/>
      <c r="EU207" s="493"/>
      <c r="EV207" s="493"/>
      <c r="EW207" s="493"/>
      <c r="EX207" s="493"/>
      <c r="EY207" s="493"/>
      <c r="EZ207" s="493"/>
      <c r="FA207" s="493"/>
      <c r="FB207" s="493"/>
      <c r="FC207" s="493"/>
      <c r="FD207" s="493"/>
      <c r="FE207" s="493"/>
      <c r="FF207" s="493"/>
      <c r="FG207" s="493"/>
      <c r="FH207" s="493"/>
      <c r="FI207" s="493"/>
      <c r="FJ207" s="493"/>
      <c r="FK207" s="493"/>
      <c r="FL207" s="493"/>
      <c r="FM207" s="493"/>
      <c r="FN207" s="493"/>
      <c r="FO207" s="493"/>
      <c r="FP207" s="493"/>
      <c r="FQ207" s="493"/>
      <c r="FR207" s="493"/>
      <c r="FS207" s="493"/>
      <c r="FT207" s="493"/>
      <c r="FU207" s="493"/>
      <c r="FV207" s="493"/>
      <c r="FW207" s="493"/>
      <c r="FX207" s="493"/>
      <c r="FY207" s="493"/>
      <c r="FZ207" s="493"/>
      <c r="GA207" s="493"/>
      <c r="GB207" s="493"/>
      <c r="GC207" s="493"/>
      <c r="GD207" s="493"/>
      <c r="GE207" s="493"/>
      <c r="GF207" s="493"/>
      <c r="GG207" s="493"/>
      <c r="GH207" s="493"/>
      <c r="GI207" s="493"/>
      <c r="GJ207" s="493"/>
      <c r="GK207" s="493"/>
      <c r="GL207" s="493"/>
      <c r="GM207" s="493"/>
      <c r="GN207" s="493"/>
      <c r="GO207" s="493"/>
      <c r="GP207" s="493"/>
      <c r="GQ207" s="493"/>
      <c r="GR207" s="493"/>
      <c r="GS207" s="493"/>
      <c r="GT207" s="493"/>
      <c r="GU207" s="493"/>
      <c r="GV207" s="493"/>
      <c r="GW207" s="493"/>
      <c r="GX207" s="493"/>
      <c r="GY207" s="493"/>
      <c r="GZ207" s="493"/>
      <c r="HA207" s="493"/>
      <c r="HB207" s="493"/>
      <c r="HC207" s="493"/>
      <c r="HD207" s="493"/>
      <c r="HE207" s="493"/>
      <c r="HF207" s="493"/>
      <c r="HG207" s="493"/>
      <c r="HH207" s="493"/>
      <c r="HI207" s="493"/>
      <c r="HJ207" s="493"/>
      <c r="HK207" s="493"/>
      <c r="HL207" s="493"/>
      <c r="HM207" s="493"/>
      <c r="HN207" s="493"/>
      <c r="HO207" s="493"/>
      <c r="HP207" s="493"/>
      <c r="HQ207" s="493"/>
      <c r="HR207" s="493"/>
      <c r="HS207" s="493"/>
      <c r="HT207" s="493"/>
      <c r="HU207" s="493"/>
      <c r="HV207" s="493"/>
      <c r="HW207" s="493"/>
      <c r="HX207" s="493"/>
      <c r="HY207" s="493"/>
      <c r="HZ207" s="493"/>
      <c r="IA207" s="493"/>
      <c r="IB207" s="493"/>
      <c r="IC207" s="493"/>
      <c r="ID207" s="493"/>
      <c r="IE207" s="493"/>
      <c r="IF207" s="493"/>
      <c r="IG207" s="493"/>
      <c r="IH207" s="493"/>
      <c r="II207" s="493"/>
      <c r="IJ207" s="493"/>
      <c r="IK207" s="493"/>
      <c r="IL207" s="493"/>
      <c r="IM207" s="493"/>
      <c r="IN207" s="493"/>
      <c r="IO207" s="493"/>
      <c r="IP207" s="493"/>
      <c r="IQ207" s="493"/>
      <c r="IR207" s="493"/>
      <c r="IS207" s="493"/>
      <c r="IT207" s="493"/>
      <c r="IU207" s="493"/>
      <c r="IV207" s="493"/>
      <c r="IW207" s="493"/>
      <c r="IX207" s="493"/>
      <c r="IY207" s="493"/>
      <c r="IZ207" s="493"/>
      <c r="JA207" s="493"/>
      <c r="JB207" s="493"/>
      <c r="JC207" s="493"/>
      <c r="JD207" s="493"/>
      <c r="JE207" s="493"/>
      <c r="JF207" s="493"/>
      <c r="JG207" s="493"/>
      <c r="JH207" s="493"/>
      <c r="JI207" s="493"/>
      <c r="JJ207" s="493"/>
      <c r="JK207" s="493"/>
      <c r="JL207" s="493"/>
      <c r="JM207" s="493"/>
      <c r="JN207" s="493"/>
      <c r="JO207" s="493"/>
      <c r="JP207" s="493"/>
      <c r="JQ207" s="493"/>
      <c r="JR207" s="493"/>
      <c r="JS207" s="493"/>
      <c r="JT207" s="493"/>
      <c r="JU207" s="493"/>
      <c r="JV207" s="493"/>
      <c r="JW207" s="493"/>
      <c r="JX207" s="493"/>
      <c r="JY207" s="493"/>
      <c r="JZ207" s="493"/>
      <c r="KA207" s="493"/>
      <c r="KB207" s="493"/>
      <c r="KC207" s="493"/>
      <c r="KD207" s="493"/>
      <c r="KE207" s="493"/>
      <c r="KF207" s="493"/>
      <c r="KG207" s="493"/>
      <c r="KH207" s="493"/>
      <c r="KI207" s="493"/>
      <c r="KJ207" s="493"/>
      <c r="KK207" s="493"/>
      <c r="KL207" s="493"/>
      <c r="KM207" s="493"/>
      <c r="KN207" s="493"/>
      <c r="KO207" s="493"/>
      <c r="KP207" s="493"/>
      <c r="KQ207" s="493"/>
      <c r="KR207" s="493"/>
      <c r="KS207" s="493"/>
      <c r="KT207" s="493"/>
      <c r="KU207" s="493"/>
      <c r="KV207" s="493"/>
      <c r="KW207" s="493"/>
      <c r="KX207" s="493"/>
      <c r="KY207" s="493"/>
      <c r="KZ207" s="493"/>
      <c r="LA207" s="493"/>
      <c r="LB207" s="493"/>
      <c r="LC207" s="493"/>
      <c r="LD207" s="493"/>
      <c r="LE207" s="493"/>
      <c r="LF207" s="493"/>
      <c r="LG207" s="493"/>
      <c r="LH207" s="493"/>
      <c r="LI207" s="493"/>
      <c r="LJ207" s="493"/>
      <c r="LK207" s="493"/>
      <c r="LL207" s="493"/>
      <c r="LM207" s="493"/>
      <c r="LN207" s="493"/>
      <c r="LO207" s="493"/>
      <c r="LP207" s="493"/>
      <c r="LQ207" s="493"/>
      <c r="LR207" s="493"/>
      <c r="LS207" s="493"/>
      <c r="LT207" s="493"/>
      <c r="LU207" s="493"/>
      <c r="LV207" s="493"/>
      <c r="LW207" s="493"/>
      <c r="LX207" s="493"/>
      <c r="LY207" s="493"/>
      <c r="LZ207" s="493"/>
      <c r="MA207" s="493"/>
      <c r="MB207" s="493"/>
      <c r="MC207" s="493"/>
      <c r="MD207" s="493"/>
      <c r="ME207" s="493"/>
      <c r="MF207" s="493"/>
      <c r="MG207" s="493"/>
      <c r="MH207" s="493"/>
      <c r="MI207" s="493"/>
      <c r="MJ207" s="493"/>
      <c r="MK207" s="493"/>
      <c r="ML207" s="493"/>
      <c r="MM207" s="493"/>
      <c r="MN207" s="493"/>
      <c r="MO207" s="493"/>
      <c r="MP207" s="493"/>
      <c r="MQ207" s="493"/>
      <c r="MR207" s="493"/>
      <c r="MS207" s="493"/>
      <c r="MT207" s="493"/>
      <c r="MU207" s="493"/>
      <c r="MV207" s="493"/>
      <c r="MW207" s="493"/>
    </row>
    <row r="208" spans="1:361" s="1" customFormat="1" ht="13.8">
      <c r="A208" s="489" t="s">
        <v>152</v>
      </c>
      <c r="B208" s="493"/>
      <c r="C208" s="493"/>
      <c r="D208" s="493"/>
      <c r="E208" s="493"/>
      <c r="F208" s="493"/>
      <c r="G208" s="493"/>
      <c r="H208" s="493"/>
      <c r="I208" s="493"/>
      <c r="J208" s="493"/>
      <c r="K208" s="493"/>
      <c r="L208" s="493"/>
      <c r="M208" s="493"/>
      <c r="N208" s="493"/>
      <c r="O208" s="493"/>
      <c r="P208" s="493"/>
      <c r="Q208" s="493"/>
      <c r="R208" s="493"/>
      <c r="S208" s="493"/>
      <c r="T208" s="493"/>
      <c r="U208" s="493"/>
      <c r="V208" s="493"/>
      <c r="W208" s="493"/>
      <c r="X208" s="493"/>
      <c r="Y208" s="493"/>
      <c r="Z208" s="493"/>
      <c r="AA208" s="493"/>
      <c r="AB208" s="493"/>
      <c r="AC208" s="493"/>
      <c r="AD208" s="493"/>
      <c r="AE208" s="493"/>
      <c r="AF208" s="493"/>
      <c r="AG208" s="493"/>
      <c r="AH208" s="493"/>
      <c r="AI208" s="493"/>
      <c r="AJ208" s="493"/>
      <c r="AK208" s="493"/>
      <c r="AL208" s="493"/>
      <c r="AM208" s="493"/>
      <c r="AN208" s="493"/>
      <c r="AO208" s="493"/>
      <c r="AP208" s="493"/>
      <c r="AQ208" s="493"/>
      <c r="AR208" s="493"/>
      <c r="AS208" s="493"/>
      <c r="AT208" s="493"/>
      <c r="AU208" s="493"/>
      <c r="AV208" s="493"/>
      <c r="AW208" s="493"/>
      <c r="AX208" s="493"/>
      <c r="AY208" s="493"/>
      <c r="AZ208" s="493"/>
      <c r="BA208" s="493"/>
      <c r="BB208" s="493"/>
      <c r="BC208" s="493"/>
      <c r="BD208" s="493"/>
      <c r="BE208" s="493"/>
      <c r="BF208" s="493"/>
      <c r="BG208" s="493"/>
      <c r="BH208" s="493"/>
      <c r="BI208" s="493"/>
      <c r="BJ208" s="493"/>
      <c r="BK208" s="493"/>
      <c r="BL208" s="493"/>
      <c r="BM208" s="493"/>
      <c r="BN208" s="493"/>
      <c r="BO208" s="493"/>
      <c r="BP208" s="493"/>
      <c r="BQ208" s="493"/>
      <c r="BR208" s="493"/>
      <c r="BS208" s="493"/>
      <c r="BT208" s="493"/>
      <c r="BU208" s="493"/>
      <c r="BV208" s="493"/>
      <c r="BW208" s="493"/>
      <c r="BX208" s="493"/>
      <c r="BY208" s="493"/>
      <c r="BZ208" s="493"/>
      <c r="CA208" s="493"/>
      <c r="CB208" s="493"/>
      <c r="CC208" s="493"/>
      <c r="CD208" s="493"/>
      <c r="CE208" s="493"/>
      <c r="CF208" s="493"/>
      <c r="CG208" s="493"/>
      <c r="CH208" s="493"/>
      <c r="CI208" s="493"/>
      <c r="CJ208" s="493"/>
      <c r="CK208" s="493"/>
      <c r="CL208" s="493"/>
      <c r="CM208" s="493"/>
      <c r="CN208" s="493"/>
      <c r="CO208" s="493"/>
      <c r="CP208" s="493"/>
      <c r="CQ208" s="493"/>
      <c r="CR208" s="493"/>
      <c r="CS208" s="493"/>
      <c r="CT208" s="493"/>
      <c r="CU208" s="493"/>
      <c r="CV208" s="493"/>
      <c r="CW208" s="493"/>
      <c r="CX208" s="493"/>
      <c r="CY208" s="493"/>
      <c r="CZ208" s="493"/>
      <c r="DA208" s="493"/>
      <c r="DB208" s="493"/>
      <c r="DC208" s="493"/>
      <c r="DD208" s="493"/>
      <c r="DE208" s="493"/>
      <c r="DF208" s="493"/>
      <c r="DG208" s="493"/>
      <c r="DH208" s="493"/>
      <c r="DI208" s="493"/>
      <c r="DJ208" s="493"/>
      <c r="DK208" s="493"/>
      <c r="DL208" s="493"/>
      <c r="DM208" s="493"/>
      <c r="DN208" s="493"/>
      <c r="DO208" s="493"/>
      <c r="DP208" s="493"/>
      <c r="DQ208" s="493"/>
      <c r="DR208" s="493"/>
      <c r="DS208" s="493"/>
      <c r="DT208" s="493"/>
      <c r="DU208" s="493"/>
      <c r="DV208" s="493"/>
      <c r="DW208" s="493"/>
      <c r="DX208" s="493"/>
      <c r="DY208" s="493"/>
      <c r="DZ208" s="493"/>
      <c r="EA208" s="493"/>
      <c r="EB208" s="493"/>
      <c r="EC208" s="493"/>
      <c r="ED208" s="493"/>
      <c r="EE208" s="493"/>
      <c r="EF208" s="493"/>
      <c r="EG208" s="493"/>
      <c r="EH208" s="493"/>
      <c r="EI208" s="493"/>
      <c r="EJ208" s="493"/>
      <c r="EK208" s="493"/>
      <c r="EL208" s="493"/>
      <c r="EM208" s="493"/>
      <c r="EN208" s="493"/>
      <c r="EO208" s="493"/>
      <c r="EP208" s="493"/>
      <c r="EQ208" s="493"/>
      <c r="ER208" s="493"/>
      <c r="ES208" s="493"/>
      <c r="ET208" s="493"/>
      <c r="EU208" s="493"/>
      <c r="EV208" s="493"/>
      <c r="EW208" s="493"/>
      <c r="EX208" s="493"/>
      <c r="EY208" s="493"/>
      <c r="EZ208" s="493"/>
      <c r="FA208" s="493"/>
      <c r="FB208" s="493"/>
      <c r="FC208" s="493"/>
      <c r="FD208" s="493"/>
      <c r="FE208" s="493"/>
      <c r="FF208" s="493"/>
      <c r="FG208" s="493"/>
      <c r="FH208" s="493"/>
      <c r="FI208" s="493"/>
      <c r="FJ208" s="493"/>
      <c r="FK208" s="493"/>
      <c r="FL208" s="493"/>
      <c r="FM208" s="493"/>
      <c r="FN208" s="493"/>
      <c r="FO208" s="493"/>
      <c r="FP208" s="493"/>
      <c r="FQ208" s="493"/>
      <c r="FR208" s="493"/>
      <c r="FS208" s="493"/>
      <c r="FT208" s="493"/>
      <c r="FU208" s="493"/>
      <c r="FV208" s="493"/>
      <c r="FW208" s="493"/>
      <c r="FX208" s="493"/>
      <c r="FY208" s="493"/>
      <c r="FZ208" s="493"/>
      <c r="GA208" s="493"/>
      <c r="GB208" s="493"/>
      <c r="GC208" s="493"/>
      <c r="GD208" s="493"/>
      <c r="GE208" s="493"/>
      <c r="GF208" s="493"/>
      <c r="GG208" s="493"/>
      <c r="GH208" s="493"/>
      <c r="GI208" s="493"/>
      <c r="GJ208" s="493"/>
      <c r="GK208" s="493"/>
      <c r="GL208" s="493"/>
      <c r="GM208" s="493"/>
      <c r="GN208" s="493"/>
      <c r="GO208" s="493"/>
      <c r="GP208" s="493"/>
      <c r="GQ208" s="493"/>
      <c r="GR208" s="493"/>
      <c r="GS208" s="493"/>
      <c r="GT208" s="493"/>
      <c r="GU208" s="493"/>
      <c r="GV208" s="493"/>
      <c r="GW208" s="493"/>
      <c r="GX208" s="493"/>
      <c r="GY208" s="493"/>
      <c r="GZ208" s="493"/>
      <c r="HA208" s="493"/>
      <c r="HB208" s="493"/>
      <c r="HC208" s="493"/>
      <c r="HD208" s="493"/>
      <c r="HE208" s="493"/>
      <c r="HF208" s="493"/>
      <c r="HG208" s="493"/>
      <c r="HH208" s="493"/>
      <c r="HI208" s="493"/>
      <c r="HJ208" s="493"/>
      <c r="HK208" s="493"/>
      <c r="HL208" s="493"/>
      <c r="HM208" s="493"/>
      <c r="HN208" s="493"/>
      <c r="HO208" s="493"/>
      <c r="HP208" s="493"/>
      <c r="HQ208" s="493"/>
      <c r="HR208" s="493"/>
      <c r="HS208" s="493"/>
      <c r="HT208" s="493"/>
      <c r="HU208" s="493"/>
      <c r="HV208" s="493"/>
      <c r="HW208" s="493"/>
      <c r="HX208" s="493"/>
      <c r="HY208" s="493"/>
      <c r="HZ208" s="493"/>
      <c r="IA208" s="493"/>
      <c r="IB208" s="493"/>
      <c r="IC208" s="493"/>
      <c r="ID208" s="493"/>
      <c r="IE208" s="493"/>
      <c r="IF208" s="493"/>
      <c r="IG208" s="493"/>
      <c r="IH208" s="493"/>
      <c r="II208" s="493"/>
      <c r="IJ208" s="493"/>
      <c r="IK208" s="493"/>
      <c r="IL208" s="493"/>
      <c r="IM208" s="493"/>
      <c r="IN208" s="493"/>
      <c r="IO208" s="493"/>
      <c r="IP208" s="493"/>
      <c r="IQ208" s="493"/>
      <c r="IR208" s="493"/>
      <c r="IS208" s="493"/>
      <c r="IT208" s="493"/>
      <c r="IU208" s="493"/>
      <c r="IV208" s="493"/>
      <c r="IW208" s="493"/>
      <c r="IX208" s="493"/>
      <c r="IY208" s="493"/>
      <c r="IZ208" s="493"/>
      <c r="JA208" s="493"/>
      <c r="JB208" s="493"/>
      <c r="JC208" s="493"/>
      <c r="JD208" s="493"/>
      <c r="JE208" s="493"/>
      <c r="JF208" s="493"/>
      <c r="JG208" s="493"/>
      <c r="JH208" s="493"/>
      <c r="JI208" s="493"/>
      <c r="JJ208" s="493"/>
      <c r="JK208" s="493"/>
      <c r="JL208" s="493"/>
      <c r="JM208" s="493"/>
      <c r="JN208" s="493"/>
      <c r="JO208" s="493"/>
      <c r="JP208" s="493"/>
      <c r="JQ208" s="493"/>
      <c r="JR208" s="493"/>
      <c r="JS208" s="493"/>
      <c r="JT208" s="493"/>
      <c r="JU208" s="493"/>
      <c r="JV208" s="493"/>
      <c r="JW208" s="493"/>
      <c r="JX208" s="493"/>
      <c r="JY208" s="493"/>
      <c r="JZ208" s="493"/>
      <c r="KA208" s="493"/>
      <c r="KB208" s="493"/>
      <c r="KC208" s="493"/>
      <c r="KD208" s="493"/>
      <c r="KE208" s="493"/>
      <c r="KF208" s="493"/>
      <c r="KG208" s="493"/>
      <c r="KH208" s="493"/>
      <c r="KI208" s="493"/>
      <c r="KJ208" s="493"/>
      <c r="KK208" s="493"/>
      <c r="KL208" s="493"/>
      <c r="KM208" s="493"/>
      <c r="KN208" s="493"/>
      <c r="KO208" s="493"/>
      <c r="KP208" s="493"/>
      <c r="KQ208" s="493"/>
      <c r="KR208" s="493"/>
      <c r="KS208" s="493"/>
      <c r="KT208" s="493"/>
      <c r="KU208" s="493"/>
      <c r="KV208" s="493"/>
      <c r="KW208" s="493"/>
      <c r="KX208" s="493"/>
      <c r="KY208" s="493"/>
      <c r="KZ208" s="493"/>
      <c r="LA208" s="493"/>
      <c r="LB208" s="493"/>
      <c r="LC208" s="493"/>
      <c r="LD208" s="493"/>
      <c r="LE208" s="493"/>
      <c r="LF208" s="493"/>
      <c r="LG208" s="493"/>
      <c r="LH208" s="493"/>
      <c r="LI208" s="493"/>
      <c r="LJ208" s="493"/>
      <c r="LK208" s="493"/>
      <c r="LL208" s="493"/>
      <c r="LM208" s="493"/>
      <c r="LN208" s="493"/>
      <c r="LO208" s="493"/>
      <c r="LP208" s="493"/>
      <c r="LQ208" s="493"/>
      <c r="LR208" s="493"/>
      <c r="LS208" s="493"/>
      <c r="LT208" s="493"/>
      <c r="LU208" s="493"/>
      <c r="LV208" s="493"/>
      <c r="LW208" s="493"/>
      <c r="LX208" s="493"/>
      <c r="LY208" s="493"/>
      <c r="LZ208" s="493"/>
      <c r="MA208" s="493"/>
      <c r="MB208" s="493"/>
      <c r="MC208" s="493"/>
      <c r="MD208" s="493"/>
      <c r="ME208" s="493"/>
      <c r="MF208" s="493"/>
      <c r="MG208" s="493"/>
      <c r="MH208" s="493"/>
      <c r="MI208" s="493"/>
      <c r="MJ208" s="493"/>
      <c r="MK208" s="493"/>
      <c r="ML208" s="493"/>
      <c r="MM208" s="493"/>
      <c r="MN208" s="493"/>
      <c r="MO208" s="493"/>
      <c r="MP208" s="493"/>
      <c r="MQ208" s="493"/>
      <c r="MR208" s="493"/>
      <c r="MS208" s="493"/>
      <c r="MT208" s="493"/>
      <c r="MU208" s="493"/>
      <c r="MV208" s="493"/>
      <c r="MW208" s="493"/>
    </row>
    <row r="209" spans="1:361" s="1" customFormat="1" ht="13.8">
      <c r="A209" s="489" t="s">
        <v>664</v>
      </c>
      <c r="B209" s="493"/>
      <c r="C209" s="493"/>
      <c r="D209" s="493"/>
      <c r="E209" s="493"/>
      <c r="F209" s="493"/>
      <c r="G209" s="493"/>
      <c r="H209" s="493"/>
      <c r="I209" s="493"/>
      <c r="J209" s="493"/>
      <c r="K209" s="493"/>
      <c r="L209" s="493"/>
      <c r="M209" s="493"/>
      <c r="N209" s="493"/>
      <c r="O209" s="493"/>
      <c r="P209" s="493"/>
      <c r="Q209" s="493"/>
      <c r="R209" s="493"/>
      <c r="S209" s="493"/>
      <c r="T209" s="493"/>
      <c r="U209" s="493"/>
      <c r="V209" s="493"/>
      <c r="W209" s="493"/>
      <c r="X209" s="493"/>
      <c r="Y209" s="493"/>
      <c r="Z209" s="493"/>
      <c r="AA209" s="493"/>
      <c r="AB209" s="493"/>
      <c r="AC209" s="493"/>
      <c r="AD209" s="493"/>
      <c r="AE209" s="493"/>
      <c r="AF209" s="493"/>
      <c r="AG209" s="493"/>
      <c r="AH209" s="493"/>
      <c r="AI209" s="493"/>
      <c r="AJ209" s="493"/>
      <c r="AK209" s="493"/>
      <c r="AL209" s="493"/>
      <c r="AM209" s="493"/>
      <c r="AN209" s="493"/>
      <c r="AO209" s="493"/>
      <c r="AP209" s="493"/>
      <c r="AQ209" s="493"/>
      <c r="AR209" s="493"/>
      <c r="AS209" s="493"/>
      <c r="AT209" s="493"/>
      <c r="AU209" s="493"/>
      <c r="AV209" s="493"/>
      <c r="AW209" s="493"/>
      <c r="AX209" s="493"/>
      <c r="AY209" s="493"/>
      <c r="AZ209" s="493"/>
      <c r="BA209" s="493"/>
      <c r="BB209" s="493"/>
      <c r="BC209" s="493"/>
      <c r="BD209" s="493"/>
      <c r="BE209" s="493"/>
      <c r="BF209" s="493"/>
      <c r="BG209" s="493"/>
      <c r="BH209" s="493"/>
      <c r="BI209" s="493"/>
      <c r="BJ209" s="493"/>
      <c r="BK209" s="493"/>
      <c r="BL209" s="493"/>
      <c r="BM209" s="493"/>
      <c r="BN209" s="493"/>
      <c r="BO209" s="493"/>
      <c r="BP209" s="493"/>
      <c r="BQ209" s="493"/>
      <c r="BR209" s="493"/>
      <c r="BS209" s="493"/>
      <c r="BT209" s="493"/>
      <c r="BU209" s="493"/>
      <c r="BV209" s="493"/>
      <c r="BW209" s="493"/>
      <c r="BX209" s="493"/>
      <c r="BY209" s="493"/>
      <c r="BZ209" s="493"/>
      <c r="CA209" s="493"/>
      <c r="CB209" s="493"/>
      <c r="CC209" s="493"/>
      <c r="CD209" s="493"/>
      <c r="CE209" s="493"/>
      <c r="CF209" s="493"/>
      <c r="CG209" s="493"/>
      <c r="CH209" s="493"/>
      <c r="CI209" s="493"/>
      <c r="CJ209" s="493"/>
      <c r="CK209" s="493"/>
      <c r="CL209" s="493"/>
      <c r="CM209" s="493"/>
      <c r="CN209" s="493"/>
      <c r="CO209" s="493"/>
      <c r="CP209" s="493"/>
      <c r="CQ209" s="493"/>
      <c r="CR209" s="493"/>
      <c r="CS209" s="493"/>
      <c r="CT209" s="493"/>
      <c r="CU209" s="493"/>
      <c r="CV209" s="493"/>
      <c r="CW209" s="493"/>
      <c r="CX209" s="493"/>
      <c r="CY209" s="493"/>
      <c r="CZ209" s="493"/>
      <c r="DA209" s="493"/>
      <c r="DB209" s="493"/>
      <c r="DC209" s="493"/>
      <c r="DD209" s="493"/>
      <c r="DE209" s="493"/>
      <c r="DF209" s="493"/>
      <c r="DG209" s="493"/>
      <c r="DH209" s="493"/>
      <c r="DI209" s="493"/>
      <c r="DJ209" s="493"/>
      <c r="DK209" s="493"/>
      <c r="DL209" s="493"/>
      <c r="DM209" s="493"/>
      <c r="DN209" s="493"/>
      <c r="DO209" s="493"/>
      <c r="DP209" s="493"/>
      <c r="DQ209" s="493"/>
      <c r="DR209" s="493"/>
      <c r="DS209" s="493"/>
      <c r="DT209" s="493"/>
      <c r="DU209" s="493"/>
      <c r="DV209" s="493"/>
      <c r="DW209" s="493"/>
      <c r="DX209" s="493"/>
      <c r="DY209" s="493"/>
      <c r="DZ209" s="493"/>
      <c r="EA209" s="493"/>
      <c r="EB209" s="493"/>
      <c r="EC209" s="493"/>
      <c r="ED209" s="493"/>
      <c r="EE209" s="493"/>
      <c r="EF209" s="493"/>
      <c r="EG209" s="493"/>
      <c r="EH209" s="493"/>
      <c r="EI209" s="493"/>
      <c r="EJ209" s="493"/>
      <c r="EK209" s="493"/>
      <c r="EL209" s="493"/>
      <c r="EM209" s="493"/>
      <c r="EN209" s="493"/>
      <c r="EO209" s="493"/>
      <c r="EP209" s="493"/>
      <c r="EQ209" s="493"/>
      <c r="ER209" s="493"/>
      <c r="ES209" s="493"/>
      <c r="ET209" s="493"/>
      <c r="EU209" s="493"/>
      <c r="EV209" s="493"/>
      <c r="EW209" s="493"/>
      <c r="EX209" s="493"/>
      <c r="EY209" s="493"/>
      <c r="EZ209" s="493"/>
      <c r="FA209" s="493"/>
      <c r="FB209" s="493"/>
      <c r="FC209" s="493"/>
      <c r="FD209" s="493"/>
      <c r="FE209" s="493"/>
      <c r="FF209" s="493"/>
      <c r="FG209" s="493"/>
      <c r="FH209" s="493"/>
      <c r="FI209" s="493"/>
      <c r="FJ209" s="493"/>
      <c r="FK209" s="493"/>
      <c r="FL209" s="493"/>
      <c r="FM209" s="493"/>
      <c r="FN209" s="493"/>
      <c r="FO209" s="493"/>
      <c r="FP209" s="493"/>
      <c r="FQ209" s="493"/>
      <c r="FR209" s="493"/>
      <c r="FS209" s="493"/>
      <c r="FT209" s="493"/>
      <c r="FU209" s="493"/>
      <c r="FV209" s="493"/>
      <c r="FW209" s="493"/>
      <c r="FX209" s="493"/>
      <c r="FY209" s="493"/>
      <c r="FZ209" s="493"/>
      <c r="GA209" s="493"/>
      <c r="GB209" s="493"/>
      <c r="GC209" s="493"/>
      <c r="GD209" s="493"/>
      <c r="GE209" s="493"/>
      <c r="GF209" s="493"/>
      <c r="GG209" s="493"/>
      <c r="GH209" s="493"/>
      <c r="GI209" s="493"/>
      <c r="GJ209" s="493"/>
      <c r="GK209" s="493"/>
      <c r="GL209" s="493"/>
      <c r="GM209" s="493"/>
      <c r="GN209" s="493"/>
      <c r="GO209" s="493"/>
      <c r="GP209" s="493"/>
      <c r="GQ209" s="493"/>
      <c r="GR209" s="493"/>
      <c r="GS209" s="493"/>
      <c r="GT209" s="493"/>
      <c r="GU209" s="493"/>
      <c r="GV209" s="493"/>
      <c r="GW209" s="493"/>
      <c r="GX209" s="493"/>
      <c r="GY209" s="493"/>
      <c r="GZ209" s="493"/>
      <c r="HA209" s="493"/>
      <c r="HB209" s="493"/>
      <c r="HC209" s="493"/>
      <c r="HD209" s="493"/>
      <c r="HE209" s="493"/>
      <c r="HF209" s="493"/>
      <c r="HG209" s="493"/>
      <c r="HH209" s="493"/>
      <c r="HI209" s="493"/>
      <c r="HJ209" s="493"/>
      <c r="HK209" s="493"/>
      <c r="HL209" s="493"/>
      <c r="HM209" s="493"/>
      <c r="HN209" s="493"/>
      <c r="HO209" s="493"/>
      <c r="HP209" s="493"/>
      <c r="HQ209" s="493"/>
      <c r="HR209" s="493"/>
      <c r="HS209" s="493"/>
      <c r="HT209" s="493"/>
      <c r="HU209" s="493"/>
      <c r="HV209" s="493"/>
      <c r="HW209" s="493"/>
      <c r="HX209" s="493"/>
      <c r="HY209" s="493"/>
      <c r="HZ209" s="493"/>
      <c r="IA209" s="493"/>
      <c r="IB209" s="493"/>
      <c r="IC209" s="493"/>
      <c r="ID209" s="493"/>
      <c r="IE209" s="493"/>
      <c r="IF209" s="493"/>
      <c r="IG209" s="493"/>
      <c r="IH209" s="493"/>
      <c r="II209" s="493"/>
      <c r="IJ209" s="493"/>
      <c r="IK209" s="493"/>
      <c r="IL209" s="493"/>
      <c r="IM209" s="493"/>
      <c r="IN209" s="493"/>
      <c r="IO209" s="493"/>
      <c r="IP209" s="493"/>
      <c r="IQ209" s="493"/>
      <c r="IR209" s="493"/>
      <c r="IS209" s="493"/>
      <c r="IT209" s="493"/>
      <c r="IU209" s="493"/>
      <c r="IV209" s="493"/>
      <c r="IW209" s="493"/>
      <c r="IX209" s="493"/>
      <c r="IY209" s="493"/>
      <c r="IZ209" s="493"/>
      <c r="JA209" s="493"/>
      <c r="JB209" s="493"/>
      <c r="JC209" s="493"/>
      <c r="JD209" s="493"/>
      <c r="JE209" s="493"/>
      <c r="JF209" s="493"/>
      <c r="JG209" s="493"/>
      <c r="JH209" s="493"/>
      <c r="JI209" s="493"/>
      <c r="JJ209" s="493"/>
      <c r="JK209" s="493"/>
      <c r="JL209" s="493"/>
      <c r="JM209" s="493"/>
      <c r="JN209" s="493"/>
      <c r="JO209" s="493"/>
      <c r="JP209" s="493"/>
      <c r="JQ209" s="493"/>
      <c r="JR209" s="493"/>
      <c r="JS209" s="493"/>
      <c r="JT209" s="493"/>
      <c r="JU209" s="493"/>
      <c r="JV209" s="493"/>
      <c r="JW209" s="493"/>
      <c r="JX209" s="493"/>
      <c r="JY209" s="493"/>
      <c r="JZ209" s="493"/>
      <c r="KA209" s="493"/>
      <c r="KB209" s="493"/>
      <c r="KC209" s="493"/>
      <c r="KD209" s="493"/>
      <c r="KE209" s="493"/>
      <c r="KF209" s="493"/>
      <c r="KG209" s="493"/>
      <c r="KH209" s="493"/>
      <c r="KI209" s="493"/>
      <c r="KJ209" s="493"/>
      <c r="KK209" s="493"/>
      <c r="KL209" s="493"/>
      <c r="KM209" s="493"/>
      <c r="KN209" s="493"/>
      <c r="KO209" s="493"/>
      <c r="KP209" s="493"/>
      <c r="KQ209" s="493"/>
      <c r="KR209" s="493"/>
      <c r="KS209" s="493"/>
      <c r="KT209" s="493"/>
      <c r="KU209" s="493"/>
      <c r="KV209" s="493"/>
      <c r="KW209" s="493"/>
      <c r="KX209" s="493"/>
      <c r="KY209" s="493"/>
      <c r="KZ209" s="493"/>
      <c r="LA209" s="493"/>
      <c r="LB209" s="493"/>
      <c r="LC209" s="493"/>
      <c r="LD209" s="493"/>
      <c r="LE209" s="493"/>
      <c r="LF209" s="493"/>
      <c r="LG209" s="493"/>
      <c r="LH209" s="493"/>
      <c r="LI209" s="493"/>
      <c r="LJ209" s="493"/>
      <c r="LK209" s="493"/>
      <c r="LL209" s="493"/>
      <c r="LM209" s="493"/>
      <c r="LN209" s="493"/>
      <c r="LO209" s="493"/>
      <c r="LP209" s="493"/>
      <c r="LQ209" s="493"/>
      <c r="LR209" s="493"/>
      <c r="LS209" s="493"/>
      <c r="LT209" s="493"/>
      <c r="LU209" s="493"/>
      <c r="LV209" s="493"/>
      <c r="LW209" s="493"/>
      <c r="LX209" s="493"/>
      <c r="LY209" s="493"/>
      <c r="LZ209" s="493"/>
      <c r="MA209" s="493"/>
      <c r="MB209" s="493"/>
      <c r="MC209" s="493"/>
      <c r="MD209" s="493"/>
      <c r="ME209" s="493"/>
      <c r="MF209" s="493"/>
      <c r="MG209" s="493"/>
      <c r="MH209" s="493"/>
      <c r="MI209" s="493"/>
      <c r="MJ209" s="493"/>
      <c r="MK209" s="493"/>
      <c r="ML209" s="493"/>
      <c r="MM209" s="493"/>
      <c r="MN209" s="493"/>
      <c r="MO209" s="493"/>
      <c r="MP209" s="493"/>
      <c r="MQ209" s="493"/>
      <c r="MR209" s="493"/>
      <c r="MS209" s="493"/>
      <c r="MT209" s="493"/>
      <c r="MU209" s="493"/>
      <c r="MV209" s="493"/>
      <c r="MW209" s="493"/>
    </row>
    <row r="210" spans="1:361" s="1" customFormat="1" ht="13.8">
      <c r="A210" s="489" t="s">
        <v>665</v>
      </c>
      <c r="B210" s="493"/>
      <c r="C210" s="493"/>
      <c r="D210" s="493"/>
      <c r="E210" s="493"/>
      <c r="F210" s="493"/>
      <c r="G210" s="493"/>
      <c r="H210" s="493"/>
      <c r="I210" s="493"/>
      <c r="J210" s="493"/>
      <c r="K210" s="493"/>
      <c r="L210" s="493"/>
      <c r="M210" s="493"/>
      <c r="N210" s="493"/>
      <c r="O210" s="493"/>
      <c r="P210" s="493"/>
      <c r="Q210" s="493"/>
      <c r="R210" s="493"/>
      <c r="S210" s="493"/>
      <c r="T210" s="493"/>
      <c r="U210" s="493"/>
      <c r="V210" s="493"/>
      <c r="W210" s="493"/>
      <c r="X210" s="493"/>
      <c r="Y210" s="493"/>
      <c r="Z210" s="493"/>
      <c r="AA210" s="493"/>
      <c r="AB210" s="493"/>
      <c r="AC210" s="493"/>
      <c r="AD210" s="493"/>
      <c r="AE210" s="493"/>
      <c r="AF210" s="493"/>
      <c r="AG210" s="493"/>
      <c r="AH210" s="493"/>
      <c r="AI210" s="493"/>
      <c r="AJ210" s="493"/>
      <c r="AK210" s="493"/>
      <c r="AL210" s="493"/>
      <c r="AM210" s="493"/>
      <c r="AN210" s="493"/>
      <c r="AO210" s="493"/>
      <c r="AP210" s="493"/>
      <c r="AQ210" s="493"/>
      <c r="AR210" s="493"/>
      <c r="AS210" s="493"/>
      <c r="AT210" s="493"/>
      <c r="AU210" s="493"/>
      <c r="AV210" s="493"/>
      <c r="AW210" s="493"/>
      <c r="AX210" s="493"/>
      <c r="AY210" s="493"/>
      <c r="AZ210" s="493"/>
      <c r="BA210" s="493"/>
      <c r="BB210" s="493"/>
      <c r="BC210" s="493"/>
      <c r="BD210" s="493"/>
      <c r="BE210" s="493"/>
      <c r="BF210" s="493"/>
      <c r="BG210" s="493"/>
      <c r="BH210" s="493"/>
      <c r="BI210" s="493"/>
      <c r="BJ210" s="493"/>
      <c r="BK210" s="493"/>
      <c r="BL210" s="493"/>
      <c r="BM210" s="493"/>
      <c r="BN210" s="493"/>
      <c r="BO210" s="493"/>
      <c r="BP210" s="493"/>
      <c r="BQ210" s="493"/>
      <c r="BR210" s="493"/>
      <c r="BS210" s="493"/>
      <c r="BT210" s="493"/>
      <c r="BU210" s="493"/>
      <c r="BV210" s="493"/>
      <c r="BW210" s="493"/>
      <c r="BX210" s="493"/>
      <c r="BY210" s="493"/>
      <c r="BZ210" s="493"/>
      <c r="CA210" s="493"/>
      <c r="CB210" s="493"/>
      <c r="CC210" s="493"/>
      <c r="CD210" s="493"/>
      <c r="CE210" s="493"/>
      <c r="CF210" s="493"/>
      <c r="CG210" s="493"/>
      <c r="CH210" s="493"/>
      <c r="CI210" s="493"/>
      <c r="CJ210" s="493"/>
      <c r="CK210" s="493"/>
      <c r="CL210" s="493"/>
      <c r="CM210" s="493"/>
      <c r="CN210" s="493"/>
      <c r="CO210" s="493"/>
      <c r="CP210" s="493"/>
      <c r="CQ210" s="493"/>
      <c r="CR210" s="493"/>
      <c r="CS210" s="493"/>
      <c r="CT210" s="493"/>
      <c r="CU210" s="493"/>
      <c r="CV210" s="493"/>
      <c r="CW210" s="493"/>
      <c r="CX210" s="493"/>
      <c r="CY210" s="493"/>
      <c r="CZ210" s="493"/>
      <c r="DA210" s="493"/>
      <c r="DB210" s="493"/>
      <c r="DC210" s="493"/>
      <c r="DD210" s="493"/>
      <c r="DE210" s="493"/>
      <c r="DF210" s="493"/>
      <c r="DG210" s="493"/>
      <c r="DH210" s="493"/>
      <c r="DI210" s="493"/>
      <c r="DJ210" s="493"/>
      <c r="DK210" s="493"/>
      <c r="DL210" s="493"/>
      <c r="DM210" s="493"/>
      <c r="DN210" s="493"/>
      <c r="DO210" s="493"/>
      <c r="DP210" s="493"/>
      <c r="DQ210" s="493"/>
      <c r="DR210" s="493"/>
      <c r="DS210" s="493"/>
      <c r="DT210" s="493"/>
      <c r="DU210" s="493"/>
      <c r="DV210" s="493"/>
      <c r="DW210" s="493"/>
      <c r="DX210" s="493"/>
      <c r="DY210" s="493"/>
      <c r="DZ210" s="493"/>
      <c r="EA210" s="493"/>
      <c r="EB210" s="493"/>
      <c r="EC210" s="493"/>
      <c r="ED210" s="493"/>
      <c r="EE210" s="493"/>
      <c r="EF210" s="493"/>
      <c r="EG210" s="493"/>
      <c r="EH210" s="493"/>
      <c r="EI210" s="493"/>
      <c r="EJ210" s="493"/>
      <c r="EK210" s="493"/>
      <c r="EL210" s="493"/>
      <c r="EM210" s="493"/>
      <c r="EN210" s="493"/>
      <c r="EO210" s="493"/>
      <c r="EP210" s="493"/>
      <c r="EQ210" s="493"/>
      <c r="ER210" s="493"/>
      <c r="ES210" s="493"/>
      <c r="ET210" s="493"/>
      <c r="EU210" s="493"/>
      <c r="EV210" s="493"/>
      <c r="EW210" s="493"/>
      <c r="EX210" s="493"/>
      <c r="EY210" s="493"/>
      <c r="EZ210" s="493"/>
      <c r="FA210" s="493"/>
      <c r="FB210" s="493"/>
      <c r="FC210" s="493"/>
      <c r="FD210" s="493"/>
      <c r="FE210" s="493"/>
      <c r="FF210" s="493"/>
      <c r="FG210" s="493"/>
      <c r="FH210" s="493"/>
      <c r="FI210" s="493"/>
      <c r="FJ210" s="493"/>
      <c r="FK210" s="493"/>
      <c r="FL210" s="493"/>
      <c r="FM210" s="493"/>
      <c r="FN210" s="493"/>
      <c r="FO210" s="493"/>
      <c r="FP210" s="493"/>
      <c r="FQ210" s="493"/>
      <c r="FR210" s="493"/>
      <c r="FS210" s="493"/>
      <c r="FT210" s="493"/>
      <c r="FU210" s="493"/>
      <c r="FV210" s="493"/>
      <c r="FW210" s="493"/>
      <c r="FX210" s="493"/>
      <c r="FY210" s="493"/>
      <c r="FZ210" s="493"/>
      <c r="GA210" s="493"/>
      <c r="GB210" s="493"/>
      <c r="GC210" s="493"/>
      <c r="GD210" s="493"/>
      <c r="GE210" s="493"/>
      <c r="GF210" s="493"/>
      <c r="GG210" s="493"/>
      <c r="GH210" s="493"/>
      <c r="GI210" s="493"/>
      <c r="GJ210" s="493"/>
      <c r="GK210" s="493"/>
      <c r="GL210" s="493"/>
      <c r="GM210" s="493"/>
      <c r="GN210" s="493"/>
      <c r="GO210" s="493"/>
      <c r="GP210" s="493"/>
      <c r="GQ210" s="493"/>
      <c r="GR210" s="493"/>
      <c r="GS210" s="493"/>
      <c r="GT210" s="493"/>
      <c r="GU210" s="493"/>
      <c r="GV210" s="493"/>
      <c r="GW210" s="493"/>
      <c r="GX210" s="493"/>
      <c r="GY210" s="493"/>
      <c r="GZ210" s="493"/>
      <c r="HA210" s="493"/>
      <c r="HB210" s="493"/>
      <c r="HC210" s="493"/>
      <c r="HD210" s="493"/>
      <c r="HE210" s="493"/>
      <c r="HF210" s="493"/>
      <c r="HG210" s="493"/>
      <c r="HH210" s="493"/>
      <c r="HI210" s="493"/>
      <c r="HJ210" s="493"/>
      <c r="HK210" s="493"/>
      <c r="HL210" s="493"/>
      <c r="HM210" s="493"/>
      <c r="HN210" s="493"/>
      <c r="HO210" s="493"/>
      <c r="HP210" s="493"/>
      <c r="HQ210" s="493"/>
      <c r="HR210" s="493"/>
      <c r="HS210" s="493"/>
      <c r="HT210" s="493"/>
      <c r="HU210" s="493"/>
      <c r="HV210" s="493"/>
      <c r="HW210" s="493"/>
      <c r="HX210" s="493"/>
      <c r="HY210" s="493"/>
      <c r="HZ210" s="493"/>
      <c r="IA210" s="493"/>
      <c r="IB210" s="493"/>
      <c r="IC210" s="493"/>
      <c r="ID210" s="493"/>
      <c r="IE210" s="493"/>
      <c r="IF210" s="493"/>
      <c r="IG210" s="493"/>
      <c r="IH210" s="493"/>
      <c r="II210" s="493"/>
      <c r="IJ210" s="493"/>
      <c r="IK210" s="493"/>
      <c r="IL210" s="493"/>
      <c r="IM210" s="493"/>
      <c r="IN210" s="493"/>
      <c r="IO210" s="493"/>
      <c r="IP210" s="493"/>
      <c r="IQ210" s="493"/>
      <c r="IR210" s="493"/>
      <c r="IS210" s="493"/>
      <c r="IT210" s="493"/>
      <c r="IU210" s="493"/>
      <c r="IV210" s="493"/>
      <c r="IW210" s="493"/>
      <c r="IX210" s="493"/>
      <c r="IY210" s="493"/>
      <c r="IZ210" s="493"/>
      <c r="JA210" s="493"/>
      <c r="JB210" s="493"/>
      <c r="JC210" s="493"/>
      <c r="JD210" s="493"/>
      <c r="JE210" s="493"/>
      <c r="JF210" s="493"/>
      <c r="JG210" s="493"/>
      <c r="JH210" s="493"/>
      <c r="JI210" s="493"/>
      <c r="JJ210" s="493"/>
      <c r="JK210" s="493"/>
      <c r="JL210" s="493"/>
      <c r="JM210" s="493"/>
      <c r="JN210" s="493"/>
      <c r="JO210" s="493"/>
      <c r="JP210" s="493"/>
      <c r="JQ210" s="493"/>
      <c r="JR210" s="493"/>
      <c r="JS210" s="493"/>
      <c r="JT210" s="493"/>
      <c r="JU210" s="493"/>
      <c r="JV210" s="493"/>
      <c r="JW210" s="493"/>
      <c r="JX210" s="493"/>
      <c r="JY210" s="493"/>
      <c r="JZ210" s="493"/>
      <c r="KA210" s="493"/>
      <c r="KB210" s="493"/>
      <c r="KC210" s="493"/>
      <c r="KD210" s="493"/>
      <c r="KE210" s="493"/>
      <c r="KF210" s="493"/>
      <c r="KG210" s="493"/>
      <c r="KH210" s="493"/>
      <c r="KI210" s="493"/>
      <c r="KJ210" s="493"/>
      <c r="KK210" s="493"/>
      <c r="KL210" s="493"/>
      <c r="KM210" s="493"/>
      <c r="KN210" s="493"/>
      <c r="KO210" s="493"/>
      <c r="KP210" s="493"/>
      <c r="KQ210" s="493"/>
      <c r="KR210" s="493"/>
      <c r="KS210" s="493"/>
      <c r="KT210" s="493"/>
      <c r="KU210" s="493"/>
      <c r="KV210" s="493"/>
      <c r="KW210" s="493"/>
      <c r="KX210" s="493"/>
      <c r="KY210" s="493"/>
      <c r="KZ210" s="493"/>
      <c r="LA210" s="493"/>
      <c r="LB210" s="493"/>
      <c r="LC210" s="493"/>
      <c r="LD210" s="493"/>
      <c r="LE210" s="493"/>
      <c r="LF210" s="493"/>
      <c r="LG210" s="493"/>
      <c r="LH210" s="493"/>
      <c r="LI210" s="493"/>
      <c r="LJ210" s="493"/>
      <c r="LK210" s="493"/>
      <c r="LL210" s="493"/>
      <c r="LM210" s="493"/>
      <c r="LN210" s="493"/>
      <c r="LO210" s="493"/>
      <c r="LP210" s="493"/>
      <c r="LQ210" s="493"/>
      <c r="LR210" s="493"/>
      <c r="LS210" s="493"/>
      <c r="LT210" s="493"/>
      <c r="LU210" s="493"/>
      <c r="LV210" s="493"/>
      <c r="LW210" s="493"/>
      <c r="LX210" s="493"/>
      <c r="LY210" s="493"/>
      <c r="LZ210" s="493"/>
      <c r="MA210" s="493"/>
      <c r="MB210" s="493"/>
      <c r="MC210" s="493"/>
      <c r="MD210" s="493"/>
      <c r="ME210" s="493"/>
      <c r="MF210" s="493"/>
      <c r="MG210" s="493"/>
      <c r="MH210" s="493"/>
      <c r="MI210" s="493"/>
      <c r="MJ210" s="493"/>
      <c r="MK210" s="493"/>
      <c r="ML210" s="493"/>
      <c r="MM210" s="493"/>
      <c r="MN210" s="493"/>
      <c r="MO210" s="493"/>
      <c r="MP210" s="493"/>
      <c r="MQ210" s="493"/>
      <c r="MR210" s="493"/>
      <c r="MS210" s="493"/>
      <c r="MT210" s="493"/>
      <c r="MU210" s="493"/>
      <c r="MV210" s="493"/>
      <c r="MW210" s="493"/>
    </row>
    <row r="211" spans="1:361" s="1" customFormat="1" ht="13.8">
      <c r="A211" s="489" t="s">
        <v>663</v>
      </c>
      <c r="B211" s="493"/>
      <c r="C211" s="493"/>
      <c r="D211" s="493"/>
      <c r="E211" s="493"/>
      <c r="F211" s="493"/>
      <c r="G211" s="493"/>
      <c r="H211" s="493"/>
      <c r="I211" s="493"/>
      <c r="J211" s="493"/>
      <c r="K211" s="493"/>
      <c r="L211" s="493"/>
      <c r="M211" s="493"/>
      <c r="N211" s="493"/>
      <c r="O211" s="493"/>
      <c r="P211" s="493"/>
      <c r="Q211" s="493"/>
      <c r="R211" s="493"/>
      <c r="S211" s="493"/>
      <c r="T211" s="493"/>
      <c r="U211" s="493"/>
      <c r="V211" s="493"/>
      <c r="W211" s="493"/>
      <c r="X211" s="493"/>
      <c r="Y211" s="493"/>
      <c r="Z211" s="493"/>
      <c r="AA211" s="493"/>
      <c r="AB211" s="493"/>
      <c r="AC211" s="493"/>
      <c r="AD211" s="493"/>
      <c r="AE211" s="493"/>
      <c r="AF211" s="493"/>
      <c r="AG211" s="493"/>
      <c r="AH211" s="493"/>
      <c r="AI211" s="493"/>
      <c r="AJ211" s="493"/>
      <c r="AK211" s="493"/>
      <c r="AL211" s="493"/>
      <c r="AM211" s="493"/>
      <c r="AN211" s="493"/>
      <c r="AO211" s="493"/>
      <c r="AP211" s="493"/>
      <c r="AQ211" s="493"/>
      <c r="AR211" s="493"/>
      <c r="AS211" s="493"/>
      <c r="AT211" s="493"/>
      <c r="AU211" s="493"/>
      <c r="AV211" s="493"/>
      <c r="AW211" s="493"/>
      <c r="AX211" s="493"/>
      <c r="AY211" s="493"/>
      <c r="AZ211" s="493"/>
      <c r="BA211" s="493"/>
      <c r="BB211" s="493"/>
      <c r="BC211" s="493"/>
      <c r="BD211" s="493"/>
      <c r="BE211" s="493"/>
      <c r="BF211" s="493"/>
      <c r="BG211" s="493"/>
      <c r="BH211" s="493"/>
      <c r="BI211" s="493"/>
      <c r="BJ211" s="493"/>
      <c r="BK211" s="493"/>
      <c r="BL211" s="493"/>
      <c r="BM211" s="493"/>
      <c r="BN211" s="493"/>
      <c r="BO211" s="493"/>
      <c r="BP211" s="493"/>
      <c r="BQ211" s="493"/>
      <c r="BR211" s="493"/>
      <c r="BS211" s="493"/>
      <c r="BT211" s="493"/>
      <c r="BU211" s="493"/>
      <c r="BV211" s="493"/>
      <c r="BW211" s="493"/>
      <c r="BX211" s="493"/>
      <c r="BY211" s="493"/>
      <c r="BZ211" s="493"/>
      <c r="CA211" s="493"/>
      <c r="CB211" s="493"/>
      <c r="CC211" s="493"/>
      <c r="CD211" s="493"/>
      <c r="CE211" s="493"/>
      <c r="CF211" s="493"/>
      <c r="CG211" s="493"/>
      <c r="CH211" s="493"/>
      <c r="CI211" s="493"/>
      <c r="CJ211" s="493"/>
      <c r="CK211" s="493"/>
      <c r="CL211" s="493"/>
      <c r="CM211" s="493"/>
      <c r="CN211" s="493"/>
      <c r="CO211" s="493"/>
      <c r="CP211" s="493"/>
      <c r="CQ211" s="493"/>
      <c r="CR211" s="493"/>
      <c r="CS211" s="493"/>
      <c r="CT211" s="493"/>
      <c r="CU211" s="493"/>
      <c r="CV211" s="493"/>
      <c r="CW211" s="493"/>
      <c r="CX211" s="493"/>
      <c r="CY211" s="493"/>
      <c r="CZ211" s="493"/>
      <c r="DA211" s="493"/>
      <c r="DB211" s="493"/>
      <c r="DC211" s="493"/>
      <c r="DD211" s="493"/>
      <c r="DE211" s="493"/>
      <c r="DF211" s="493"/>
      <c r="DG211" s="493"/>
      <c r="DH211" s="493"/>
      <c r="DI211" s="493"/>
      <c r="DJ211" s="493"/>
      <c r="DK211" s="493"/>
      <c r="DL211" s="493"/>
      <c r="DM211" s="493"/>
      <c r="DN211" s="493"/>
      <c r="DO211" s="493"/>
      <c r="DP211" s="493"/>
      <c r="DQ211" s="493"/>
      <c r="DR211" s="493"/>
      <c r="DS211" s="493"/>
      <c r="DT211" s="493"/>
      <c r="DU211" s="493"/>
      <c r="DV211" s="493"/>
      <c r="DW211" s="493"/>
      <c r="DX211" s="493"/>
      <c r="DY211" s="493"/>
      <c r="DZ211" s="493"/>
      <c r="EA211" s="493"/>
      <c r="EB211" s="493"/>
      <c r="EC211" s="493"/>
      <c r="ED211" s="493"/>
      <c r="EE211" s="493"/>
      <c r="EF211" s="493"/>
      <c r="EG211" s="493"/>
      <c r="EH211" s="493"/>
      <c r="EI211" s="493"/>
      <c r="EJ211" s="493"/>
      <c r="EK211" s="493"/>
      <c r="EL211" s="493"/>
      <c r="EM211" s="493"/>
      <c r="EN211" s="493"/>
      <c r="EO211" s="493"/>
      <c r="EP211" s="493"/>
      <c r="EQ211" s="493"/>
      <c r="ER211" s="493"/>
      <c r="ES211" s="493"/>
      <c r="ET211" s="493"/>
      <c r="EU211" s="493"/>
      <c r="EV211" s="493"/>
      <c r="EW211" s="493"/>
      <c r="EX211" s="493"/>
      <c r="EY211" s="493"/>
      <c r="EZ211" s="493"/>
      <c r="FA211" s="493"/>
      <c r="FB211" s="493"/>
      <c r="FC211" s="493"/>
      <c r="FD211" s="493"/>
      <c r="FE211" s="493"/>
      <c r="FF211" s="493"/>
      <c r="FG211" s="493"/>
      <c r="FH211" s="493"/>
      <c r="FI211" s="493"/>
      <c r="FJ211" s="493"/>
      <c r="FK211" s="493"/>
      <c r="FL211" s="493"/>
      <c r="FM211" s="493"/>
      <c r="FN211" s="493"/>
      <c r="FO211" s="493"/>
      <c r="FP211" s="493"/>
      <c r="FQ211" s="493"/>
      <c r="FR211" s="493"/>
      <c r="FS211" s="493"/>
      <c r="FT211" s="493"/>
      <c r="FU211" s="493"/>
      <c r="FV211" s="493"/>
      <c r="FW211" s="493"/>
      <c r="FX211" s="493"/>
      <c r="FY211" s="493"/>
      <c r="FZ211" s="493"/>
      <c r="GA211" s="493"/>
      <c r="GB211" s="493"/>
      <c r="GC211" s="493"/>
      <c r="GD211" s="493"/>
      <c r="GE211" s="493"/>
      <c r="GF211" s="493"/>
      <c r="GG211" s="493"/>
      <c r="GH211" s="493"/>
      <c r="GI211" s="493"/>
      <c r="GJ211" s="493"/>
      <c r="GK211" s="493"/>
      <c r="GL211" s="493"/>
      <c r="GM211" s="493"/>
      <c r="GN211" s="493"/>
      <c r="GO211" s="493"/>
      <c r="GP211" s="493"/>
      <c r="GQ211" s="493"/>
      <c r="GR211" s="493"/>
      <c r="GS211" s="493"/>
      <c r="GT211" s="493"/>
      <c r="GU211" s="493"/>
      <c r="GV211" s="493"/>
      <c r="GW211" s="493"/>
      <c r="GX211" s="493"/>
      <c r="GY211" s="493"/>
      <c r="GZ211" s="493"/>
      <c r="HA211" s="493"/>
      <c r="HB211" s="493"/>
      <c r="HC211" s="493"/>
      <c r="HD211" s="493"/>
      <c r="HE211" s="493"/>
      <c r="HF211" s="493"/>
      <c r="HG211" s="493"/>
      <c r="HH211" s="493"/>
      <c r="HI211" s="493"/>
      <c r="HJ211" s="493"/>
      <c r="HK211" s="493"/>
      <c r="HL211" s="493"/>
      <c r="HM211" s="493"/>
      <c r="HN211" s="493"/>
      <c r="HO211" s="493"/>
      <c r="HP211" s="493"/>
      <c r="HQ211" s="493"/>
      <c r="HR211" s="493"/>
      <c r="HS211" s="493"/>
      <c r="HT211" s="493"/>
      <c r="HU211" s="493"/>
      <c r="HV211" s="493"/>
      <c r="HW211" s="493"/>
      <c r="HX211" s="493"/>
      <c r="HY211" s="493"/>
      <c r="HZ211" s="493"/>
      <c r="IA211" s="493"/>
      <c r="IB211" s="493"/>
      <c r="IC211" s="493"/>
      <c r="ID211" s="493"/>
      <c r="IE211" s="493"/>
      <c r="IF211" s="493"/>
      <c r="IG211" s="493"/>
      <c r="IH211" s="493"/>
      <c r="II211" s="493"/>
      <c r="IJ211" s="493"/>
      <c r="IK211" s="493"/>
      <c r="IL211" s="493"/>
      <c r="IM211" s="493"/>
      <c r="IN211" s="493"/>
      <c r="IO211" s="493"/>
      <c r="IP211" s="493"/>
      <c r="IQ211" s="493"/>
      <c r="IR211" s="493"/>
      <c r="IS211" s="493"/>
      <c r="IT211" s="493"/>
      <c r="IU211" s="493"/>
      <c r="IV211" s="493"/>
      <c r="IW211" s="493"/>
      <c r="IX211" s="493"/>
      <c r="IY211" s="493"/>
      <c r="IZ211" s="493"/>
      <c r="JA211" s="493"/>
      <c r="JB211" s="493"/>
      <c r="JC211" s="493"/>
      <c r="JD211" s="493"/>
      <c r="JE211" s="493"/>
      <c r="JF211" s="493"/>
      <c r="JG211" s="493"/>
      <c r="JH211" s="493"/>
      <c r="JI211" s="493"/>
      <c r="JJ211" s="493"/>
      <c r="JK211" s="493"/>
      <c r="JL211" s="493"/>
      <c r="JM211" s="493"/>
      <c r="JN211" s="493"/>
      <c r="JO211" s="493"/>
      <c r="JP211" s="493"/>
      <c r="JQ211" s="493"/>
      <c r="JR211" s="493"/>
      <c r="JS211" s="493"/>
      <c r="JT211" s="493"/>
      <c r="JU211" s="493"/>
      <c r="JV211" s="493"/>
      <c r="JW211" s="493"/>
      <c r="JX211" s="493"/>
      <c r="JY211" s="493"/>
      <c r="JZ211" s="493"/>
      <c r="KA211" s="493"/>
      <c r="KB211" s="493"/>
      <c r="KC211" s="493"/>
      <c r="KD211" s="493"/>
      <c r="KE211" s="493"/>
      <c r="KF211" s="493"/>
      <c r="KG211" s="493"/>
      <c r="KH211" s="493"/>
      <c r="KI211" s="493"/>
      <c r="KJ211" s="493"/>
      <c r="KK211" s="493"/>
      <c r="KL211" s="493"/>
      <c r="KM211" s="493"/>
      <c r="KN211" s="493"/>
      <c r="KO211" s="493"/>
      <c r="KP211" s="493"/>
      <c r="KQ211" s="493"/>
      <c r="KR211" s="493"/>
      <c r="KS211" s="493"/>
      <c r="KT211" s="493"/>
      <c r="KU211" s="493"/>
      <c r="KV211" s="493"/>
      <c r="KW211" s="493"/>
      <c r="KX211" s="493"/>
      <c r="KY211" s="493"/>
      <c r="KZ211" s="493"/>
      <c r="LA211" s="493"/>
      <c r="LB211" s="493"/>
      <c r="LC211" s="493"/>
      <c r="LD211" s="493"/>
      <c r="LE211" s="493"/>
      <c r="LF211" s="493"/>
      <c r="LG211" s="493"/>
      <c r="LH211" s="493"/>
      <c r="LI211" s="493"/>
      <c r="LJ211" s="493"/>
      <c r="LK211" s="493"/>
      <c r="LL211" s="493"/>
      <c r="LM211" s="493"/>
      <c r="LN211" s="493"/>
      <c r="LO211" s="493"/>
      <c r="LP211" s="493"/>
      <c r="LQ211" s="493"/>
      <c r="LR211" s="493"/>
      <c r="LS211" s="493"/>
      <c r="LT211" s="493"/>
      <c r="LU211" s="493"/>
      <c r="LV211" s="493"/>
      <c r="LW211" s="493"/>
      <c r="LX211" s="493"/>
      <c r="LY211" s="493"/>
      <c r="LZ211" s="493"/>
      <c r="MA211" s="493"/>
      <c r="MB211" s="493"/>
      <c r="MC211" s="493"/>
      <c r="MD211" s="493"/>
      <c r="ME211" s="493"/>
      <c r="MF211" s="493"/>
      <c r="MG211" s="493"/>
      <c r="MH211" s="493"/>
      <c r="MI211" s="493"/>
      <c r="MJ211" s="493"/>
      <c r="MK211" s="493"/>
      <c r="ML211" s="493"/>
      <c r="MM211" s="493"/>
      <c r="MN211" s="493"/>
      <c r="MO211" s="493"/>
      <c r="MP211" s="493"/>
      <c r="MQ211" s="493"/>
      <c r="MR211" s="493"/>
      <c r="MS211" s="493"/>
      <c r="MT211" s="493"/>
      <c r="MU211" s="493"/>
      <c r="MV211" s="493"/>
      <c r="MW211" s="493"/>
    </row>
    <row r="212" spans="1:361" s="1" customFormat="1" ht="13.8">
      <c r="A212" s="489" t="s">
        <v>662</v>
      </c>
      <c r="B212" s="493"/>
      <c r="C212" s="493"/>
      <c r="D212" s="493"/>
      <c r="E212" s="493"/>
      <c r="F212" s="493"/>
      <c r="G212" s="493"/>
      <c r="H212" s="493"/>
      <c r="I212" s="493"/>
      <c r="J212" s="493"/>
      <c r="K212" s="493"/>
      <c r="L212" s="493"/>
      <c r="M212" s="493"/>
      <c r="N212" s="493"/>
      <c r="O212" s="493"/>
      <c r="P212" s="493"/>
      <c r="Q212" s="493"/>
      <c r="R212" s="493"/>
      <c r="S212" s="493"/>
      <c r="T212" s="493"/>
      <c r="U212" s="493"/>
      <c r="V212" s="493"/>
      <c r="W212" s="493"/>
      <c r="X212" s="493"/>
      <c r="Y212" s="493"/>
      <c r="Z212" s="493"/>
      <c r="AA212" s="493"/>
      <c r="AB212" s="493"/>
      <c r="AC212" s="493"/>
      <c r="AD212" s="493"/>
      <c r="AE212" s="493"/>
      <c r="AF212" s="493"/>
      <c r="AG212" s="493"/>
      <c r="AH212" s="493"/>
      <c r="AI212" s="493"/>
      <c r="AJ212" s="493"/>
      <c r="AK212" s="493"/>
      <c r="AL212" s="493"/>
      <c r="AM212" s="493"/>
      <c r="AN212" s="493"/>
      <c r="AO212" s="493"/>
      <c r="AP212" s="493"/>
      <c r="AQ212" s="493"/>
      <c r="AR212" s="493"/>
      <c r="AS212" s="493"/>
      <c r="AT212" s="493"/>
      <c r="AU212" s="493"/>
      <c r="AV212" s="493"/>
      <c r="AW212" s="493"/>
      <c r="AX212" s="493"/>
      <c r="AY212" s="493"/>
      <c r="AZ212" s="493"/>
      <c r="BA212" s="493"/>
      <c r="BB212" s="493"/>
      <c r="BC212" s="493"/>
      <c r="BD212" s="493"/>
      <c r="BE212" s="493"/>
      <c r="BF212" s="493"/>
      <c r="BG212" s="493"/>
      <c r="BH212" s="493"/>
      <c r="BI212" s="493"/>
      <c r="BJ212" s="493"/>
      <c r="BK212" s="493"/>
      <c r="BL212" s="493"/>
      <c r="BM212" s="493"/>
      <c r="BN212" s="493"/>
      <c r="BO212" s="493"/>
      <c r="BP212" s="493"/>
      <c r="BQ212" s="493"/>
      <c r="BR212" s="493"/>
      <c r="BS212" s="493"/>
      <c r="BT212" s="493"/>
      <c r="BU212" s="493"/>
      <c r="BV212" s="493"/>
      <c r="BW212" s="493"/>
      <c r="BX212" s="493"/>
      <c r="BY212" s="493"/>
      <c r="BZ212" s="493"/>
      <c r="CA212" s="493"/>
      <c r="CB212" s="493"/>
      <c r="CC212" s="493"/>
      <c r="CD212" s="493"/>
      <c r="CE212" s="493"/>
      <c r="CF212" s="493"/>
      <c r="CG212" s="493"/>
      <c r="CH212" s="493"/>
      <c r="CI212" s="493"/>
      <c r="CJ212" s="493"/>
      <c r="CK212" s="493"/>
      <c r="CL212" s="493"/>
      <c r="CM212" s="493"/>
      <c r="CN212" s="493"/>
      <c r="CO212" s="493"/>
      <c r="CP212" s="493"/>
      <c r="CQ212" s="493"/>
      <c r="CR212" s="493"/>
      <c r="CS212" s="493"/>
      <c r="CT212" s="493"/>
      <c r="CU212" s="493"/>
      <c r="CV212" s="493"/>
      <c r="CW212" s="493"/>
      <c r="CX212" s="493"/>
      <c r="CY212" s="493"/>
      <c r="CZ212" s="493"/>
      <c r="DA212" s="493"/>
      <c r="DB212" s="493"/>
      <c r="DC212" s="493"/>
      <c r="DD212" s="493"/>
      <c r="DE212" s="493"/>
      <c r="DF212" s="493"/>
      <c r="DG212" s="493"/>
      <c r="DH212" s="493"/>
      <c r="DI212" s="493"/>
      <c r="DJ212" s="493"/>
      <c r="DK212" s="493"/>
      <c r="DL212" s="493"/>
      <c r="DM212" s="493"/>
      <c r="DN212" s="493"/>
      <c r="DO212" s="493"/>
      <c r="DP212" s="493"/>
      <c r="DQ212" s="493"/>
      <c r="DR212" s="493"/>
      <c r="DS212" s="493"/>
      <c r="DT212" s="493"/>
      <c r="DU212" s="493"/>
      <c r="DV212" s="493"/>
      <c r="DW212" s="493"/>
      <c r="DX212" s="493"/>
      <c r="DY212" s="493"/>
      <c r="DZ212" s="493"/>
      <c r="EA212" s="493"/>
      <c r="EB212" s="493"/>
      <c r="EC212" s="493"/>
      <c r="ED212" s="493"/>
      <c r="EE212" s="493"/>
      <c r="EF212" s="493"/>
      <c r="EG212" s="493"/>
      <c r="EH212" s="493"/>
      <c r="EI212" s="493"/>
      <c r="EJ212" s="493"/>
      <c r="EK212" s="493"/>
      <c r="EL212" s="493"/>
      <c r="EM212" s="493"/>
      <c r="EN212" s="493"/>
      <c r="EO212" s="493"/>
      <c r="EP212" s="493"/>
      <c r="EQ212" s="493"/>
      <c r="ER212" s="493"/>
      <c r="ES212" s="493"/>
      <c r="ET212" s="493"/>
      <c r="EU212" s="493"/>
      <c r="EV212" s="493"/>
      <c r="EW212" s="493"/>
      <c r="EX212" s="493"/>
      <c r="EY212" s="493"/>
      <c r="EZ212" s="493"/>
      <c r="FA212" s="493"/>
      <c r="FB212" s="493"/>
      <c r="FC212" s="493"/>
      <c r="FD212" s="493"/>
      <c r="FE212" s="493"/>
      <c r="FF212" s="493"/>
      <c r="FG212" s="493"/>
      <c r="FH212" s="493"/>
      <c r="FI212" s="493"/>
      <c r="FJ212" s="493"/>
      <c r="FK212" s="493"/>
      <c r="FL212" s="493"/>
      <c r="FM212" s="493"/>
      <c r="FN212" s="493"/>
      <c r="FO212" s="493"/>
      <c r="FP212" s="493"/>
      <c r="FQ212" s="493"/>
      <c r="FR212" s="493"/>
      <c r="FS212" s="493"/>
      <c r="FT212" s="493"/>
      <c r="FU212" s="493"/>
      <c r="FV212" s="493"/>
      <c r="FW212" s="493"/>
      <c r="FX212" s="493"/>
      <c r="FY212" s="493"/>
      <c r="FZ212" s="493"/>
      <c r="GA212" s="493"/>
      <c r="GB212" s="493"/>
      <c r="GC212" s="493"/>
      <c r="GD212" s="493"/>
      <c r="GE212" s="493"/>
      <c r="GF212" s="493"/>
      <c r="GG212" s="493"/>
      <c r="GH212" s="493"/>
      <c r="GI212" s="493"/>
      <c r="GJ212" s="493"/>
      <c r="GK212" s="493"/>
      <c r="GL212" s="493"/>
      <c r="GM212" s="493"/>
      <c r="GN212" s="493"/>
      <c r="GO212" s="493"/>
      <c r="GP212" s="493"/>
      <c r="GQ212" s="493"/>
      <c r="GR212" s="493"/>
      <c r="GS212" s="493"/>
      <c r="GT212" s="493"/>
      <c r="GU212" s="493"/>
      <c r="GV212" s="493"/>
      <c r="GW212" s="493"/>
      <c r="GX212" s="493"/>
      <c r="GY212" s="493"/>
      <c r="GZ212" s="493"/>
      <c r="HA212" s="493"/>
      <c r="HB212" s="493"/>
      <c r="HC212" s="493"/>
      <c r="HD212" s="493"/>
      <c r="HE212" s="493"/>
      <c r="HF212" s="493"/>
      <c r="HG212" s="493"/>
      <c r="HH212" s="493"/>
      <c r="HI212" s="493"/>
      <c r="HJ212" s="493"/>
      <c r="HK212" s="493"/>
      <c r="HL212" s="493"/>
      <c r="HM212" s="493"/>
      <c r="HN212" s="493"/>
      <c r="HO212" s="493"/>
      <c r="HP212" s="493"/>
      <c r="HQ212" s="493"/>
      <c r="HR212" s="493"/>
      <c r="HS212" s="493"/>
      <c r="HT212" s="493"/>
      <c r="HU212" s="493"/>
      <c r="HV212" s="493"/>
      <c r="HW212" s="493"/>
      <c r="HX212" s="493"/>
      <c r="HY212" s="493"/>
      <c r="HZ212" s="493"/>
      <c r="IA212" s="493"/>
      <c r="IB212" s="493"/>
      <c r="IC212" s="493"/>
      <c r="ID212" s="493"/>
      <c r="IE212" s="493"/>
      <c r="IF212" s="493"/>
      <c r="IG212" s="493"/>
      <c r="IH212" s="493"/>
      <c r="II212" s="493"/>
      <c r="IJ212" s="493"/>
      <c r="IK212" s="493"/>
      <c r="IL212" s="493"/>
      <c r="IM212" s="493"/>
      <c r="IN212" s="493"/>
      <c r="IO212" s="493"/>
      <c r="IP212" s="493"/>
      <c r="IQ212" s="493"/>
      <c r="IR212" s="493"/>
      <c r="IS212" s="493"/>
      <c r="IT212" s="493"/>
      <c r="IU212" s="493"/>
      <c r="IV212" s="493"/>
      <c r="IW212" s="493"/>
      <c r="IX212" s="493"/>
      <c r="IY212" s="493"/>
      <c r="IZ212" s="493"/>
      <c r="JA212" s="493"/>
      <c r="JB212" s="493"/>
      <c r="JC212" s="493"/>
      <c r="JD212" s="493"/>
      <c r="JE212" s="493"/>
      <c r="JF212" s="493"/>
      <c r="JG212" s="493"/>
      <c r="JH212" s="493"/>
      <c r="JI212" s="493"/>
      <c r="JJ212" s="493"/>
      <c r="JK212" s="493"/>
      <c r="JL212" s="493"/>
      <c r="JM212" s="493"/>
      <c r="JN212" s="493"/>
      <c r="JO212" s="493"/>
      <c r="JP212" s="493"/>
      <c r="JQ212" s="493"/>
      <c r="JR212" s="493"/>
      <c r="JS212" s="493"/>
      <c r="JT212" s="493"/>
      <c r="JU212" s="493"/>
      <c r="JV212" s="493"/>
      <c r="JW212" s="493"/>
      <c r="JX212" s="493"/>
      <c r="JY212" s="493"/>
      <c r="JZ212" s="493"/>
      <c r="KA212" s="493"/>
      <c r="KB212" s="493"/>
      <c r="KC212" s="493"/>
      <c r="KD212" s="493"/>
      <c r="KE212" s="493"/>
      <c r="KF212" s="493"/>
      <c r="KG212" s="493"/>
      <c r="KH212" s="493"/>
      <c r="KI212" s="493"/>
      <c r="KJ212" s="493"/>
      <c r="KK212" s="493"/>
      <c r="KL212" s="493"/>
      <c r="KM212" s="493"/>
      <c r="KN212" s="493"/>
      <c r="KO212" s="493"/>
      <c r="KP212" s="493"/>
      <c r="KQ212" s="493"/>
      <c r="KR212" s="493"/>
      <c r="KS212" s="493"/>
      <c r="KT212" s="493"/>
      <c r="KU212" s="493"/>
      <c r="KV212" s="493"/>
      <c r="KW212" s="493"/>
      <c r="KX212" s="493"/>
      <c r="KY212" s="493"/>
      <c r="KZ212" s="493"/>
      <c r="LA212" s="493"/>
      <c r="LB212" s="493"/>
      <c r="LC212" s="493"/>
      <c r="LD212" s="493"/>
      <c r="LE212" s="493"/>
      <c r="LF212" s="493"/>
      <c r="LG212" s="493"/>
      <c r="LH212" s="493"/>
      <c r="LI212" s="493"/>
      <c r="LJ212" s="493"/>
      <c r="LK212" s="493"/>
      <c r="LL212" s="493"/>
      <c r="LM212" s="493"/>
      <c r="LN212" s="493"/>
      <c r="LO212" s="493"/>
      <c r="LP212" s="493"/>
      <c r="LQ212" s="493"/>
      <c r="LR212" s="493"/>
      <c r="LS212" s="493"/>
      <c r="LT212" s="493"/>
      <c r="LU212" s="493"/>
      <c r="LV212" s="493"/>
      <c r="LW212" s="493"/>
      <c r="LX212" s="493"/>
      <c r="LY212" s="493"/>
      <c r="LZ212" s="493"/>
      <c r="MA212" s="493"/>
      <c r="MB212" s="493"/>
      <c r="MC212" s="493"/>
      <c r="MD212" s="493"/>
      <c r="ME212" s="493"/>
      <c r="MF212" s="493"/>
      <c r="MG212" s="493"/>
      <c r="MH212" s="493"/>
      <c r="MI212" s="493"/>
      <c r="MJ212" s="493"/>
      <c r="MK212" s="493"/>
      <c r="ML212" s="493"/>
      <c r="MM212" s="493"/>
      <c r="MN212" s="493"/>
      <c r="MO212" s="493"/>
      <c r="MP212" s="493"/>
      <c r="MQ212" s="493"/>
      <c r="MR212" s="493"/>
      <c r="MS212" s="493"/>
      <c r="MT212" s="493"/>
      <c r="MU212" s="493"/>
      <c r="MV212" s="493"/>
      <c r="MW212" s="493"/>
    </row>
    <row r="213" spans="1:361" s="1" customFormat="1" ht="13.8">
      <c r="A213" s="490" t="s">
        <v>25</v>
      </c>
      <c r="B213" s="494"/>
      <c r="C213" s="494"/>
      <c r="D213" s="494"/>
      <c r="E213" s="494"/>
      <c r="F213" s="494"/>
      <c r="G213" s="494"/>
      <c r="H213" s="494"/>
      <c r="I213" s="494"/>
      <c r="J213" s="494"/>
      <c r="K213" s="494"/>
      <c r="L213" s="494"/>
      <c r="M213" s="494"/>
      <c r="N213" s="494"/>
      <c r="O213" s="494"/>
      <c r="P213" s="494"/>
      <c r="Q213" s="494"/>
      <c r="R213" s="494"/>
      <c r="S213" s="494"/>
      <c r="T213" s="494"/>
      <c r="U213" s="494"/>
      <c r="V213" s="494"/>
      <c r="W213" s="494"/>
      <c r="X213" s="494"/>
      <c r="Y213" s="494"/>
      <c r="Z213" s="494"/>
      <c r="AA213" s="494"/>
      <c r="AB213" s="494"/>
      <c r="AC213" s="494"/>
      <c r="AD213" s="494"/>
      <c r="AE213" s="494"/>
      <c r="AF213" s="494"/>
      <c r="AG213" s="494"/>
      <c r="AH213" s="494"/>
      <c r="AI213" s="494"/>
      <c r="AJ213" s="494"/>
      <c r="AK213" s="494"/>
      <c r="AL213" s="494"/>
      <c r="AM213" s="494"/>
      <c r="AN213" s="494"/>
      <c r="AO213" s="494"/>
      <c r="AP213" s="494"/>
      <c r="AQ213" s="494"/>
      <c r="AR213" s="494"/>
      <c r="AS213" s="494"/>
      <c r="AT213" s="494"/>
      <c r="AU213" s="494"/>
      <c r="AV213" s="494"/>
      <c r="AW213" s="494"/>
      <c r="AX213" s="494"/>
      <c r="AY213" s="494"/>
      <c r="AZ213" s="494"/>
      <c r="BA213" s="494"/>
      <c r="BB213" s="494"/>
      <c r="BC213" s="494"/>
      <c r="BD213" s="494"/>
      <c r="BE213" s="494"/>
      <c r="BF213" s="494"/>
      <c r="BG213" s="494"/>
      <c r="BH213" s="494"/>
      <c r="BI213" s="494"/>
      <c r="BJ213" s="494"/>
      <c r="BK213" s="494"/>
      <c r="BL213" s="494"/>
      <c r="BM213" s="494"/>
      <c r="BN213" s="494"/>
      <c r="BO213" s="494"/>
      <c r="BP213" s="494"/>
      <c r="BQ213" s="494"/>
      <c r="BR213" s="494"/>
      <c r="BS213" s="494"/>
      <c r="BT213" s="494"/>
      <c r="BU213" s="494"/>
      <c r="BV213" s="494"/>
      <c r="BW213" s="494"/>
      <c r="BX213" s="494"/>
      <c r="BY213" s="494"/>
      <c r="BZ213" s="494"/>
      <c r="CA213" s="494"/>
      <c r="CB213" s="494"/>
      <c r="CC213" s="494"/>
      <c r="CD213" s="494"/>
      <c r="CE213" s="494"/>
      <c r="CF213" s="494"/>
      <c r="CG213" s="494"/>
      <c r="CH213" s="494"/>
      <c r="CI213" s="494"/>
      <c r="CJ213" s="494"/>
      <c r="CK213" s="494"/>
      <c r="CL213" s="494"/>
      <c r="CM213" s="494"/>
      <c r="CN213" s="494"/>
      <c r="CO213" s="494"/>
      <c r="CP213" s="494"/>
      <c r="CQ213" s="494"/>
      <c r="CR213" s="494"/>
      <c r="CS213" s="494"/>
      <c r="CT213" s="494"/>
      <c r="CU213" s="494"/>
      <c r="CV213" s="494"/>
      <c r="CW213" s="494"/>
      <c r="CX213" s="494"/>
      <c r="CY213" s="494"/>
      <c r="CZ213" s="494"/>
      <c r="DA213" s="494"/>
      <c r="DB213" s="494"/>
      <c r="DC213" s="494"/>
      <c r="DD213" s="494"/>
      <c r="DE213" s="494"/>
      <c r="DF213" s="494"/>
      <c r="DG213" s="494"/>
      <c r="DH213" s="494"/>
      <c r="DI213" s="494"/>
      <c r="DJ213" s="494"/>
      <c r="DK213" s="494"/>
      <c r="DL213" s="494"/>
      <c r="DM213" s="494"/>
      <c r="DN213" s="494"/>
      <c r="DO213" s="494"/>
      <c r="DP213" s="494"/>
      <c r="DQ213" s="494"/>
      <c r="DR213" s="494"/>
      <c r="DS213" s="494"/>
      <c r="DT213" s="494"/>
      <c r="DU213" s="494"/>
      <c r="DV213" s="494"/>
      <c r="DW213" s="494"/>
      <c r="DX213" s="494"/>
      <c r="DY213" s="494"/>
      <c r="DZ213" s="494"/>
      <c r="EA213" s="494"/>
      <c r="EB213" s="494"/>
      <c r="EC213" s="494"/>
      <c r="ED213" s="494"/>
      <c r="EE213" s="494"/>
      <c r="EF213" s="494"/>
      <c r="EG213" s="494"/>
      <c r="EH213" s="494"/>
      <c r="EI213" s="494"/>
      <c r="EJ213" s="494"/>
      <c r="EK213" s="494"/>
      <c r="EL213" s="494"/>
      <c r="EM213" s="494"/>
      <c r="EN213" s="494"/>
      <c r="EO213" s="494"/>
      <c r="EP213" s="494"/>
      <c r="EQ213" s="494"/>
      <c r="ER213" s="494"/>
      <c r="ES213" s="494"/>
      <c r="ET213" s="494"/>
      <c r="EU213" s="494"/>
      <c r="EV213" s="494"/>
      <c r="EW213" s="494"/>
      <c r="EX213" s="494"/>
      <c r="EY213" s="494"/>
      <c r="EZ213" s="494"/>
      <c r="FA213" s="494"/>
      <c r="FB213" s="494"/>
      <c r="FC213" s="494"/>
      <c r="FD213" s="494"/>
      <c r="FE213" s="494"/>
      <c r="FF213" s="494"/>
      <c r="FG213" s="494"/>
      <c r="FH213" s="494"/>
      <c r="FI213" s="494"/>
      <c r="FJ213" s="494"/>
      <c r="FK213" s="494"/>
      <c r="FL213" s="494"/>
      <c r="FM213" s="494"/>
      <c r="FN213" s="494"/>
      <c r="FO213" s="494"/>
      <c r="FP213" s="494"/>
      <c r="FQ213" s="494"/>
      <c r="FR213" s="494"/>
      <c r="FS213" s="494"/>
      <c r="FT213" s="494"/>
      <c r="FU213" s="494"/>
      <c r="FV213" s="494"/>
      <c r="FW213" s="494"/>
      <c r="FX213" s="494"/>
      <c r="FY213" s="494"/>
      <c r="FZ213" s="494"/>
      <c r="GA213" s="494"/>
      <c r="GB213" s="494"/>
      <c r="GC213" s="494"/>
      <c r="GD213" s="494"/>
      <c r="GE213" s="494"/>
      <c r="GF213" s="494"/>
      <c r="GG213" s="494"/>
      <c r="GH213" s="494"/>
      <c r="GI213" s="494"/>
      <c r="GJ213" s="494"/>
      <c r="GK213" s="494"/>
      <c r="GL213" s="494"/>
      <c r="GM213" s="494"/>
      <c r="GN213" s="494"/>
      <c r="GO213" s="494"/>
      <c r="GP213" s="494"/>
      <c r="GQ213" s="494"/>
      <c r="GR213" s="494"/>
      <c r="GS213" s="494"/>
      <c r="GT213" s="494"/>
      <c r="GU213" s="494"/>
      <c r="GV213" s="494"/>
      <c r="GW213" s="494"/>
      <c r="GX213" s="494"/>
      <c r="GY213" s="494"/>
      <c r="GZ213" s="494"/>
      <c r="HA213" s="494"/>
      <c r="HB213" s="494"/>
      <c r="HC213" s="494"/>
      <c r="HD213" s="494"/>
      <c r="HE213" s="494"/>
      <c r="HF213" s="494"/>
      <c r="HG213" s="494"/>
      <c r="HH213" s="494"/>
      <c r="HI213" s="494"/>
      <c r="HJ213" s="494"/>
      <c r="HK213" s="494"/>
      <c r="HL213" s="494"/>
      <c r="HM213" s="494"/>
      <c r="HN213" s="494"/>
      <c r="HO213" s="494"/>
      <c r="HP213" s="494"/>
      <c r="HQ213" s="494"/>
      <c r="HR213" s="494"/>
      <c r="HS213" s="494"/>
      <c r="HT213" s="494"/>
      <c r="HU213" s="494"/>
      <c r="HV213" s="494"/>
      <c r="HW213" s="494"/>
      <c r="HX213" s="494"/>
      <c r="HY213" s="494"/>
      <c r="HZ213" s="494"/>
      <c r="IA213" s="494"/>
      <c r="IB213" s="494"/>
      <c r="IC213" s="494"/>
      <c r="ID213" s="494"/>
      <c r="IE213" s="494"/>
      <c r="IF213" s="494"/>
      <c r="IG213" s="494"/>
      <c r="IH213" s="494"/>
      <c r="II213" s="494"/>
      <c r="IJ213" s="494"/>
      <c r="IK213" s="494"/>
      <c r="IL213" s="494"/>
      <c r="IM213" s="494"/>
      <c r="IN213" s="494"/>
      <c r="IO213" s="494"/>
      <c r="IP213" s="494"/>
      <c r="IQ213" s="494"/>
      <c r="IR213" s="494"/>
      <c r="IS213" s="494"/>
      <c r="IT213" s="494"/>
      <c r="IU213" s="494"/>
      <c r="IV213" s="494"/>
      <c r="IW213" s="494"/>
      <c r="IX213" s="494"/>
      <c r="IY213" s="494"/>
      <c r="IZ213" s="494"/>
      <c r="JA213" s="494"/>
      <c r="JB213" s="494"/>
      <c r="JC213" s="494"/>
      <c r="JD213" s="494"/>
      <c r="JE213" s="494"/>
      <c r="JF213" s="494"/>
      <c r="JG213" s="494"/>
      <c r="JH213" s="494"/>
      <c r="JI213" s="494"/>
      <c r="JJ213" s="494"/>
      <c r="JK213" s="494"/>
      <c r="JL213" s="494"/>
      <c r="JM213" s="494"/>
      <c r="JN213" s="494"/>
      <c r="JO213" s="494"/>
      <c r="JP213" s="494"/>
      <c r="JQ213" s="494"/>
      <c r="JR213" s="494"/>
      <c r="JS213" s="494"/>
      <c r="JT213" s="494"/>
      <c r="JU213" s="494"/>
      <c r="JV213" s="494"/>
      <c r="JW213" s="494"/>
      <c r="JX213" s="494"/>
      <c r="JY213" s="494"/>
      <c r="JZ213" s="494"/>
      <c r="KA213" s="494"/>
      <c r="KB213" s="494"/>
      <c r="KC213" s="494"/>
      <c r="KD213" s="494"/>
      <c r="KE213" s="494"/>
      <c r="KF213" s="494"/>
      <c r="KG213" s="494"/>
      <c r="KH213" s="494"/>
      <c r="KI213" s="494"/>
      <c r="KJ213" s="494"/>
      <c r="KK213" s="494"/>
      <c r="KL213" s="494"/>
      <c r="KM213" s="494"/>
      <c r="KN213" s="494"/>
      <c r="KO213" s="494"/>
      <c r="KP213" s="494"/>
      <c r="KQ213" s="494"/>
      <c r="KR213" s="494"/>
      <c r="KS213" s="494"/>
      <c r="KT213" s="494"/>
      <c r="KU213" s="494"/>
      <c r="KV213" s="494"/>
      <c r="KW213" s="494"/>
      <c r="KX213" s="494"/>
      <c r="KY213" s="494"/>
      <c r="KZ213" s="494"/>
      <c r="LA213" s="494"/>
      <c r="LB213" s="494"/>
      <c r="LC213" s="494"/>
      <c r="LD213" s="494"/>
      <c r="LE213" s="494"/>
      <c r="LF213" s="494"/>
      <c r="LG213" s="494"/>
      <c r="LH213" s="494"/>
      <c r="LI213" s="494"/>
      <c r="LJ213" s="494"/>
      <c r="LK213" s="494"/>
      <c r="LL213" s="494"/>
      <c r="LM213" s="494"/>
      <c r="LN213" s="494"/>
      <c r="LO213" s="494"/>
      <c r="LP213" s="494"/>
      <c r="LQ213" s="494"/>
      <c r="LR213" s="494"/>
      <c r="LS213" s="494"/>
      <c r="LT213" s="494"/>
      <c r="LU213" s="494"/>
      <c r="LV213" s="494"/>
      <c r="LW213" s="494"/>
      <c r="LX213" s="494"/>
      <c r="LY213" s="494"/>
      <c r="LZ213" s="494"/>
      <c r="MA213" s="494"/>
      <c r="MB213" s="494"/>
      <c r="MC213" s="494"/>
      <c r="MD213" s="494"/>
      <c r="ME213" s="494"/>
      <c r="MF213" s="494"/>
      <c r="MG213" s="494"/>
      <c r="MH213" s="494"/>
      <c r="MI213" s="494"/>
      <c r="MJ213" s="494"/>
      <c r="MK213" s="494"/>
      <c r="ML213" s="494"/>
      <c r="MM213" s="494"/>
      <c r="MN213" s="494"/>
      <c r="MO213" s="494"/>
      <c r="MP213" s="494"/>
      <c r="MQ213" s="494"/>
      <c r="MR213" s="494"/>
      <c r="MS213" s="494"/>
      <c r="MT213" s="494"/>
      <c r="MU213" s="494"/>
      <c r="MV213" s="494"/>
      <c r="MW213" s="494"/>
    </row>
    <row r="214" spans="1:361" s="1" customFormat="1" ht="13.8">
      <c r="A214" s="489" t="s">
        <v>871</v>
      </c>
      <c r="B214" s="493"/>
      <c r="C214" s="493"/>
      <c r="D214" s="493"/>
      <c r="E214" s="493"/>
      <c r="F214" s="493"/>
      <c r="G214" s="493"/>
      <c r="H214" s="493"/>
      <c r="I214" s="493"/>
      <c r="J214" s="493"/>
      <c r="K214" s="493"/>
      <c r="L214" s="493"/>
      <c r="M214" s="493"/>
      <c r="N214" s="493"/>
      <c r="O214" s="493"/>
      <c r="P214" s="493"/>
      <c r="Q214" s="493"/>
      <c r="R214" s="493"/>
      <c r="S214" s="493"/>
      <c r="T214" s="493"/>
      <c r="U214" s="493"/>
      <c r="V214" s="493"/>
      <c r="W214" s="493"/>
      <c r="X214" s="493"/>
      <c r="Y214" s="493"/>
      <c r="Z214" s="493"/>
      <c r="AA214" s="493"/>
      <c r="AB214" s="493"/>
      <c r="AC214" s="493"/>
      <c r="AD214" s="493"/>
      <c r="AE214" s="493"/>
      <c r="AF214" s="493"/>
      <c r="AG214" s="493"/>
      <c r="AH214" s="493"/>
      <c r="AI214" s="493"/>
      <c r="AJ214" s="493"/>
      <c r="AK214" s="493"/>
      <c r="AL214" s="493"/>
      <c r="AM214" s="493"/>
      <c r="AN214" s="493"/>
      <c r="AO214" s="493"/>
      <c r="AP214" s="493"/>
      <c r="AQ214" s="493"/>
      <c r="AR214" s="493"/>
      <c r="AS214" s="493"/>
      <c r="AT214" s="493"/>
      <c r="AU214" s="493"/>
      <c r="AV214" s="493"/>
      <c r="AW214" s="493"/>
      <c r="AX214" s="493"/>
      <c r="AY214" s="493"/>
      <c r="AZ214" s="493"/>
      <c r="BA214" s="493"/>
      <c r="BB214" s="493"/>
      <c r="BC214" s="493"/>
      <c r="BD214" s="493"/>
      <c r="BE214" s="493"/>
      <c r="BF214" s="493"/>
      <c r="BG214" s="493"/>
      <c r="BH214" s="493"/>
      <c r="BI214" s="493"/>
      <c r="BJ214" s="493"/>
      <c r="BK214" s="493"/>
      <c r="BL214" s="493"/>
      <c r="BM214" s="493"/>
      <c r="BN214" s="493"/>
      <c r="BO214" s="493"/>
      <c r="BP214" s="493"/>
      <c r="BQ214" s="493"/>
      <c r="BR214" s="493"/>
      <c r="BS214" s="493"/>
      <c r="BT214" s="493"/>
      <c r="BU214" s="493"/>
      <c r="BV214" s="493"/>
      <c r="BW214" s="493"/>
      <c r="BX214" s="493"/>
      <c r="BY214" s="493"/>
      <c r="BZ214" s="493"/>
      <c r="CA214" s="493"/>
      <c r="CB214" s="493"/>
      <c r="CC214" s="493"/>
      <c r="CD214" s="493"/>
      <c r="CE214" s="493"/>
      <c r="CF214" s="493"/>
      <c r="CG214" s="493"/>
      <c r="CH214" s="493"/>
      <c r="CI214" s="493"/>
      <c r="CJ214" s="493"/>
      <c r="CK214" s="493"/>
      <c r="CL214" s="493"/>
      <c r="CM214" s="493"/>
      <c r="CN214" s="493"/>
      <c r="CO214" s="493"/>
      <c r="CP214" s="493"/>
      <c r="CQ214" s="493"/>
      <c r="CR214" s="493"/>
      <c r="CS214" s="493"/>
      <c r="CT214" s="493"/>
      <c r="CU214" s="493"/>
      <c r="CV214" s="493"/>
      <c r="CW214" s="493"/>
      <c r="CX214" s="493"/>
      <c r="CY214" s="493"/>
      <c r="CZ214" s="493"/>
      <c r="DA214" s="493"/>
      <c r="DB214" s="493"/>
      <c r="DC214" s="493"/>
      <c r="DD214" s="493"/>
      <c r="DE214" s="493"/>
      <c r="DF214" s="493"/>
      <c r="DG214" s="493"/>
      <c r="DH214" s="493"/>
      <c r="DI214" s="493"/>
      <c r="DJ214" s="493"/>
      <c r="DK214" s="493"/>
      <c r="DL214" s="493"/>
      <c r="DM214" s="493"/>
      <c r="DN214" s="493"/>
      <c r="DO214" s="493"/>
      <c r="DP214" s="493"/>
      <c r="DQ214" s="493"/>
      <c r="DR214" s="493"/>
      <c r="DS214" s="493"/>
      <c r="DT214" s="493"/>
      <c r="DU214" s="493"/>
      <c r="DV214" s="493"/>
      <c r="DW214" s="493"/>
      <c r="DX214" s="493"/>
      <c r="DY214" s="493"/>
      <c r="DZ214" s="493"/>
      <c r="EA214" s="493"/>
      <c r="EB214" s="493"/>
      <c r="EC214" s="493"/>
      <c r="ED214" s="493"/>
      <c r="EE214" s="493"/>
      <c r="EF214" s="493"/>
      <c r="EG214" s="493"/>
      <c r="EH214" s="493"/>
      <c r="EI214" s="493"/>
      <c r="EJ214" s="493"/>
      <c r="EK214" s="493"/>
      <c r="EL214" s="493"/>
      <c r="EM214" s="493"/>
      <c r="EN214" s="493"/>
      <c r="EO214" s="493"/>
      <c r="EP214" s="493"/>
      <c r="EQ214" s="493"/>
      <c r="ER214" s="493"/>
      <c r="ES214" s="493"/>
      <c r="ET214" s="493"/>
      <c r="EU214" s="493"/>
      <c r="EV214" s="493"/>
      <c r="EW214" s="493"/>
      <c r="EX214" s="493"/>
      <c r="EY214" s="493"/>
      <c r="EZ214" s="493"/>
      <c r="FA214" s="493"/>
      <c r="FB214" s="493"/>
      <c r="FC214" s="493"/>
      <c r="FD214" s="493"/>
      <c r="FE214" s="493"/>
      <c r="FF214" s="493"/>
      <c r="FG214" s="493"/>
      <c r="FH214" s="493"/>
      <c r="FI214" s="493"/>
      <c r="FJ214" s="493"/>
      <c r="FK214" s="493"/>
      <c r="FL214" s="493"/>
      <c r="FM214" s="493"/>
      <c r="FN214" s="493"/>
      <c r="FO214" s="493"/>
      <c r="FP214" s="493"/>
      <c r="FQ214" s="493"/>
      <c r="FR214" s="493"/>
      <c r="FS214" s="493"/>
      <c r="FT214" s="493"/>
      <c r="FU214" s="493"/>
      <c r="FV214" s="493"/>
      <c r="FW214" s="493"/>
      <c r="FX214" s="493"/>
      <c r="FY214" s="493"/>
      <c r="FZ214" s="493"/>
      <c r="GA214" s="493"/>
      <c r="GB214" s="493"/>
      <c r="GC214" s="493"/>
      <c r="GD214" s="493"/>
      <c r="GE214" s="493"/>
      <c r="GF214" s="493"/>
      <c r="GG214" s="493"/>
      <c r="GH214" s="493"/>
      <c r="GI214" s="493"/>
      <c r="GJ214" s="493"/>
      <c r="GK214" s="493"/>
      <c r="GL214" s="493"/>
      <c r="GM214" s="493"/>
      <c r="GN214" s="493"/>
      <c r="GO214" s="493"/>
      <c r="GP214" s="493"/>
      <c r="GQ214" s="493"/>
      <c r="GR214" s="493"/>
      <c r="GS214" s="493"/>
      <c r="GT214" s="493"/>
      <c r="GU214" s="493"/>
      <c r="GV214" s="493"/>
      <c r="GW214" s="493"/>
      <c r="GX214" s="493"/>
      <c r="GY214" s="493"/>
      <c r="GZ214" s="493"/>
      <c r="HA214" s="493"/>
      <c r="HB214" s="493"/>
      <c r="HC214" s="493"/>
      <c r="HD214" s="493"/>
      <c r="HE214" s="493"/>
      <c r="HF214" s="493"/>
      <c r="HG214" s="493"/>
      <c r="HH214" s="493"/>
      <c r="HI214" s="493"/>
      <c r="HJ214" s="493"/>
      <c r="HK214" s="493"/>
      <c r="HL214" s="493"/>
      <c r="HM214" s="493"/>
      <c r="HN214" s="493"/>
      <c r="HO214" s="493"/>
      <c r="HP214" s="493"/>
      <c r="HQ214" s="493"/>
      <c r="HR214" s="493"/>
      <c r="HS214" s="493"/>
      <c r="HT214" s="493"/>
      <c r="HU214" s="493"/>
      <c r="HV214" s="493"/>
      <c r="HW214" s="493"/>
      <c r="HX214" s="493"/>
      <c r="HY214" s="493"/>
      <c r="HZ214" s="493"/>
      <c r="IA214" s="493"/>
      <c r="IB214" s="493"/>
      <c r="IC214" s="493"/>
      <c r="ID214" s="493"/>
      <c r="IE214" s="493"/>
      <c r="IF214" s="493"/>
      <c r="IG214" s="493"/>
      <c r="IH214" s="493"/>
      <c r="II214" s="493"/>
      <c r="IJ214" s="493"/>
      <c r="IK214" s="493"/>
      <c r="IL214" s="493"/>
      <c r="IM214" s="493"/>
      <c r="IN214" s="493"/>
      <c r="IO214" s="493"/>
      <c r="IP214" s="493"/>
      <c r="IQ214" s="493"/>
      <c r="IR214" s="493"/>
      <c r="IS214" s="493"/>
      <c r="IT214" s="493"/>
      <c r="IU214" s="493"/>
      <c r="IV214" s="493"/>
      <c r="IW214" s="493"/>
      <c r="IX214" s="493"/>
      <c r="IY214" s="493"/>
      <c r="IZ214" s="493"/>
      <c r="JA214" s="493"/>
      <c r="JB214" s="493"/>
      <c r="JC214" s="493"/>
      <c r="JD214" s="493"/>
      <c r="JE214" s="493"/>
      <c r="JF214" s="493"/>
      <c r="JG214" s="493"/>
      <c r="JH214" s="493"/>
      <c r="JI214" s="493"/>
      <c r="JJ214" s="493"/>
      <c r="JK214" s="493"/>
      <c r="JL214" s="493"/>
      <c r="JM214" s="493"/>
      <c r="JN214" s="493"/>
      <c r="JO214" s="493"/>
      <c r="JP214" s="493"/>
      <c r="JQ214" s="493"/>
      <c r="JR214" s="493"/>
      <c r="JS214" s="493"/>
      <c r="JT214" s="493"/>
      <c r="JU214" s="493"/>
      <c r="JV214" s="493"/>
      <c r="JW214" s="493"/>
      <c r="JX214" s="493"/>
      <c r="JY214" s="493"/>
      <c r="JZ214" s="493"/>
      <c r="KA214" s="493"/>
      <c r="KB214" s="493"/>
      <c r="KC214" s="493"/>
      <c r="KD214" s="493"/>
      <c r="KE214" s="493"/>
      <c r="KF214" s="493"/>
      <c r="KG214" s="493"/>
      <c r="KH214" s="493"/>
      <c r="KI214" s="493"/>
      <c r="KJ214" s="493"/>
      <c r="KK214" s="493"/>
      <c r="KL214" s="493"/>
      <c r="KM214" s="493"/>
      <c r="KN214" s="493"/>
      <c r="KO214" s="493"/>
      <c r="KP214" s="493"/>
      <c r="KQ214" s="493"/>
      <c r="KR214" s="493"/>
      <c r="KS214" s="493"/>
      <c r="KT214" s="493"/>
      <c r="KU214" s="493"/>
      <c r="KV214" s="493"/>
      <c r="KW214" s="493"/>
      <c r="KX214" s="493"/>
      <c r="KY214" s="493"/>
      <c r="KZ214" s="493"/>
      <c r="LA214" s="493"/>
      <c r="LB214" s="493"/>
      <c r="LC214" s="493"/>
      <c r="LD214" s="493"/>
      <c r="LE214" s="493"/>
      <c r="LF214" s="493"/>
      <c r="LG214" s="493"/>
      <c r="LH214" s="493"/>
      <c r="LI214" s="493"/>
      <c r="LJ214" s="493"/>
      <c r="LK214" s="493"/>
      <c r="LL214" s="493"/>
      <c r="LM214" s="493"/>
      <c r="LN214" s="493"/>
      <c r="LO214" s="493"/>
      <c r="LP214" s="493"/>
      <c r="LQ214" s="493"/>
      <c r="LR214" s="493"/>
      <c r="LS214" s="493"/>
      <c r="LT214" s="493"/>
      <c r="LU214" s="493"/>
      <c r="LV214" s="493"/>
      <c r="LW214" s="493"/>
      <c r="LX214" s="493"/>
      <c r="LY214" s="493"/>
      <c r="LZ214" s="493"/>
      <c r="MA214" s="493"/>
      <c r="MB214" s="493"/>
      <c r="MC214" s="493"/>
      <c r="MD214" s="493"/>
      <c r="ME214" s="493"/>
      <c r="MF214" s="493"/>
      <c r="MG214" s="493"/>
      <c r="MH214" s="493"/>
      <c r="MI214" s="493"/>
      <c r="MJ214" s="493"/>
      <c r="MK214" s="493"/>
      <c r="ML214" s="493"/>
      <c r="MM214" s="493"/>
      <c r="MN214" s="493"/>
      <c r="MO214" s="493"/>
      <c r="MP214" s="493"/>
      <c r="MQ214" s="493"/>
      <c r="MR214" s="493"/>
      <c r="MS214" s="493"/>
      <c r="MT214" s="493"/>
      <c r="MU214" s="493"/>
      <c r="MV214" s="493"/>
      <c r="MW214" s="493"/>
    </row>
    <row r="215" spans="1:361" s="1" customFormat="1" ht="13.8">
      <c r="A215" s="489" t="s">
        <v>872</v>
      </c>
      <c r="B215" s="493"/>
      <c r="C215" s="493"/>
      <c r="D215" s="493"/>
      <c r="E215" s="493"/>
      <c r="F215" s="493"/>
      <c r="G215" s="493"/>
      <c r="H215" s="493"/>
      <c r="I215" s="493"/>
      <c r="J215" s="493"/>
      <c r="K215" s="493"/>
      <c r="L215" s="493"/>
      <c r="M215" s="493"/>
      <c r="N215" s="493"/>
      <c r="O215" s="493"/>
      <c r="P215" s="493"/>
      <c r="Q215" s="493"/>
      <c r="R215" s="493"/>
      <c r="S215" s="493"/>
      <c r="T215" s="493"/>
      <c r="U215" s="493"/>
      <c r="V215" s="493"/>
      <c r="W215" s="493"/>
      <c r="X215" s="493"/>
      <c r="Y215" s="493"/>
      <c r="Z215" s="493"/>
      <c r="AA215" s="493"/>
      <c r="AB215" s="493"/>
      <c r="AC215" s="493"/>
      <c r="AD215" s="493"/>
      <c r="AE215" s="493"/>
      <c r="AF215" s="493"/>
      <c r="AG215" s="493"/>
      <c r="AH215" s="493"/>
      <c r="AI215" s="493"/>
      <c r="AJ215" s="493"/>
      <c r="AK215" s="493"/>
      <c r="AL215" s="493"/>
      <c r="AM215" s="493"/>
      <c r="AN215" s="493"/>
      <c r="AO215" s="493"/>
      <c r="AP215" s="493"/>
      <c r="AQ215" s="493"/>
      <c r="AR215" s="493"/>
      <c r="AS215" s="493"/>
      <c r="AT215" s="493"/>
      <c r="AU215" s="493"/>
      <c r="AV215" s="493"/>
      <c r="AW215" s="493"/>
      <c r="AX215" s="493"/>
      <c r="AY215" s="493"/>
      <c r="AZ215" s="493"/>
      <c r="BA215" s="493"/>
      <c r="BB215" s="493"/>
      <c r="BC215" s="493"/>
      <c r="BD215" s="493"/>
      <c r="BE215" s="493"/>
      <c r="BF215" s="493"/>
      <c r="BG215" s="493"/>
      <c r="BH215" s="493"/>
      <c r="BI215" s="493"/>
      <c r="BJ215" s="493"/>
      <c r="BK215" s="493"/>
      <c r="BL215" s="493"/>
      <c r="BM215" s="493"/>
      <c r="BN215" s="493"/>
      <c r="BO215" s="493"/>
      <c r="BP215" s="493"/>
      <c r="BQ215" s="493"/>
      <c r="BR215" s="493"/>
      <c r="BS215" s="493"/>
      <c r="BT215" s="493"/>
      <c r="BU215" s="493"/>
      <c r="BV215" s="493"/>
      <c r="BW215" s="493"/>
      <c r="BX215" s="493"/>
      <c r="BY215" s="493"/>
      <c r="BZ215" s="493"/>
      <c r="CA215" s="493"/>
      <c r="CB215" s="493"/>
      <c r="CC215" s="493"/>
      <c r="CD215" s="493"/>
      <c r="CE215" s="493"/>
      <c r="CF215" s="493"/>
      <c r="CG215" s="493"/>
      <c r="CH215" s="493"/>
      <c r="CI215" s="493"/>
      <c r="CJ215" s="493"/>
      <c r="CK215" s="493"/>
      <c r="CL215" s="493"/>
      <c r="CM215" s="493"/>
      <c r="CN215" s="493"/>
      <c r="CO215" s="493"/>
      <c r="CP215" s="493"/>
      <c r="CQ215" s="493"/>
      <c r="CR215" s="493"/>
      <c r="CS215" s="493"/>
      <c r="CT215" s="493"/>
      <c r="CU215" s="493"/>
      <c r="CV215" s="493"/>
      <c r="CW215" s="493"/>
      <c r="CX215" s="493"/>
      <c r="CY215" s="493"/>
      <c r="CZ215" s="493"/>
      <c r="DA215" s="493"/>
      <c r="DB215" s="493"/>
      <c r="DC215" s="493"/>
      <c r="DD215" s="493"/>
      <c r="DE215" s="493"/>
      <c r="DF215" s="493"/>
      <c r="DG215" s="493"/>
      <c r="DH215" s="493"/>
      <c r="DI215" s="493"/>
      <c r="DJ215" s="493"/>
      <c r="DK215" s="493"/>
      <c r="DL215" s="493"/>
      <c r="DM215" s="493"/>
      <c r="DN215" s="493"/>
      <c r="DO215" s="493"/>
      <c r="DP215" s="493"/>
      <c r="DQ215" s="493"/>
      <c r="DR215" s="493"/>
      <c r="DS215" s="493"/>
      <c r="DT215" s="493"/>
      <c r="DU215" s="493"/>
      <c r="DV215" s="493"/>
      <c r="DW215" s="493"/>
      <c r="DX215" s="493"/>
      <c r="DY215" s="493"/>
      <c r="DZ215" s="493"/>
      <c r="EA215" s="493"/>
      <c r="EB215" s="493"/>
      <c r="EC215" s="493"/>
      <c r="ED215" s="493"/>
      <c r="EE215" s="493"/>
      <c r="EF215" s="493"/>
      <c r="EG215" s="493"/>
      <c r="EH215" s="493"/>
      <c r="EI215" s="493"/>
      <c r="EJ215" s="493"/>
      <c r="EK215" s="493"/>
      <c r="EL215" s="493"/>
      <c r="EM215" s="493"/>
      <c r="EN215" s="493"/>
      <c r="EO215" s="493"/>
      <c r="EP215" s="493"/>
      <c r="EQ215" s="493"/>
      <c r="ER215" s="493"/>
      <c r="ES215" s="493"/>
      <c r="ET215" s="493"/>
      <c r="EU215" s="493"/>
      <c r="EV215" s="493"/>
      <c r="EW215" s="493"/>
      <c r="EX215" s="493"/>
      <c r="EY215" s="493"/>
      <c r="EZ215" s="493"/>
      <c r="FA215" s="493"/>
      <c r="FB215" s="493"/>
      <c r="FC215" s="493"/>
      <c r="FD215" s="493"/>
      <c r="FE215" s="493"/>
      <c r="FF215" s="493"/>
      <c r="FG215" s="493"/>
      <c r="FH215" s="493"/>
      <c r="FI215" s="493"/>
      <c r="FJ215" s="493"/>
      <c r="FK215" s="493"/>
      <c r="FL215" s="493"/>
      <c r="FM215" s="493"/>
      <c r="FN215" s="493"/>
      <c r="FO215" s="493"/>
      <c r="FP215" s="493"/>
      <c r="FQ215" s="493"/>
      <c r="FR215" s="493"/>
      <c r="FS215" s="493"/>
      <c r="FT215" s="493"/>
      <c r="FU215" s="493"/>
      <c r="FV215" s="493"/>
      <c r="FW215" s="493"/>
      <c r="FX215" s="493"/>
      <c r="FY215" s="493"/>
      <c r="FZ215" s="493"/>
      <c r="GA215" s="493"/>
      <c r="GB215" s="493"/>
      <c r="GC215" s="493"/>
      <c r="GD215" s="493"/>
      <c r="GE215" s="493"/>
      <c r="GF215" s="493"/>
      <c r="GG215" s="493"/>
      <c r="GH215" s="493"/>
      <c r="GI215" s="493"/>
      <c r="GJ215" s="493"/>
      <c r="GK215" s="493"/>
      <c r="GL215" s="493"/>
      <c r="GM215" s="493"/>
      <c r="GN215" s="493"/>
      <c r="GO215" s="493"/>
      <c r="GP215" s="493"/>
      <c r="GQ215" s="493"/>
      <c r="GR215" s="493"/>
      <c r="GS215" s="493"/>
      <c r="GT215" s="493"/>
      <c r="GU215" s="493"/>
      <c r="GV215" s="493"/>
      <c r="GW215" s="493"/>
      <c r="GX215" s="493"/>
      <c r="GY215" s="493"/>
      <c r="GZ215" s="493"/>
      <c r="HA215" s="493"/>
      <c r="HB215" s="493"/>
      <c r="HC215" s="493"/>
      <c r="HD215" s="493"/>
      <c r="HE215" s="493"/>
      <c r="HF215" s="493"/>
      <c r="HG215" s="493"/>
      <c r="HH215" s="493"/>
      <c r="HI215" s="493"/>
      <c r="HJ215" s="493"/>
      <c r="HK215" s="493"/>
      <c r="HL215" s="493"/>
      <c r="HM215" s="493"/>
      <c r="HN215" s="493"/>
      <c r="HO215" s="493"/>
      <c r="HP215" s="493"/>
      <c r="HQ215" s="493"/>
      <c r="HR215" s="493"/>
      <c r="HS215" s="493"/>
      <c r="HT215" s="493"/>
      <c r="HU215" s="493"/>
      <c r="HV215" s="493"/>
      <c r="HW215" s="493"/>
      <c r="HX215" s="493"/>
      <c r="HY215" s="493"/>
      <c r="HZ215" s="493"/>
      <c r="IA215" s="493"/>
      <c r="IB215" s="493"/>
      <c r="IC215" s="493"/>
      <c r="ID215" s="493"/>
      <c r="IE215" s="493"/>
      <c r="IF215" s="493"/>
      <c r="IG215" s="493"/>
      <c r="IH215" s="493"/>
      <c r="II215" s="493"/>
      <c r="IJ215" s="493"/>
      <c r="IK215" s="493"/>
      <c r="IL215" s="493"/>
      <c r="IM215" s="493"/>
      <c r="IN215" s="493"/>
      <c r="IO215" s="493"/>
      <c r="IP215" s="493"/>
      <c r="IQ215" s="493"/>
      <c r="IR215" s="493"/>
      <c r="IS215" s="493"/>
      <c r="IT215" s="493"/>
      <c r="IU215" s="493"/>
      <c r="IV215" s="493"/>
      <c r="IW215" s="493"/>
      <c r="IX215" s="493"/>
      <c r="IY215" s="493"/>
      <c r="IZ215" s="493"/>
      <c r="JA215" s="493"/>
      <c r="JB215" s="493"/>
      <c r="JC215" s="493"/>
      <c r="JD215" s="493"/>
      <c r="JE215" s="493"/>
      <c r="JF215" s="493"/>
      <c r="JG215" s="493"/>
      <c r="JH215" s="493"/>
      <c r="JI215" s="493"/>
      <c r="JJ215" s="493"/>
      <c r="JK215" s="493"/>
      <c r="JL215" s="493"/>
      <c r="JM215" s="493"/>
      <c r="JN215" s="493"/>
      <c r="JO215" s="493"/>
      <c r="JP215" s="493"/>
      <c r="JQ215" s="493"/>
      <c r="JR215" s="493"/>
      <c r="JS215" s="493"/>
      <c r="JT215" s="493"/>
      <c r="JU215" s="493"/>
      <c r="JV215" s="493"/>
      <c r="JW215" s="493"/>
      <c r="JX215" s="493"/>
      <c r="JY215" s="493"/>
      <c r="JZ215" s="493"/>
      <c r="KA215" s="493"/>
      <c r="KB215" s="493"/>
      <c r="KC215" s="493"/>
      <c r="KD215" s="493"/>
      <c r="KE215" s="493"/>
      <c r="KF215" s="493"/>
      <c r="KG215" s="493"/>
      <c r="KH215" s="493"/>
      <c r="KI215" s="493"/>
      <c r="KJ215" s="493"/>
      <c r="KK215" s="493"/>
      <c r="KL215" s="493"/>
      <c r="KM215" s="493"/>
      <c r="KN215" s="493"/>
      <c r="KO215" s="493"/>
      <c r="KP215" s="493"/>
      <c r="KQ215" s="493"/>
      <c r="KR215" s="493"/>
      <c r="KS215" s="493"/>
      <c r="KT215" s="493"/>
      <c r="KU215" s="493"/>
      <c r="KV215" s="493"/>
      <c r="KW215" s="493"/>
      <c r="KX215" s="493"/>
      <c r="KY215" s="493"/>
      <c r="KZ215" s="493"/>
      <c r="LA215" s="493"/>
      <c r="LB215" s="493"/>
      <c r="LC215" s="493"/>
      <c r="LD215" s="493"/>
      <c r="LE215" s="493"/>
      <c r="LF215" s="493"/>
      <c r="LG215" s="493"/>
      <c r="LH215" s="493"/>
      <c r="LI215" s="493"/>
      <c r="LJ215" s="493"/>
      <c r="LK215" s="493"/>
      <c r="LL215" s="493"/>
      <c r="LM215" s="493"/>
      <c r="LN215" s="493"/>
      <c r="LO215" s="493"/>
      <c r="LP215" s="493"/>
      <c r="LQ215" s="493"/>
      <c r="LR215" s="493"/>
      <c r="LS215" s="493"/>
      <c r="LT215" s="493"/>
      <c r="LU215" s="493"/>
      <c r="LV215" s="493"/>
      <c r="LW215" s="493"/>
      <c r="LX215" s="493"/>
      <c r="LY215" s="493"/>
      <c r="LZ215" s="493"/>
      <c r="MA215" s="493"/>
      <c r="MB215" s="493"/>
      <c r="MC215" s="493"/>
      <c r="MD215" s="493"/>
      <c r="ME215" s="493"/>
      <c r="MF215" s="493"/>
      <c r="MG215" s="493"/>
      <c r="MH215" s="493"/>
      <c r="MI215" s="493"/>
      <c r="MJ215" s="493"/>
      <c r="MK215" s="493"/>
      <c r="ML215" s="493"/>
      <c r="MM215" s="493"/>
      <c r="MN215" s="493"/>
      <c r="MO215" s="493"/>
      <c r="MP215" s="493"/>
      <c r="MQ215" s="493"/>
      <c r="MR215" s="493"/>
      <c r="MS215" s="493"/>
      <c r="MT215" s="493"/>
      <c r="MU215" s="493"/>
      <c r="MV215" s="493"/>
      <c r="MW215" s="493"/>
    </row>
    <row r="216" spans="1:361" s="1" customFormat="1" ht="13.8">
      <c r="A216" s="489" t="s">
        <v>873</v>
      </c>
      <c r="B216" s="493"/>
      <c r="C216" s="493"/>
      <c r="D216" s="493"/>
      <c r="E216" s="493"/>
      <c r="F216" s="493"/>
      <c r="G216" s="493"/>
      <c r="H216" s="493"/>
      <c r="I216" s="493"/>
      <c r="J216" s="493"/>
      <c r="K216" s="493"/>
      <c r="L216" s="493"/>
      <c r="M216" s="493"/>
      <c r="N216" s="493"/>
      <c r="O216" s="493"/>
      <c r="P216" s="493"/>
      <c r="Q216" s="493"/>
      <c r="R216" s="493"/>
      <c r="S216" s="493"/>
      <c r="T216" s="493"/>
      <c r="U216" s="493"/>
      <c r="V216" s="493"/>
      <c r="W216" s="493"/>
      <c r="X216" s="493"/>
      <c r="Y216" s="493"/>
      <c r="Z216" s="493"/>
      <c r="AA216" s="493"/>
      <c r="AB216" s="493"/>
      <c r="AC216" s="493"/>
      <c r="AD216" s="493"/>
      <c r="AE216" s="493"/>
      <c r="AF216" s="493"/>
      <c r="AG216" s="493"/>
      <c r="AH216" s="493"/>
      <c r="AI216" s="493"/>
      <c r="AJ216" s="493"/>
      <c r="AK216" s="493"/>
      <c r="AL216" s="493"/>
      <c r="AM216" s="493"/>
      <c r="AN216" s="493"/>
      <c r="AO216" s="493"/>
      <c r="AP216" s="493"/>
      <c r="AQ216" s="493"/>
      <c r="AR216" s="493"/>
      <c r="AS216" s="493"/>
      <c r="AT216" s="493"/>
      <c r="AU216" s="493"/>
      <c r="AV216" s="493"/>
      <c r="AW216" s="493"/>
      <c r="AX216" s="493"/>
      <c r="AY216" s="493"/>
      <c r="AZ216" s="493"/>
      <c r="BA216" s="493"/>
      <c r="BB216" s="493"/>
      <c r="BC216" s="493"/>
      <c r="BD216" s="493"/>
      <c r="BE216" s="493"/>
      <c r="BF216" s="493"/>
      <c r="BG216" s="493"/>
      <c r="BH216" s="493"/>
      <c r="BI216" s="493"/>
      <c r="BJ216" s="493"/>
      <c r="BK216" s="493"/>
      <c r="BL216" s="493"/>
      <c r="BM216" s="493"/>
      <c r="BN216" s="493"/>
      <c r="BO216" s="493"/>
      <c r="BP216" s="493"/>
      <c r="BQ216" s="493"/>
      <c r="BR216" s="493"/>
      <c r="BS216" s="493"/>
      <c r="BT216" s="493"/>
      <c r="BU216" s="493"/>
      <c r="BV216" s="493"/>
      <c r="BW216" s="493"/>
      <c r="BX216" s="493"/>
      <c r="BY216" s="493"/>
      <c r="BZ216" s="493"/>
      <c r="CA216" s="493"/>
      <c r="CB216" s="493"/>
      <c r="CC216" s="493"/>
      <c r="CD216" s="493"/>
      <c r="CE216" s="493"/>
      <c r="CF216" s="493"/>
      <c r="CG216" s="493"/>
      <c r="CH216" s="493"/>
      <c r="CI216" s="493"/>
      <c r="CJ216" s="493"/>
      <c r="CK216" s="493"/>
      <c r="CL216" s="493"/>
      <c r="CM216" s="493"/>
      <c r="CN216" s="493"/>
      <c r="CO216" s="493"/>
      <c r="CP216" s="493"/>
      <c r="CQ216" s="493"/>
      <c r="CR216" s="493"/>
      <c r="CS216" s="493"/>
      <c r="CT216" s="493"/>
      <c r="CU216" s="493"/>
      <c r="CV216" s="493"/>
      <c r="CW216" s="493"/>
      <c r="CX216" s="493"/>
      <c r="CY216" s="493"/>
      <c r="CZ216" s="493"/>
      <c r="DA216" s="493"/>
      <c r="DB216" s="493"/>
      <c r="DC216" s="493"/>
      <c r="DD216" s="493"/>
      <c r="DE216" s="493"/>
      <c r="DF216" s="493"/>
      <c r="DG216" s="493"/>
      <c r="DH216" s="493"/>
      <c r="DI216" s="493"/>
      <c r="DJ216" s="493"/>
      <c r="DK216" s="493"/>
      <c r="DL216" s="493"/>
      <c r="DM216" s="493"/>
      <c r="DN216" s="493"/>
      <c r="DO216" s="493"/>
      <c r="DP216" s="493"/>
      <c r="DQ216" s="493"/>
      <c r="DR216" s="493"/>
      <c r="DS216" s="493"/>
      <c r="DT216" s="493"/>
      <c r="DU216" s="493"/>
      <c r="DV216" s="493"/>
      <c r="DW216" s="493"/>
      <c r="DX216" s="493"/>
      <c r="DY216" s="493"/>
      <c r="DZ216" s="493"/>
      <c r="EA216" s="493"/>
      <c r="EB216" s="493"/>
      <c r="EC216" s="493"/>
      <c r="ED216" s="493"/>
      <c r="EE216" s="493"/>
      <c r="EF216" s="493"/>
      <c r="EG216" s="493"/>
      <c r="EH216" s="493"/>
      <c r="EI216" s="493"/>
      <c r="EJ216" s="493"/>
      <c r="EK216" s="493"/>
      <c r="EL216" s="493"/>
      <c r="EM216" s="493"/>
      <c r="EN216" s="493"/>
      <c r="EO216" s="493"/>
      <c r="EP216" s="493"/>
      <c r="EQ216" s="493"/>
      <c r="ER216" s="493"/>
      <c r="ES216" s="493"/>
      <c r="ET216" s="493"/>
      <c r="EU216" s="493"/>
      <c r="EV216" s="493"/>
      <c r="EW216" s="493"/>
      <c r="EX216" s="493"/>
      <c r="EY216" s="493"/>
      <c r="EZ216" s="493"/>
      <c r="FA216" s="493"/>
      <c r="FB216" s="493"/>
      <c r="FC216" s="493"/>
      <c r="FD216" s="493"/>
      <c r="FE216" s="493"/>
      <c r="FF216" s="493"/>
      <c r="FG216" s="493"/>
      <c r="FH216" s="493"/>
      <c r="FI216" s="493"/>
      <c r="FJ216" s="493"/>
      <c r="FK216" s="493"/>
      <c r="FL216" s="493"/>
      <c r="FM216" s="493"/>
      <c r="FN216" s="493"/>
      <c r="FO216" s="493"/>
      <c r="FP216" s="493"/>
      <c r="FQ216" s="493"/>
      <c r="FR216" s="493"/>
      <c r="FS216" s="493"/>
      <c r="FT216" s="493"/>
      <c r="FU216" s="493"/>
      <c r="FV216" s="493"/>
      <c r="FW216" s="493"/>
      <c r="FX216" s="493"/>
      <c r="FY216" s="493"/>
      <c r="FZ216" s="493"/>
      <c r="GA216" s="493"/>
      <c r="GB216" s="493"/>
      <c r="GC216" s="493"/>
      <c r="GD216" s="493"/>
      <c r="GE216" s="493"/>
      <c r="GF216" s="493"/>
      <c r="GG216" s="493"/>
      <c r="GH216" s="493"/>
      <c r="GI216" s="493"/>
      <c r="GJ216" s="493"/>
      <c r="GK216" s="493"/>
      <c r="GL216" s="493"/>
      <c r="GM216" s="493"/>
      <c r="GN216" s="493"/>
      <c r="GO216" s="493"/>
      <c r="GP216" s="493"/>
      <c r="GQ216" s="493"/>
      <c r="GR216" s="493"/>
      <c r="GS216" s="493"/>
      <c r="GT216" s="493"/>
      <c r="GU216" s="493"/>
      <c r="GV216" s="493"/>
      <c r="GW216" s="493"/>
      <c r="GX216" s="493"/>
      <c r="GY216" s="493"/>
      <c r="GZ216" s="493"/>
      <c r="HA216" s="493"/>
      <c r="HB216" s="493"/>
      <c r="HC216" s="493"/>
      <c r="HD216" s="493"/>
      <c r="HE216" s="493"/>
      <c r="HF216" s="493"/>
      <c r="HG216" s="493"/>
      <c r="HH216" s="493"/>
      <c r="HI216" s="493"/>
      <c r="HJ216" s="493"/>
      <c r="HK216" s="493"/>
      <c r="HL216" s="493"/>
      <c r="HM216" s="493"/>
      <c r="HN216" s="493"/>
      <c r="HO216" s="493"/>
      <c r="HP216" s="493"/>
      <c r="HQ216" s="493"/>
      <c r="HR216" s="493"/>
      <c r="HS216" s="493"/>
      <c r="HT216" s="493"/>
      <c r="HU216" s="493"/>
      <c r="HV216" s="493"/>
      <c r="HW216" s="493"/>
      <c r="HX216" s="493"/>
      <c r="HY216" s="493"/>
      <c r="HZ216" s="493"/>
      <c r="IA216" s="493"/>
      <c r="IB216" s="493"/>
      <c r="IC216" s="493"/>
      <c r="ID216" s="493"/>
      <c r="IE216" s="493"/>
      <c r="IF216" s="493"/>
      <c r="IG216" s="493"/>
      <c r="IH216" s="493"/>
      <c r="II216" s="493"/>
      <c r="IJ216" s="493"/>
      <c r="IK216" s="493"/>
      <c r="IL216" s="493"/>
      <c r="IM216" s="493"/>
      <c r="IN216" s="493"/>
      <c r="IO216" s="493"/>
      <c r="IP216" s="493"/>
      <c r="IQ216" s="493"/>
      <c r="IR216" s="493"/>
      <c r="IS216" s="493"/>
      <c r="IT216" s="493"/>
      <c r="IU216" s="493"/>
      <c r="IV216" s="493"/>
      <c r="IW216" s="493"/>
      <c r="IX216" s="493"/>
      <c r="IY216" s="493"/>
      <c r="IZ216" s="493"/>
      <c r="JA216" s="493"/>
      <c r="JB216" s="493"/>
      <c r="JC216" s="493"/>
      <c r="JD216" s="493"/>
      <c r="JE216" s="493"/>
      <c r="JF216" s="493"/>
      <c r="JG216" s="493"/>
      <c r="JH216" s="493"/>
      <c r="JI216" s="493"/>
      <c r="JJ216" s="493"/>
      <c r="JK216" s="493"/>
      <c r="JL216" s="493"/>
      <c r="JM216" s="493"/>
      <c r="JN216" s="493"/>
      <c r="JO216" s="493"/>
      <c r="JP216" s="493"/>
      <c r="JQ216" s="493"/>
      <c r="JR216" s="493"/>
      <c r="JS216" s="493"/>
      <c r="JT216" s="493"/>
      <c r="JU216" s="493"/>
      <c r="JV216" s="493"/>
      <c r="JW216" s="493"/>
      <c r="JX216" s="493"/>
      <c r="JY216" s="493"/>
      <c r="JZ216" s="493"/>
      <c r="KA216" s="493"/>
      <c r="KB216" s="493"/>
      <c r="KC216" s="493"/>
      <c r="KD216" s="493"/>
      <c r="KE216" s="493"/>
      <c r="KF216" s="493"/>
      <c r="KG216" s="493"/>
      <c r="KH216" s="493"/>
      <c r="KI216" s="493"/>
      <c r="KJ216" s="493"/>
      <c r="KK216" s="493"/>
      <c r="KL216" s="493"/>
      <c r="KM216" s="493"/>
      <c r="KN216" s="493"/>
      <c r="KO216" s="493"/>
      <c r="KP216" s="493"/>
      <c r="KQ216" s="493"/>
      <c r="KR216" s="493"/>
      <c r="KS216" s="493"/>
      <c r="KT216" s="493"/>
      <c r="KU216" s="493"/>
      <c r="KV216" s="493"/>
      <c r="KW216" s="493"/>
      <c r="KX216" s="493"/>
      <c r="KY216" s="493"/>
      <c r="KZ216" s="493"/>
      <c r="LA216" s="493"/>
      <c r="LB216" s="493"/>
      <c r="LC216" s="493"/>
      <c r="LD216" s="493"/>
      <c r="LE216" s="493"/>
      <c r="LF216" s="493"/>
      <c r="LG216" s="493"/>
      <c r="LH216" s="493"/>
      <c r="LI216" s="493"/>
      <c r="LJ216" s="493"/>
      <c r="LK216" s="493"/>
      <c r="LL216" s="493"/>
      <c r="LM216" s="493"/>
      <c r="LN216" s="493"/>
      <c r="LO216" s="493"/>
      <c r="LP216" s="493"/>
      <c r="LQ216" s="493"/>
      <c r="LR216" s="493"/>
      <c r="LS216" s="493"/>
      <c r="LT216" s="493"/>
      <c r="LU216" s="493"/>
      <c r="LV216" s="493"/>
      <c r="LW216" s="493"/>
      <c r="LX216" s="493"/>
      <c r="LY216" s="493"/>
      <c r="LZ216" s="493"/>
      <c r="MA216" s="493"/>
      <c r="MB216" s="493"/>
      <c r="MC216" s="493"/>
      <c r="MD216" s="493"/>
      <c r="ME216" s="493"/>
      <c r="MF216" s="493"/>
      <c r="MG216" s="493"/>
      <c r="MH216" s="493"/>
      <c r="MI216" s="493"/>
      <c r="MJ216" s="493"/>
      <c r="MK216" s="493"/>
      <c r="ML216" s="493"/>
      <c r="MM216" s="493"/>
      <c r="MN216" s="493"/>
      <c r="MO216" s="493"/>
      <c r="MP216" s="493"/>
      <c r="MQ216" s="493"/>
      <c r="MR216" s="493"/>
      <c r="MS216" s="493"/>
      <c r="MT216" s="493"/>
      <c r="MU216" s="493"/>
      <c r="MV216" s="493"/>
      <c r="MW216" s="493"/>
    </row>
    <row r="217" spans="1:361" s="1" customFormat="1" ht="13.8">
      <c r="A217" s="490" t="s">
        <v>24</v>
      </c>
      <c r="B217" s="494"/>
      <c r="C217" s="494"/>
      <c r="D217" s="494"/>
      <c r="E217" s="494"/>
      <c r="F217" s="494"/>
      <c r="G217" s="494"/>
      <c r="H217" s="494"/>
      <c r="I217" s="494"/>
      <c r="J217" s="494"/>
      <c r="K217" s="494"/>
      <c r="L217" s="494"/>
      <c r="M217" s="494"/>
      <c r="N217" s="494"/>
      <c r="O217" s="494"/>
      <c r="P217" s="494"/>
      <c r="Q217" s="494"/>
      <c r="R217" s="494"/>
      <c r="S217" s="494"/>
      <c r="T217" s="494"/>
      <c r="U217" s="494"/>
      <c r="V217" s="494"/>
      <c r="W217" s="494"/>
      <c r="X217" s="494"/>
      <c r="Y217" s="494"/>
      <c r="Z217" s="494"/>
      <c r="AA217" s="494"/>
      <c r="AB217" s="494"/>
      <c r="AC217" s="494"/>
      <c r="AD217" s="494"/>
      <c r="AE217" s="494"/>
      <c r="AF217" s="494"/>
      <c r="AG217" s="494"/>
      <c r="AH217" s="494"/>
      <c r="AI217" s="494"/>
      <c r="AJ217" s="494"/>
      <c r="AK217" s="494"/>
      <c r="AL217" s="494"/>
      <c r="AM217" s="494"/>
      <c r="AN217" s="494"/>
      <c r="AO217" s="494"/>
      <c r="AP217" s="494"/>
      <c r="AQ217" s="494"/>
      <c r="AR217" s="494"/>
      <c r="AS217" s="494"/>
      <c r="AT217" s="494"/>
      <c r="AU217" s="494"/>
      <c r="AV217" s="494"/>
      <c r="AW217" s="494"/>
      <c r="AX217" s="494"/>
      <c r="AY217" s="494"/>
      <c r="AZ217" s="494"/>
      <c r="BA217" s="494"/>
      <c r="BB217" s="494"/>
      <c r="BC217" s="494"/>
      <c r="BD217" s="494"/>
      <c r="BE217" s="494"/>
      <c r="BF217" s="494"/>
      <c r="BG217" s="494"/>
      <c r="BH217" s="494"/>
      <c r="BI217" s="494"/>
      <c r="BJ217" s="494"/>
      <c r="BK217" s="494"/>
      <c r="BL217" s="494"/>
      <c r="BM217" s="494"/>
      <c r="BN217" s="494"/>
      <c r="BO217" s="494"/>
      <c r="BP217" s="494"/>
      <c r="BQ217" s="494"/>
      <c r="BR217" s="494"/>
      <c r="BS217" s="494"/>
      <c r="BT217" s="494"/>
      <c r="BU217" s="494"/>
      <c r="BV217" s="494"/>
      <c r="BW217" s="494"/>
      <c r="BX217" s="494"/>
      <c r="BY217" s="494"/>
      <c r="BZ217" s="494"/>
      <c r="CA217" s="494"/>
      <c r="CB217" s="494"/>
      <c r="CC217" s="494"/>
      <c r="CD217" s="494"/>
      <c r="CE217" s="494"/>
      <c r="CF217" s="494"/>
      <c r="CG217" s="494"/>
      <c r="CH217" s="494"/>
      <c r="CI217" s="494"/>
      <c r="CJ217" s="494"/>
      <c r="CK217" s="494"/>
      <c r="CL217" s="494"/>
      <c r="CM217" s="494"/>
      <c r="CN217" s="494"/>
      <c r="CO217" s="494"/>
      <c r="CP217" s="494"/>
      <c r="CQ217" s="494"/>
      <c r="CR217" s="494"/>
      <c r="CS217" s="494"/>
      <c r="CT217" s="494"/>
      <c r="CU217" s="494"/>
      <c r="CV217" s="494"/>
      <c r="CW217" s="494"/>
      <c r="CX217" s="494"/>
      <c r="CY217" s="494"/>
      <c r="CZ217" s="494"/>
      <c r="DA217" s="494"/>
      <c r="DB217" s="494"/>
      <c r="DC217" s="494"/>
      <c r="DD217" s="494"/>
      <c r="DE217" s="494"/>
      <c r="DF217" s="494"/>
      <c r="DG217" s="494"/>
      <c r="DH217" s="494"/>
      <c r="DI217" s="494"/>
      <c r="DJ217" s="494"/>
      <c r="DK217" s="494"/>
      <c r="DL217" s="494"/>
      <c r="DM217" s="494"/>
      <c r="DN217" s="494"/>
      <c r="DO217" s="494"/>
      <c r="DP217" s="494"/>
      <c r="DQ217" s="494"/>
      <c r="DR217" s="494"/>
      <c r="DS217" s="494"/>
      <c r="DT217" s="494"/>
      <c r="DU217" s="494"/>
      <c r="DV217" s="494"/>
      <c r="DW217" s="494"/>
      <c r="DX217" s="494"/>
      <c r="DY217" s="494"/>
      <c r="DZ217" s="494"/>
      <c r="EA217" s="494"/>
      <c r="EB217" s="494"/>
      <c r="EC217" s="494"/>
      <c r="ED217" s="494"/>
      <c r="EE217" s="494"/>
      <c r="EF217" s="494"/>
      <c r="EG217" s="494"/>
      <c r="EH217" s="494"/>
      <c r="EI217" s="494"/>
      <c r="EJ217" s="494"/>
      <c r="EK217" s="494"/>
      <c r="EL217" s="494"/>
      <c r="EM217" s="494"/>
      <c r="EN217" s="494"/>
      <c r="EO217" s="494"/>
      <c r="EP217" s="494"/>
      <c r="EQ217" s="494"/>
      <c r="ER217" s="494"/>
      <c r="ES217" s="494"/>
      <c r="ET217" s="494"/>
      <c r="EU217" s="494"/>
      <c r="EV217" s="494"/>
      <c r="EW217" s="494"/>
      <c r="EX217" s="494"/>
      <c r="EY217" s="494"/>
      <c r="EZ217" s="494"/>
      <c r="FA217" s="494"/>
      <c r="FB217" s="494"/>
      <c r="FC217" s="494"/>
      <c r="FD217" s="494"/>
      <c r="FE217" s="494"/>
      <c r="FF217" s="494"/>
      <c r="FG217" s="494"/>
      <c r="FH217" s="494"/>
      <c r="FI217" s="494"/>
      <c r="FJ217" s="494"/>
      <c r="FK217" s="494"/>
      <c r="FL217" s="494"/>
      <c r="FM217" s="494"/>
      <c r="FN217" s="494"/>
      <c r="FO217" s="494"/>
      <c r="FP217" s="494"/>
      <c r="FQ217" s="494"/>
      <c r="FR217" s="494"/>
      <c r="FS217" s="494"/>
      <c r="FT217" s="494"/>
      <c r="FU217" s="494"/>
      <c r="FV217" s="494"/>
      <c r="FW217" s="494"/>
      <c r="FX217" s="494"/>
      <c r="FY217" s="494"/>
      <c r="FZ217" s="494"/>
      <c r="GA217" s="494"/>
      <c r="GB217" s="494"/>
      <c r="GC217" s="494"/>
      <c r="GD217" s="494"/>
      <c r="GE217" s="494"/>
      <c r="GF217" s="494"/>
      <c r="GG217" s="494"/>
      <c r="GH217" s="494"/>
      <c r="GI217" s="494"/>
      <c r="GJ217" s="494"/>
      <c r="GK217" s="494"/>
      <c r="GL217" s="494"/>
      <c r="GM217" s="494"/>
      <c r="GN217" s="494"/>
      <c r="GO217" s="494"/>
      <c r="GP217" s="494"/>
      <c r="GQ217" s="494"/>
      <c r="GR217" s="494"/>
      <c r="GS217" s="494"/>
      <c r="GT217" s="494"/>
      <c r="GU217" s="494"/>
      <c r="GV217" s="494"/>
      <c r="GW217" s="494"/>
      <c r="GX217" s="494"/>
      <c r="GY217" s="494"/>
      <c r="GZ217" s="494"/>
      <c r="HA217" s="494"/>
      <c r="HB217" s="494"/>
      <c r="HC217" s="494"/>
      <c r="HD217" s="494"/>
      <c r="HE217" s="494"/>
      <c r="HF217" s="494"/>
      <c r="HG217" s="494"/>
      <c r="HH217" s="494"/>
      <c r="HI217" s="494"/>
      <c r="HJ217" s="494"/>
      <c r="HK217" s="494"/>
      <c r="HL217" s="494"/>
      <c r="HM217" s="494"/>
      <c r="HN217" s="494"/>
      <c r="HO217" s="494"/>
      <c r="HP217" s="494"/>
      <c r="HQ217" s="494"/>
      <c r="HR217" s="494"/>
      <c r="HS217" s="494"/>
      <c r="HT217" s="494"/>
      <c r="HU217" s="494"/>
      <c r="HV217" s="494"/>
      <c r="HW217" s="494"/>
      <c r="HX217" s="494"/>
      <c r="HY217" s="494"/>
      <c r="HZ217" s="494"/>
      <c r="IA217" s="494"/>
      <c r="IB217" s="494"/>
      <c r="IC217" s="494"/>
      <c r="ID217" s="494"/>
      <c r="IE217" s="494"/>
      <c r="IF217" s="494"/>
      <c r="IG217" s="494"/>
      <c r="IH217" s="494"/>
      <c r="II217" s="494"/>
      <c r="IJ217" s="494"/>
      <c r="IK217" s="494"/>
      <c r="IL217" s="494"/>
      <c r="IM217" s="494"/>
      <c r="IN217" s="494"/>
      <c r="IO217" s="494"/>
      <c r="IP217" s="494"/>
      <c r="IQ217" s="494"/>
      <c r="IR217" s="494"/>
      <c r="IS217" s="494"/>
      <c r="IT217" s="494"/>
      <c r="IU217" s="494"/>
      <c r="IV217" s="494"/>
      <c r="IW217" s="494"/>
      <c r="IX217" s="494"/>
      <c r="IY217" s="494"/>
      <c r="IZ217" s="494"/>
      <c r="JA217" s="494"/>
      <c r="JB217" s="494"/>
      <c r="JC217" s="494"/>
      <c r="JD217" s="494"/>
      <c r="JE217" s="494"/>
      <c r="JF217" s="494"/>
      <c r="JG217" s="494"/>
      <c r="JH217" s="494"/>
      <c r="JI217" s="494"/>
      <c r="JJ217" s="494"/>
      <c r="JK217" s="494"/>
      <c r="JL217" s="494"/>
      <c r="JM217" s="494"/>
      <c r="JN217" s="494"/>
      <c r="JO217" s="494"/>
      <c r="JP217" s="494"/>
      <c r="JQ217" s="494"/>
      <c r="JR217" s="494"/>
      <c r="JS217" s="494"/>
      <c r="JT217" s="494"/>
      <c r="JU217" s="494"/>
      <c r="JV217" s="494"/>
      <c r="JW217" s="494"/>
      <c r="JX217" s="494"/>
      <c r="JY217" s="494"/>
      <c r="JZ217" s="494"/>
      <c r="KA217" s="494"/>
      <c r="KB217" s="494"/>
      <c r="KC217" s="494"/>
      <c r="KD217" s="494"/>
      <c r="KE217" s="494"/>
      <c r="KF217" s="494"/>
      <c r="KG217" s="494"/>
      <c r="KH217" s="494"/>
      <c r="KI217" s="494"/>
      <c r="KJ217" s="494"/>
      <c r="KK217" s="494"/>
      <c r="KL217" s="494"/>
      <c r="KM217" s="494"/>
      <c r="KN217" s="494"/>
      <c r="KO217" s="494"/>
      <c r="KP217" s="494"/>
      <c r="KQ217" s="494"/>
      <c r="KR217" s="494"/>
      <c r="KS217" s="494"/>
      <c r="KT217" s="494"/>
      <c r="KU217" s="494"/>
      <c r="KV217" s="494"/>
      <c r="KW217" s="494"/>
      <c r="KX217" s="494"/>
      <c r="KY217" s="494"/>
      <c r="KZ217" s="494"/>
      <c r="LA217" s="494"/>
      <c r="LB217" s="494"/>
      <c r="LC217" s="494"/>
      <c r="LD217" s="494"/>
      <c r="LE217" s="494"/>
      <c r="LF217" s="494"/>
      <c r="LG217" s="494"/>
      <c r="LH217" s="494"/>
      <c r="LI217" s="494"/>
      <c r="LJ217" s="494"/>
      <c r="LK217" s="494"/>
      <c r="LL217" s="494"/>
      <c r="LM217" s="494"/>
      <c r="LN217" s="494"/>
      <c r="LO217" s="494"/>
      <c r="LP217" s="494"/>
      <c r="LQ217" s="494"/>
      <c r="LR217" s="494"/>
      <c r="LS217" s="494"/>
      <c r="LT217" s="494"/>
      <c r="LU217" s="494"/>
      <c r="LV217" s="494"/>
      <c r="LW217" s="494"/>
      <c r="LX217" s="494"/>
      <c r="LY217" s="494"/>
      <c r="LZ217" s="494"/>
      <c r="MA217" s="494"/>
      <c r="MB217" s="494"/>
      <c r="MC217" s="494"/>
      <c r="MD217" s="494"/>
      <c r="ME217" s="494"/>
      <c r="MF217" s="494"/>
      <c r="MG217" s="494"/>
      <c r="MH217" s="494"/>
      <c r="MI217" s="494"/>
      <c r="MJ217" s="494"/>
      <c r="MK217" s="494"/>
      <c r="ML217" s="494"/>
      <c r="MM217" s="494"/>
      <c r="MN217" s="494"/>
      <c r="MO217" s="494"/>
      <c r="MP217" s="494"/>
      <c r="MQ217" s="494"/>
      <c r="MR217" s="494"/>
      <c r="MS217" s="494"/>
      <c r="MT217" s="494"/>
      <c r="MU217" s="494"/>
      <c r="MV217" s="494"/>
      <c r="MW217" s="494"/>
    </row>
    <row r="218" spans="1:361" s="1" customFormat="1" ht="13.8">
      <c r="A218" s="489" t="s">
        <v>34</v>
      </c>
      <c r="B218" s="493"/>
      <c r="C218" s="493"/>
      <c r="D218" s="493"/>
      <c r="E218" s="493"/>
      <c r="F218" s="493"/>
      <c r="G218" s="493"/>
      <c r="H218" s="493"/>
      <c r="I218" s="493"/>
      <c r="J218" s="493"/>
      <c r="K218" s="493"/>
      <c r="L218" s="493"/>
      <c r="M218" s="493"/>
      <c r="N218" s="493"/>
      <c r="O218" s="493"/>
      <c r="P218" s="493"/>
      <c r="Q218" s="493"/>
      <c r="R218" s="493"/>
      <c r="S218" s="493"/>
      <c r="T218" s="493"/>
      <c r="U218" s="493"/>
      <c r="V218" s="493"/>
      <c r="W218" s="493"/>
      <c r="X218" s="493"/>
      <c r="Y218" s="493"/>
      <c r="Z218" s="493"/>
      <c r="AA218" s="493"/>
      <c r="AB218" s="493"/>
      <c r="AC218" s="493"/>
      <c r="AD218" s="493"/>
      <c r="AE218" s="493"/>
      <c r="AF218" s="493"/>
      <c r="AG218" s="493"/>
      <c r="AH218" s="493"/>
      <c r="AI218" s="493"/>
      <c r="AJ218" s="493"/>
      <c r="AK218" s="493"/>
      <c r="AL218" s="493"/>
      <c r="AM218" s="493"/>
      <c r="AN218" s="493"/>
      <c r="AO218" s="493"/>
      <c r="AP218" s="493"/>
      <c r="AQ218" s="493"/>
      <c r="AR218" s="493"/>
      <c r="AS218" s="493"/>
      <c r="AT218" s="493"/>
      <c r="AU218" s="493"/>
      <c r="AV218" s="493"/>
      <c r="AW218" s="493"/>
      <c r="AX218" s="493"/>
      <c r="AY218" s="493"/>
      <c r="AZ218" s="493"/>
      <c r="BA218" s="493"/>
      <c r="BB218" s="493"/>
      <c r="BC218" s="493"/>
      <c r="BD218" s="493"/>
      <c r="BE218" s="493"/>
      <c r="BF218" s="493"/>
      <c r="BG218" s="493"/>
      <c r="BH218" s="493"/>
      <c r="BI218" s="493"/>
      <c r="BJ218" s="493"/>
      <c r="BK218" s="493"/>
      <c r="BL218" s="493"/>
      <c r="BM218" s="493"/>
      <c r="BN218" s="493"/>
      <c r="BO218" s="493"/>
      <c r="BP218" s="493"/>
      <c r="BQ218" s="493"/>
      <c r="BR218" s="493"/>
      <c r="BS218" s="493"/>
      <c r="BT218" s="493"/>
      <c r="BU218" s="493"/>
      <c r="BV218" s="493"/>
      <c r="BW218" s="493"/>
      <c r="BX218" s="493"/>
      <c r="BY218" s="493"/>
      <c r="BZ218" s="493"/>
      <c r="CA218" s="493"/>
      <c r="CB218" s="493"/>
      <c r="CC218" s="493"/>
      <c r="CD218" s="493"/>
      <c r="CE218" s="493"/>
      <c r="CF218" s="493"/>
      <c r="CG218" s="493"/>
      <c r="CH218" s="493"/>
      <c r="CI218" s="493"/>
      <c r="CJ218" s="493"/>
      <c r="CK218" s="493"/>
      <c r="CL218" s="493"/>
      <c r="CM218" s="493"/>
      <c r="CN218" s="493"/>
      <c r="CO218" s="493"/>
      <c r="CP218" s="493"/>
      <c r="CQ218" s="493"/>
      <c r="CR218" s="493"/>
      <c r="CS218" s="493"/>
      <c r="CT218" s="493"/>
      <c r="CU218" s="493"/>
      <c r="CV218" s="493"/>
      <c r="CW218" s="493"/>
      <c r="CX218" s="493"/>
      <c r="CY218" s="493"/>
      <c r="CZ218" s="493"/>
      <c r="DA218" s="493"/>
      <c r="DB218" s="493"/>
      <c r="DC218" s="493"/>
      <c r="DD218" s="493"/>
      <c r="DE218" s="493"/>
      <c r="DF218" s="493"/>
      <c r="DG218" s="493"/>
      <c r="DH218" s="493"/>
      <c r="DI218" s="493"/>
      <c r="DJ218" s="493"/>
      <c r="DK218" s="493"/>
      <c r="DL218" s="493"/>
      <c r="DM218" s="493"/>
      <c r="DN218" s="493"/>
      <c r="DO218" s="493"/>
      <c r="DP218" s="493"/>
      <c r="DQ218" s="493"/>
      <c r="DR218" s="493"/>
      <c r="DS218" s="493"/>
      <c r="DT218" s="493"/>
      <c r="DU218" s="493"/>
      <c r="DV218" s="493"/>
      <c r="DW218" s="493"/>
      <c r="DX218" s="493"/>
      <c r="DY218" s="493"/>
      <c r="DZ218" s="493"/>
      <c r="EA218" s="493"/>
      <c r="EB218" s="493"/>
      <c r="EC218" s="493"/>
      <c r="ED218" s="493"/>
      <c r="EE218" s="493"/>
      <c r="EF218" s="493"/>
      <c r="EG218" s="493"/>
      <c r="EH218" s="493"/>
      <c r="EI218" s="493"/>
      <c r="EJ218" s="493"/>
      <c r="EK218" s="493"/>
      <c r="EL218" s="493"/>
      <c r="EM218" s="493"/>
      <c r="EN218" s="493"/>
      <c r="EO218" s="493"/>
      <c r="EP218" s="493"/>
      <c r="EQ218" s="493"/>
      <c r="ER218" s="493"/>
      <c r="ES218" s="493"/>
      <c r="ET218" s="493"/>
      <c r="EU218" s="493"/>
      <c r="EV218" s="493"/>
      <c r="EW218" s="493"/>
      <c r="EX218" s="493"/>
      <c r="EY218" s="493"/>
      <c r="EZ218" s="493"/>
      <c r="FA218" s="493"/>
      <c r="FB218" s="493"/>
      <c r="FC218" s="493"/>
      <c r="FD218" s="493"/>
      <c r="FE218" s="493"/>
      <c r="FF218" s="493"/>
      <c r="FG218" s="493"/>
      <c r="FH218" s="493"/>
      <c r="FI218" s="493"/>
      <c r="FJ218" s="493"/>
      <c r="FK218" s="493"/>
      <c r="FL218" s="493"/>
      <c r="FM218" s="493"/>
      <c r="FN218" s="493"/>
      <c r="FO218" s="493"/>
      <c r="FP218" s="493"/>
      <c r="FQ218" s="493"/>
      <c r="FR218" s="493"/>
      <c r="FS218" s="493"/>
      <c r="FT218" s="493"/>
      <c r="FU218" s="493"/>
      <c r="FV218" s="493"/>
      <c r="FW218" s="493"/>
      <c r="FX218" s="493"/>
      <c r="FY218" s="493"/>
      <c r="FZ218" s="493"/>
      <c r="GA218" s="493"/>
      <c r="GB218" s="493"/>
      <c r="GC218" s="493"/>
      <c r="GD218" s="493"/>
      <c r="GE218" s="493"/>
      <c r="GF218" s="493"/>
      <c r="GG218" s="493"/>
      <c r="GH218" s="493"/>
      <c r="GI218" s="493"/>
      <c r="GJ218" s="493"/>
      <c r="GK218" s="493"/>
      <c r="GL218" s="493"/>
      <c r="GM218" s="493"/>
      <c r="GN218" s="493"/>
      <c r="GO218" s="493"/>
      <c r="GP218" s="493"/>
      <c r="GQ218" s="493"/>
      <c r="GR218" s="493"/>
      <c r="GS218" s="493"/>
      <c r="GT218" s="493"/>
      <c r="GU218" s="493"/>
      <c r="GV218" s="493"/>
      <c r="GW218" s="493"/>
      <c r="GX218" s="493"/>
      <c r="GY218" s="493"/>
      <c r="GZ218" s="493"/>
      <c r="HA218" s="493"/>
      <c r="HB218" s="493"/>
      <c r="HC218" s="493"/>
      <c r="HD218" s="493"/>
      <c r="HE218" s="493"/>
      <c r="HF218" s="493"/>
      <c r="HG218" s="493"/>
      <c r="HH218" s="493"/>
      <c r="HI218" s="493"/>
      <c r="HJ218" s="493"/>
      <c r="HK218" s="493"/>
      <c r="HL218" s="493"/>
      <c r="HM218" s="493"/>
      <c r="HN218" s="493"/>
      <c r="HO218" s="493"/>
      <c r="HP218" s="493"/>
      <c r="HQ218" s="493"/>
      <c r="HR218" s="493"/>
      <c r="HS218" s="493"/>
      <c r="HT218" s="493"/>
      <c r="HU218" s="493"/>
      <c r="HV218" s="493"/>
      <c r="HW218" s="493"/>
      <c r="HX218" s="493"/>
      <c r="HY218" s="493"/>
      <c r="HZ218" s="493"/>
      <c r="IA218" s="493"/>
      <c r="IB218" s="493"/>
      <c r="IC218" s="493"/>
      <c r="ID218" s="493"/>
      <c r="IE218" s="493"/>
      <c r="IF218" s="493"/>
      <c r="IG218" s="493"/>
      <c r="IH218" s="493"/>
      <c r="II218" s="493"/>
      <c r="IJ218" s="493"/>
      <c r="IK218" s="493"/>
      <c r="IL218" s="493"/>
      <c r="IM218" s="493"/>
      <c r="IN218" s="493"/>
      <c r="IO218" s="493"/>
      <c r="IP218" s="493"/>
      <c r="IQ218" s="493"/>
      <c r="IR218" s="493"/>
      <c r="IS218" s="493"/>
      <c r="IT218" s="493"/>
      <c r="IU218" s="493"/>
      <c r="IV218" s="493"/>
      <c r="IW218" s="493"/>
      <c r="IX218" s="493"/>
      <c r="IY218" s="493"/>
      <c r="IZ218" s="493"/>
      <c r="JA218" s="493"/>
      <c r="JB218" s="493"/>
      <c r="JC218" s="493"/>
      <c r="JD218" s="493"/>
      <c r="JE218" s="493"/>
      <c r="JF218" s="493"/>
      <c r="JG218" s="493"/>
      <c r="JH218" s="493"/>
      <c r="JI218" s="493"/>
      <c r="JJ218" s="493"/>
      <c r="JK218" s="493"/>
      <c r="JL218" s="493"/>
      <c r="JM218" s="493"/>
      <c r="JN218" s="493"/>
      <c r="JO218" s="493"/>
      <c r="JP218" s="493"/>
      <c r="JQ218" s="493"/>
      <c r="JR218" s="493"/>
      <c r="JS218" s="493"/>
      <c r="JT218" s="493"/>
      <c r="JU218" s="493"/>
      <c r="JV218" s="493"/>
      <c r="JW218" s="493"/>
      <c r="JX218" s="493"/>
      <c r="JY218" s="493"/>
      <c r="JZ218" s="493"/>
      <c r="KA218" s="493"/>
      <c r="KB218" s="493"/>
      <c r="KC218" s="493"/>
      <c r="KD218" s="493"/>
      <c r="KE218" s="493"/>
      <c r="KF218" s="493"/>
      <c r="KG218" s="493"/>
      <c r="KH218" s="493"/>
      <c r="KI218" s="493"/>
      <c r="KJ218" s="493"/>
      <c r="KK218" s="493"/>
      <c r="KL218" s="493"/>
      <c r="KM218" s="493"/>
      <c r="KN218" s="493"/>
      <c r="KO218" s="493"/>
      <c r="KP218" s="493"/>
      <c r="KQ218" s="493"/>
      <c r="KR218" s="493"/>
      <c r="KS218" s="493"/>
      <c r="KT218" s="493"/>
      <c r="KU218" s="493"/>
      <c r="KV218" s="493"/>
      <c r="KW218" s="493"/>
      <c r="KX218" s="493"/>
      <c r="KY218" s="493"/>
      <c r="KZ218" s="493"/>
      <c r="LA218" s="493"/>
      <c r="LB218" s="493"/>
      <c r="LC218" s="493"/>
      <c r="LD218" s="493"/>
      <c r="LE218" s="493"/>
      <c r="LF218" s="493"/>
      <c r="LG218" s="493"/>
      <c r="LH218" s="493"/>
      <c r="LI218" s="493"/>
      <c r="LJ218" s="493"/>
      <c r="LK218" s="493"/>
      <c r="LL218" s="493"/>
      <c r="LM218" s="493"/>
      <c r="LN218" s="493"/>
      <c r="LO218" s="493"/>
      <c r="LP218" s="493"/>
      <c r="LQ218" s="493"/>
      <c r="LR218" s="493"/>
      <c r="LS218" s="493"/>
      <c r="LT218" s="493"/>
      <c r="LU218" s="493"/>
      <c r="LV218" s="493"/>
      <c r="LW218" s="493"/>
      <c r="LX218" s="493"/>
      <c r="LY218" s="493"/>
      <c r="LZ218" s="493"/>
      <c r="MA218" s="493"/>
      <c r="MB218" s="493"/>
      <c r="MC218" s="493"/>
      <c r="MD218" s="493"/>
      <c r="ME218" s="493"/>
      <c r="MF218" s="493"/>
      <c r="MG218" s="493"/>
      <c r="MH218" s="493"/>
      <c r="MI218" s="493"/>
      <c r="MJ218" s="493"/>
      <c r="MK218" s="493"/>
      <c r="ML218" s="493"/>
      <c r="MM218" s="493"/>
      <c r="MN218" s="493"/>
      <c r="MO218" s="493"/>
      <c r="MP218" s="493"/>
      <c r="MQ218" s="493"/>
      <c r="MR218" s="493"/>
      <c r="MS218" s="493"/>
      <c r="MT218" s="493"/>
      <c r="MU218" s="493"/>
      <c r="MV218" s="493"/>
      <c r="MW218" s="493"/>
    </row>
    <row r="219" spans="1:361" s="1" customFormat="1" ht="13.8">
      <c r="A219" s="489" t="s">
        <v>47</v>
      </c>
      <c r="B219" s="493"/>
      <c r="C219" s="493"/>
      <c r="D219" s="493"/>
      <c r="E219" s="493"/>
      <c r="F219" s="493"/>
      <c r="G219" s="493"/>
      <c r="H219" s="493"/>
      <c r="I219" s="493"/>
      <c r="J219" s="493"/>
      <c r="K219" s="493"/>
      <c r="L219" s="493"/>
      <c r="M219" s="493"/>
      <c r="N219" s="493"/>
      <c r="O219" s="493"/>
      <c r="P219" s="493"/>
      <c r="Q219" s="493"/>
      <c r="R219" s="493"/>
      <c r="S219" s="493"/>
      <c r="T219" s="493"/>
      <c r="U219" s="493"/>
      <c r="V219" s="493"/>
      <c r="W219" s="493"/>
      <c r="X219" s="493"/>
      <c r="Y219" s="493"/>
      <c r="Z219" s="493"/>
      <c r="AA219" s="493"/>
      <c r="AB219" s="493"/>
      <c r="AC219" s="493"/>
      <c r="AD219" s="493"/>
      <c r="AE219" s="493"/>
      <c r="AF219" s="493"/>
      <c r="AG219" s="493"/>
      <c r="AH219" s="493"/>
      <c r="AI219" s="493"/>
      <c r="AJ219" s="493"/>
      <c r="AK219" s="493"/>
      <c r="AL219" s="493"/>
      <c r="AM219" s="493"/>
      <c r="AN219" s="493"/>
      <c r="AO219" s="493"/>
      <c r="AP219" s="493"/>
      <c r="AQ219" s="493"/>
      <c r="AR219" s="493"/>
      <c r="AS219" s="493"/>
      <c r="AT219" s="493"/>
      <c r="AU219" s="493"/>
      <c r="AV219" s="493"/>
      <c r="AW219" s="493"/>
      <c r="AX219" s="493"/>
      <c r="AY219" s="493"/>
      <c r="AZ219" s="493"/>
      <c r="BA219" s="493"/>
      <c r="BB219" s="493"/>
      <c r="BC219" s="493"/>
      <c r="BD219" s="493"/>
      <c r="BE219" s="493"/>
      <c r="BF219" s="493"/>
      <c r="BG219" s="493"/>
      <c r="BH219" s="493"/>
      <c r="BI219" s="493"/>
      <c r="BJ219" s="493"/>
      <c r="BK219" s="493"/>
      <c r="BL219" s="493"/>
      <c r="BM219" s="493"/>
      <c r="BN219" s="493"/>
      <c r="BO219" s="493"/>
      <c r="BP219" s="493"/>
      <c r="BQ219" s="493"/>
      <c r="BR219" s="493"/>
      <c r="BS219" s="493"/>
      <c r="BT219" s="493"/>
      <c r="BU219" s="493"/>
      <c r="BV219" s="493"/>
      <c r="BW219" s="493"/>
      <c r="BX219" s="493"/>
      <c r="BY219" s="493"/>
      <c r="BZ219" s="493"/>
      <c r="CA219" s="493"/>
      <c r="CB219" s="493"/>
      <c r="CC219" s="493"/>
      <c r="CD219" s="493"/>
      <c r="CE219" s="493"/>
      <c r="CF219" s="493"/>
      <c r="CG219" s="493"/>
      <c r="CH219" s="493"/>
      <c r="CI219" s="493"/>
      <c r="CJ219" s="493"/>
      <c r="CK219" s="493"/>
      <c r="CL219" s="493"/>
      <c r="CM219" s="493"/>
      <c r="CN219" s="493"/>
      <c r="CO219" s="493"/>
      <c r="CP219" s="493"/>
      <c r="CQ219" s="493"/>
      <c r="CR219" s="493"/>
      <c r="CS219" s="493"/>
      <c r="CT219" s="493"/>
      <c r="CU219" s="493"/>
      <c r="CV219" s="493"/>
      <c r="CW219" s="493"/>
      <c r="CX219" s="493"/>
      <c r="CY219" s="493"/>
      <c r="CZ219" s="493"/>
      <c r="DA219" s="493"/>
      <c r="DB219" s="493"/>
      <c r="DC219" s="493"/>
      <c r="DD219" s="493"/>
      <c r="DE219" s="493"/>
      <c r="DF219" s="493"/>
      <c r="DG219" s="493"/>
      <c r="DH219" s="493"/>
      <c r="DI219" s="493"/>
      <c r="DJ219" s="493"/>
      <c r="DK219" s="493"/>
      <c r="DL219" s="493"/>
      <c r="DM219" s="493"/>
      <c r="DN219" s="493"/>
      <c r="DO219" s="493"/>
      <c r="DP219" s="493"/>
      <c r="DQ219" s="493"/>
      <c r="DR219" s="493"/>
      <c r="DS219" s="493"/>
      <c r="DT219" s="493"/>
      <c r="DU219" s="493"/>
      <c r="DV219" s="493"/>
      <c r="DW219" s="493"/>
      <c r="DX219" s="493"/>
      <c r="DY219" s="493"/>
      <c r="DZ219" s="493"/>
      <c r="EA219" s="493"/>
      <c r="EB219" s="493"/>
      <c r="EC219" s="493"/>
      <c r="ED219" s="493"/>
      <c r="EE219" s="493"/>
      <c r="EF219" s="493"/>
      <c r="EG219" s="493"/>
      <c r="EH219" s="493"/>
      <c r="EI219" s="493"/>
      <c r="EJ219" s="493"/>
      <c r="EK219" s="493"/>
      <c r="EL219" s="493"/>
      <c r="EM219" s="493"/>
      <c r="EN219" s="493"/>
      <c r="EO219" s="493"/>
      <c r="EP219" s="493"/>
      <c r="EQ219" s="493"/>
      <c r="ER219" s="493"/>
      <c r="ES219" s="493"/>
      <c r="ET219" s="493"/>
      <c r="EU219" s="493"/>
      <c r="EV219" s="493"/>
      <c r="EW219" s="493"/>
      <c r="EX219" s="493"/>
      <c r="EY219" s="493"/>
      <c r="EZ219" s="493"/>
      <c r="FA219" s="493"/>
      <c r="FB219" s="493"/>
      <c r="FC219" s="493"/>
      <c r="FD219" s="493"/>
      <c r="FE219" s="493"/>
      <c r="FF219" s="493"/>
      <c r="FG219" s="493"/>
      <c r="FH219" s="493"/>
      <c r="FI219" s="493"/>
      <c r="FJ219" s="493"/>
      <c r="FK219" s="493"/>
      <c r="FL219" s="493"/>
      <c r="FM219" s="493"/>
      <c r="FN219" s="493"/>
      <c r="FO219" s="493"/>
      <c r="FP219" s="493"/>
      <c r="FQ219" s="493"/>
      <c r="FR219" s="493"/>
      <c r="FS219" s="493"/>
      <c r="FT219" s="493"/>
      <c r="FU219" s="493"/>
      <c r="FV219" s="493"/>
      <c r="FW219" s="493"/>
      <c r="FX219" s="493"/>
      <c r="FY219" s="493"/>
      <c r="FZ219" s="493"/>
      <c r="GA219" s="493"/>
      <c r="GB219" s="493"/>
      <c r="GC219" s="493"/>
      <c r="GD219" s="493"/>
      <c r="GE219" s="493"/>
      <c r="GF219" s="493"/>
      <c r="GG219" s="493"/>
      <c r="GH219" s="493"/>
      <c r="GI219" s="493"/>
      <c r="GJ219" s="493"/>
      <c r="GK219" s="493"/>
      <c r="GL219" s="493"/>
      <c r="GM219" s="493"/>
      <c r="GN219" s="493"/>
      <c r="GO219" s="493"/>
      <c r="GP219" s="493"/>
      <c r="GQ219" s="493"/>
      <c r="GR219" s="493"/>
      <c r="GS219" s="493"/>
      <c r="GT219" s="493"/>
      <c r="GU219" s="493"/>
      <c r="GV219" s="493"/>
      <c r="GW219" s="493"/>
      <c r="GX219" s="493"/>
      <c r="GY219" s="493"/>
      <c r="GZ219" s="493"/>
      <c r="HA219" s="493"/>
      <c r="HB219" s="493"/>
      <c r="HC219" s="493"/>
      <c r="HD219" s="493"/>
      <c r="HE219" s="493"/>
      <c r="HF219" s="493"/>
      <c r="HG219" s="493"/>
      <c r="HH219" s="493"/>
      <c r="HI219" s="493"/>
      <c r="HJ219" s="493"/>
      <c r="HK219" s="493"/>
      <c r="HL219" s="493"/>
      <c r="HM219" s="493"/>
      <c r="HN219" s="493"/>
      <c r="HO219" s="493"/>
      <c r="HP219" s="493"/>
      <c r="HQ219" s="493"/>
      <c r="HR219" s="493"/>
      <c r="HS219" s="493"/>
      <c r="HT219" s="493"/>
      <c r="HU219" s="493"/>
      <c r="HV219" s="493"/>
      <c r="HW219" s="493"/>
      <c r="HX219" s="493"/>
      <c r="HY219" s="493"/>
      <c r="HZ219" s="493"/>
      <c r="IA219" s="493"/>
      <c r="IB219" s="493"/>
      <c r="IC219" s="493"/>
      <c r="ID219" s="493"/>
      <c r="IE219" s="493"/>
      <c r="IF219" s="493"/>
      <c r="IG219" s="493"/>
      <c r="IH219" s="493"/>
      <c r="II219" s="493"/>
      <c r="IJ219" s="493"/>
      <c r="IK219" s="493"/>
      <c r="IL219" s="493"/>
      <c r="IM219" s="493"/>
      <c r="IN219" s="493"/>
      <c r="IO219" s="493"/>
      <c r="IP219" s="493"/>
      <c r="IQ219" s="493"/>
      <c r="IR219" s="493"/>
      <c r="IS219" s="493"/>
      <c r="IT219" s="493"/>
      <c r="IU219" s="493"/>
      <c r="IV219" s="493"/>
      <c r="IW219" s="493"/>
      <c r="IX219" s="493"/>
      <c r="IY219" s="493"/>
      <c r="IZ219" s="493"/>
      <c r="JA219" s="493"/>
      <c r="JB219" s="493"/>
      <c r="JC219" s="493"/>
      <c r="JD219" s="493"/>
      <c r="JE219" s="493"/>
      <c r="JF219" s="493"/>
      <c r="JG219" s="493"/>
      <c r="JH219" s="493"/>
      <c r="JI219" s="493"/>
      <c r="JJ219" s="493"/>
      <c r="JK219" s="493"/>
      <c r="JL219" s="493"/>
      <c r="JM219" s="493"/>
      <c r="JN219" s="493"/>
      <c r="JO219" s="493"/>
      <c r="JP219" s="493"/>
      <c r="JQ219" s="493"/>
      <c r="JR219" s="493"/>
      <c r="JS219" s="493"/>
      <c r="JT219" s="493"/>
      <c r="JU219" s="493"/>
      <c r="JV219" s="493"/>
      <c r="JW219" s="493"/>
      <c r="JX219" s="493"/>
      <c r="JY219" s="493"/>
      <c r="JZ219" s="493"/>
      <c r="KA219" s="493"/>
      <c r="KB219" s="493"/>
      <c r="KC219" s="493"/>
      <c r="KD219" s="493"/>
      <c r="KE219" s="493"/>
      <c r="KF219" s="493"/>
      <c r="KG219" s="493"/>
      <c r="KH219" s="493"/>
      <c r="KI219" s="493"/>
      <c r="KJ219" s="493"/>
      <c r="KK219" s="493"/>
      <c r="KL219" s="493"/>
      <c r="KM219" s="493"/>
      <c r="KN219" s="493"/>
      <c r="KO219" s="493"/>
      <c r="KP219" s="493"/>
      <c r="KQ219" s="493"/>
      <c r="KR219" s="493"/>
      <c r="KS219" s="493"/>
      <c r="KT219" s="493"/>
      <c r="KU219" s="493"/>
      <c r="KV219" s="493"/>
      <c r="KW219" s="493"/>
      <c r="KX219" s="493"/>
      <c r="KY219" s="493"/>
      <c r="KZ219" s="493"/>
      <c r="LA219" s="493"/>
      <c r="LB219" s="493"/>
      <c r="LC219" s="493"/>
      <c r="LD219" s="493"/>
      <c r="LE219" s="493"/>
      <c r="LF219" s="493"/>
      <c r="LG219" s="493"/>
      <c r="LH219" s="493"/>
      <c r="LI219" s="493"/>
      <c r="LJ219" s="493"/>
      <c r="LK219" s="493"/>
      <c r="LL219" s="493"/>
      <c r="LM219" s="493"/>
      <c r="LN219" s="493"/>
      <c r="LO219" s="493"/>
      <c r="LP219" s="493"/>
      <c r="LQ219" s="493"/>
      <c r="LR219" s="493"/>
      <c r="LS219" s="493"/>
      <c r="LT219" s="493"/>
      <c r="LU219" s="493"/>
      <c r="LV219" s="493"/>
      <c r="LW219" s="493"/>
      <c r="LX219" s="493"/>
      <c r="LY219" s="493"/>
      <c r="LZ219" s="493"/>
      <c r="MA219" s="493"/>
      <c r="MB219" s="493"/>
      <c r="MC219" s="493"/>
      <c r="MD219" s="493"/>
      <c r="ME219" s="493"/>
      <c r="MF219" s="493"/>
      <c r="MG219" s="493"/>
      <c r="MH219" s="493"/>
      <c r="MI219" s="493"/>
      <c r="MJ219" s="493"/>
      <c r="MK219" s="493"/>
      <c r="ML219" s="493"/>
      <c r="MM219" s="493"/>
      <c r="MN219" s="493"/>
      <c r="MO219" s="493"/>
      <c r="MP219" s="493"/>
      <c r="MQ219" s="493"/>
      <c r="MR219" s="493"/>
      <c r="MS219" s="493"/>
      <c r="MT219" s="493"/>
      <c r="MU219" s="493"/>
      <c r="MV219" s="493"/>
      <c r="MW219" s="493"/>
    </row>
    <row r="220" spans="1:361" s="1" customFormat="1" ht="13.8">
      <c r="A220" s="489" t="s">
        <v>48</v>
      </c>
      <c r="B220" s="493"/>
      <c r="C220" s="493"/>
      <c r="D220" s="493"/>
      <c r="E220" s="493"/>
      <c r="F220" s="493"/>
      <c r="G220" s="493"/>
      <c r="H220" s="493"/>
      <c r="I220" s="493"/>
      <c r="J220" s="493"/>
      <c r="K220" s="493"/>
      <c r="L220" s="493"/>
      <c r="M220" s="493"/>
      <c r="N220" s="493"/>
      <c r="O220" s="493"/>
      <c r="P220" s="493"/>
      <c r="Q220" s="493"/>
      <c r="R220" s="493"/>
      <c r="S220" s="493"/>
      <c r="T220" s="493"/>
      <c r="U220" s="493"/>
      <c r="V220" s="493"/>
      <c r="W220" s="493"/>
      <c r="X220" s="493"/>
      <c r="Y220" s="493"/>
      <c r="Z220" s="493"/>
      <c r="AA220" s="493"/>
      <c r="AB220" s="493"/>
      <c r="AC220" s="493"/>
      <c r="AD220" s="493"/>
      <c r="AE220" s="493"/>
      <c r="AF220" s="493"/>
      <c r="AG220" s="493"/>
      <c r="AH220" s="493"/>
      <c r="AI220" s="493"/>
      <c r="AJ220" s="493"/>
      <c r="AK220" s="493"/>
      <c r="AL220" s="493"/>
      <c r="AM220" s="493"/>
      <c r="AN220" s="493"/>
      <c r="AO220" s="493"/>
      <c r="AP220" s="493"/>
      <c r="AQ220" s="493"/>
      <c r="AR220" s="493"/>
      <c r="AS220" s="493"/>
      <c r="AT220" s="493"/>
      <c r="AU220" s="493"/>
      <c r="AV220" s="493"/>
      <c r="AW220" s="493"/>
      <c r="AX220" s="493"/>
      <c r="AY220" s="493"/>
      <c r="AZ220" s="493"/>
      <c r="BA220" s="493"/>
      <c r="BB220" s="493"/>
      <c r="BC220" s="493"/>
      <c r="BD220" s="493"/>
      <c r="BE220" s="493"/>
      <c r="BF220" s="493"/>
      <c r="BG220" s="493"/>
      <c r="BH220" s="493"/>
      <c r="BI220" s="493"/>
      <c r="BJ220" s="493"/>
      <c r="BK220" s="493"/>
      <c r="BL220" s="493"/>
      <c r="BM220" s="493"/>
      <c r="BN220" s="493"/>
      <c r="BO220" s="493"/>
      <c r="BP220" s="493"/>
      <c r="BQ220" s="493"/>
      <c r="BR220" s="493"/>
      <c r="BS220" s="493"/>
      <c r="BT220" s="493"/>
      <c r="BU220" s="493"/>
      <c r="BV220" s="493"/>
      <c r="BW220" s="493"/>
      <c r="BX220" s="493"/>
      <c r="BY220" s="493"/>
      <c r="BZ220" s="493"/>
      <c r="CA220" s="493"/>
      <c r="CB220" s="493"/>
      <c r="CC220" s="493"/>
      <c r="CD220" s="493"/>
      <c r="CE220" s="493"/>
      <c r="CF220" s="493"/>
      <c r="CG220" s="493"/>
      <c r="CH220" s="493"/>
      <c r="CI220" s="493"/>
      <c r="CJ220" s="493"/>
      <c r="CK220" s="493"/>
      <c r="CL220" s="493"/>
      <c r="CM220" s="493"/>
      <c r="CN220" s="493"/>
      <c r="CO220" s="493"/>
      <c r="CP220" s="493"/>
      <c r="CQ220" s="493"/>
      <c r="CR220" s="493"/>
      <c r="CS220" s="493"/>
      <c r="CT220" s="493"/>
      <c r="CU220" s="493"/>
      <c r="CV220" s="493"/>
      <c r="CW220" s="493"/>
      <c r="CX220" s="493"/>
      <c r="CY220" s="493"/>
      <c r="CZ220" s="493"/>
      <c r="DA220" s="493"/>
      <c r="DB220" s="493"/>
      <c r="DC220" s="493"/>
      <c r="DD220" s="493"/>
      <c r="DE220" s="493"/>
      <c r="DF220" s="493"/>
      <c r="DG220" s="493"/>
      <c r="DH220" s="493"/>
      <c r="DI220" s="493"/>
      <c r="DJ220" s="493"/>
      <c r="DK220" s="493"/>
      <c r="DL220" s="493"/>
      <c r="DM220" s="493"/>
      <c r="DN220" s="493"/>
      <c r="DO220" s="493"/>
      <c r="DP220" s="493"/>
      <c r="DQ220" s="493"/>
      <c r="DR220" s="493"/>
      <c r="DS220" s="493"/>
      <c r="DT220" s="493"/>
      <c r="DU220" s="493"/>
      <c r="DV220" s="493"/>
      <c r="DW220" s="493"/>
      <c r="DX220" s="493"/>
      <c r="DY220" s="493"/>
      <c r="DZ220" s="493"/>
      <c r="EA220" s="493"/>
      <c r="EB220" s="493"/>
      <c r="EC220" s="493"/>
      <c r="ED220" s="493"/>
      <c r="EE220" s="493"/>
      <c r="EF220" s="493"/>
      <c r="EG220" s="493"/>
      <c r="EH220" s="493"/>
      <c r="EI220" s="493"/>
      <c r="EJ220" s="493"/>
      <c r="EK220" s="493"/>
      <c r="EL220" s="493"/>
      <c r="EM220" s="493"/>
      <c r="EN220" s="493"/>
      <c r="EO220" s="493"/>
      <c r="EP220" s="493"/>
      <c r="EQ220" s="493"/>
      <c r="ER220" s="493"/>
      <c r="ES220" s="493"/>
      <c r="ET220" s="493"/>
      <c r="EU220" s="493"/>
      <c r="EV220" s="493"/>
      <c r="EW220" s="493"/>
      <c r="EX220" s="493"/>
      <c r="EY220" s="493"/>
      <c r="EZ220" s="493"/>
      <c r="FA220" s="493"/>
      <c r="FB220" s="493"/>
      <c r="FC220" s="493"/>
      <c r="FD220" s="493"/>
      <c r="FE220" s="493"/>
      <c r="FF220" s="493"/>
      <c r="FG220" s="493"/>
      <c r="FH220" s="493"/>
      <c r="FI220" s="493"/>
      <c r="FJ220" s="493"/>
      <c r="FK220" s="493"/>
      <c r="FL220" s="493"/>
      <c r="FM220" s="493"/>
      <c r="FN220" s="493"/>
      <c r="FO220" s="493"/>
      <c r="FP220" s="493"/>
      <c r="FQ220" s="493"/>
      <c r="FR220" s="493"/>
      <c r="FS220" s="493"/>
      <c r="FT220" s="493"/>
      <c r="FU220" s="493"/>
      <c r="FV220" s="493"/>
      <c r="FW220" s="493"/>
      <c r="FX220" s="493"/>
      <c r="FY220" s="493"/>
      <c r="FZ220" s="493"/>
      <c r="GA220" s="493"/>
      <c r="GB220" s="493"/>
      <c r="GC220" s="493"/>
      <c r="GD220" s="493"/>
      <c r="GE220" s="493"/>
      <c r="GF220" s="493"/>
      <c r="GG220" s="493"/>
      <c r="GH220" s="493"/>
      <c r="GI220" s="493"/>
      <c r="GJ220" s="493"/>
      <c r="GK220" s="493"/>
      <c r="GL220" s="493"/>
      <c r="GM220" s="493"/>
      <c r="GN220" s="493"/>
      <c r="GO220" s="493"/>
      <c r="GP220" s="493"/>
      <c r="GQ220" s="493"/>
      <c r="GR220" s="493"/>
      <c r="GS220" s="493"/>
      <c r="GT220" s="493"/>
      <c r="GU220" s="493"/>
      <c r="GV220" s="493"/>
      <c r="GW220" s="493"/>
      <c r="GX220" s="493"/>
      <c r="GY220" s="493"/>
      <c r="GZ220" s="493"/>
      <c r="HA220" s="493"/>
      <c r="HB220" s="493"/>
      <c r="HC220" s="493"/>
      <c r="HD220" s="493"/>
      <c r="HE220" s="493"/>
      <c r="HF220" s="493"/>
      <c r="HG220" s="493"/>
      <c r="HH220" s="493"/>
      <c r="HI220" s="493"/>
      <c r="HJ220" s="493"/>
      <c r="HK220" s="493"/>
      <c r="HL220" s="493"/>
      <c r="HM220" s="493"/>
      <c r="HN220" s="493"/>
      <c r="HO220" s="493"/>
      <c r="HP220" s="493"/>
      <c r="HQ220" s="493"/>
      <c r="HR220" s="493"/>
      <c r="HS220" s="493"/>
      <c r="HT220" s="493"/>
      <c r="HU220" s="493"/>
      <c r="HV220" s="493"/>
      <c r="HW220" s="493"/>
      <c r="HX220" s="493"/>
      <c r="HY220" s="493"/>
      <c r="HZ220" s="493"/>
      <c r="IA220" s="493"/>
      <c r="IB220" s="493"/>
      <c r="IC220" s="493"/>
      <c r="ID220" s="493"/>
      <c r="IE220" s="493"/>
      <c r="IF220" s="493"/>
      <c r="IG220" s="493"/>
      <c r="IH220" s="493"/>
      <c r="II220" s="493"/>
      <c r="IJ220" s="493"/>
      <c r="IK220" s="493"/>
      <c r="IL220" s="493"/>
      <c r="IM220" s="493"/>
      <c r="IN220" s="493"/>
      <c r="IO220" s="493"/>
      <c r="IP220" s="493"/>
      <c r="IQ220" s="493"/>
      <c r="IR220" s="493"/>
      <c r="IS220" s="493"/>
      <c r="IT220" s="493"/>
      <c r="IU220" s="493"/>
      <c r="IV220" s="493"/>
      <c r="IW220" s="493"/>
      <c r="IX220" s="493"/>
      <c r="IY220" s="493"/>
      <c r="IZ220" s="493"/>
      <c r="JA220" s="493"/>
      <c r="JB220" s="493"/>
      <c r="JC220" s="493"/>
      <c r="JD220" s="493"/>
      <c r="JE220" s="493"/>
      <c r="JF220" s="493"/>
      <c r="JG220" s="493"/>
      <c r="JH220" s="493"/>
      <c r="JI220" s="493"/>
      <c r="JJ220" s="493"/>
      <c r="JK220" s="493"/>
      <c r="JL220" s="493"/>
      <c r="JM220" s="493"/>
      <c r="JN220" s="493"/>
      <c r="JO220" s="493"/>
      <c r="JP220" s="493"/>
      <c r="JQ220" s="493"/>
      <c r="JR220" s="493"/>
      <c r="JS220" s="493"/>
      <c r="JT220" s="493"/>
      <c r="JU220" s="493"/>
      <c r="JV220" s="493"/>
      <c r="JW220" s="493"/>
      <c r="JX220" s="493"/>
      <c r="JY220" s="493"/>
      <c r="JZ220" s="493"/>
      <c r="KA220" s="493"/>
      <c r="KB220" s="493"/>
      <c r="KC220" s="493"/>
      <c r="KD220" s="493"/>
      <c r="KE220" s="493"/>
      <c r="KF220" s="493"/>
      <c r="KG220" s="493"/>
      <c r="KH220" s="493"/>
      <c r="KI220" s="493"/>
      <c r="KJ220" s="493"/>
      <c r="KK220" s="493"/>
      <c r="KL220" s="493"/>
      <c r="KM220" s="493"/>
      <c r="KN220" s="493"/>
      <c r="KO220" s="493"/>
      <c r="KP220" s="493"/>
      <c r="KQ220" s="493"/>
      <c r="KR220" s="493"/>
      <c r="KS220" s="493"/>
      <c r="KT220" s="493"/>
      <c r="KU220" s="493"/>
      <c r="KV220" s="493"/>
      <c r="KW220" s="493"/>
      <c r="KX220" s="493"/>
      <c r="KY220" s="493"/>
      <c r="KZ220" s="493"/>
      <c r="LA220" s="493"/>
      <c r="LB220" s="493"/>
      <c r="LC220" s="493"/>
      <c r="LD220" s="493"/>
      <c r="LE220" s="493"/>
      <c r="LF220" s="493"/>
      <c r="LG220" s="493"/>
      <c r="LH220" s="493"/>
      <c r="LI220" s="493"/>
      <c r="LJ220" s="493"/>
      <c r="LK220" s="493"/>
      <c r="LL220" s="493"/>
      <c r="LM220" s="493"/>
      <c r="LN220" s="493"/>
      <c r="LO220" s="493"/>
      <c r="LP220" s="493"/>
      <c r="LQ220" s="493"/>
      <c r="LR220" s="493"/>
      <c r="LS220" s="493"/>
      <c r="LT220" s="493"/>
      <c r="LU220" s="493"/>
      <c r="LV220" s="493"/>
      <c r="LW220" s="493"/>
      <c r="LX220" s="493"/>
      <c r="LY220" s="493"/>
      <c r="LZ220" s="493"/>
      <c r="MA220" s="493"/>
      <c r="MB220" s="493"/>
      <c r="MC220" s="493"/>
      <c r="MD220" s="493"/>
      <c r="ME220" s="493"/>
      <c r="MF220" s="493"/>
      <c r="MG220" s="493"/>
      <c r="MH220" s="493"/>
      <c r="MI220" s="493"/>
      <c r="MJ220" s="493"/>
      <c r="MK220" s="493"/>
      <c r="ML220" s="493"/>
      <c r="MM220" s="493"/>
      <c r="MN220" s="493"/>
      <c r="MO220" s="493"/>
      <c r="MP220" s="493"/>
      <c r="MQ220" s="493"/>
      <c r="MR220" s="493"/>
      <c r="MS220" s="493"/>
      <c r="MT220" s="493"/>
      <c r="MU220" s="493"/>
      <c r="MV220" s="493"/>
      <c r="MW220" s="493"/>
    </row>
    <row r="221" spans="1:361" s="1" customFormat="1" ht="13.8">
      <c r="A221" s="490" t="s">
        <v>23</v>
      </c>
      <c r="B221" s="494"/>
      <c r="C221" s="494"/>
      <c r="D221" s="494"/>
      <c r="E221" s="494"/>
      <c r="F221" s="494"/>
      <c r="G221" s="494"/>
      <c r="H221" s="494"/>
      <c r="I221" s="494"/>
      <c r="J221" s="494"/>
      <c r="K221" s="494"/>
      <c r="L221" s="494"/>
      <c r="M221" s="494"/>
      <c r="N221" s="494"/>
      <c r="O221" s="494"/>
      <c r="P221" s="494"/>
      <c r="Q221" s="494"/>
      <c r="R221" s="494"/>
      <c r="S221" s="494"/>
      <c r="T221" s="494"/>
      <c r="U221" s="494"/>
      <c r="V221" s="494"/>
      <c r="W221" s="494"/>
      <c r="X221" s="494"/>
      <c r="Y221" s="494"/>
      <c r="Z221" s="494"/>
      <c r="AA221" s="494"/>
      <c r="AB221" s="494"/>
      <c r="AC221" s="494"/>
      <c r="AD221" s="494"/>
      <c r="AE221" s="494"/>
      <c r="AF221" s="494"/>
      <c r="AG221" s="494"/>
      <c r="AH221" s="494"/>
      <c r="AI221" s="494"/>
      <c r="AJ221" s="494"/>
      <c r="AK221" s="494"/>
      <c r="AL221" s="494"/>
      <c r="AM221" s="494"/>
      <c r="AN221" s="494"/>
      <c r="AO221" s="494"/>
      <c r="AP221" s="494"/>
      <c r="AQ221" s="494"/>
      <c r="AR221" s="494"/>
      <c r="AS221" s="494"/>
      <c r="AT221" s="494"/>
      <c r="AU221" s="494"/>
      <c r="AV221" s="494"/>
      <c r="AW221" s="494"/>
      <c r="AX221" s="494"/>
      <c r="AY221" s="494"/>
      <c r="AZ221" s="494"/>
      <c r="BA221" s="494"/>
      <c r="BB221" s="494"/>
      <c r="BC221" s="494"/>
      <c r="BD221" s="494"/>
      <c r="BE221" s="494"/>
      <c r="BF221" s="494"/>
      <c r="BG221" s="494"/>
      <c r="BH221" s="494"/>
      <c r="BI221" s="494"/>
      <c r="BJ221" s="494"/>
      <c r="BK221" s="494"/>
      <c r="BL221" s="494"/>
      <c r="BM221" s="494"/>
      <c r="BN221" s="494"/>
      <c r="BO221" s="494"/>
      <c r="BP221" s="494"/>
      <c r="BQ221" s="494"/>
      <c r="BR221" s="494"/>
      <c r="BS221" s="494"/>
      <c r="BT221" s="494"/>
      <c r="BU221" s="494"/>
      <c r="BV221" s="494"/>
      <c r="BW221" s="494"/>
      <c r="BX221" s="494"/>
      <c r="BY221" s="494"/>
      <c r="BZ221" s="494"/>
      <c r="CA221" s="494"/>
      <c r="CB221" s="494"/>
      <c r="CC221" s="494"/>
      <c r="CD221" s="494"/>
      <c r="CE221" s="494"/>
      <c r="CF221" s="494"/>
      <c r="CG221" s="494"/>
      <c r="CH221" s="494"/>
      <c r="CI221" s="494"/>
      <c r="CJ221" s="494"/>
      <c r="CK221" s="494"/>
      <c r="CL221" s="494"/>
      <c r="CM221" s="494"/>
      <c r="CN221" s="494"/>
      <c r="CO221" s="494"/>
      <c r="CP221" s="494"/>
      <c r="CQ221" s="494"/>
      <c r="CR221" s="494"/>
      <c r="CS221" s="494"/>
      <c r="CT221" s="494"/>
      <c r="CU221" s="494"/>
      <c r="CV221" s="494"/>
      <c r="CW221" s="494"/>
      <c r="CX221" s="494"/>
      <c r="CY221" s="494"/>
      <c r="CZ221" s="494"/>
      <c r="DA221" s="494"/>
      <c r="DB221" s="494"/>
      <c r="DC221" s="494"/>
      <c r="DD221" s="494"/>
      <c r="DE221" s="494"/>
      <c r="DF221" s="494"/>
      <c r="DG221" s="494"/>
      <c r="DH221" s="494"/>
      <c r="DI221" s="494"/>
      <c r="DJ221" s="494"/>
      <c r="DK221" s="494"/>
      <c r="DL221" s="494"/>
      <c r="DM221" s="494"/>
      <c r="DN221" s="494"/>
      <c r="DO221" s="494"/>
      <c r="DP221" s="494"/>
      <c r="DQ221" s="494"/>
      <c r="DR221" s="494"/>
      <c r="DS221" s="494"/>
      <c r="DT221" s="494"/>
      <c r="DU221" s="494"/>
      <c r="DV221" s="494"/>
      <c r="DW221" s="494"/>
      <c r="DX221" s="494"/>
      <c r="DY221" s="494"/>
      <c r="DZ221" s="494"/>
      <c r="EA221" s="494"/>
      <c r="EB221" s="494"/>
      <c r="EC221" s="494"/>
      <c r="ED221" s="494"/>
      <c r="EE221" s="494"/>
      <c r="EF221" s="494"/>
      <c r="EG221" s="494"/>
      <c r="EH221" s="494"/>
      <c r="EI221" s="494"/>
      <c r="EJ221" s="494"/>
      <c r="EK221" s="494"/>
      <c r="EL221" s="494"/>
      <c r="EM221" s="494"/>
      <c r="EN221" s="494"/>
      <c r="EO221" s="494"/>
      <c r="EP221" s="494"/>
      <c r="EQ221" s="494"/>
      <c r="ER221" s="494"/>
      <c r="ES221" s="494"/>
      <c r="ET221" s="494"/>
      <c r="EU221" s="494"/>
      <c r="EV221" s="494"/>
      <c r="EW221" s="494"/>
      <c r="EX221" s="494"/>
      <c r="EY221" s="494"/>
      <c r="EZ221" s="494"/>
      <c r="FA221" s="494"/>
      <c r="FB221" s="494"/>
      <c r="FC221" s="494"/>
      <c r="FD221" s="494"/>
      <c r="FE221" s="494"/>
      <c r="FF221" s="494"/>
      <c r="FG221" s="494"/>
      <c r="FH221" s="494"/>
      <c r="FI221" s="494"/>
      <c r="FJ221" s="494"/>
      <c r="FK221" s="494"/>
      <c r="FL221" s="494"/>
      <c r="FM221" s="494"/>
      <c r="FN221" s="494"/>
      <c r="FO221" s="494"/>
      <c r="FP221" s="494"/>
      <c r="FQ221" s="494"/>
      <c r="FR221" s="494"/>
      <c r="FS221" s="494"/>
      <c r="FT221" s="494"/>
      <c r="FU221" s="494"/>
      <c r="FV221" s="494"/>
      <c r="FW221" s="494"/>
      <c r="FX221" s="494"/>
      <c r="FY221" s="494"/>
      <c r="FZ221" s="494"/>
      <c r="GA221" s="494"/>
      <c r="GB221" s="494"/>
      <c r="GC221" s="494"/>
      <c r="GD221" s="494"/>
      <c r="GE221" s="494"/>
      <c r="GF221" s="494"/>
      <c r="GG221" s="494"/>
      <c r="GH221" s="494"/>
      <c r="GI221" s="494"/>
      <c r="GJ221" s="494"/>
      <c r="GK221" s="494"/>
      <c r="GL221" s="494"/>
      <c r="GM221" s="494"/>
      <c r="GN221" s="494"/>
      <c r="GO221" s="494"/>
      <c r="GP221" s="494"/>
      <c r="GQ221" s="494"/>
      <c r="GR221" s="494"/>
      <c r="GS221" s="494"/>
      <c r="GT221" s="494"/>
      <c r="GU221" s="494"/>
      <c r="GV221" s="494"/>
      <c r="GW221" s="494"/>
      <c r="GX221" s="494"/>
      <c r="GY221" s="494"/>
      <c r="GZ221" s="494"/>
      <c r="HA221" s="494"/>
      <c r="HB221" s="494"/>
      <c r="HC221" s="494"/>
      <c r="HD221" s="494"/>
      <c r="HE221" s="494"/>
      <c r="HF221" s="494"/>
      <c r="HG221" s="494"/>
      <c r="HH221" s="494"/>
      <c r="HI221" s="494"/>
      <c r="HJ221" s="494"/>
      <c r="HK221" s="494"/>
      <c r="HL221" s="494"/>
      <c r="HM221" s="494"/>
      <c r="HN221" s="494"/>
      <c r="HO221" s="494"/>
      <c r="HP221" s="494"/>
      <c r="HQ221" s="494"/>
      <c r="HR221" s="494"/>
      <c r="HS221" s="494"/>
      <c r="HT221" s="494"/>
      <c r="HU221" s="494"/>
      <c r="HV221" s="494"/>
      <c r="HW221" s="494"/>
      <c r="HX221" s="494"/>
      <c r="HY221" s="494"/>
      <c r="HZ221" s="494"/>
      <c r="IA221" s="494"/>
      <c r="IB221" s="494"/>
      <c r="IC221" s="494"/>
      <c r="ID221" s="494"/>
      <c r="IE221" s="494"/>
      <c r="IF221" s="494"/>
      <c r="IG221" s="494"/>
      <c r="IH221" s="494"/>
      <c r="II221" s="494"/>
      <c r="IJ221" s="494"/>
      <c r="IK221" s="494"/>
      <c r="IL221" s="494"/>
      <c r="IM221" s="494"/>
      <c r="IN221" s="494"/>
      <c r="IO221" s="494"/>
      <c r="IP221" s="494"/>
      <c r="IQ221" s="494"/>
      <c r="IR221" s="494"/>
      <c r="IS221" s="494"/>
      <c r="IT221" s="494"/>
      <c r="IU221" s="494"/>
      <c r="IV221" s="494"/>
      <c r="IW221" s="494"/>
      <c r="IX221" s="494"/>
      <c r="IY221" s="494"/>
      <c r="IZ221" s="494"/>
      <c r="JA221" s="494"/>
      <c r="JB221" s="494"/>
      <c r="JC221" s="494"/>
      <c r="JD221" s="494"/>
      <c r="JE221" s="494"/>
      <c r="JF221" s="494"/>
      <c r="JG221" s="494"/>
      <c r="JH221" s="494"/>
      <c r="JI221" s="494"/>
      <c r="JJ221" s="494"/>
      <c r="JK221" s="494"/>
      <c r="JL221" s="494"/>
      <c r="JM221" s="494"/>
      <c r="JN221" s="494"/>
      <c r="JO221" s="494"/>
      <c r="JP221" s="494"/>
      <c r="JQ221" s="494"/>
      <c r="JR221" s="494"/>
      <c r="JS221" s="494"/>
      <c r="JT221" s="494"/>
      <c r="JU221" s="494"/>
      <c r="JV221" s="494"/>
      <c r="JW221" s="494"/>
      <c r="JX221" s="494"/>
      <c r="JY221" s="494"/>
      <c r="JZ221" s="494"/>
      <c r="KA221" s="494"/>
      <c r="KB221" s="494"/>
      <c r="KC221" s="494"/>
      <c r="KD221" s="494"/>
      <c r="KE221" s="494"/>
      <c r="KF221" s="494"/>
      <c r="KG221" s="494"/>
      <c r="KH221" s="494"/>
      <c r="KI221" s="494"/>
      <c r="KJ221" s="494"/>
      <c r="KK221" s="494"/>
      <c r="KL221" s="494"/>
      <c r="KM221" s="494"/>
      <c r="KN221" s="494"/>
      <c r="KO221" s="494"/>
      <c r="KP221" s="494"/>
      <c r="KQ221" s="494"/>
      <c r="KR221" s="494"/>
      <c r="KS221" s="494"/>
      <c r="KT221" s="494"/>
      <c r="KU221" s="494"/>
      <c r="KV221" s="494"/>
      <c r="KW221" s="494"/>
      <c r="KX221" s="494"/>
      <c r="KY221" s="494"/>
      <c r="KZ221" s="494"/>
      <c r="LA221" s="494"/>
      <c r="LB221" s="494"/>
      <c r="LC221" s="494"/>
      <c r="LD221" s="494"/>
      <c r="LE221" s="494"/>
      <c r="LF221" s="494"/>
      <c r="LG221" s="494"/>
      <c r="LH221" s="494"/>
      <c r="LI221" s="494"/>
      <c r="LJ221" s="494"/>
      <c r="LK221" s="494"/>
      <c r="LL221" s="494"/>
      <c r="LM221" s="494"/>
      <c r="LN221" s="494"/>
      <c r="LO221" s="494"/>
      <c r="LP221" s="494"/>
      <c r="LQ221" s="494"/>
      <c r="LR221" s="494"/>
      <c r="LS221" s="494"/>
      <c r="LT221" s="494"/>
      <c r="LU221" s="494"/>
      <c r="LV221" s="494"/>
      <c r="LW221" s="494"/>
      <c r="LX221" s="494"/>
      <c r="LY221" s="494"/>
      <c r="LZ221" s="494"/>
      <c r="MA221" s="494"/>
      <c r="MB221" s="494"/>
      <c r="MC221" s="494"/>
      <c r="MD221" s="494"/>
      <c r="ME221" s="494"/>
      <c r="MF221" s="494"/>
      <c r="MG221" s="494"/>
      <c r="MH221" s="494"/>
      <c r="MI221" s="494"/>
      <c r="MJ221" s="494"/>
      <c r="MK221" s="494"/>
      <c r="ML221" s="494"/>
      <c r="MM221" s="494"/>
      <c r="MN221" s="494"/>
      <c r="MO221" s="494"/>
      <c r="MP221" s="494"/>
      <c r="MQ221" s="494"/>
      <c r="MR221" s="494"/>
      <c r="MS221" s="494"/>
      <c r="MT221" s="494"/>
      <c r="MU221" s="494"/>
      <c r="MV221" s="494"/>
      <c r="MW221" s="494"/>
    </row>
    <row r="222" spans="1:361" s="1" customFormat="1" ht="13.8">
      <c r="A222" s="489" t="s">
        <v>66</v>
      </c>
      <c r="B222" s="493"/>
      <c r="C222" s="493"/>
      <c r="D222" s="493"/>
      <c r="E222" s="493"/>
      <c r="F222" s="493"/>
      <c r="G222" s="493"/>
      <c r="H222" s="493"/>
      <c r="I222" s="493"/>
      <c r="J222" s="493"/>
      <c r="K222" s="493"/>
      <c r="L222" s="493"/>
      <c r="M222" s="493"/>
      <c r="N222" s="493"/>
      <c r="O222" s="493"/>
      <c r="P222" s="493"/>
      <c r="Q222" s="493"/>
      <c r="R222" s="493"/>
      <c r="S222" s="493"/>
      <c r="T222" s="493"/>
      <c r="U222" s="493"/>
      <c r="V222" s="493"/>
      <c r="W222" s="493"/>
      <c r="X222" s="493"/>
      <c r="Y222" s="493"/>
      <c r="Z222" s="493"/>
      <c r="AA222" s="493"/>
      <c r="AB222" s="493"/>
      <c r="AC222" s="493"/>
      <c r="AD222" s="493"/>
      <c r="AE222" s="493"/>
      <c r="AF222" s="493"/>
      <c r="AG222" s="493"/>
      <c r="AH222" s="493"/>
      <c r="AI222" s="493"/>
      <c r="AJ222" s="493"/>
      <c r="AK222" s="493"/>
      <c r="AL222" s="493"/>
      <c r="AM222" s="493"/>
      <c r="AN222" s="493"/>
      <c r="AO222" s="493"/>
      <c r="AP222" s="493"/>
      <c r="AQ222" s="493"/>
      <c r="AR222" s="493"/>
      <c r="AS222" s="493"/>
      <c r="AT222" s="493"/>
      <c r="AU222" s="493"/>
      <c r="AV222" s="493"/>
      <c r="AW222" s="493"/>
      <c r="AX222" s="493"/>
      <c r="AY222" s="493"/>
      <c r="AZ222" s="493"/>
      <c r="BA222" s="493"/>
      <c r="BB222" s="493"/>
      <c r="BC222" s="493"/>
      <c r="BD222" s="493"/>
      <c r="BE222" s="493"/>
      <c r="BF222" s="493"/>
      <c r="BG222" s="493"/>
      <c r="BH222" s="493"/>
      <c r="BI222" s="493"/>
      <c r="BJ222" s="493"/>
      <c r="BK222" s="493"/>
      <c r="BL222" s="493"/>
      <c r="BM222" s="493"/>
      <c r="BN222" s="493"/>
      <c r="BO222" s="493"/>
      <c r="BP222" s="493"/>
      <c r="BQ222" s="493"/>
      <c r="BR222" s="493"/>
      <c r="BS222" s="493"/>
      <c r="BT222" s="493"/>
      <c r="BU222" s="493"/>
      <c r="BV222" s="493"/>
      <c r="BW222" s="493"/>
      <c r="BX222" s="493"/>
      <c r="BY222" s="493"/>
      <c r="BZ222" s="493"/>
      <c r="CA222" s="493"/>
      <c r="CB222" s="493"/>
      <c r="CC222" s="493"/>
      <c r="CD222" s="493"/>
      <c r="CE222" s="493"/>
      <c r="CF222" s="493"/>
      <c r="CG222" s="493"/>
      <c r="CH222" s="493"/>
      <c r="CI222" s="493"/>
      <c r="CJ222" s="493"/>
      <c r="CK222" s="493"/>
      <c r="CL222" s="493"/>
      <c r="CM222" s="493"/>
      <c r="CN222" s="493"/>
      <c r="CO222" s="493"/>
      <c r="CP222" s="493"/>
      <c r="CQ222" s="493"/>
      <c r="CR222" s="493"/>
      <c r="CS222" s="493"/>
      <c r="CT222" s="493"/>
      <c r="CU222" s="493"/>
      <c r="CV222" s="493"/>
      <c r="CW222" s="493"/>
      <c r="CX222" s="493"/>
      <c r="CY222" s="493"/>
      <c r="CZ222" s="493"/>
      <c r="DA222" s="493"/>
      <c r="DB222" s="493"/>
      <c r="DC222" s="493"/>
      <c r="DD222" s="493"/>
      <c r="DE222" s="493"/>
      <c r="DF222" s="493"/>
      <c r="DG222" s="493"/>
      <c r="DH222" s="493"/>
      <c r="DI222" s="493"/>
      <c r="DJ222" s="493"/>
      <c r="DK222" s="493"/>
      <c r="DL222" s="493"/>
      <c r="DM222" s="493"/>
      <c r="DN222" s="493"/>
      <c r="DO222" s="493"/>
      <c r="DP222" s="493"/>
      <c r="DQ222" s="493"/>
      <c r="DR222" s="493"/>
      <c r="DS222" s="493"/>
      <c r="DT222" s="493"/>
      <c r="DU222" s="493"/>
      <c r="DV222" s="493"/>
      <c r="DW222" s="493"/>
      <c r="DX222" s="493"/>
      <c r="DY222" s="493"/>
      <c r="DZ222" s="493"/>
      <c r="EA222" s="493"/>
      <c r="EB222" s="493"/>
      <c r="EC222" s="493"/>
      <c r="ED222" s="493"/>
      <c r="EE222" s="493"/>
      <c r="EF222" s="493"/>
      <c r="EG222" s="493"/>
      <c r="EH222" s="493"/>
      <c r="EI222" s="493"/>
      <c r="EJ222" s="493"/>
      <c r="EK222" s="493"/>
      <c r="EL222" s="493"/>
      <c r="EM222" s="493"/>
      <c r="EN222" s="493"/>
      <c r="EO222" s="493"/>
      <c r="EP222" s="493"/>
      <c r="EQ222" s="493"/>
      <c r="ER222" s="493"/>
      <c r="ES222" s="493"/>
      <c r="ET222" s="493"/>
      <c r="EU222" s="493"/>
      <c r="EV222" s="493"/>
      <c r="EW222" s="493"/>
      <c r="EX222" s="493"/>
      <c r="EY222" s="493"/>
      <c r="EZ222" s="493"/>
      <c r="FA222" s="493"/>
      <c r="FB222" s="493"/>
      <c r="FC222" s="493"/>
      <c r="FD222" s="493"/>
      <c r="FE222" s="493"/>
      <c r="FF222" s="493"/>
      <c r="FG222" s="493"/>
      <c r="FH222" s="493"/>
      <c r="FI222" s="493"/>
      <c r="FJ222" s="493"/>
      <c r="FK222" s="493"/>
      <c r="FL222" s="493"/>
      <c r="FM222" s="493"/>
      <c r="FN222" s="493"/>
      <c r="FO222" s="493"/>
      <c r="FP222" s="493"/>
      <c r="FQ222" s="493"/>
      <c r="FR222" s="493"/>
      <c r="FS222" s="493"/>
      <c r="FT222" s="493"/>
      <c r="FU222" s="493"/>
      <c r="FV222" s="493"/>
      <c r="FW222" s="493"/>
      <c r="FX222" s="493"/>
      <c r="FY222" s="493"/>
      <c r="FZ222" s="493"/>
      <c r="GA222" s="493"/>
      <c r="GB222" s="493"/>
      <c r="GC222" s="493"/>
      <c r="GD222" s="493"/>
      <c r="GE222" s="493"/>
      <c r="GF222" s="493"/>
      <c r="GG222" s="493"/>
      <c r="GH222" s="493"/>
      <c r="GI222" s="493"/>
      <c r="GJ222" s="493"/>
      <c r="GK222" s="493"/>
      <c r="GL222" s="493"/>
      <c r="GM222" s="493"/>
      <c r="GN222" s="493"/>
      <c r="GO222" s="493"/>
      <c r="GP222" s="493"/>
      <c r="GQ222" s="493"/>
      <c r="GR222" s="493"/>
      <c r="GS222" s="493"/>
      <c r="GT222" s="493"/>
      <c r="GU222" s="493"/>
      <c r="GV222" s="493"/>
      <c r="GW222" s="493"/>
      <c r="GX222" s="493"/>
      <c r="GY222" s="493"/>
      <c r="GZ222" s="493"/>
      <c r="HA222" s="493"/>
      <c r="HB222" s="493"/>
      <c r="HC222" s="493"/>
      <c r="HD222" s="493"/>
      <c r="HE222" s="493"/>
      <c r="HF222" s="493"/>
      <c r="HG222" s="493"/>
      <c r="HH222" s="493"/>
      <c r="HI222" s="493"/>
      <c r="HJ222" s="493"/>
      <c r="HK222" s="493"/>
      <c r="HL222" s="493"/>
      <c r="HM222" s="493"/>
      <c r="HN222" s="493"/>
      <c r="HO222" s="493"/>
      <c r="HP222" s="493"/>
      <c r="HQ222" s="493"/>
      <c r="HR222" s="493"/>
      <c r="HS222" s="493"/>
      <c r="HT222" s="493"/>
      <c r="HU222" s="493"/>
      <c r="HV222" s="493"/>
      <c r="HW222" s="493"/>
      <c r="HX222" s="493"/>
      <c r="HY222" s="493"/>
      <c r="HZ222" s="493"/>
      <c r="IA222" s="493"/>
      <c r="IB222" s="493"/>
      <c r="IC222" s="493"/>
      <c r="ID222" s="493"/>
      <c r="IE222" s="493"/>
      <c r="IF222" s="493"/>
      <c r="IG222" s="493"/>
      <c r="IH222" s="493"/>
      <c r="II222" s="493"/>
      <c r="IJ222" s="493"/>
      <c r="IK222" s="493"/>
      <c r="IL222" s="493"/>
      <c r="IM222" s="493"/>
      <c r="IN222" s="493"/>
      <c r="IO222" s="493"/>
      <c r="IP222" s="493"/>
      <c r="IQ222" s="493"/>
      <c r="IR222" s="493"/>
      <c r="IS222" s="493"/>
      <c r="IT222" s="493"/>
      <c r="IU222" s="493"/>
      <c r="IV222" s="493"/>
      <c r="IW222" s="493"/>
      <c r="IX222" s="493"/>
      <c r="IY222" s="493"/>
      <c r="IZ222" s="493"/>
      <c r="JA222" s="493"/>
      <c r="JB222" s="493"/>
      <c r="JC222" s="493"/>
      <c r="JD222" s="493"/>
      <c r="JE222" s="493"/>
      <c r="JF222" s="493"/>
      <c r="JG222" s="493"/>
      <c r="JH222" s="493"/>
      <c r="JI222" s="493"/>
      <c r="JJ222" s="493"/>
      <c r="JK222" s="493"/>
      <c r="JL222" s="493"/>
      <c r="JM222" s="493"/>
      <c r="JN222" s="493"/>
      <c r="JO222" s="493"/>
      <c r="JP222" s="493"/>
      <c r="JQ222" s="493"/>
      <c r="JR222" s="493"/>
      <c r="JS222" s="493"/>
      <c r="JT222" s="493"/>
      <c r="JU222" s="493"/>
      <c r="JV222" s="493"/>
      <c r="JW222" s="493"/>
      <c r="JX222" s="493"/>
      <c r="JY222" s="493"/>
      <c r="JZ222" s="493"/>
      <c r="KA222" s="493"/>
      <c r="KB222" s="493"/>
      <c r="KC222" s="493"/>
      <c r="KD222" s="493"/>
      <c r="KE222" s="493"/>
      <c r="KF222" s="493"/>
      <c r="KG222" s="493"/>
      <c r="KH222" s="493"/>
      <c r="KI222" s="493"/>
      <c r="KJ222" s="493"/>
      <c r="KK222" s="493"/>
      <c r="KL222" s="493"/>
      <c r="KM222" s="493"/>
      <c r="KN222" s="493"/>
      <c r="KO222" s="493"/>
      <c r="KP222" s="493"/>
      <c r="KQ222" s="493"/>
      <c r="KR222" s="493"/>
      <c r="KS222" s="493"/>
      <c r="KT222" s="493"/>
      <c r="KU222" s="493"/>
      <c r="KV222" s="493"/>
      <c r="KW222" s="493"/>
      <c r="KX222" s="493"/>
      <c r="KY222" s="493"/>
      <c r="KZ222" s="493"/>
      <c r="LA222" s="493"/>
      <c r="LB222" s="493"/>
      <c r="LC222" s="493"/>
      <c r="LD222" s="493"/>
      <c r="LE222" s="493"/>
      <c r="LF222" s="493"/>
      <c r="LG222" s="493"/>
      <c r="LH222" s="493"/>
      <c r="LI222" s="493"/>
      <c r="LJ222" s="493"/>
      <c r="LK222" s="493"/>
      <c r="LL222" s="493"/>
      <c r="LM222" s="493"/>
      <c r="LN222" s="493"/>
      <c r="LO222" s="493"/>
      <c r="LP222" s="493"/>
      <c r="LQ222" s="493"/>
      <c r="LR222" s="493"/>
      <c r="LS222" s="493"/>
      <c r="LT222" s="493"/>
      <c r="LU222" s="493"/>
      <c r="LV222" s="493"/>
      <c r="LW222" s="493"/>
      <c r="LX222" s="493"/>
      <c r="LY222" s="493"/>
      <c r="LZ222" s="493"/>
      <c r="MA222" s="493"/>
      <c r="MB222" s="493"/>
      <c r="MC222" s="493"/>
      <c r="MD222" s="493"/>
      <c r="ME222" s="493"/>
      <c r="MF222" s="493"/>
      <c r="MG222" s="493"/>
      <c r="MH222" s="493"/>
      <c r="MI222" s="493"/>
      <c r="MJ222" s="493"/>
      <c r="MK222" s="493"/>
      <c r="ML222" s="493"/>
      <c r="MM222" s="493"/>
      <c r="MN222" s="493"/>
      <c r="MO222" s="493"/>
      <c r="MP222" s="493"/>
      <c r="MQ222" s="493"/>
      <c r="MR222" s="493"/>
      <c r="MS222" s="493"/>
      <c r="MT222" s="493"/>
      <c r="MU222" s="493"/>
      <c r="MV222" s="493"/>
      <c r="MW222" s="493"/>
    </row>
    <row r="223" spans="1:361" s="1" customFormat="1" ht="13.8">
      <c r="A223" s="489" t="s">
        <v>67</v>
      </c>
      <c r="B223" s="493"/>
      <c r="C223" s="493"/>
      <c r="D223" s="493"/>
      <c r="E223" s="493"/>
      <c r="F223" s="493"/>
      <c r="G223" s="493"/>
      <c r="H223" s="493"/>
      <c r="I223" s="493"/>
      <c r="J223" s="493"/>
      <c r="K223" s="493"/>
      <c r="L223" s="493"/>
      <c r="M223" s="493"/>
      <c r="N223" s="493"/>
      <c r="O223" s="493"/>
      <c r="P223" s="493"/>
      <c r="Q223" s="493"/>
      <c r="R223" s="493"/>
      <c r="S223" s="493"/>
      <c r="T223" s="493"/>
      <c r="U223" s="493"/>
      <c r="V223" s="493"/>
      <c r="W223" s="493"/>
      <c r="X223" s="493"/>
      <c r="Y223" s="493"/>
      <c r="Z223" s="493"/>
      <c r="AA223" s="493"/>
      <c r="AB223" s="493"/>
      <c r="AC223" s="493"/>
      <c r="AD223" s="493"/>
      <c r="AE223" s="493"/>
      <c r="AF223" s="493"/>
      <c r="AG223" s="493"/>
      <c r="AH223" s="493"/>
      <c r="AI223" s="493"/>
      <c r="AJ223" s="493"/>
      <c r="AK223" s="493"/>
      <c r="AL223" s="493"/>
      <c r="AM223" s="493"/>
      <c r="AN223" s="493"/>
      <c r="AO223" s="493"/>
      <c r="AP223" s="493"/>
      <c r="AQ223" s="493"/>
      <c r="AR223" s="493"/>
      <c r="AS223" s="493"/>
      <c r="AT223" s="493"/>
      <c r="AU223" s="493"/>
      <c r="AV223" s="493"/>
      <c r="AW223" s="493"/>
      <c r="AX223" s="493"/>
      <c r="AY223" s="493"/>
      <c r="AZ223" s="493"/>
      <c r="BA223" s="493"/>
      <c r="BB223" s="493"/>
      <c r="BC223" s="493"/>
      <c r="BD223" s="493"/>
      <c r="BE223" s="493"/>
      <c r="BF223" s="493"/>
      <c r="BG223" s="493"/>
      <c r="BH223" s="493"/>
      <c r="BI223" s="493"/>
      <c r="BJ223" s="493"/>
      <c r="BK223" s="493"/>
      <c r="BL223" s="493"/>
      <c r="BM223" s="493"/>
      <c r="BN223" s="493"/>
      <c r="BO223" s="493"/>
      <c r="BP223" s="493"/>
      <c r="BQ223" s="493"/>
      <c r="BR223" s="493"/>
      <c r="BS223" s="493"/>
      <c r="BT223" s="493"/>
      <c r="BU223" s="493"/>
      <c r="BV223" s="493"/>
      <c r="BW223" s="493"/>
      <c r="BX223" s="493"/>
      <c r="BY223" s="493"/>
      <c r="BZ223" s="493"/>
      <c r="CA223" s="493"/>
      <c r="CB223" s="493"/>
      <c r="CC223" s="493"/>
      <c r="CD223" s="493"/>
      <c r="CE223" s="493"/>
      <c r="CF223" s="493"/>
      <c r="CG223" s="493"/>
      <c r="CH223" s="493"/>
      <c r="CI223" s="493"/>
      <c r="CJ223" s="493"/>
      <c r="CK223" s="493"/>
      <c r="CL223" s="493"/>
      <c r="CM223" s="493"/>
      <c r="CN223" s="493"/>
      <c r="CO223" s="493"/>
      <c r="CP223" s="493"/>
      <c r="CQ223" s="493"/>
      <c r="CR223" s="493"/>
      <c r="CS223" s="493"/>
      <c r="CT223" s="493"/>
      <c r="CU223" s="493"/>
      <c r="CV223" s="493"/>
      <c r="CW223" s="493"/>
      <c r="CX223" s="493"/>
      <c r="CY223" s="493"/>
      <c r="CZ223" s="493"/>
      <c r="DA223" s="493"/>
      <c r="DB223" s="493"/>
      <c r="DC223" s="493"/>
      <c r="DD223" s="493"/>
      <c r="DE223" s="493"/>
      <c r="DF223" s="493"/>
      <c r="DG223" s="493"/>
      <c r="DH223" s="493"/>
      <c r="DI223" s="493"/>
      <c r="DJ223" s="493"/>
      <c r="DK223" s="493"/>
      <c r="DL223" s="493"/>
      <c r="DM223" s="493"/>
      <c r="DN223" s="493"/>
      <c r="DO223" s="493"/>
      <c r="DP223" s="493"/>
      <c r="DQ223" s="493"/>
      <c r="DR223" s="493"/>
      <c r="DS223" s="493"/>
      <c r="DT223" s="493"/>
      <c r="DU223" s="493"/>
      <c r="DV223" s="493"/>
      <c r="DW223" s="493"/>
      <c r="DX223" s="493"/>
      <c r="DY223" s="493"/>
      <c r="DZ223" s="493"/>
      <c r="EA223" s="493"/>
      <c r="EB223" s="493"/>
      <c r="EC223" s="493"/>
      <c r="ED223" s="493"/>
      <c r="EE223" s="493"/>
      <c r="EF223" s="493"/>
      <c r="EG223" s="493"/>
      <c r="EH223" s="493"/>
      <c r="EI223" s="493"/>
      <c r="EJ223" s="493"/>
      <c r="EK223" s="493"/>
      <c r="EL223" s="493"/>
      <c r="EM223" s="493"/>
      <c r="EN223" s="493"/>
      <c r="EO223" s="493"/>
      <c r="EP223" s="493"/>
      <c r="EQ223" s="493"/>
      <c r="ER223" s="493"/>
      <c r="ES223" s="493"/>
      <c r="ET223" s="493"/>
      <c r="EU223" s="493"/>
      <c r="EV223" s="493"/>
      <c r="EW223" s="493"/>
      <c r="EX223" s="493"/>
      <c r="EY223" s="493"/>
      <c r="EZ223" s="493"/>
      <c r="FA223" s="493"/>
      <c r="FB223" s="493"/>
      <c r="FC223" s="493"/>
      <c r="FD223" s="493"/>
      <c r="FE223" s="493"/>
      <c r="FF223" s="493"/>
      <c r="FG223" s="493"/>
      <c r="FH223" s="493"/>
      <c r="FI223" s="493"/>
      <c r="FJ223" s="493"/>
      <c r="FK223" s="493"/>
      <c r="FL223" s="493"/>
      <c r="FM223" s="493"/>
      <c r="FN223" s="493"/>
      <c r="FO223" s="493"/>
      <c r="FP223" s="493"/>
      <c r="FQ223" s="493"/>
      <c r="FR223" s="493"/>
      <c r="FS223" s="493"/>
      <c r="FT223" s="493"/>
      <c r="FU223" s="493"/>
      <c r="FV223" s="493"/>
      <c r="FW223" s="493"/>
      <c r="FX223" s="493"/>
      <c r="FY223" s="493"/>
      <c r="FZ223" s="493"/>
      <c r="GA223" s="493"/>
      <c r="GB223" s="493"/>
      <c r="GC223" s="493"/>
      <c r="GD223" s="493"/>
      <c r="GE223" s="493"/>
      <c r="GF223" s="493"/>
      <c r="GG223" s="493"/>
      <c r="GH223" s="493"/>
      <c r="GI223" s="493"/>
      <c r="GJ223" s="493"/>
      <c r="GK223" s="493"/>
      <c r="GL223" s="493"/>
      <c r="GM223" s="493"/>
      <c r="GN223" s="493"/>
      <c r="GO223" s="493"/>
      <c r="GP223" s="493"/>
      <c r="GQ223" s="493"/>
      <c r="GR223" s="493"/>
      <c r="GS223" s="493"/>
      <c r="GT223" s="493"/>
      <c r="GU223" s="493"/>
      <c r="GV223" s="493"/>
      <c r="GW223" s="493"/>
      <c r="GX223" s="493"/>
      <c r="GY223" s="493"/>
      <c r="GZ223" s="493"/>
      <c r="HA223" s="493"/>
      <c r="HB223" s="493"/>
      <c r="HC223" s="493"/>
      <c r="HD223" s="493"/>
      <c r="HE223" s="493"/>
      <c r="HF223" s="493"/>
      <c r="HG223" s="493"/>
      <c r="HH223" s="493"/>
      <c r="HI223" s="493"/>
      <c r="HJ223" s="493"/>
      <c r="HK223" s="493"/>
      <c r="HL223" s="493"/>
      <c r="HM223" s="493"/>
      <c r="HN223" s="493"/>
      <c r="HO223" s="493"/>
      <c r="HP223" s="493"/>
      <c r="HQ223" s="493"/>
      <c r="HR223" s="493"/>
      <c r="HS223" s="493"/>
      <c r="HT223" s="493"/>
      <c r="HU223" s="493"/>
      <c r="HV223" s="493"/>
      <c r="HW223" s="493"/>
      <c r="HX223" s="493"/>
      <c r="HY223" s="493"/>
      <c r="HZ223" s="493"/>
      <c r="IA223" s="493"/>
      <c r="IB223" s="493"/>
      <c r="IC223" s="493"/>
      <c r="ID223" s="493"/>
      <c r="IE223" s="493"/>
      <c r="IF223" s="493"/>
      <c r="IG223" s="493"/>
      <c r="IH223" s="493"/>
      <c r="II223" s="493"/>
      <c r="IJ223" s="493"/>
      <c r="IK223" s="493"/>
      <c r="IL223" s="493"/>
      <c r="IM223" s="493"/>
      <c r="IN223" s="493"/>
      <c r="IO223" s="493"/>
      <c r="IP223" s="493"/>
      <c r="IQ223" s="493"/>
      <c r="IR223" s="493"/>
      <c r="IS223" s="493"/>
      <c r="IT223" s="493"/>
      <c r="IU223" s="493"/>
      <c r="IV223" s="493"/>
      <c r="IW223" s="493"/>
      <c r="IX223" s="493"/>
      <c r="IY223" s="493"/>
      <c r="IZ223" s="493"/>
      <c r="JA223" s="493"/>
      <c r="JB223" s="493"/>
      <c r="JC223" s="493"/>
      <c r="JD223" s="493"/>
      <c r="JE223" s="493"/>
      <c r="JF223" s="493"/>
      <c r="JG223" s="493"/>
      <c r="JH223" s="493"/>
      <c r="JI223" s="493"/>
      <c r="JJ223" s="493"/>
      <c r="JK223" s="493"/>
      <c r="JL223" s="493"/>
      <c r="JM223" s="493"/>
      <c r="JN223" s="493"/>
      <c r="JO223" s="493"/>
      <c r="JP223" s="493"/>
      <c r="JQ223" s="493"/>
      <c r="JR223" s="493"/>
      <c r="JS223" s="493"/>
      <c r="JT223" s="493"/>
      <c r="JU223" s="493"/>
      <c r="JV223" s="493"/>
      <c r="JW223" s="493"/>
      <c r="JX223" s="493"/>
      <c r="JY223" s="493"/>
      <c r="JZ223" s="493"/>
      <c r="KA223" s="493"/>
      <c r="KB223" s="493"/>
      <c r="KC223" s="493"/>
      <c r="KD223" s="493"/>
      <c r="KE223" s="493"/>
      <c r="KF223" s="493"/>
      <c r="KG223" s="493"/>
      <c r="KH223" s="493"/>
      <c r="KI223" s="493"/>
      <c r="KJ223" s="493"/>
      <c r="KK223" s="493"/>
      <c r="KL223" s="493"/>
      <c r="KM223" s="493"/>
      <c r="KN223" s="493"/>
      <c r="KO223" s="493"/>
      <c r="KP223" s="493"/>
      <c r="KQ223" s="493"/>
      <c r="KR223" s="493"/>
      <c r="KS223" s="493"/>
      <c r="KT223" s="493"/>
      <c r="KU223" s="493"/>
      <c r="KV223" s="493"/>
      <c r="KW223" s="493"/>
      <c r="KX223" s="493"/>
      <c r="KY223" s="493"/>
      <c r="KZ223" s="493"/>
      <c r="LA223" s="493"/>
      <c r="LB223" s="493"/>
      <c r="LC223" s="493"/>
      <c r="LD223" s="493"/>
      <c r="LE223" s="493"/>
      <c r="LF223" s="493"/>
      <c r="LG223" s="493"/>
      <c r="LH223" s="493"/>
      <c r="LI223" s="493"/>
      <c r="LJ223" s="493"/>
      <c r="LK223" s="493"/>
      <c r="LL223" s="493"/>
      <c r="LM223" s="493"/>
      <c r="LN223" s="493"/>
      <c r="LO223" s="493"/>
      <c r="LP223" s="493"/>
      <c r="LQ223" s="493"/>
      <c r="LR223" s="493"/>
      <c r="LS223" s="493"/>
      <c r="LT223" s="493"/>
      <c r="LU223" s="493"/>
      <c r="LV223" s="493"/>
      <c r="LW223" s="493"/>
      <c r="LX223" s="493"/>
      <c r="LY223" s="493"/>
      <c r="LZ223" s="493"/>
      <c r="MA223" s="493"/>
      <c r="MB223" s="493"/>
      <c r="MC223" s="493"/>
      <c r="MD223" s="493"/>
      <c r="ME223" s="493"/>
      <c r="MF223" s="493"/>
      <c r="MG223" s="493"/>
      <c r="MH223" s="493"/>
      <c r="MI223" s="493"/>
      <c r="MJ223" s="493"/>
      <c r="MK223" s="493"/>
      <c r="ML223" s="493"/>
      <c r="MM223" s="493"/>
      <c r="MN223" s="493"/>
      <c r="MO223" s="493"/>
      <c r="MP223" s="493"/>
      <c r="MQ223" s="493"/>
      <c r="MR223" s="493"/>
      <c r="MS223" s="493"/>
      <c r="MT223" s="493"/>
      <c r="MU223" s="493"/>
      <c r="MV223" s="493"/>
      <c r="MW223" s="493"/>
    </row>
    <row r="224" spans="1:361" s="1" customFormat="1" ht="13.8">
      <c r="A224" s="489" t="s">
        <v>874</v>
      </c>
      <c r="B224" s="493"/>
      <c r="C224" s="493"/>
      <c r="D224" s="493"/>
      <c r="E224" s="493"/>
      <c r="F224" s="493"/>
      <c r="G224" s="493"/>
      <c r="H224" s="493"/>
      <c r="I224" s="493"/>
      <c r="J224" s="493"/>
      <c r="K224" s="493"/>
      <c r="L224" s="493"/>
      <c r="M224" s="493"/>
      <c r="N224" s="493"/>
      <c r="O224" s="493"/>
      <c r="P224" s="493"/>
      <c r="Q224" s="493"/>
      <c r="R224" s="493"/>
      <c r="S224" s="493"/>
      <c r="T224" s="493"/>
      <c r="U224" s="493"/>
      <c r="V224" s="493"/>
      <c r="W224" s="493"/>
      <c r="X224" s="493"/>
      <c r="Y224" s="493"/>
      <c r="Z224" s="493"/>
      <c r="AA224" s="493"/>
      <c r="AB224" s="493"/>
      <c r="AC224" s="493"/>
      <c r="AD224" s="493"/>
      <c r="AE224" s="493"/>
      <c r="AF224" s="493"/>
      <c r="AG224" s="493"/>
      <c r="AH224" s="493"/>
      <c r="AI224" s="493"/>
      <c r="AJ224" s="493"/>
      <c r="AK224" s="493"/>
      <c r="AL224" s="493"/>
      <c r="AM224" s="493"/>
      <c r="AN224" s="493"/>
      <c r="AO224" s="493"/>
      <c r="AP224" s="493"/>
      <c r="AQ224" s="493"/>
      <c r="AR224" s="493"/>
      <c r="AS224" s="493"/>
      <c r="AT224" s="493"/>
      <c r="AU224" s="493"/>
      <c r="AV224" s="493"/>
      <c r="AW224" s="493"/>
      <c r="AX224" s="493"/>
      <c r="AY224" s="493"/>
      <c r="AZ224" s="493"/>
      <c r="BA224" s="493"/>
      <c r="BB224" s="493"/>
      <c r="BC224" s="493"/>
      <c r="BD224" s="493"/>
      <c r="BE224" s="493"/>
      <c r="BF224" s="493"/>
      <c r="BG224" s="493"/>
      <c r="BH224" s="493"/>
      <c r="BI224" s="493"/>
      <c r="BJ224" s="493"/>
      <c r="BK224" s="493"/>
      <c r="BL224" s="493"/>
      <c r="BM224" s="493"/>
      <c r="BN224" s="493"/>
      <c r="BO224" s="493"/>
      <c r="BP224" s="493"/>
      <c r="BQ224" s="493"/>
      <c r="BR224" s="493"/>
      <c r="BS224" s="493"/>
      <c r="BT224" s="493"/>
      <c r="BU224" s="493"/>
      <c r="BV224" s="493"/>
      <c r="BW224" s="493"/>
      <c r="BX224" s="493"/>
      <c r="BY224" s="493"/>
      <c r="BZ224" s="493"/>
      <c r="CA224" s="493"/>
      <c r="CB224" s="493"/>
      <c r="CC224" s="493"/>
      <c r="CD224" s="493"/>
      <c r="CE224" s="493"/>
      <c r="CF224" s="493"/>
      <c r="CG224" s="493"/>
      <c r="CH224" s="493"/>
      <c r="CI224" s="493"/>
      <c r="CJ224" s="493"/>
      <c r="CK224" s="493"/>
      <c r="CL224" s="493"/>
      <c r="CM224" s="493"/>
      <c r="CN224" s="493"/>
      <c r="CO224" s="493"/>
      <c r="CP224" s="493"/>
      <c r="CQ224" s="493"/>
      <c r="CR224" s="493"/>
      <c r="CS224" s="493"/>
      <c r="CT224" s="493"/>
      <c r="CU224" s="493"/>
      <c r="CV224" s="493"/>
      <c r="CW224" s="493"/>
      <c r="CX224" s="493"/>
      <c r="CY224" s="493"/>
      <c r="CZ224" s="493"/>
      <c r="DA224" s="493"/>
      <c r="DB224" s="493"/>
      <c r="DC224" s="493"/>
      <c r="DD224" s="493"/>
      <c r="DE224" s="493"/>
      <c r="DF224" s="493"/>
      <c r="DG224" s="493"/>
      <c r="DH224" s="493"/>
      <c r="DI224" s="493"/>
      <c r="DJ224" s="493"/>
      <c r="DK224" s="493"/>
      <c r="DL224" s="493"/>
      <c r="DM224" s="493"/>
      <c r="DN224" s="493"/>
      <c r="DO224" s="493"/>
      <c r="DP224" s="493"/>
      <c r="DQ224" s="493"/>
      <c r="DR224" s="493"/>
      <c r="DS224" s="493"/>
      <c r="DT224" s="493"/>
      <c r="DU224" s="493"/>
      <c r="DV224" s="493"/>
      <c r="DW224" s="493"/>
      <c r="DX224" s="493"/>
      <c r="DY224" s="493"/>
      <c r="DZ224" s="493"/>
      <c r="EA224" s="493"/>
      <c r="EB224" s="493"/>
      <c r="EC224" s="493"/>
      <c r="ED224" s="493"/>
      <c r="EE224" s="493"/>
      <c r="EF224" s="493"/>
      <c r="EG224" s="493"/>
      <c r="EH224" s="493"/>
      <c r="EI224" s="493"/>
      <c r="EJ224" s="493"/>
      <c r="EK224" s="493"/>
      <c r="EL224" s="493"/>
      <c r="EM224" s="493"/>
      <c r="EN224" s="493"/>
      <c r="EO224" s="493"/>
      <c r="EP224" s="493"/>
      <c r="EQ224" s="493"/>
      <c r="ER224" s="493"/>
      <c r="ES224" s="493"/>
      <c r="ET224" s="493"/>
      <c r="EU224" s="493"/>
      <c r="EV224" s="493"/>
      <c r="EW224" s="493"/>
      <c r="EX224" s="493"/>
      <c r="EY224" s="493"/>
      <c r="EZ224" s="493"/>
      <c r="FA224" s="493"/>
      <c r="FB224" s="493"/>
      <c r="FC224" s="493"/>
      <c r="FD224" s="493"/>
      <c r="FE224" s="493"/>
      <c r="FF224" s="493"/>
      <c r="FG224" s="493"/>
      <c r="FH224" s="493"/>
      <c r="FI224" s="493"/>
      <c r="FJ224" s="493"/>
      <c r="FK224" s="493"/>
      <c r="FL224" s="493"/>
      <c r="FM224" s="493"/>
      <c r="FN224" s="493"/>
      <c r="FO224" s="493"/>
      <c r="FP224" s="493"/>
      <c r="FQ224" s="493"/>
      <c r="FR224" s="493"/>
      <c r="FS224" s="493"/>
      <c r="FT224" s="493"/>
      <c r="FU224" s="493"/>
      <c r="FV224" s="493"/>
      <c r="FW224" s="493"/>
      <c r="FX224" s="493"/>
      <c r="FY224" s="493"/>
      <c r="FZ224" s="493"/>
      <c r="GA224" s="493"/>
      <c r="GB224" s="493"/>
      <c r="GC224" s="493"/>
      <c r="GD224" s="493"/>
      <c r="GE224" s="493"/>
      <c r="GF224" s="493"/>
      <c r="GG224" s="493"/>
      <c r="GH224" s="493"/>
      <c r="GI224" s="493"/>
      <c r="GJ224" s="493"/>
      <c r="GK224" s="493"/>
      <c r="GL224" s="493"/>
      <c r="GM224" s="493"/>
      <c r="GN224" s="493"/>
      <c r="GO224" s="493"/>
      <c r="GP224" s="493"/>
      <c r="GQ224" s="493"/>
      <c r="GR224" s="493"/>
      <c r="GS224" s="493"/>
      <c r="GT224" s="493"/>
      <c r="GU224" s="493"/>
      <c r="GV224" s="493"/>
      <c r="GW224" s="493"/>
      <c r="GX224" s="493"/>
      <c r="GY224" s="493"/>
      <c r="GZ224" s="493"/>
      <c r="HA224" s="493"/>
      <c r="HB224" s="493"/>
      <c r="HC224" s="493"/>
      <c r="HD224" s="493"/>
      <c r="HE224" s="493"/>
      <c r="HF224" s="493"/>
      <c r="HG224" s="493"/>
      <c r="HH224" s="493"/>
      <c r="HI224" s="493"/>
      <c r="HJ224" s="493"/>
      <c r="HK224" s="493"/>
      <c r="HL224" s="493"/>
      <c r="HM224" s="493"/>
      <c r="HN224" s="493"/>
      <c r="HO224" s="493"/>
      <c r="HP224" s="493"/>
      <c r="HQ224" s="493"/>
      <c r="HR224" s="493"/>
      <c r="HS224" s="493"/>
      <c r="HT224" s="493"/>
      <c r="HU224" s="493"/>
      <c r="HV224" s="493"/>
      <c r="HW224" s="493"/>
      <c r="HX224" s="493"/>
      <c r="HY224" s="493"/>
      <c r="HZ224" s="493"/>
      <c r="IA224" s="493"/>
      <c r="IB224" s="493"/>
      <c r="IC224" s="493"/>
      <c r="ID224" s="493"/>
      <c r="IE224" s="493"/>
      <c r="IF224" s="493"/>
      <c r="IG224" s="493"/>
      <c r="IH224" s="493"/>
      <c r="II224" s="493"/>
      <c r="IJ224" s="493"/>
      <c r="IK224" s="493"/>
      <c r="IL224" s="493"/>
      <c r="IM224" s="493"/>
      <c r="IN224" s="493"/>
      <c r="IO224" s="493"/>
      <c r="IP224" s="493"/>
      <c r="IQ224" s="493"/>
      <c r="IR224" s="493"/>
      <c r="IS224" s="493"/>
      <c r="IT224" s="493"/>
      <c r="IU224" s="493"/>
      <c r="IV224" s="493"/>
      <c r="IW224" s="493"/>
      <c r="IX224" s="493"/>
      <c r="IY224" s="493"/>
      <c r="IZ224" s="493"/>
      <c r="JA224" s="493"/>
      <c r="JB224" s="493"/>
      <c r="JC224" s="493"/>
      <c r="JD224" s="493"/>
      <c r="JE224" s="493"/>
      <c r="JF224" s="493"/>
      <c r="JG224" s="493"/>
      <c r="JH224" s="493"/>
      <c r="JI224" s="493"/>
      <c r="JJ224" s="493"/>
      <c r="JK224" s="493"/>
      <c r="JL224" s="493"/>
      <c r="JM224" s="493"/>
      <c r="JN224" s="493"/>
      <c r="JO224" s="493"/>
      <c r="JP224" s="493"/>
      <c r="JQ224" s="493"/>
      <c r="JR224" s="493"/>
      <c r="JS224" s="493"/>
      <c r="JT224" s="493"/>
      <c r="JU224" s="493"/>
      <c r="JV224" s="493"/>
      <c r="JW224" s="493"/>
      <c r="JX224" s="493"/>
      <c r="JY224" s="493"/>
      <c r="JZ224" s="493"/>
      <c r="KA224" s="493"/>
      <c r="KB224" s="493"/>
      <c r="KC224" s="493"/>
      <c r="KD224" s="493"/>
      <c r="KE224" s="493"/>
      <c r="KF224" s="493"/>
      <c r="KG224" s="493"/>
      <c r="KH224" s="493"/>
      <c r="KI224" s="493"/>
      <c r="KJ224" s="493"/>
      <c r="KK224" s="493"/>
      <c r="KL224" s="493"/>
      <c r="KM224" s="493"/>
      <c r="KN224" s="493"/>
      <c r="KO224" s="493"/>
      <c r="KP224" s="493"/>
      <c r="KQ224" s="493"/>
      <c r="KR224" s="493"/>
      <c r="KS224" s="493"/>
      <c r="KT224" s="493"/>
      <c r="KU224" s="493"/>
      <c r="KV224" s="493"/>
      <c r="KW224" s="493"/>
      <c r="KX224" s="493"/>
      <c r="KY224" s="493"/>
      <c r="KZ224" s="493"/>
      <c r="LA224" s="493"/>
      <c r="LB224" s="493"/>
      <c r="LC224" s="493"/>
      <c r="LD224" s="493"/>
      <c r="LE224" s="493"/>
      <c r="LF224" s="493"/>
      <c r="LG224" s="493"/>
      <c r="LH224" s="493"/>
      <c r="LI224" s="493"/>
      <c r="LJ224" s="493"/>
      <c r="LK224" s="493"/>
      <c r="LL224" s="493"/>
      <c r="LM224" s="493"/>
      <c r="LN224" s="493"/>
      <c r="LO224" s="493"/>
      <c r="LP224" s="493"/>
      <c r="LQ224" s="493"/>
      <c r="LR224" s="493"/>
      <c r="LS224" s="493"/>
      <c r="LT224" s="493"/>
      <c r="LU224" s="493"/>
      <c r="LV224" s="493"/>
      <c r="LW224" s="493"/>
      <c r="LX224" s="493"/>
      <c r="LY224" s="493"/>
      <c r="LZ224" s="493"/>
      <c r="MA224" s="493"/>
      <c r="MB224" s="493"/>
      <c r="MC224" s="493"/>
      <c r="MD224" s="493"/>
      <c r="ME224" s="493"/>
      <c r="MF224" s="493"/>
      <c r="MG224" s="493"/>
      <c r="MH224" s="493"/>
      <c r="MI224" s="493"/>
      <c r="MJ224" s="493"/>
      <c r="MK224" s="493"/>
      <c r="ML224" s="493"/>
      <c r="MM224" s="493"/>
      <c r="MN224" s="493"/>
      <c r="MO224" s="493"/>
      <c r="MP224" s="493"/>
      <c r="MQ224" s="493"/>
      <c r="MR224" s="493"/>
      <c r="MS224" s="493"/>
      <c r="MT224" s="493"/>
      <c r="MU224" s="493"/>
      <c r="MV224" s="493"/>
      <c r="MW224" s="493"/>
    </row>
    <row r="225" spans="1:361" s="1" customFormat="1" ht="13.8">
      <c r="A225" s="490" t="s">
        <v>22</v>
      </c>
      <c r="B225" s="494"/>
      <c r="C225" s="494"/>
      <c r="D225" s="494"/>
      <c r="E225" s="494"/>
      <c r="F225" s="494"/>
      <c r="G225" s="494"/>
      <c r="H225" s="494"/>
      <c r="I225" s="494"/>
      <c r="J225" s="494"/>
      <c r="K225" s="494"/>
      <c r="L225" s="494"/>
      <c r="M225" s="494"/>
      <c r="N225" s="494"/>
      <c r="O225" s="494"/>
      <c r="P225" s="494"/>
      <c r="Q225" s="494"/>
      <c r="R225" s="494"/>
      <c r="S225" s="494"/>
      <c r="T225" s="494"/>
      <c r="U225" s="494"/>
      <c r="V225" s="494"/>
      <c r="W225" s="494"/>
      <c r="X225" s="494"/>
      <c r="Y225" s="494"/>
      <c r="Z225" s="494"/>
      <c r="AA225" s="494"/>
      <c r="AB225" s="494"/>
      <c r="AC225" s="494"/>
      <c r="AD225" s="494"/>
      <c r="AE225" s="494"/>
      <c r="AF225" s="494"/>
      <c r="AG225" s="494"/>
      <c r="AH225" s="494"/>
      <c r="AI225" s="494"/>
      <c r="AJ225" s="494"/>
      <c r="AK225" s="494"/>
      <c r="AL225" s="494"/>
      <c r="AM225" s="494"/>
      <c r="AN225" s="494"/>
      <c r="AO225" s="494"/>
      <c r="AP225" s="494"/>
      <c r="AQ225" s="494"/>
      <c r="AR225" s="494"/>
      <c r="AS225" s="494"/>
      <c r="AT225" s="494"/>
      <c r="AU225" s="494"/>
      <c r="AV225" s="494"/>
      <c r="AW225" s="494"/>
      <c r="AX225" s="494"/>
      <c r="AY225" s="494"/>
      <c r="AZ225" s="494"/>
      <c r="BA225" s="494"/>
      <c r="BB225" s="494"/>
      <c r="BC225" s="494"/>
      <c r="BD225" s="494"/>
      <c r="BE225" s="494"/>
      <c r="BF225" s="494"/>
      <c r="BG225" s="494"/>
      <c r="BH225" s="494"/>
      <c r="BI225" s="494"/>
      <c r="BJ225" s="494"/>
      <c r="BK225" s="494"/>
      <c r="BL225" s="494"/>
      <c r="BM225" s="494"/>
      <c r="BN225" s="494"/>
      <c r="BO225" s="494"/>
      <c r="BP225" s="494"/>
      <c r="BQ225" s="494"/>
      <c r="BR225" s="494"/>
      <c r="BS225" s="494"/>
      <c r="BT225" s="494"/>
      <c r="BU225" s="494"/>
      <c r="BV225" s="494"/>
      <c r="BW225" s="494"/>
      <c r="BX225" s="494"/>
      <c r="BY225" s="494"/>
      <c r="BZ225" s="494"/>
      <c r="CA225" s="494"/>
      <c r="CB225" s="494"/>
      <c r="CC225" s="494"/>
      <c r="CD225" s="494"/>
      <c r="CE225" s="494"/>
      <c r="CF225" s="494"/>
      <c r="CG225" s="494"/>
      <c r="CH225" s="494"/>
      <c r="CI225" s="494"/>
      <c r="CJ225" s="494"/>
      <c r="CK225" s="494"/>
      <c r="CL225" s="494"/>
      <c r="CM225" s="494"/>
      <c r="CN225" s="494"/>
      <c r="CO225" s="494"/>
      <c r="CP225" s="494"/>
      <c r="CQ225" s="494"/>
      <c r="CR225" s="494"/>
      <c r="CS225" s="494"/>
      <c r="CT225" s="494"/>
      <c r="CU225" s="494"/>
      <c r="CV225" s="494"/>
      <c r="CW225" s="494"/>
      <c r="CX225" s="494"/>
      <c r="CY225" s="494"/>
      <c r="CZ225" s="494"/>
      <c r="DA225" s="494"/>
      <c r="DB225" s="494"/>
      <c r="DC225" s="494"/>
      <c r="DD225" s="494"/>
      <c r="DE225" s="494"/>
      <c r="DF225" s="494"/>
      <c r="DG225" s="494"/>
      <c r="DH225" s="494"/>
      <c r="DI225" s="494"/>
      <c r="DJ225" s="494"/>
      <c r="DK225" s="494"/>
      <c r="DL225" s="494"/>
      <c r="DM225" s="494"/>
      <c r="DN225" s="494"/>
      <c r="DO225" s="494"/>
      <c r="DP225" s="494"/>
      <c r="DQ225" s="494"/>
      <c r="DR225" s="494"/>
      <c r="DS225" s="494"/>
      <c r="DT225" s="494"/>
      <c r="DU225" s="494"/>
      <c r="DV225" s="494"/>
      <c r="DW225" s="494"/>
      <c r="DX225" s="494"/>
      <c r="DY225" s="494"/>
      <c r="DZ225" s="494"/>
      <c r="EA225" s="494"/>
      <c r="EB225" s="494"/>
      <c r="EC225" s="494"/>
      <c r="ED225" s="494"/>
      <c r="EE225" s="494"/>
      <c r="EF225" s="494"/>
      <c r="EG225" s="494"/>
      <c r="EH225" s="494"/>
      <c r="EI225" s="494"/>
      <c r="EJ225" s="494"/>
      <c r="EK225" s="494"/>
      <c r="EL225" s="494"/>
      <c r="EM225" s="494"/>
      <c r="EN225" s="494"/>
      <c r="EO225" s="494"/>
      <c r="EP225" s="494"/>
      <c r="EQ225" s="494"/>
      <c r="ER225" s="494"/>
      <c r="ES225" s="494"/>
      <c r="ET225" s="494"/>
      <c r="EU225" s="494"/>
      <c r="EV225" s="494"/>
      <c r="EW225" s="494"/>
      <c r="EX225" s="494"/>
      <c r="EY225" s="494"/>
      <c r="EZ225" s="494"/>
      <c r="FA225" s="494"/>
      <c r="FB225" s="494"/>
      <c r="FC225" s="494"/>
      <c r="FD225" s="494"/>
      <c r="FE225" s="494"/>
      <c r="FF225" s="494"/>
      <c r="FG225" s="494"/>
      <c r="FH225" s="494"/>
      <c r="FI225" s="494"/>
      <c r="FJ225" s="494"/>
      <c r="FK225" s="494"/>
      <c r="FL225" s="494"/>
      <c r="FM225" s="494"/>
      <c r="FN225" s="494"/>
      <c r="FO225" s="494"/>
      <c r="FP225" s="494"/>
      <c r="FQ225" s="494"/>
      <c r="FR225" s="494"/>
      <c r="FS225" s="494"/>
      <c r="FT225" s="494"/>
      <c r="FU225" s="494"/>
      <c r="FV225" s="494"/>
      <c r="FW225" s="494"/>
      <c r="FX225" s="494"/>
      <c r="FY225" s="494"/>
      <c r="FZ225" s="494"/>
      <c r="GA225" s="494"/>
      <c r="GB225" s="494"/>
      <c r="GC225" s="494"/>
      <c r="GD225" s="494"/>
      <c r="GE225" s="494"/>
      <c r="GF225" s="494"/>
      <c r="GG225" s="494"/>
      <c r="GH225" s="494"/>
      <c r="GI225" s="494"/>
      <c r="GJ225" s="494"/>
      <c r="GK225" s="494"/>
      <c r="GL225" s="494"/>
      <c r="GM225" s="494"/>
      <c r="GN225" s="494"/>
      <c r="GO225" s="494"/>
      <c r="GP225" s="494"/>
      <c r="GQ225" s="494"/>
      <c r="GR225" s="494"/>
      <c r="GS225" s="494"/>
      <c r="GT225" s="494"/>
      <c r="GU225" s="494"/>
      <c r="GV225" s="494"/>
      <c r="GW225" s="494"/>
      <c r="GX225" s="494"/>
      <c r="GY225" s="494"/>
      <c r="GZ225" s="494"/>
      <c r="HA225" s="494"/>
      <c r="HB225" s="494"/>
      <c r="HC225" s="494"/>
      <c r="HD225" s="494"/>
      <c r="HE225" s="494"/>
      <c r="HF225" s="494"/>
      <c r="HG225" s="494"/>
      <c r="HH225" s="494"/>
      <c r="HI225" s="494"/>
      <c r="HJ225" s="494"/>
      <c r="HK225" s="494"/>
      <c r="HL225" s="494"/>
      <c r="HM225" s="494"/>
      <c r="HN225" s="494"/>
      <c r="HO225" s="494"/>
      <c r="HP225" s="494"/>
      <c r="HQ225" s="494"/>
      <c r="HR225" s="494"/>
      <c r="HS225" s="494"/>
      <c r="HT225" s="494"/>
      <c r="HU225" s="494"/>
      <c r="HV225" s="494"/>
      <c r="HW225" s="494"/>
      <c r="HX225" s="494"/>
      <c r="HY225" s="494"/>
      <c r="HZ225" s="494"/>
      <c r="IA225" s="494"/>
      <c r="IB225" s="494"/>
      <c r="IC225" s="494"/>
      <c r="ID225" s="494"/>
      <c r="IE225" s="494"/>
      <c r="IF225" s="494"/>
      <c r="IG225" s="494"/>
      <c r="IH225" s="494"/>
      <c r="II225" s="494"/>
      <c r="IJ225" s="494"/>
      <c r="IK225" s="494"/>
      <c r="IL225" s="494"/>
      <c r="IM225" s="494"/>
      <c r="IN225" s="494"/>
      <c r="IO225" s="494"/>
      <c r="IP225" s="494"/>
      <c r="IQ225" s="494"/>
      <c r="IR225" s="494"/>
      <c r="IS225" s="494"/>
      <c r="IT225" s="494"/>
      <c r="IU225" s="494"/>
      <c r="IV225" s="494"/>
      <c r="IW225" s="494"/>
      <c r="IX225" s="494"/>
      <c r="IY225" s="494"/>
      <c r="IZ225" s="494"/>
      <c r="JA225" s="494"/>
      <c r="JB225" s="494"/>
      <c r="JC225" s="494"/>
      <c r="JD225" s="494"/>
      <c r="JE225" s="494"/>
      <c r="JF225" s="494"/>
      <c r="JG225" s="494"/>
      <c r="JH225" s="494"/>
      <c r="JI225" s="494"/>
      <c r="JJ225" s="494"/>
      <c r="JK225" s="494"/>
      <c r="JL225" s="494"/>
      <c r="JM225" s="494"/>
      <c r="JN225" s="494"/>
      <c r="JO225" s="494"/>
      <c r="JP225" s="494"/>
      <c r="JQ225" s="494"/>
      <c r="JR225" s="494"/>
      <c r="JS225" s="494"/>
      <c r="JT225" s="494"/>
      <c r="JU225" s="494"/>
      <c r="JV225" s="494"/>
      <c r="JW225" s="494"/>
      <c r="JX225" s="494"/>
      <c r="JY225" s="494"/>
      <c r="JZ225" s="494"/>
      <c r="KA225" s="494"/>
      <c r="KB225" s="494"/>
      <c r="KC225" s="494"/>
      <c r="KD225" s="494"/>
      <c r="KE225" s="494"/>
      <c r="KF225" s="494"/>
      <c r="KG225" s="494"/>
      <c r="KH225" s="494"/>
      <c r="KI225" s="494"/>
      <c r="KJ225" s="494"/>
      <c r="KK225" s="494"/>
      <c r="KL225" s="494"/>
      <c r="KM225" s="494"/>
      <c r="KN225" s="494"/>
      <c r="KO225" s="494"/>
      <c r="KP225" s="494"/>
      <c r="KQ225" s="494"/>
      <c r="KR225" s="494"/>
      <c r="KS225" s="494"/>
      <c r="KT225" s="494"/>
      <c r="KU225" s="494"/>
      <c r="KV225" s="494"/>
      <c r="KW225" s="494"/>
      <c r="KX225" s="494"/>
      <c r="KY225" s="494"/>
      <c r="KZ225" s="494"/>
      <c r="LA225" s="494"/>
      <c r="LB225" s="494"/>
      <c r="LC225" s="494"/>
      <c r="LD225" s="494"/>
      <c r="LE225" s="494"/>
      <c r="LF225" s="494"/>
      <c r="LG225" s="494"/>
      <c r="LH225" s="494"/>
      <c r="LI225" s="494"/>
      <c r="LJ225" s="494"/>
      <c r="LK225" s="494"/>
      <c r="LL225" s="494"/>
      <c r="LM225" s="494"/>
      <c r="LN225" s="494"/>
      <c r="LO225" s="494"/>
      <c r="LP225" s="494"/>
      <c r="LQ225" s="494"/>
      <c r="LR225" s="494"/>
      <c r="LS225" s="494"/>
      <c r="LT225" s="494"/>
      <c r="LU225" s="494"/>
      <c r="LV225" s="494"/>
      <c r="LW225" s="494"/>
      <c r="LX225" s="494"/>
      <c r="LY225" s="494"/>
      <c r="LZ225" s="494"/>
      <c r="MA225" s="494"/>
      <c r="MB225" s="494"/>
      <c r="MC225" s="494"/>
      <c r="MD225" s="494"/>
      <c r="ME225" s="494"/>
      <c r="MF225" s="494"/>
      <c r="MG225" s="494"/>
      <c r="MH225" s="494"/>
      <c r="MI225" s="494"/>
      <c r="MJ225" s="494"/>
      <c r="MK225" s="494"/>
      <c r="ML225" s="494"/>
      <c r="MM225" s="494"/>
      <c r="MN225" s="494"/>
      <c r="MO225" s="494"/>
      <c r="MP225" s="494"/>
      <c r="MQ225" s="494"/>
      <c r="MR225" s="494"/>
      <c r="MS225" s="494"/>
      <c r="MT225" s="494"/>
      <c r="MU225" s="494"/>
      <c r="MV225" s="494"/>
      <c r="MW225" s="494"/>
    </row>
    <row r="226" spans="1:361" s="1" customFormat="1" ht="13.8">
      <c r="A226" s="498" t="s">
        <v>21</v>
      </c>
      <c r="B226" s="493"/>
      <c r="C226" s="493"/>
      <c r="D226" s="493"/>
      <c r="E226" s="493"/>
      <c r="F226" s="493"/>
      <c r="G226" s="493"/>
      <c r="H226" s="493"/>
      <c r="I226" s="493"/>
      <c r="J226" s="493"/>
      <c r="K226" s="493"/>
      <c r="L226" s="493"/>
      <c r="M226" s="493"/>
      <c r="N226" s="493"/>
      <c r="O226" s="493"/>
      <c r="P226" s="493"/>
      <c r="Q226" s="493"/>
      <c r="R226" s="493"/>
      <c r="S226" s="493"/>
      <c r="T226" s="493"/>
      <c r="U226" s="493"/>
      <c r="V226" s="493"/>
      <c r="W226" s="493"/>
      <c r="X226" s="493"/>
      <c r="Y226" s="493"/>
      <c r="Z226" s="493"/>
      <c r="AA226" s="493"/>
      <c r="AB226" s="493"/>
      <c r="AC226" s="493"/>
      <c r="AD226" s="493"/>
      <c r="AE226" s="493"/>
      <c r="AF226" s="493"/>
      <c r="AG226" s="493"/>
      <c r="AH226" s="493"/>
      <c r="AI226" s="493"/>
      <c r="AJ226" s="493"/>
      <c r="AK226" s="493"/>
      <c r="AL226" s="493"/>
      <c r="AM226" s="493"/>
      <c r="AN226" s="493"/>
      <c r="AO226" s="493"/>
      <c r="AP226" s="493"/>
      <c r="AQ226" s="493"/>
      <c r="AR226" s="493"/>
      <c r="AS226" s="493"/>
      <c r="AT226" s="493"/>
      <c r="AU226" s="493"/>
      <c r="AV226" s="493"/>
      <c r="AW226" s="493"/>
      <c r="AX226" s="493"/>
      <c r="AY226" s="493"/>
      <c r="AZ226" s="493"/>
      <c r="BA226" s="493"/>
      <c r="BB226" s="493"/>
      <c r="BC226" s="493"/>
      <c r="BD226" s="493"/>
      <c r="BE226" s="493"/>
      <c r="BF226" s="493"/>
      <c r="BG226" s="493"/>
      <c r="BH226" s="493"/>
      <c r="BI226" s="493"/>
      <c r="BJ226" s="493"/>
      <c r="BK226" s="493"/>
      <c r="BL226" s="493"/>
      <c r="BM226" s="493"/>
      <c r="BN226" s="493"/>
      <c r="BO226" s="493"/>
      <c r="BP226" s="493"/>
      <c r="BQ226" s="493"/>
      <c r="BR226" s="493"/>
      <c r="BS226" s="493"/>
      <c r="BT226" s="493"/>
      <c r="BU226" s="493"/>
      <c r="BV226" s="493"/>
      <c r="BW226" s="493"/>
      <c r="BX226" s="493"/>
      <c r="BY226" s="493"/>
      <c r="BZ226" s="493"/>
      <c r="CA226" s="493"/>
      <c r="CB226" s="493"/>
      <c r="CC226" s="493"/>
      <c r="CD226" s="493"/>
      <c r="CE226" s="493"/>
      <c r="CF226" s="493"/>
      <c r="CG226" s="493"/>
      <c r="CH226" s="493"/>
      <c r="CI226" s="493"/>
      <c r="CJ226" s="493"/>
      <c r="CK226" s="493"/>
      <c r="CL226" s="493"/>
      <c r="CM226" s="493"/>
      <c r="CN226" s="493"/>
      <c r="CO226" s="493"/>
      <c r="CP226" s="493"/>
      <c r="CQ226" s="493"/>
      <c r="CR226" s="493"/>
      <c r="CS226" s="493"/>
      <c r="CT226" s="493"/>
      <c r="CU226" s="493"/>
      <c r="CV226" s="493"/>
      <c r="CW226" s="493"/>
      <c r="CX226" s="493"/>
      <c r="CY226" s="493"/>
      <c r="CZ226" s="493"/>
      <c r="DA226" s="493"/>
      <c r="DB226" s="493"/>
      <c r="DC226" s="493"/>
      <c r="DD226" s="493"/>
      <c r="DE226" s="493"/>
      <c r="DF226" s="493"/>
      <c r="DG226" s="493"/>
      <c r="DH226" s="493"/>
      <c r="DI226" s="493"/>
      <c r="DJ226" s="493"/>
      <c r="DK226" s="493"/>
      <c r="DL226" s="493"/>
      <c r="DM226" s="493"/>
      <c r="DN226" s="493"/>
      <c r="DO226" s="493"/>
      <c r="DP226" s="493"/>
      <c r="DQ226" s="493"/>
      <c r="DR226" s="493"/>
      <c r="DS226" s="493"/>
      <c r="DT226" s="493"/>
      <c r="DU226" s="493"/>
      <c r="DV226" s="493"/>
      <c r="DW226" s="493"/>
      <c r="DX226" s="493"/>
      <c r="DY226" s="493"/>
      <c r="DZ226" s="493"/>
      <c r="EA226" s="493"/>
      <c r="EB226" s="493"/>
      <c r="EC226" s="493"/>
      <c r="ED226" s="493"/>
      <c r="EE226" s="493"/>
      <c r="EF226" s="493"/>
      <c r="EG226" s="493"/>
      <c r="EH226" s="493"/>
      <c r="EI226" s="493"/>
      <c r="EJ226" s="493"/>
      <c r="EK226" s="493"/>
      <c r="EL226" s="493"/>
      <c r="EM226" s="493"/>
      <c r="EN226" s="493"/>
      <c r="EO226" s="493"/>
      <c r="EP226" s="493"/>
      <c r="EQ226" s="493"/>
      <c r="ER226" s="493"/>
      <c r="ES226" s="493"/>
      <c r="ET226" s="493"/>
      <c r="EU226" s="493"/>
      <c r="EV226" s="493"/>
      <c r="EW226" s="493"/>
      <c r="EX226" s="493"/>
      <c r="EY226" s="493"/>
      <c r="EZ226" s="493"/>
      <c r="FA226" s="493"/>
      <c r="FB226" s="493"/>
      <c r="FC226" s="493"/>
      <c r="FD226" s="493"/>
      <c r="FE226" s="493"/>
      <c r="FF226" s="493"/>
      <c r="FG226" s="493"/>
      <c r="FH226" s="493"/>
      <c r="FI226" s="493"/>
      <c r="FJ226" s="493"/>
      <c r="FK226" s="493"/>
      <c r="FL226" s="493"/>
      <c r="FM226" s="493"/>
      <c r="FN226" s="493"/>
      <c r="FO226" s="493"/>
      <c r="FP226" s="493"/>
      <c r="FQ226" s="493"/>
      <c r="FR226" s="493"/>
      <c r="FS226" s="493"/>
      <c r="FT226" s="493"/>
      <c r="FU226" s="493"/>
      <c r="FV226" s="493"/>
      <c r="FW226" s="493"/>
      <c r="FX226" s="493"/>
      <c r="FY226" s="493"/>
      <c r="FZ226" s="493"/>
      <c r="GA226" s="493"/>
      <c r="GB226" s="493"/>
      <c r="GC226" s="493"/>
      <c r="GD226" s="493"/>
      <c r="GE226" s="493"/>
      <c r="GF226" s="493"/>
      <c r="GG226" s="493"/>
      <c r="GH226" s="493"/>
      <c r="GI226" s="493"/>
      <c r="GJ226" s="493"/>
      <c r="GK226" s="493"/>
      <c r="GL226" s="493"/>
      <c r="GM226" s="493"/>
      <c r="GN226" s="493"/>
      <c r="GO226" s="493"/>
      <c r="GP226" s="493"/>
      <c r="GQ226" s="493"/>
      <c r="GR226" s="493"/>
      <c r="GS226" s="493"/>
      <c r="GT226" s="493"/>
      <c r="GU226" s="493"/>
      <c r="GV226" s="493"/>
      <c r="GW226" s="493"/>
      <c r="GX226" s="493"/>
      <c r="GY226" s="493"/>
      <c r="GZ226" s="493"/>
      <c r="HA226" s="493"/>
      <c r="HB226" s="493"/>
      <c r="HC226" s="493"/>
      <c r="HD226" s="493"/>
      <c r="HE226" s="493"/>
      <c r="HF226" s="493"/>
      <c r="HG226" s="493"/>
      <c r="HH226" s="493"/>
      <c r="HI226" s="493"/>
      <c r="HJ226" s="493"/>
      <c r="HK226" s="493"/>
      <c r="HL226" s="493"/>
      <c r="HM226" s="493"/>
      <c r="HN226" s="493"/>
      <c r="HO226" s="493"/>
      <c r="HP226" s="493"/>
      <c r="HQ226" s="493"/>
      <c r="HR226" s="493"/>
      <c r="HS226" s="493"/>
      <c r="HT226" s="493"/>
      <c r="HU226" s="493"/>
      <c r="HV226" s="493"/>
      <c r="HW226" s="493"/>
      <c r="HX226" s="493"/>
      <c r="HY226" s="493"/>
      <c r="HZ226" s="493"/>
      <c r="IA226" s="493"/>
      <c r="IB226" s="493"/>
      <c r="IC226" s="493"/>
      <c r="ID226" s="493"/>
      <c r="IE226" s="493"/>
      <c r="IF226" s="493"/>
      <c r="IG226" s="493"/>
      <c r="IH226" s="493"/>
      <c r="II226" s="493"/>
      <c r="IJ226" s="493"/>
      <c r="IK226" s="493"/>
      <c r="IL226" s="493"/>
      <c r="IM226" s="493"/>
      <c r="IN226" s="493"/>
      <c r="IO226" s="493"/>
      <c r="IP226" s="493"/>
      <c r="IQ226" s="493"/>
      <c r="IR226" s="493"/>
      <c r="IS226" s="493"/>
      <c r="IT226" s="493"/>
      <c r="IU226" s="493"/>
      <c r="IV226" s="493"/>
      <c r="IW226" s="493"/>
      <c r="IX226" s="493"/>
      <c r="IY226" s="493"/>
      <c r="IZ226" s="493"/>
      <c r="JA226" s="493"/>
      <c r="JB226" s="493"/>
      <c r="JC226" s="493"/>
      <c r="JD226" s="493"/>
      <c r="JE226" s="493"/>
      <c r="JF226" s="493"/>
      <c r="JG226" s="493"/>
      <c r="JH226" s="493"/>
      <c r="JI226" s="493"/>
      <c r="JJ226" s="493"/>
      <c r="JK226" s="493"/>
      <c r="JL226" s="493"/>
      <c r="JM226" s="493"/>
      <c r="JN226" s="493"/>
      <c r="JO226" s="493"/>
      <c r="JP226" s="493"/>
      <c r="JQ226" s="493"/>
      <c r="JR226" s="493"/>
      <c r="JS226" s="493"/>
      <c r="JT226" s="493"/>
      <c r="JU226" s="493"/>
      <c r="JV226" s="493"/>
      <c r="JW226" s="493"/>
      <c r="JX226" s="493"/>
      <c r="JY226" s="493"/>
      <c r="JZ226" s="493"/>
      <c r="KA226" s="493"/>
      <c r="KB226" s="493"/>
      <c r="KC226" s="493"/>
      <c r="KD226" s="493"/>
      <c r="KE226" s="493"/>
      <c r="KF226" s="493"/>
      <c r="KG226" s="493"/>
      <c r="KH226" s="493"/>
      <c r="KI226" s="493"/>
      <c r="KJ226" s="493"/>
      <c r="KK226" s="493"/>
      <c r="KL226" s="493"/>
      <c r="KM226" s="493"/>
      <c r="KN226" s="493"/>
      <c r="KO226" s="493"/>
      <c r="KP226" s="493"/>
      <c r="KQ226" s="493"/>
      <c r="KR226" s="493"/>
      <c r="KS226" s="493"/>
      <c r="KT226" s="493"/>
      <c r="KU226" s="493"/>
      <c r="KV226" s="493"/>
      <c r="KW226" s="493"/>
      <c r="KX226" s="493"/>
      <c r="KY226" s="493"/>
      <c r="KZ226" s="493"/>
      <c r="LA226" s="493"/>
      <c r="LB226" s="493"/>
      <c r="LC226" s="493"/>
      <c r="LD226" s="493"/>
      <c r="LE226" s="493"/>
      <c r="LF226" s="493"/>
      <c r="LG226" s="493"/>
      <c r="LH226" s="493"/>
      <c r="LI226" s="493"/>
      <c r="LJ226" s="493"/>
      <c r="LK226" s="493"/>
      <c r="LL226" s="493"/>
      <c r="LM226" s="493"/>
      <c r="LN226" s="493"/>
      <c r="LO226" s="493"/>
      <c r="LP226" s="493"/>
      <c r="LQ226" s="493"/>
      <c r="LR226" s="493"/>
      <c r="LS226" s="493"/>
      <c r="LT226" s="493"/>
      <c r="LU226" s="493"/>
      <c r="LV226" s="493"/>
      <c r="LW226" s="493"/>
      <c r="LX226" s="493"/>
      <c r="LY226" s="493"/>
      <c r="LZ226" s="493"/>
      <c r="MA226" s="493"/>
      <c r="MB226" s="493"/>
      <c r="MC226" s="493"/>
      <c r="MD226" s="493"/>
      <c r="ME226" s="493"/>
      <c r="MF226" s="493"/>
      <c r="MG226" s="493"/>
      <c r="MH226" s="493"/>
      <c r="MI226" s="493"/>
      <c r="MJ226" s="493"/>
      <c r="MK226" s="493"/>
      <c r="ML226" s="493"/>
      <c r="MM226" s="493"/>
      <c r="MN226" s="493"/>
      <c r="MO226" s="493"/>
      <c r="MP226" s="493"/>
      <c r="MQ226" s="493"/>
      <c r="MR226" s="493"/>
      <c r="MS226" s="493"/>
      <c r="MT226" s="493"/>
      <c r="MU226" s="493"/>
      <c r="MV226" s="493"/>
      <c r="MW226" s="493"/>
    </row>
    <row r="227" spans="1:361" s="1" customFormat="1" ht="13.8">
      <c r="A227" s="489" t="s">
        <v>875</v>
      </c>
      <c r="B227" s="493"/>
      <c r="C227" s="493"/>
      <c r="D227" s="493"/>
      <c r="E227" s="493"/>
      <c r="F227" s="493"/>
      <c r="G227" s="493"/>
      <c r="H227" s="493"/>
      <c r="I227" s="493"/>
      <c r="J227" s="493"/>
      <c r="K227" s="493"/>
      <c r="L227" s="493"/>
      <c r="M227" s="493"/>
      <c r="N227" s="493"/>
      <c r="O227" s="493"/>
      <c r="P227" s="493"/>
      <c r="Q227" s="493"/>
      <c r="R227" s="493"/>
      <c r="S227" s="493"/>
      <c r="T227" s="493"/>
      <c r="U227" s="493"/>
      <c r="V227" s="493"/>
      <c r="W227" s="493"/>
      <c r="X227" s="493"/>
      <c r="Y227" s="493"/>
      <c r="Z227" s="493"/>
      <c r="AA227" s="493"/>
      <c r="AB227" s="493"/>
      <c r="AC227" s="493"/>
      <c r="AD227" s="493"/>
      <c r="AE227" s="493"/>
      <c r="AF227" s="493"/>
      <c r="AG227" s="493"/>
      <c r="AH227" s="493"/>
      <c r="AI227" s="493"/>
      <c r="AJ227" s="493"/>
      <c r="AK227" s="493"/>
      <c r="AL227" s="493"/>
      <c r="AM227" s="493"/>
      <c r="AN227" s="493"/>
      <c r="AO227" s="493"/>
      <c r="AP227" s="493"/>
      <c r="AQ227" s="493"/>
      <c r="AR227" s="493"/>
      <c r="AS227" s="493"/>
      <c r="AT227" s="493"/>
      <c r="AU227" s="493"/>
      <c r="AV227" s="493"/>
      <c r="AW227" s="493"/>
      <c r="AX227" s="493"/>
      <c r="AY227" s="493"/>
      <c r="AZ227" s="493"/>
      <c r="BA227" s="493"/>
      <c r="BB227" s="493"/>
      <c r="BC227" s="493"/>
      <c r="BD227" s="493"/>
      <c r="BE227" s="493"/>
      <c r="BF227" s="493"/>
      <c r="BG227" s="493"/>
      <c r="BH227" s="493"/>
      <c r="BI227" s="493"/>
      <c r="BJ227" s="493"/>
      <c r="BK227" s="493"/>
      <c r="BL227" s="493"/>
      <c r="BM227" s="493"/>
      <c r="BN227" s="493"/>
      <c r="BO227" s="493"/>
      <c r="BP227" s="493"/>
      <c r="BQ227" s="493"/>
      <c r="BR227" s="493"/>
      <c r="BS227" s="493"/>
      <c r="BT227" s="493"/>
      <c r="BU227" s="493"/>
      <c r="BV227" s="493"/>
      <c r="BW227" s="493"/>
      <c r="BX227" s="493"/>
      <c r="BY227" s="493"/>
      <c r="BZ227" s="493"/>
      <c r="CA227" s="493"/>
      <c r="CB227" s="493"/>
      <c r="CC227" s="493"/>
      <c r="CD227" s="493"/>
      <c r="CE227" s="493"/>
      <c r="CF227" s="493"/>
      <c r="CG227" s="493"/>
      <c r="CH227" s="493"/>
      <c r="CI227" s="493"/>
      <c r="CJ227" s="493"/>
      <c r="CK227" s="493"/>
      <c r="CL227" s="493"/>
      <c r="CM227" s="493"/>
      <c r="CN227" s="493"/>
      <c r="CO227" s="493"/>
      <c r="CP227" s="493"/>
      <c r="CQ227" s="493"/>
      <c r="CR227" s="493"/>
      <c r="CS227" s="493"/>
      <c r="CT227" s="493"/>
      <c r="CU227" s="493"/>
      <c r="CV227" s="493"/>
      <c r="CW227" s="493"/>
      <c r="CX227" s="493"/>
      <c r="CY227" s="493"/>
      <c r="CZ227" s="493"/>
      <c r="DA227" s="493"/>
      <c r="DB227" s="493"/>
      <c r="DC227" s="493"/>
      <c r="DD227" s="493"/>
      <c r="DE227" s="493"/>
      <c r="DF227" s="493"/>
      <c r="DG227" s="493"/>
      <c r="DH227" s="493"/>
      <c r="DI227" s="493"/>
      <c r="DJ227" s="493"/>
      <c r="DK227" s="493"/>
      <c r="DL227" s="493"/>
      <c r="DM227" s="493"/>
      <c r="DN227" s="493"/>
      <c r="DO227" s="493"/>
      <c r="DP227" s="493"/>
      <c r="DQ227" s="493"/>
      <c r="DR227" s="493"/>
      <c r="DS227" s="493"/>
      <c r="DT227" s="493"/>
      <c r="DU227" s="493"/>
      <c r="DV227" s="493"/>
      <c r="DW227" s="493"/>
      <c r="DX227" s="493"/>
      <c r="DY227" s="493"/>
      <c r="DZ227" s="493"/>
      <c r="EA227" s="493"/>
      <c r="EB227" s="493"/>
      <c r="EC227" s="493"/>
      <c r="ED227" s="493"/>
      <c r="EE227" s="493"/>
      <c r="EF227" s="493"/>
      <c r="EG227" s="493"/>
      <c r="EH227" s="493"/>
      <c r="EI227" s="493"/>
      <c r="EJ227" s="493"/>
      <c r="EK227" s="493"/>
      <c r="EL227" s="493"/>
      <c r="EM227" s="493"/>
      <c r="EN227" s="493"/>
      <c r="EO227" s="493"/>
      <c r="EP227" s="493"/>
      <c r="EQ227" s="493"/>
      <c r="ER227" s="493"/>
      <c r="ES227" s="493"/>
      <c r="ET227" s="493"/>
      <c r="EU227" s="493"/>
      <c r="EV227" s="493"/>
      <c r="EW227" s="493"/>
      <c r="EX227" s="493"/>
      <c r="EY227" s="493"/>
      <c r="EZ227" s="493"/>
      <c r="FA227" s="493"/>
      <c r="FB227" s="493"/>
      <c r="FC227" s="493"/>
      <c r="FD227" s="493"/>
      <c r="FE227" s="493"/>
      <c r="FF227" s="493"/>
      <c r="FG227" s="493"/>
      <c r="FH227" s="493"/>
      <c r="FI227" s="493"/>
      <c r="FJ227" s="493"/>
      <c r="FK227" s="493"/>
      <c r="FL227" s="493"/>
      <c r="FM227" s="493"/>
      <c r="FN227" s="493"/>
      <c r="FO227" s="493"/>
      <c r="FP227" s="493"/>
      <c r="FQ227" s="493"/>
      <c r="FR227" s="493"/>
      <c r="FS227" s="493"/>
      <c r="FT227" s="493"/>
      <c r="FU227" s="493"/>
      <c r="FV227" s="493"/>
      <c r="FW227" s="493"/>
      <c r="FX227" s="493"/>
      <c r="FY227" s="493"/>
      <c r="FZ227" s="493"/>
      <c r="GA227" s="493"/>
      <c r="GB227" s="493"/>
      <c r="GC227" s="493"/>
      <c r="GD227" s="493"/>
      <c r="GE227" s="493"/>
      <c r="GF227" s="493"/>
      <c r="GG227" s="493"/>
      <c r="GH227" s="493"/>
      <c r="GI227" s="493"/>
      <c r="GJ227" s="493"/>
      <c r="GK227" s="493"/>
      <c r="GL227" s="493"/>
      <c r="GM227" s="493"/>
      <c r="GN227" s="493"/>
      <c r="GO227" s="493"/>
      <c r="GP227" s="493"/>
      <c r="GQ227" s="493"/>
      <c r="GR227" s="493"/>
      <c r="GS227" s="493"/>
      <c r="GT227" s="493"/>
      <c r="GU227" s="493"/>
      <c r="GV227" s="493"/>
      <c r="GW227" s="493"/>
      <c r="GX227" s="493"/>
      <c r="GY227" s="493"/>
      <c r="GZ227" s="493"/>
      <c r="HA227" s="493"/>
      <c r="HB227" s="493"/>
      <c r="HC227" s="493"/>
      <c r="HD227" s="493"/>
      <c r="HE227" s="493"/>
      <c r="HF227" s="493"/>
      <c r="HG227" s="493"/>
      <c r="HH227" s="493"/>
      <c r="HI227" s="493"/>
      <c r="HJ227" s="493"/>
      <c r="HK227" s="493"/>
      <c r="HL227" s="493"/>
      <c r="HM227" s="493"/>
      <c r="HN227" s="493"/>
      <c r="HO227" s="493"/>
      <c r="HP227" s="493"/>
      <c r="HQ227" s="493"/>
      <c r="HR227" s="493"/>
      <c r="HS227" s="493"/>
      <c r="HT227" s="493"/>
      <c r="HU227" s="493"/>
      <c r="HV227" s="493"/>
      <c r="HW227" s="493"/>
      <c r="HX227" s="493"/>
      <c r="HY227" s="493"/>
      <c r="HZ227" s="493"/>
      <c r="IA227" s="493"/>
      <c r="IB227" s="493"/>
      <c r="IC227" s="493"/>
      <c r="ID227" s="493"/>
      <c r="IE227" s="493"/>
      <c r="IF227" s="493"/>
      <c r="IG227" s="493"/>
      <c r="IH227" s="493"/>
      <c r="II227" s="493"/>
      <c r="IJ227" s="493"/>
      <c r="IK227" s="493"/>
      <c r="IL227" s="493"/>
      <c r="IM227" s="493"/>
      <c r="IN227" s="493"/>
      <c r="IO227" s="493"/>
      <c r="IP227" s="493"/>
      <c r="IQ227" s="493"/>
      <c r="IR227" s="493"/>
      <c r="IS227" s="493"/>
      <c r="IT227" s="493"/>
      <c r="IU227" s="493"/>
      <c r="IV227" s="493"/>
      <c r="IW227" s="493"/>
      <c r="IX227" s="493"/>
      <c r="IY227" s="493"/>
      <c r="IZ227" s="493"/>
      <c r="JA227" s="493"/>
      <c r="JB227" s="493"/>
      <c r="JC227" s="493"/>
      <c r="JD227" s="493"/>
      <c r="JE227" s="493"/>
      <c r="JF227" s="493"/>
      <c r="JG227" s="493"/>
      <c r="JH227" s="493"/>
      <c r="JI227" s="493"/>
      <c r="JJ227" s="493"/>
      <c r="JK227" s="493"/>
      <c r="JL227" s="493"/>
      <c r="JM227" s="493"/>
      <c r="JN227" s="493"/>
      <c r="JO227" s="493"/>
      <c r="JP227" s="493"/>
      <c r="JQ227" s="493"/>
      <c r="JR227" s="493"/>
      <c r="JS227" s="493"/>
      <c r="JT227" s="493"/>
      <c r="JU227" s="493"/>
      <c r="JV227" s="493"/>
      <c r="JW227" s="493"/>
      <c r="JX227" s="493"/>
      <c r="JY227" s="493"/>
      <c r="JZ227" s="493"/>
      <c r="KA227" s="493"/>
      <c r="KB227" s="493"/>
      <c r="KC227" s="493"/>
      <c r="KD227" s="493"/>
      <c r="KE227" s="493"/>
      <c r="KF227" s="493"/>
      <c r="KG227" s="493"/>
      <c r="KH227" s="493"/>
      <c r="KI227" s="493"/>
      <c r="KJ227" s="493"/>
      <c r="KK227" s="493"/>
      <c r="KL227" s="493"/>
      <c r="KM227" s="493"/>
      <c r="KN227" s="493"/>
      <c r="KO227" s="493"/>
      <c r="KP227" s="493"/>
      <c r="KQ227" s="493"/>
      <c r="KR227" s="493"/>
      <c r="KS227" s="493"/>
      <c r="KT227" s="493"/>
      <c r="KU227" s="493"/>
      <c r="KV227" s="493"/>
      <c r="KW227" s="493"/>
      <c r="KX227" s="493"/>
      <c r="KY227" s="493"/>
      <c r="KZ227" s="493"/>
      <c r="LA227" s="493"/>
      <c r="LB227" s="493"/>
      <c r="LC227" s="493"/>
      <c r="LD227" s="493"/>
      <c r="LE227" s="493"/>
      <c r="LF227" s="493"/>
      <c r="LG227" s="493"/>
      <c r="LH227" s="493"/>
      <c r="LI227" s="493"/>
      <c r="LJ227" s="493"/>
      <c r="LK227" s="493"/>
      <c r="LL227" s="493"/>
      <c r="LM227" s="493"/>
      <c r="LN227" s="493"/>
      <c r="LO227" s="493"/>
      <c r="LP227" s="493"/>
      <c r="LQ227" s="493"/>
      <c r="LR227" s="493"/>
      <c r="LS227" s="493"/>
      <c r="LT227" s="493"/>
      <c r="LU227" s="493"/>
      <c r="LV227" s="493"/>
      <c r="LW227" s="493"/>
      <c r="LX227" s="493"/>
      <c r="LY227" s="493"/>
      <c r="LZ227" s="493"/>
      <c r="MA227" s="493"/>
      <c r="MB227" s="493"/>
      <c r="MC227" s="493"/>
      <c r="MD227" s="493"/>
      <c r="ME227" s="493"/>
      <c r="MF227" s="493"/>
      <c r="MG227" s="493"/>
      <c r="MH227" s="493"/>
      <c r="MI227" s="493"/>
      <c r="MJ227" s="493"/>
      <c r="MK227" s="493"/>
      <c r="ML227" s="493"/>
      <c r="MM227" s="493"/>
      <c r="MN227" s="493"/>
      <c r="MO227" s="493"/>
      <c r="MP227" s="493"/>
      <c r="MQ227" s="493"/>
      <c r="MR227" s="493"/>
      <c r="MS227" s="493"/>
      <c r="MT227" s="493"/>
      <c r="MU227" s="493"/>
      <c r="MV227" s="493"/>
      <c r="MW227" s="493"/>
    </row>
    <row r="228" spans="1:361" s="1" customFormat="1" ht="13.8">
      <c r="A228" s="489" t="s">
        <v>876</v>
      </c>
      <c r="B228" s="493"/>
      <c r="C228" s="493"/>
      <c r="D228" s="493"/>
      <c r="E228" s="493"/>
      <c r="F228" s="493"/>
      <c r="G228" s="493"/>
      <c r="H228" s="493"/>
      <c r="I228" s="493"/>
      <c r="J228" s="493"/>
      <c r="K228" s="493"/>
      <c r="L228" s="493"/>
      <c r="M228" s="493"/>
      <c r="N228" s="493"/>
      <c r="O228" s="493"/>
      <c r="P228" s="493"/>
      <c r="Q228" s="493"/>
      <c r="R228" s="493"/>
      <c r="S228" s="493"/>
      <c r="T228" s="493"/>
      <c r="U228" s="493"/>
      <c r="V228" s="493"/>
      <c r="W228" s="493"/>
      <c r="X228" s="493"/>
      <c r="Y228" s="493"/>
      <c r="Z228" s="493"/>
      <c r="AA228" s="493"/>
      <c r="AB228" s="493"/>
      <c r="AC228" s="493"/>
      <c r="AD228" s="493"/>
      <c r="AE228" s="493"/>
      <c r="AF228" s="493"/>
      <c r="AG228" s="493"/>
      <c r="AH228" s="493"/>
      <c r="AI228" s="493"/>
      <c r="AJ228" s="493"/>
      <c r="AK228" s="493"/>
      <c r="AL228" s="493"/>
      <c r="AM228" s="493"/>
      <c r="AN228" s="493"/>
      <c r="AO228" s="493"/>
      <c r="AP228" s="493"/>
      <c r="AQ228" s="493"/>
      <c r="AR228" s="493"/>
      <c r="AS228" s="493"/>
      <c r="AT228" s="493"/>
      <c r="AU228" s="493"/>
      <c r="AV228" s="493"/>
      <c r="AW228" s="493"/>
      <c r="AX228" s="493"/>
      <c r="AY228" s="493"/>
      <c r="AZ228" s="493"/>
      <c r="BA228" s="493"/>
      <c r="BB228" s="493"/>
      <c r="BC228" s="493"/>
      <c r="BD228" s="493"/>
      <c r="BE228" s="493"/>
      <c r="BF228" s="493"/>
      <c r="BG228" s="493"/>
      <c r="BH228" s="493"/>
      <c r="BI228" s="493"/>
      <c r="BJ228" s="493"/>
      <c r="BK228" s="493"/>
      <c r="BL228" s="493"/>
      <c r="BM228" s="493"/>
      <c r="BN228" s="493"/>
      <c r="BO228" s="493"/>
      <c r="BP228" s="493"/>
      <c r="BQ228" s="493"/>
      <c r="BR228" s="493"/>
      <c r="BS228" s="493"/>
      <c r="BT228" s="493"/>
      <c r="BU228" s="493"/>
      <c r="BV228" s="493"/>
      <c r="BW228" s="493"/>
      <c r="BX228" s="493"/>
      <c r="BY228" s="493"/>
      <c r="BZ228" s="493"/>
      <c r="CA228" s="493"/>
      <c r="CB228" s="493"/>
      <c r="CC228" s="493"/>
      <c r="CD228" s="493"/>
      <c r="CE228" s="493"/>
      <c r="CF228" s="493"/>
      <c r="CG228" s="493"/>
      <c r="CH228" s="493"/>
      <c r="CI228" s="493"/>
      <c r="CJ228" s="493"/>
      <c r="CK228" s="493"/>
      <c r="CL228" s="493"/>
      <c r="CM228" s="493"/>
      <c r="CN228" s="493"/>
      <c r="CO228" s="493"/>
      <c r="CP228" s="493"/>
      <c r="CQ228" s="493"/>
      <c r="CR228" s="493"/>
      <c r="CS228" s="493"/>
      <c r="CT228" s="493"/>
      <c r="CU228" s="493"/>
      <c r="CV228" s="493"/>
      <c r="CW228" s="493"/>
      <c r="CX228" s="493"/>
      <c r="CY228" s="493"/>
      <c r="CZ228" s="493"/>
      <c r="DA228" s="493"/>
      <c r="DB228" s="493"/>
      <c r="DC228" s="493"/>
      <c r="DD228" s="493"/>
      <c r="DE228" s="493"/>
      <c r="DF228" s="493"/>
      <c r="DG228" s="493"/>
      <c r="DH228" s="493"/>
      <c r="DI228" s="493"/>
      <c r="DJ228" s="493"/>
      <c r="DK228" s="493"/>
      <c r="DL228" s="493"/>
      <c r="DM228" s="493"/>
      <c r="DN228" s="493"/>
      <c r="DO228" s="493"/>
      <c r="DP228" s="493"/>
      <c r="DQ228" s="493"/>
      <c r="DR228" s="493"/>
      <c r="DS228" s="493"/>
      <c r="DT228" s="493"/>
      <c r="DU228" s="493"/>
      <c r="DV228" s="493"/>
      <c r="DW228" s="493"/>
      <c r="DX228" s="493"/>
      <c r="DY228" s="493"/>
      <c r="DZ228" s="493"/>
      <c r="EA228" s="493"/>
      <c r="EB228" s="493"/>
      <c r="EC228" s="493"/>
      <c r="ED228" s="493"/>
      <c r="EE228" s="493"/>
      <c r="EF228" s="493"/>
      <c r="EG228" s="493"/>
      <c r="EH228" s="493"/>
      <c r="EI228" s="493"/>
      <c r="EJ228" s="493"/>
      <c r="EK228" s="493"/>
      <c r="EL228" s="493"/>
      <c r="EM228" s="493"/>
      <c r="EN228" s="493"/>
      <c r="EO228" s="493"/>
      <c r="EP228" s="493"/>
      <c r="EQ228" s="493"/>
      <c r="ER228" s="493"/>
      <c r="ES228" s="493"/>
      <c r="ET228" s="493"/>
      <c r="EU228" s="493"/>
      <c r="EV228" s="493"/>
      <c r="EW228" s="493"/>
      <c r="EX228" s="493"/>
      <c r="EY228" s="493"/>
      <c r="EZ228" s="493"/>
      <c r="FA228" s="493"/>
      <c r="FB228" s="493"/>
      <c r="FC228" s="493"/>
      <c r="FD228" s="493"/>
      <c r="FE228" s="493"/>
      <c r="FF228" s="493"/>
      <c r="FG228" s="493"/>
      <c r="FH228" s="493"/>
      <c r="FI228" s="493"/>
      <c r="FJ228" s="493"/>
      <c r="FK228" s="493"/>
      <c r="FL228" s="493"/>
      <c r="FM228" s="493"/>
      <c r="FN228" s="493"/>
      <c r="FO228" s="493"/>
      <c r="FP228" s="493"/>
      <c r="FQ228" s="493"/>
      <c r="FR228" s="493"/>
      <c r="FS228" s="493"/>
      <c r="FT228" s="493"/>
      <c r="FU228" s="493"/>
      <c r="FV228" s="493"/>
      <c r="FW228" s="493"/>
      <c r="FX228" s="493"/>
      <c r="FY228" s="493"/>
      <c r="FZ228" s="493"/>
      <c r="GA228" s="493"/>
      <c r="GB228" s="493"/>
      <c r="GC228" s="493"/>
      <c r="GD228" s="493"/>
      <c r="GE228" s="493"/>
      <c r="GF228" s="493"/>
      <c r="GG228" s="493"/>
      <c r="GH228" s="493"/>
      <c r="GI228" s="493"/>
      <c r="GJ228" s="493"/>
      <c r="GK228" s="493"/>
      <c r="GL228" s="493"/>
      <c r="GM228" s="493"/>
      <c r="GN228" s="493"/>
      <c r="GO228" s="493"/>
      <c r="GP228" s="493"/>
      <c r="GQ228" s="493"/>
      <c r="GR228" s="493"/>
      <c r="GS228" s="493"/>
      <c r="GT228" s="493"/>
      <c r="GU228" s="493"/>
      <c r="GV228" s="493"/>
      <c r="GW228" s="493"/>
      <c r="GX228" s="493"/>
      <c r="GY228" s="493"/>
      <c r="GZ228" s="493"/>
      <c r="HA228" s="493"/>
      <c r="HB228" s="493"/>
      <c r="HC228" s="493"/>
      <c r="HD228" s="493"/>
      <c r="HE228" s="493"/>
      <c r="HF228" s="493"/>
      <c r="HG228" s="493"/>
      <c r="HH228" s="493"/>
      <c r="HI228" s="493"/>
      <c r="HJ228" s="493"/>
      <c r="HK228" s="493"/>
      <c r="HL228" s="493"/>
      <c r="HM228" s="493"/>
      <c r="HN228" s="493"/>
      <c r="HO228" s="493"/>
      <c r="HP228" s="493"/>
      <c r="HQ228" s="493"/>
      <c r="HR228" s="493"/>
      <c r="HS228" s="493"/>
      <c r="HT228" s="493"/>
      <c r="HU228" s="493"/>
      <c r="HV228" s="493"/>
      <c r="HW228" s="493"/>
      <c r="HX228" s="493"/>
      <c r="HY228" s="493"/>
      <c r="HZ228" s="493"/>
      <c r="IA228" s="493"/>
      <c r="IB228" s="493"/>
      <c r="IC228" s="493"/>
      <c r="ID228" s="493"/>
      <c r="IE228" s="493"/>
      <c r="IF228" s="493"/>
      <c r="IG228" s="493"/>
      <c r="IH228" s="493"/>
      <c r="II228" s="493"/>
      <c r="IJ228" s="493"/>
      <c r="IK228" s="493"/>
      <c r="IL228" s="493"/>
      <c r="IM228" s="493"/>
      <c r="IN228" s="493"/>
      <c r="IO228" s="493"/>
      <c r="IP228" s="493"/>
      <c r="IQ228" s="493"/>
      <c r="IR228" s="493"/>
      <c r="IS228" s="493"/>
      <c r="IT228" s="493"/>
      <c r="IU228" s="493"/>
      <c r="IV228" s="493"/>
      <c r="IW228" s="493"/>
      <c r="IX228" s="493"/>
      <c r="IY228" s="493"/>
      <c r="IZ228" s="493"/>
      <c r="JA228" s="493"/>
      <c r="JB228" s="493"/>
      <c r="JC228" s="493"/>
      <c r="JD228" s="493"/>
      <c r="JE228" s="493"/>
      <c r="JF228" s="493"/>
      <c r="JG228" s="493"/>
      <c r="JH228" s="493"/>
      <c r="JI228" s="493"/>
      <c r="JJ228" s="493"/>
      <c r="JK228" s="493"/>
      <c r="JL228" s="493"/>
      <c r="JM228" s="493"/>
      <c r="JN228" s="493"/>
      <c r="JO228" s="493"/>
      <c r="JP228" s="493"/>
      <c r="JQ228" s="493"/>
      <c r="JR228" s="493"/>
      <c r="JS228" s="493"/>
      <c r="JT228" s="493"/>
      <c r="JU228" s="493"/>
      <c r="JV228" s="493"/>
      <c r="JW228" s="493"/>
      <c r="JX228" s="493"/>
      <c r="JY228" s="493"/>
      <c r="JZ228" s="493"/>
      <c r="KA228" s="493"/>
      <c r="KB228" s="493"/>
      <c r="KC228" s="493"/>
      <c r="KD228" s="493"/>
      <c r="KE228" s="493"/>
      <c r="KF228" s="493"/>
      <c r="KG228" s="493"/>
      <c r="KH228" s="493"/>
      <c r="KI228" s="493"/>
      <c r="KJ228" s="493"/>
      <c r="KK228" s="493"/>
      <c r="KL228" s="493"/>
      <c r="KM228" s="493"/>
      <c r="KN228" s="493"/>
      <c r="KO228" s="493"/>
      <c r="KP228" s="493"/>
      <c r="KQ228" s="493"/>
      <c r="KR228" s="493"/>
      <c r="KS228" s="493"/>
      <c r="KT228" s="493"/>
      <c r="KU228" s="493"/>
      <c r="KV228" s="493"/>
      <c r="KW228" s="493"/>
      <c r="KX228" s="493"/>
      <c r="KY228" s="493"/>
      <c r="KZ228" s="493"/>
      <c r="LA228" s="493"/>
      <c r="LB228" s="493"/>
      <c r="LC228" s="493"/>
      <c r="LD228" s="493"/>
      <c r="LE228" s="493"/>
      <c r="LF228" s="493"/>
      <c r="LG228" s="493"/>
      <c r="LH228" s="493"/>
      <c r="LI228" s="493"/>
      <c r="LJ228" s="493"/>
      <c r="LK228" s="493"/>
      <c r="LL228" s="493"/>
      <c r="LM228" s="493"/>
      <c r="LN228" s="493"/>
      <c r="LO228" s="493"/>
      <c r="LP228" s="493"/>
      <c r="LQ228" s="493"/>
      <c r="LR228" s="493"/>
      <c r="LS228" s="493"/>
      <c r="LT228" s="493"/>
      <c r="LU228" s="493"/>
      <c r="LV228" s="493"/>
      <c r="LW228" s="493"/>
      <c r="LX228" s="493"/>
      <c r="LY228" s="493"/>
      <c r="LZ228" s="493"/>
      <c r="MA228" s="493"/>
      <c r="MB228" s="493"/>
      <c r="MC228" s="493"/>
      <c r="MD228" s="493"/>
      <c r="ME228" s="493"/>
      <c r="MF228" s="493"/>
      <c r="MG228" s="493"/>
      <c r="MH228" s="493"/>
      <c r="MI228" s="493"/>
      <c r="MJ228" s="493"/>
      <c r="MK228" s="493"/>
      <c r="ML228" s="493"/>
      <c r="MM228" s="493"/>
      <c r="MN228" s="493"/>
      <c r="MO228" s="493"/>
      <c r="MP228" s="493"/>
      <c r="MQ228" s="493"/>
      <c r="MR228" s="493"/>
      <c r="MS228" s="493"/>
      <c r="MT228" s="493"/>
      <c r="MU228" s="493"/>
      <c r="MV228" s="493"/>
      <c r="MW228" s="493"/>
    </row>
    <row r="229" spans="1:361" s="1" customFormat="1" ht="13.8">
      <c r="A229" s="490" t="s">
        <v>667</v>
      </c>
      <c r="B229" s="494"/>
      <c r="C229" s="494"/>
      <c r="D229" s="494"/>
      <c r="E229" s="494"/>
      <c r="F229" s="494"/>
      <c r="G229" s="494"/>
      <c r="H229" s="494"/>
      <c r="I229" s="494"/>
      <c r="J229" s="494"/>
      <c r="K229" s="494"/>
      <c r="L229" s="494"/>
      <c r="M229" s="494"/>
      <c r="N229" s="494"/>
      <c r="O229" s="494"/>
      <c r="P229" s="494"/>
      <c r="Q229" s="494"/>
      <c r="R229" s="494"/>
      <c r="S229" s="494"/>
      <c r="T229" s="494"/>
      <c r="U229" s="494"/>
      <c r="V229" s="494"/>
      <c r="W229" s="494"/>
      <c r="X229" s="494"/>
      <c r="Y229" s="494"/>
      <c r="Z229" s="494"/>
      <c r="AA229" s="494"/>
      <c r="AB229" s="494"/>
      <c r="AC229" s="494"/>
      <c r="AD229" s="494"/>
      <c r="AE229" s="494"/>
      <c r="AF229" s="494"/>
      <c r="AG229" s="494"/>
      <c r="AH229" s="494"/>
      <c r="AI229" s="494"/>
      <c r="AJ229" s="494"/>
      <c r="AK229" s="494"/>
      <c r="AL229" s="494"/>
      <c r="AM229" s="494"/>
      <c r="AN229" s="494"/>
      <c r="AO229" s="494"/>
      <c r="AP229" s="494"/>
      <c r="AQ229" s="494"/>
      <c r="AR229" s="494"/>
      <c r="AS229" s="494"/>
      <c r="AT229" s="494"/>
      <c r="AU229" s="494"/>
      <c r="AV229" s="494"/>
      <c r="AW229" s="494"/>
      <c r="AX229" s="494"/>
      <c r="AY229" s="494"/>
      <c r="AZ229" s="494"/>
      <c r="BA229" s="494"/>
      <c r="BB229" s="494"/>
      <c r="BC229" s="494"/>
      <c r="BD229" s="494"/>
      <c r="BE229" s="494"/>
      <c r="BF229" s="494"/>
      <c r="BG229" s="494"/>
      <c r="BH229" s="494"/>
      <c r="BI229" s="494"/>
      <c r="BJ229" s="494"/>
      <c r="BK229" s="494"/>
      <c r="BL229" s="494"/>
      <c r="BM229" s="494"/>
      <c r="BN229" s="494"/>
      <c r="BO229" s="494"/>
      <c r="BP229" s="494"/>
      <c r="BQ229" s="494"/>
      <c r="BR229" s="494"/>
      <c r="BS229" s="494"/>
      <c r="BT229" s="494"/>
      <c r="BU229" s="494"/>
      <c r="BV229" s="494"/>
      <c r="BW229" s="494"/>
      <c r="BX229" s="494"/>
      <c r="BY229" s="494"/>
      <c r="BZ229" s="494"/>
      <c r="CA229" s="494"/>
      <c r="CB229" s="494"/>
      <c r="CC229" s="494"/>
      <c r="CD229" s="494"/>
      <c r="CE229" s="494"/>
      <c r="CF229" s="494"/>
      <c r="CG229" s="494"/>
      <c r="CH229" s="494"/>
      <c r="CI229" s="494"/>
      <c r="CJ229" s="494"/>
      <c r="CK229" s="494"/>
      <c r="CL229" s="494"/>
      <c r="CM229" s="494"/>
      <c r="CN229" s="494"/>
      <c r="CO229" s="494"/>
      <c r="CP229" s="494"/>
      <c r="CQ229" s="494"/>
      <c r="CR229" s="494"/>
      <c r="CS229" s="494"/>
      <c r="CT229" s="494"/>
      <c r="CU229" s="494"/>
      <c r="CV229" s="494"/>
      <c r="CW229" s="494"/>
      <c r="CX229" s="494"/>
      <c r="CY229" s="494"/>
      <c r="CZ229" s="494"/>
      <c r="DA229" s="494"/>
      <c r="DB229" s="494"/>
      <c r="DC229" s="494"/>
      <c r="DD229" s="494"/>
      <c r="DE229" s="494"/>
      <c r="DF229" s="494"/>
      <c r="DG229" s="494"/>
      <c r="DH229" s="494"/>
      <c r="DI229" s="494"/>
      <c r="DJ229" s="494"/>
      <c r="DK229" s="494"/>
      <c r="DL229" s="494"/>
      <c r="DM229" s="494"/>
      <c r="DN229" s="494"/>
      <c r="DO229" s="494"/>
      <c r="DP229" s="494"/>
      <c r="DQ229" s="494"/>
      <c r="DR229" s="494"/>
      <c r="DS229" s="494"/>
      <c r="DT229" s="494"/>
      <c r="DU229" s="494"/>
      <c r="DV229" s="494"/>
      <c r="DW229" s="494"/>
      <c r="DX229" s="494"/>
      <c r="DY229" s="494"/>
      <c r="DZ229" s="494"/>
      <c r="EA229" s="494"/>
      <c r="EB229" s="494"/>
      <c r="EC229" s="494"/>
      <c r="ED229" s="494"/>
      <c r="EE229" s="494"/>
      <c r="EF229" s="494"/>
      <c r="EG229" s="494"/>
      <c r="EH229" s="494"/>
      <c r="EI229" s="494"/>
      <c r="EJ229" s="494"/>
      <c r="EK229" s="494"/>
      <c r="EL229" s="494"/>
      <c r="EM229" s="494"/>
      <c r="EN229" s="494"/>
      <c r="EO229" s="494"/>
      <c r="EP229" s="494"/>
      <c r="EQ229" s="494"/>
      <c r="ER229" s="494"/>
      <c r="ES229" s="494"/>
      <c r="ET229" s="494"/>
      <c r="EU229" s="494"/>
      <c r="EV229" s="494"/>
      <c r="EW229" s="494"/>
      <c r="EX229" s="494"/>
      <c r="EY229" s="494"/>
      <c r="EZ229" s="494"/>
      <c r="FA229" s="494"/>
      <c r="FB229" s="494"/>
      <c r="FC229" s="494"/>
      <c r="FD229" s="494"/>
      <c r="FE229" s="494"/>
      <c r="FF229" s="494"/>
      <c r="FG229" s="494"/>
      <c r="FH229" s="494"/>
      <c r="FI229" s="494"/>
      <c r="FJ229" s="494"/>
      <c r="FK229" s="494"/>
      <c r="FL229" s="494"/>
      <c r="FM229" s="494"/>
      <c r="FN229" s="494"/>
      <c r="FO229" s="494"/>
      <c r="FP229" s="494"/>
      <c r="FQ229" s="494"/>
      <c r="FR229" s="494"/>
      <c r="FS229" s="494"/>
      <c r="FT229" s="494"/>
      <c r="FU229" s="494"/>
      <c r="FV229" s="494"/>
      <c r="FW229" s="494"/>
      <c r="FX229" s="494"/>
      <c r="FY229" s="494"/>
      <c r="FZ229" s="494"/>
      <c r="GA229" s="494"/>
      <c r="GB229" s="494"/>
      <c r="GC229" s="494"/>
      <c r="GD229" s="494"/>
      <c r="GE229" s="494"/>
      <c r="GF229" s="494"/>
      <c r="GG229" s="494"/>
      <c r="GH229" s="494"/>
      <c r="GI229" s="494"/>
      <c r="GJ229" s="494"/>
      <c r="GK229" s="494"/>
      <c r="GL229" s="494"/>
      <c r="GM229" s="494"/>
      <c r="GN229" s="494"/>
      <c r="GO229" s="494"/>
      <c r="GP229" s="494"/>
      <c r="GQ229" s="494"/>
      <c r="GR229" s="494"/>
      <c r="GS229" s="494"/>
      <c r="GT229" s="494"/>
      <c r="GU229" s="494"/>
      <c r="GV229" s="494"/>
      <c r="GW229" s="494"/>
      <c r="GX229" s="494"/>
      <c r="GY229" s="494"/>
      <c r="GZ229" s="494"/>
      <c r="HA229" s="494"/>
      <c r="HB229" s="494"/>
      <c r="HC229" s="494"/>
      <c r="HD229" s="494"/>
      <c r="HE229" s="494"/>
      <c r="HF229" s="494"/>
      <c r="HG229" s="494"/>
      <c r="HH229" s="494"/>
      <c r="HI229" s="494"/>
      <c r="HJ229" s="494"/>
      <c r="HK229" s="494"/>
      <c r="HL229" s="494"/>
      <c r="HM229" s="494"/>
      <c r="HN229" s="494"/>
      <c r="HO229" s="494"/>
      <c r="HP229" s="494"/>
      <c r="HQ229" s="494"/>
      <c r="HR229" s="494"/>
      <c r="HS229" s="494"/>
      <c r="HT229" s="494"/>
      <c r="HU229" s="494"/>
      <c r="HV229" s="494"/>
      <c r="HW229" s="494"/>
      <c r="HX229" s="494"/>
      <c r="HY229" s="494"/>
      <c r="HZ229" s="494"/>
      <c r="IA229" s="494"/>
      <c r="IB229" s="494"/>
      <c r="IC229" s="494"/>
      <c r="ID229" s="494"/>
      <c r="IE229" s="494"/>
      <c r="IF229" s="494"/>
      <c r="IG229" s="494"/>
      <c r="IH229" s="494"/>
      <c r="II229" s="494"/>
      <c r="IJ229" s="494"/>
      <c r="IK229" s="494"/>
      <c r="IL229" s="494"/>
      <c r="IM229" s="494"/>
      <c r="IN229" s="494"/>
      <c r="IO229" s="494"/>
      <c r="IP229" s="494"/>
      <c r="IQ229" s="494"/>
      <c r="IR229" s="494"/>
      <c r="IS229" s="494"/>
      <c r="IT229" s="494"/>
      <c r="IU229" s="494"/>
      <c r="IV229" s="494"/>
      <c r="IW229" s="494"/>
      <c r="IX229" s="494"/>
      <c r="IY229" s="494"/>
      <c r="IZ229" s="494"/>
      <c r="JA229" s="494"/>
      <c r="JB229" s="494"/>
      <c r="JC229" s="494"/>
      <c r="JD229" s="494"/>
      <c r="JE229" s="494"/>
      <c r="JF229" s="494"/>
      <c r="JG229" s="494"/>
      <c r="JH229" s="494"/>
      <c r="JI229" s="494"/>
      <c r="JJ229" s="494"/>
      <c r="JK229" s="494"/>
      <c r="JL229" s="494"/>
      <c r="JM229" s="494"/>
      <c r="JN229" s="494"/>
      <c r="JO229" s="494"/>
      <c r="JP229" s="494"/>
      <c r="JQ229" s="494"/>
      <c r="JR229" s="494"/>
      <c r="JS229" s="494"/>
      <c r="JT229" s="494"/>
      <c r="JU229" s="494"/>
      <c r="JV229" s="494"/>
      <c r="JW229" s="494"/>
      <c r="JX229" s="494"/>
      <c r="JY229" s="494"/>
      <c r="JZ229" s="494"/>
      <c r="KA229" s="494"/>
      <c r="KB229" s="494"/>
      <c r="KC229" s="494"/>
      <c r="KD229" s="494"/>
      <c r="KE229" s="494"/>
      <c r="KF229" s="494"/>
      <c r="KG229" s="494"/>
      <c r="KH229" s="494"/>
      <c r="KI229" s="494"/>
      <c r="KJ229" s="494"/>
      <c r="KK229" s="494"/>
      <c r="KL229" s="494"/>
      <c r="KM229" s="494"/>
      <c r="KN229" s="494"/>
      <c r="KO229" s="494"/>
      <c r="KP229" s="494"/>
      <c r="KQ229" s="494"/>
      <c r="KR229" s="494"/>
      <c r="KS229" s="494"/>
      <c r="KT229" s="494"/>
      <c r="KU229" s="494"/>
      <c r="KV229" s="494"/>
      <c r="KW229" s="494"/>
      <c r="KX229" s="494"/>
      <c r="KY229" s="494"/>
      <c r="KZ229" s="494"/>
      <c r="LA229" s="494"/>
      <c r="LB229" s="494"/>
      <c r="LC229" s="494"/>
      <c r="LD229" s="494"/>
      <c r="LE229" s="494"/>
      <c r="LF229" s="494"/>
      <c r="LG229" s="494"/>
      <c r="LH229" s="494"/>
      <c r="LI229" s="494"/>
      <c r="LJ229" s="494"/>
      <c r="LK229" s="494"/>
      <c r="LL229" s="494"/>
      <c r="LM229" s="494"/>
      <c r="LN229" s="494"/>
      <c r="LO229" s="494"/>
      <c r="LP229" s="494"/>
      <c r="LQ229" s="494"/>
      <c r="LR229" s="494"/>
      <c r="LS229" s="494"/>
      <c r="LT229" s="494"/>
      <c r="LU229" s="494"/>
      <c r="LV229" s="494"/>
      <c r="LW229" s="494"/>
      <c r="LX229" s="494"/>
      <c r="LY229" s="494"/>
      <c r="LZ229" s="494"/>
      <c r="MA229" s="494"/>
      <c r="MB229" s="494"/>
      <c r="MC229" s="494"/>
      <c r="MD229" s="494"/>
      <c r="ME229" s="494"/>
      <c r="MF229" s="494"/>
      <c r="MG229" s="494"/>
      <c r="MH229" s="494"/>
      <c r="MI229" s="494"/>
      <c r="MJ229" s="494"/>
      <c r="MK229" s="494"/>
      <c r="ML229" s="494"/>
      <c r="MM229" s="494"/>
      <c r="MN229" s="494"/>
      <c r="MO229" s="494"/>
      <c r="MP229" s="494"/>
      <c r="MQ229" s="494"/>
      <c r="MR229" s="494"/>
      <c r="MS229" s="494"/>
      <c r="MT229" s="494"/>
      <c r="MU229" s="494"/>
      <c r="MV229" s="494"/>
      <c r="MW229" s="494"/>
    </row>
    <row r="230" spans="1:361" s="1" customFormat="1" ht="13.8">
      <c r="A230" s="489" t="s">
        <v>669</v>
      </c>
      <c r="B230" s="493"/>
      <c r="C230" s="493"/>
      <c r="D230" s="493"/>
      <c r="E230" s="493"/>
      <c r="F230" s="493"/>
      <c r="G230" s="493"/>
      <c r="H230" s="493"/>
      <c r="I230" s="493"/>
      <c r="J230" s="493"/>
      <c r="K230" s="493"/>
      <c r="L230" s="493"/>
      <c r="M230" s="493"/>
      <c r="N230" s="493"/>
      <c r="O230" s="493"/>
      <c r="P230" s="493"/>
      <c r="Q230" s="493"/>
      <c r="R230" s="493"/>
      <c r="S230" s="493"/>
      <c r="T230" s="493"/>
      <c r="U230" s="493"/>
      <c r="V230" s="493"/>
      <c r="W230" s="493"/>
      <c r="X230" s="493"/>
      <c r="Y230" s="493"/>
      <c r="Z230" s="493"/>
      <c r="AA230" s="493"/>
      <c r="AB230" s="493"/>
      <c r="AC230" s="493"/>
      <c r="AD230" s="493"/>
      <c r="AE230" s="493"/>
      <c r="AF230" s="493"/>
      <c r="AG230" s="493"/>
      <c r="AH230" s="493"/>
      <c r="AI230" s="493"/>
      <c r="AJ230" s="493"/>
      <c r="AK230" s="493"/>
      <c r="AL230" s="493"/>
      <c r="AM230" s="493"/>
      <c r="AN230" s="493"/>
      <c r="AO230" s="493"/>
      <c r="AP230" s="493"/>
      <c r="AQ230" s="493"/>
      <c r="AR230" s="493"/>
      <c r="AS230" s="493"/>
      <c r="AT230" s="493"/>
      <c r="AU230" s="493"/>
      <c r="AV230" s="493"/>
      <c r="AW230" s="493"/>
      <c r="AX230" s="493"/>
      <c r="AY230" s="493"/>
      <c r="AZ230" s="493"/>
      <c r="BA230" s="493"/>
      <c r="BB230" s="493"/>
      <c r="BC230" s="493"/>
      <c r="BD230" s="493"/>
      <c r="BE230" s="493"/>
      <c r="BF230" s="493"/>
      <c r="BG230" s="493"/>
      <c r="BH230" s="493"/>
      <c r="BI230" s="493"/>
      <c r="BJ230" s="493"/>
      <c r="BK230" s="493"/>
      <c r="BL230" s="493"/>
      <c r="BM230" s="493"/>
      <c r="BN230" s="493"/>
      <c r="BO230" s="493"/>
      <c r="BP230" s="493"/>
      <c r="BQ230" s="493"/>
      <c r="BR230" s="493"/>
      <c r="BS230" s="493"/>
      <c r="BT230" s="493"/>
      <c r="BU230" s="493"/>
      <c r="BV230" s="493"/>
      <c r="BW230" s="493"/>
      <c r="BX230" s="493"/>
      <c r="BY230" s="493"/>
      <c r="BZ230" s="493"/>
      <c r="CA230" s="493"/>
      <c r="CB230" s="493"/>
      <c r="CC230" s="493"/>
      <c r="CD230" s="493"/>
      <c r="CE230" s="493"/>
      <c r="CF230" s="493"/>
      <c r="CG230" s="493"/>
      <c r="CH230" s="493"/>
      <c r="CI230" s="493"/>
      <c r="CJ230" s="493"/>
      <c r="CK230" s="493"/>
      <c r="CL230" s="493"/>
      <c r="CM230" s="493"/>
      <c r="CN230" s="493"/>
      <c r="CO230" s="493"/>
      <c r="CP230" s="493"/>
      <c r="CQ230" s="493"/>
      <c r="CR230" s="493"/>
      <c r="CS230" s="493"/>
      <c r="CT230" s="493"/>
      <c r="CU230" s="493"/>
      <c r="CV230" s="493"/>
      <c r="CW230" s="493"/>
      <c r="CX230" s="493"/>
      <c r="CY230" s="493"/>
      <c r="CZ230" s="493"/>
      <c r="DA230" s="493"/>
      <c r="DB230" s="493"/>
      <c r="DC230" s="493"/>
      <c r="DD230" s="493"/>
      <c r="DE230" s="493"/>
      <c r="DF230" s="493"/>
      <c r="DG230" s="493"/>
      <c r="DH230" s="493"/>
      <c r="DI230" s="493"/>
      <c r="DJ230" s="493"/>
      <c r="DK230" s="493"/>
      <c r="DL230" s="493"/>
      <c r="DM230" s="493"/>
      <c r="DN230" s="493"/>
      <c r="DO230" s="493"/>
      <c r="DP230" s="493"/>
      <c r="DQ230" s="493"/>
      <c r="DR230" s="493"/>
      <c r="DS230" s="493"/>
      <c r="DT230" s="493"/>
      <c r="DU230" s="493"/>
      <c r="DV230" s="493"/>
      <c r="DW230" s="493"/>
      <c r="DX230" s="493"/>
      <c r="DY230" s="493"/>
      <c r="DZ230" s="493"/>
      <c r="EA230" s="493"/>
      <c r="EB230" s="493"/>
      <c r="EC230" s="493"/>
      <c r="ED230" s="493"/>
      <c r="EE230" s="493"/>
      <c r="EF230" s="493"/>
      <c r="EG230" s="493"/>
      <c r="EH230" s="493"/>
      <c r="EI230" s="493"/>
      <c r="EJ230" s="493"/>
      <c r="EK230" s="493"/>
      <c r="EL230" s="493"/>
      <c r="EM230" s="493"/>
      <c r="EN230" s="493"/>
      <c r="EO230" s="493"/>
      <c r="EP230" s="493"/>
      <c r="EQ230" s="493"/>
      <c r="ER230" s="493"/>
      <c r="ES230" s="493"/>
      <c r="ET230" s="493"/>
      <c r="EU230" s="493"/>
      <c r="EV230" s="493"/>
      <c r="EW230" s="493"/>
      <c r="EX230" s="493"/>
      <c r="EY230" s="493"/>
      <c r="EZ230" s="493"/>
      <c r="FA230" s="493"/>
      <c r="FB230" s="493"/>
      <c r="FC230" s="493"/>
      <c r="FD230" s="493"/>
      <c r="FE230" s="493"/>
      <c r="FF230" s="493"/>
      <c r="FG230" s="493"/>
      <c r="FH230" s="493"/>
      <c r="FI230" s="493"/>
      <c r="FJ230" s="493"/>
      <c r="FK230" s="493"/>
      <c r="FL230" s="493"/>
      <c r="FM230" s="493"/>
      <c r="FN230" s="493"/>
      <c r="FO230" s="493"/>
      <c r="FP230" s="493"/>
      <c r="FQ230" s="493"/>
      <c r="FR230" s="493"/>
      <c r="FS230" s="493"/>
      <c r="FT230" s="493"/>
      <c r="FU230" s="493"/>
      <c r="FV230" s="493"/>
      <c r="FW230" s="493"/>
      <c r="FX230" s="493"/>
      <c r="FY230" s="493"/>
      <c r="FZ230" s="493"/>
      <c r="GA230" s="493"/>
      <c r="GB230" s="493"/>
      <c r="GC230" s="493"/>
      <c r="GD230" s="493"/>
      <c r="GE230" s="493"/>
      <c r="GF230" s="493"/>
      <c r="GG230" s="493"/>
      <c r="GH230" s="493"/>
      <c r="GI230" s="493"/>
      <c r="GJ230" s="493"/>
      <c r="GK230" s="493"/>
      <c r="GL230" s="493"/>
      <c r="GM230" s="493"/>
      <c r="GN230" s="493"/>
      <c r="GO230" s="493"/>
      <c r="GP230" s="493"/>
      <c r="GQ230" s="493"/>
      <c r="GR230" s="493"/>
      <c r="GS230" s="493"/>
      <c r="GT230" s="493"/>
      <c r="GU230" s="493"/>
      <c r="GV230" s="493"/>
      <c r="GW230" s="493"/>
      <c r="GX230" s="493"/>
      <c r="GY230" s="493"/>
      <c r="GZ230" s="493"/>
      <c r="HA230" s="493"/>
      <c r="HB230" s="493"/>
      <c r="HC230" s="493"/>
      <c r="HD230" s="493"/>
      <c r="HE230" s="493"/>
      <c r="HF230" s="493"/>
      <c r="HG230" s="493"/>
      <c r="HH230" s="493"/>
      <c r="HI230" s="493"/>
      <c r="HJ230" s="493"/>
      <c r="HK230" s="493"/>
      <c r="HL230" s="493"/>
      <c r="HM230" s="493"/>
      <c r="HN230" s="493"/>
      <c r="HO230" s="493"/>
      <c r="HP230" s="493"/>
      <c r="HQ230" s="493"/>
      <c r="HR230" s="493"/>
      <c r="HS230" s="493"/>
      <c r="HT230" s="493"/>
      <c r="HU230" s="493"/>
      <c r="HV230" s="493"/>
      <c r="HW230" s="493"/>
      <c r="HX230" s="493"/>
      <c r="HY230" s="493"/>
      <c r="HZ230" s="493"/>
      <c r="IA230" s="493"/>
      <c r="IB230" s="493"/>
      <c r="IC230" s="493"/>
      <c r="ID230" s="493"/>
      <c r="IE230" s="493"/>
      <c r="IF230" s="493"/>
      <c r="IG230" s="493"/>
      <c r="IH230" s="493"/>
      <c r="II230" s="493"/>
      <c r="IJ230" s="493"/>
      <c r="IK230" s="493"/>
      <c r="IL230" s="493"/>
      <c r="IM230" s="493"/>
      <c r="IN230" s="493"/>
      <c r="IO230" s="493"/>
      <c r="IP230" s="493"/>
      <c r="IQ230" s="493"/>
      <c r="IR230" s="493"/>
      <c r="IS230" s="493"/>
      <c r="IT230" s="493"/>
      <c r="IU230" s="493"/>
      <c r="IV230" s="493"/>
      <c r="IW230" s="493"/>
      <c r="IX230" s="493"/>
      <c r="IY230" s="493"/>
      <c r="IZ230" s="493"/>
      <c r="JA230" s="493"/>
      <c r="JB230" s="493"/>
      <c r="JC230" s="493"/>
      <c r="JD230" s="493"/>
      <c r="JE230" s="493"/>
      <c r="JF230" s="493"/>
      <c r="JG230" s="493"/>
      <c r="JH230" s="493"/>
      <c r="JI230" s="493"/>
      <c r="JJ230" s="493"/>
      <c r="JK230" s="493"/>
      <c r="JL230" s="493"/>
      <c r="JM230" s="493"/>
      <c r="JN230" s="493"/>
      <c r="JO230" s="493"/>
      <c r="JP230" s="493"/>
      <c r="JQ230" s="493"/>
      <c r="JR230" s="493"/>
      <c r="JS230" s="493"/>
      <c r="JT230" s="493"/>
      <c r="JU230" s="493"/>
      <c r="JV230" s="493"/>
      <c r="JW230" s="493"/>
      <c r="JX230" s="493"/>
      <c r="JY230" s="493"/>
      <c r="JZ230" s="493"/>
      <c r="KA230" s="493"/>
      <c r="KB230" s="493"/>
      <c r="KC230" s="493"/>
      <c r="KD230" s="493"/>
      <c r="KE230" s="493"/>
      <c r="KF230" s="493"/>
      <c r="KG230" s="493"/>
      <c r="KH230" s="493"/>
      <c r="KI230" s="493"/>
      <c r="KJ230" s="493"/>
      <c r="KK230" s="493"/>
      <c r="KL230" s="493"/>
      <c r="KM230" s="493"/>
      <c r="KN230" s="493"/>
      <c r="KO230" s="493"/>
      <c r="KP230" s="493"/>
      <c r="KQ230" s="493"/>
      <c r="KR230" s="493"/>
      <c r="KS230" s="493"/>
      <c r="KT230" s="493"/>
      <c r="KU230" s="493"/>
      <c r="KV230" s="493"/>
      <c r="KW230" s="493"/>
      <c r="KX230" s="493"/>
      <c r="KY230" s="493"/>
      <c r="KZ230" s="493"/>
      <c r="LA230" s="493"/>
      <c r="LB230" s="493"/>
      <c r="LC230" s="493"/>
      <c r="LD230" s="493"/>
      <c r="LE230" s="493"/>
      <c r="LF230" s="493"/>
      <c r="LG230" s="493"/>
      <c r="LH230" s="493"/>
      <c r="LI230" s="493"/>
      <c r="LJ230" s="493"/>
      <c r="LK230" s="493"/>
      <c r="LL230" s="493"/>
      <c r="LM230" s="493"/>
      <c r="LN230" s="493"/>
      <c r="LO230" s="493"/>
      <c r="LP230" s="493"/>
      <c r="LQ230" s="493"/>
      <c r="LR230" s="493"/>
      <c r="LS230" s="493"/>
      <c r="LT230" s="493"/>
      <c r="LU230" s="493"/>
      <c r="LV230" s="493"/>
      <c r="LW230" s="493"/>
      <c r="LX230" s="493"/>
      <c r="LY230" s="493"/>
      <c r="LZ230" s="493"/>
      <c r="MA230" s="493"/>
      <c r="MB230" s="493"/>
      <c r="MC230" s="493"/>
      <c r="MD230" s="493"/>
      <c r="ME230" s="493"/>
      <c r="MF230" s="493"/>
      <c r="MG230" s="493"/>
      <c r="MH230" s="493"/>
      <c r="MI230" s="493"/>
      <c r="MJ230" s="493"/>
      <c r="MK230" s="493"/>
      <c r="ML230" s="493"/>
      <c r="MM230" s="493"/>
      <c r="MN230" s="493"/>
      <c r="MO230" s="493"/>
      <c r="MP230" s="493"/>
      <c r="MQ230" s="493"/>
      <c r="MR230" s="493"/>
      <c r="MS230" s="493"/>
      <c r="MT230" s="493"/>
      <c r="MU230" s="493"/>
      <c r="MV230" s="493"/>
      <c r="MW230" s="493"/>
    </row>
    <row r="231" spans="1:361" s="1" customFormat="1" ht="13.8">
      <c r="A231" s="489" t="s">
        <v>877</v>
      </c>
      <c r="B231" s="493"/>
      <c r="C231" s="493"/>
      <c r="D231" s="493"/>
      <c r="E231" s="493"/>
      <c r="F231" s="493"/>
      <c r="G231" s="493"/>
      <c r="H231" s="493"/>
      <c r="I231" s="493"/>
      <c r="J231" s="493"/>
      <c r="K231" s="493"/>
      <c r="L231" s="493"/>
      <c r="M231" s="493"/>
      <c r="N231" s="493"/>
      <c r="O231" s="493"/>
      <c r="P231" s="493"/>
      <c r="Q231" s="493"/>
      <c r="R231" s="493"/>
      <c r="S231" s="493"/>
      <c r="T231" s="493"/>
      <c r="U231" s="493"/>
      <c r="V231" s="493"/>
      <c r="W231" s="493"/>
      <c r="X231" s="493"/>
      <c r="Y231" s="493"/>
      <c r="Z231" s="493"/>
      <c r="AA231" s="493"/>
      <c r="AB231" s="493"/>
      <c r="AC231" s="493"/>
      <c r="AD231" s="493"/>
      <c r="AE231" s="493"/>
      <c r="AF231" s="493"/>
      <c r="AG231" s="493"/>
      <c r="AH231" s="493"/>
      <c r="AI231" s="493"/>
      <c r="AJ231" s="493"/>
      <c r="AK231" s="493"/>
      <c r="AL231" s="493"/>
      <c r="AM231" s="493"/>
      <c r="AN231" s="493"/>
      <c r="AO231" s="493"/>
      <c r="AP231" s="493"/>
      <c r="AQ231" s="493"/>
      <c r="AR231" s="493"/>
      <c r="AS231" s="493"/>
      <c r="AT231" s="493"/>
      <c r="AU231" s="493"/>
      <c r="AV231" s="493"/>
      <c r="AW231" s="493"/>
      <c r="AX231" s="493"/>
      <c r="AY231" s="493"/>
      <c r="AZ231" s="493"/>
      <c r="BA231" s="493"/>
      <c r="BB231" s="493"/>
      <c r="BC231" s="493"/>
      <c r="BD231" s="493"/>
      <c r="BE231" s="493"/>
      <c r="BF231" s="493"/>
      <c r="BG231" s="493"/>
      <c r="BH231" s="493"/>
      <c r="BI231" s="493"/>
      <c r="BJ231" s="493"/>
      <c r="BK231" s="493"/>
      <c r="BL231" s="493"/>
      <c r="BM231" s="493"/>
      <c r="BN231" s="493"/>
      <c r="BO231" s="493"/>
      <c r="BP231" s="493"/>
      <c r="BQ231" s="493"/>
      <c r="BR231" s="493"/>
      <c r="BS231" s="493"/>
      <c r="BT231" s="493"/>
      <c r="BU231" s="493"/>
      <c r="BV231" s="493"/>
      <c r="BW231" s="493"/>
      <c r="BX231" s="493"/>
      <c r="BY231" s="493"/>
      <c r="BZ231" s="493"/>
      <c r="CA231" s="493"/>
      <c r="CB231" s="493"/>
      <c r="CC231" s="493"/>
      <c r="CD231" s="493"/>
      <c r="CE231" s="493"/>
      <c r="CF231" s="493"/>
      <c r="CG231" s="493"/>
      <c r="CH231" s="493"/>
      <c r="CI231" s="493"/>
      <c r="CJ231" s="493"/>
      <c r="CK231" s="493"/>
      <c r="CL231" s="493"/>
      <c r="CM231" s="493"/>
      <c r="CN231" s="493"/>
      <c r="CO231" s="493"/>
      <c r="CP231" s="493"/>
      <c r="CQ231" s="493"/>
      <c r="CR231" s="493"/>
      <c r="CS231" s="493"/>
      <c r="CT231" s="493"/>
      <c r="CU231" s="493"/>
      <c r="CV231" s="493"/>
      <c r="CW231" s="493"/>
      <c r="CX231" s="493"/>
      <c r="CY231" s="493"/>
      <c r="CZ231" s="493"/>
      <c r="DA231" s="493"/>
      <c r="DB231" s="493"/>
      <c r="DC231" s="493"/>
      <c r="DD231" s="493"/>
      <c r="DE231" s="493"/>
      <c r="DF231" s="493"/>
      <c r="DG231" s="493"/>
      <c r="DH231" s="493"/>
      <c r="DI231" s="493"/>
      <c r="DJ231" s="493"/>
      <c r="DK231" s="493"/>
      <c r="DL231" s="493"/>
      <c r="DM231" s="493"/>
      <c r="DN231" s="493"/>
      <c r="DO231" s="493"/>
      <c r="DP231" s="493"/>
      <c r="DQ231" s="493"/>
      <c r="DR231" s="493"/>
      <c r="DS231" s="493"/>
      <c r="DT231" s="493"/>
      <c r="DU231" s="493"/>
      <c r="DV231" s="493"/>
      <c r="DW231" s="493"/>
      <c r="DX231" s="493"/>
      <c r="DY231" s="493"/>
      <c r="DZ231" s="493"/>
      <c r="EA231" s="493"/>
      <c r="EB231" s="493"/>
      <c r="EC231" s="493"/>
      <c r="ED231" s="493"/>
      <c r="EE231" s="493"/>
      <c r="EF231" s="493"/>
      <c r="EG231" s="493"/>
      <c r="EH231" s="493"/>
      <c r="EI231" s="493"/>
      <c r="EJ231" s="493"/>
      <c r="EK231" s="493"/>
      <c r="EL231" s="493"/>
      <c r="EM231" s="493"/>
      <c r="EN231" s="493"/>
      <c r="EO231" s="493"/>
      <c r="EP231" s="493"/>
      <c r="EQ231" s="493"/>
      <c r="ER231" s="493"/>
      <c r="ES231" s="493"/>
      <c r="ET231" s="493"/>
      <c r="EU231" s="493"/>
      <c r="EV231" s="493"/>
      <c r="EW231" s="493"/>
      <c r="EX231" s="493"/>
      <c r="EY231" s="493"/>
      <c r="EZ231" s="493"/>
      <c r="FA231" s="493"/>
      <c r="FB231" s="493"/>
      <c r="FC231" s="493"/>
      <c r="FD231" s="493"/>
      <c r="FE231" s="493"/>
      <c r="FF231" s="493"/>
      <c r="FG231" s="493"/>
      <c r="FH231" s="493"/>
      <c r="FI231" s="493"/>
      <c r="FJ231" s="493"/>
      <c r="FK231" s="493"/>
      <c r="FL231" s="493"/>
      <c r="FM231" s="493"/>
      <c r="FN231" s="493"/>
      <c r="FO231" s="493"/>
      <c r="FP231" s="493"/>
      <c r="FQ231" s="493"/>
      <c r="FR231" s="493"/>
      <c r="FS231" s="493"/>
      <c r="FT231" s="493"/>
      <c r="FU231" s="493"/>
      <c r="FV231" s="493"/>
      <c r="FW231" s="493"/>
      <c r="FX231" s="493"/>
      <c r="FY231" s="493"/>
      <c r="FZ231" s="493"/>
      <c r="GA231" s="493"/>
      <c r="GB231" s="493"/>
      <c r="GC231" s="493"/>
      <c r="GD231" s="493"/>
      <c r="GE231" s="493"/>
      <c r="GF231" s="493"/>
      <c r="GG231" s="493"/>
      <c r="GH231" s="493"/>
      <c r="GI231" s="493"/>
      <c r="GJ231" s="493"/>
      <c r="GK231" s="493"/>
      <c r="GL231" s="493"/>
      <c r="GM231" s="493"/>
      <c r="GN231" s="493"/>
      <c r="GO231" s="493"/>
      <c r="GP231" s="493"/>
      <c r="GQ231" s="493"/>
      <c r="GR231" s="493"/>
      <c r="GS231" s="493"/>
      <c r="GT231" s="493"/>
      <c r="GU231" s="493"/>
      <c r="GV231" s="493"/>
      <c r="GW231" s="493"/>
      <c r="GX231" s="493"/>
      <c r="GY231" s="493"/>
      <c r="GZ231" s="493"/>
      <c r="HA231" s="493"/>
      <c r="HB231" s="493"/>
      <c r="HC231" s="493"/>
      <c r="HD231" s="493"/>
      <c r="HE231" s="493"/>
      <c r="HF231" s="493"/>
      <c r="HG231" s="493"/>
      <c r="HH231" s="493"/>
      <c r="HI231" s="493"/>
      <c r="HJ231" s="493"/>
      <c r="HK231" s="493"/>
      <c r="HL231" s="493"/>
      <c r="HM231" s="493"/>
      <c r="HN231" s="493"/>
      <c r="HO231" s="493"/>
      <c r="HP231" s="493"/>
      <c r="HQ231" s="493"/>
      <c r="HR231" s="493"/>
      <c r="HS231" s="493"/>
      <c r="HT231" s="493"/>
      <c r="HU231" s="493"/>
      <c r="HV231" s="493"/>
      <c r="HW231" s="493"/>
      <c r="HX231" s="493"/>
      <c r="HY231" s="493"/>
      <c r="HZ231" s="493"/>
      <c r="IA231" s="493"/>
      <c r="IB231" s="493"/>
      <c r="IC231" s="493"/>
      <c r="ID231" s="493"/>
      <c r="IE231" s="493"/>
      <c r="IF231" s="493"/>
      <c r="IG231" s="493"/>
      <c r="IH231" s="493"/>
      <c r="II231" s="493"/>
      <c r="IJ231" s="493"/>
      <c r="IK231" s="493"/>
      <c r="IL231" s="493"/>
      <c r="IM231" s="493"/>
      <c r="IN231" s="493"/>
      <c r="IO231" s="493"/>
      <c r="IP231" s="493"/>
      <c r="IQ231" s="493"/>
      <c r="IR231" s="493"/>
      <c r="IS231" s="493"/>
      <c r="IT231" s="493"/>
      <c r="IU231" s="493"/>
      <c r="IV231" s="493"/>
      <c r="IW231" s="493"/>
      <c r="IX231" s="493"/>
      <c r="IY231" s="493"/>
      <c r="IZ231" s="493"/>
      <c r="JA231" s="493"/>
      <c r="JB231" s="493"/>
      <c r="JC231" s="493"/>
      <c r="JD231" s="493"/>
      <c r="JE231" s="493"/>
      <c r="JF231" s="493"/>
      <c r="JG231" s="493"/>
      <c r="JH231" s="493"/>
      <c r="JI231" s="493"/>
      <c r="JJ231" s="493"/>
      <c r="JK231" s="493"/>
      <c r="JL231" s="493"/>
      <c r="JM231" s="493"/>
      <c r="JN231" s="493"/>
      <c r="JO231" s="493"/>
      <c r="JP231" s="493"/>
      <c r="JQ231" s="493"/>
      <c r="JR231" s="493"/>
      <c r="JS231" s="493"/>
      <c r="JT231" s="493"/>
      <c r="JU231" s="493"/>
      <c r="JV231" s="493"/>
      <c r="JW231" s="493"/>
      <c r="JX231" s="493"/>
      <c r="JY231" s="493"/>
      <c r="JZ231" s="493"/>
      <c r="KA231" s="493"/>
      <c r="KB231" s="493"/>
      <c r="KC231" s="493"/>
      <c r="KD231" s="493"/>
      <c r="KE231" s="493"/>
      <c r="KF231" s="493"/>
      <c r="KG231" s="493"/>
      <c r="KH231" s="493"/>
      <c r="KI231" s="493"/>
      <c r="KJ231" s="493"/>
      <c r="KK231" s="493"/>
      <c r="KL231" s="493"/>
      <c r="KM231" s="493"/>
      <c r="KN231" s="493"/>
      <c r="KO231" s="493"/>
      <c r="KP231" s="493"/>
      <c r="KQ231" s="493"/>
      <c r="KR231" s="493"/>
      <c r="KS231" s="493"/>
      <c r="KT231" s="493"/>
      <c r="KU231" s="493"/>
      <c r="KV231" s="493"/>
      <c r="KW231" s="493"/>
      <c r="KX231" s="493"/>
      <c r="KY231" s="493"/>
      <c r="KZ231" s="493"/>
      <c r="LA231" s="493"/>
      <c r="LB231" s="493"/>
      <c r="LC231" s="493"/>
      <c r="LD231" s="493"/>
      <c r="LE231" s="493"/>
      <c r="LF231" s="493"/>
      <c r="LG231" s="493"/>
      <c r="LH231" s="493"/>
      <c r="LI231" s="493"/>
      <c r="LJ231" s="493"/>
      <c r="LK231" s="493"/>
      <c r="LL231" s="493"/>
      <c r="LM231" s="493"/>
      <c r="LN231" s="493"/>
      <c r="LO231" s="493"/>
      <c r="LP231" s="493"/>
      <c r="LQ231" s="493"/>
      <c r="LR231" s="493"/>
      <c r="LS231" s="493"/>
      <c r="LT231" s="493"/>
      <c r="LU231" s="493"/>
      <c r="LV231" s="493"/>
      <c r="LW231" s="493"/>
      <c r="LX231" s="493"/>
      <c r="LY231" s="493"/>
      <c r="LZ231" s="493"/>
      <c r="MA231" s="493"/>
      <c r="MB231" s="493"/>
      <c r="MC231" s="493"/>
      <c r="MD231" s="493"/>
      <c r="ME231" s="493"/>
      <c r="MF231" s="493"/>
      <c r="MG231" s="493"/>
      <c r="MH231" s="493"/>
      <c r="MI231" s="493"/>
      <c r="MJ231" s="493"/>
      <c r="MK231" s="493"/>
      <c r="ML231" s="493"/>
      <c r="MM231" s="493"/>
      <c r="MN231" s="493"/>
      <c r="MO231" s="493"/>
      <c r="MP231" s="493"/>
      <c r="MQ231" s="493"/>
      <c r="MR231" s="493"/>
      <c r="MS231" s="493"/>
      <c r="MT231" s="493"/>
      <c r="MU231" s="493"/>
      <c r="MV231" s="493"/>
      <c r="MW231" s="493"/>
    </row>
    <row r="232" spans="1:361" s="1" customFormat="1" ht="13.8">
      <c r="A232" s="489" t="s">
        <v>902</v>
      </c>
      <c r="B232" s="493"/>
      <c r="C232" s="493"/>
      <c r="D232" s="493"/>
      <c r="E232" s="493"/>
      <c r="F232" s="493"/>
      <c r="G232" s="493"/>
      <c r="H232" s="493"/>
      <c r="I232" s="493"/>
      <c r="J232" s="493"/>
      <c r="K232" s="493"/>
      <c r="L232" s="493"/>
      <c r="M232" s="493"/>
      <c r="N232" s="493"/>
      <c r="O232" s="493"/>
      <c r="P232" s="493"/>
      <c r="Q232" s="493"/>
      <c r="R232" s="493"/>
      <c r="S232" s="493"/>
      <c r="T232" s="493"/>
      <c r="U232" s="493"/>
      <c r="V232" s="493"/>
      <c r="W232" s="493"/>
      <c r="X232" s="493"/>
      <c r="Y232" s="493"/>
      <c r="Z232" s="493"/>
      <c r="AA232" s="493"/>
      <c r="AB232" s="493"/>
      <c r="AC232" s="493"/>
      <c r="AD232" s="493"/>
      <c r="AE232" s="493"/>
      <c r="AF232" s="493"/>
      <c r="AG232" s="493"/>
      <c r="AH232" s="493"/>
      <c r="AI232" s="493"/>
      <c r="AJ232" s="493"/>
      <c r="AK232" s="493"/>
      <c r="AL232" s="493"/>
      <c r="AM232" s="493"/>
      <c r="AN232" s="493"/>
      <c r="AO232" s="493"/>
      <c r="AP232" s="493"/>
      <c r="AQ232" s="493"/>
      <c r="AR232" s="493"/>
      <c r="AS232" s="493"/>
      <c r="AT232" s="493"/>
      <c r="AU232" s="493"/>
      <c r="AV232" s="493"/>
      <c r="AW232" s="493"/>
      <c r="AX232" s="493"/>
      <c r="AY232" s="493"/>
      <c r="AZ232" s="493"/>
      <c r="BA232" s="493"/>
      <c r="BB232" s="493"/>
      <c r="BC232" s="493"/>
      <c r="BD232" s="493"/>
      <c r="BE232" s="493"/>
      <c r="BF232" s="493"/>
      <c r="BG232" s="493"/>
      <c r="BH232" s="493"/>
      <c r="BI232" s="493"/>
      <c r="BJ232" s="493"/>
      <c r="BK232" s="493"/>
      <c r="BL232" s="493"/>
      <c r="BM232" s="493"/>
      <c r="BN232" s="493"/>
      <c r="BO232" s="493"/>
      <c r="BP232" s="493"/>
      <c r="BQ232" s="493"/>
      <c r="BR232" s="493"/>
      <c r="BS232" s="493"/>
      <c r="BT232" s="493"/>
      <c r="BU232" s="493"/>
      <c r="BV232" s="493"/>
      <c r="BW232" s="493"/>
      <c r="BX232" s="493"/>
      <c r="BY232" s="493"/>
      <c r="BZ232" s="493"/>
      <c r="CA232" s="493"/>
      <c r="CB232" s="493"/>
      <c r="CC232" s="493"/>
      <c r="CD232" s="493"/>
      <c r="CE232" s="493"/>
      <c r="CF232" s="493"/>
      <c r="CG232" s="493"/>
      <c r="CH232" s="493"/>
      <c r="CI232" s="493"/>
      <c r="CJ232" s="493"/>
      <c r="CK232" s="493"/>
      <c r="CL232" s="493"/>
      <c r="CM232" s="493"/>
      <c r="CN232" s="493"/>
      <c r="CO232" s="493"/>
      <c r="CP232" s="493"/>
      <c r="CQ232" s="493"/>
      <c r="CR232" s="493"/>
      <c r="CS232" s="493"/>
      <c r="CT232" s="493"/>
      <c r="CU232" s="493"/>
      <c r="CV232" s="493"/>
      <c r="CW232" s="493"/>
      <c r="CX232" s="493"/>
      <c r="CY232" s="493"/>
      <c r="CZ232" s="493"/>
      <c r="DA232" s="493"/>
      <c r="DB232" s="493"/>
      <c r="DC232" s="493"/>
      <c r="DD232" s="493"/>
      <c r="DE232" s="493"/>
      <c r="DF232" s="493"/>
      <c r="DG232" s="493"/>
      <c r="DH232" s="493"/>
      <c r="DI232" s="493"/>
      <c r="DJ232" s="493"/>
      <c r="DK232" s="493"/>
      <c r="DL232" s="493"/>
      <c r="DM232" s="493"/>
      <c r="DN232" s="493"/>
      <c r="DO232" s="493"/>
      <c r="DP232" s="493"/>
      <c r="DQ232" s="493"/>
      <c r="DR232" s="493"/>
      <c r="DS232" s="493"/>
      <c r="DT232" s="493"/>
      <c r="DU232" s="493"/>
      <c r="DV232" s="493"/>
      <c r="DW232" s="493"/>
      <c r="DX232" s="493"/>
      <c r="DY232" s="493"/>
      <c r="DZ232" s="493"/>
      <c r="EA232" s="493"/>
      <c r="EB232" s="493"/>
      <c r="EC232" s="493"/>
      <c r="ED232" s="493"/>
      <c r="EE232" s="493"/>
      <c r="EF232" s="493"/>
      <c r="EG232" s="493"/>
      <c r="EH232" s="493"/>
      <c r="EI232" s="493"/>
      <c r="EJ232" s="493"/>
      <c r="EK232" s="493"/>
      <c r="EL232" s="493"/>
      <c r="EM232" s="493"/>
      <c r="EN232" s="493"/>
      <c r="EO232" s="493"/>
      <c r="EP232" s="493"/>
      <c r="EQ232" s="493"/>
      <c r="ER232" s="493"/>
      <c r="ES232" s="493"/>
      <c r="ET232" s="493"/>
      <c r="EU232" s="493"/>
      <c r="EV232" s="493"/>
      <c r="EW232" s="493"/>
      <c r="EX232" s="493"/>
      <c r="EY232" s="493"/>
      <c r="EZ232" s="493"/>
      <c r="FA232" s="493"/>
      <c r="FB232" s="493"/>
      <c r="FC232" s="493"/>
      <c r="FD232" s="493"/>
      <c r="FE232" s="493"/>
      <c r="FF232" s="493"/>
      <c r="FG232" s="493"/>
      <c r="FH232" s="493"/>
      <c r="FI232" s="493"/>
      <c r="FJ232" s="493"/>
      <c r="FK232" s="493"/>
      <c r="FL232" s="493"/>
      <c r="FM232" s="493"/>
      <c r="FN232" s="493"/>
      <c r="FO232" s="493"/>
      <c r="FP232" s="493"/>
      <c r="FQ232" s="493"/>
      <c r="FR232" s="493"/>
      <c r="FS232" s="493"/>
      <c r="FT232" s="493"/>
      <c r="FU232" s="493"/>
      <c r="FV232" s="493"/>
      <c r="FW232" s="493"/>
      <c r="FX232" s="493"/>
      <c r="FY232" s="493"/>
      <c r="FZ232" s="493"/>
      <c r="GA232" s="493"/>
      <c r="GB232" s="493"/>
      <c r="GC232" s="493"/>
      <c r="GD232" s="493"/>
      <c r="GE232" s="493"/>
      <c r="GF232" s="493"/>
      <c r="GG232" s="493"/>
      <c r="GH232" s="493"/>
      <c r="GI232" s="493"/>
      <c r="GJ232" s="493"/>
      <c r="GK232" s="493"/>
      <c r="GL232" s="493"/>
      <c r="GM232" s="493"/>
      <c r="GN232" s="493"/>
      <c r="GO232" s="493"/>
      <c r="GP232" s="493"/>
      <c r="GQ232" s="493"/>
      <c r="GR232" s="493"/>
      <c r="GS232" s="493"/>
      <c r="GT232" s="493"/>
      <c r="GU232" s="493"/>
      <c r="GV232" s="493"/>
      <c r="GW232" s="493"/>
      <c r="GX232" s="493"/>
      <c r="GY232" s="493"/>
      <c r="GZ232" s="493"/>
      <c r="HA232" s="493"/>
      <c r="HB232" s="493"/>
      <c r="HC232" s="493"/>
      <c r="HD232" s="493"/>
      <c r="HE232" s="493"/>
      <c r="HF232" s="493"/>
      <c r="HG232" s="493"/>
      <c r="HH232" s="493"/>
      <c r="HI232" s="493"/>
      <c r="HJ232" s="493"/>
      <c r="HK232" s="493"/>
      <c r="HL232" s="493"/>
      <c r="HM232" s="493"/>
      <c r="HN232" s="493"/>
      <c r="HO232" s="493"/>
      <c r="HP232" s="493"/>
      <c r="HQ232" s="493"/>
      <c r="HR232" s="493"/>
      <c r="HS232" s="493"/>
      <c r="HT232" s="493"/>
      <c r="HU232" s="493"/>
      <c r="HV232" s="493"/>
      <c r="HW232" s="493"/>
      <c r="HX232" s="493"/>
      <c r="HY232" s="493"/>
      <c r="HZ232" s="493"/>
      <c r="IA232" s="493"/>
      <c r="IB232" s="493"/>
      <c r="IC232" s="493"/>
      <c r="ID232" s="493"/>
      <c r="IE232" s="493"/>
      <c r="IF232" s="493"/>
      <c r="IG232" s="493"/>
      <c r="IH232" s="493"/>
      <c r="II232" s="493"/>
      <c r="IJ232" s="493"/>
      <c r="IK232" s="493"/>
      <c r="IL232" s="493"/>
      <c r="IM232" s="493"/>
      <c r="IN232" s="493"/>
      <c r="IO232" s="493"/>
      <c r="IP232" s="493"/>
      <c r="IQ232" s="493"/>
      <c r="IR232" s="493"/>
      <c r="IS232" s="493"/>
      <c r="IT232" s="493"/>
      <c r="IU232" s="493"/>
      <c r="IV232" s="493"/>
      <c r="IW232" s="493"/>
      <c r="IX232" s="493"/>
      <c r="IY232" s="493"/>
      <c r="IZ232" s="493"/>
      <c r="JA232" s="493"/>
      <c r="JB232" s="493"/>
      <c r="JC232" s="493"/>
      <c r="JD232" s="493"/>
      <c r="JE232" s="493"/>
      <c r="JF232" s="493"/>
      <c r="JG232" s="493"/>
      <c r="JH232" s="493"/>
      <c r="JI232" s="493"/>
      <c r="JJ232" s="493"/>
      <c r="JK232" s="493"/>
      <c r="JL232" s="493"/>
      <c r="JM232" s="493"/>
      <c r="JN232" s="493"/>
      <c r="JO232" s="493"/>
      <c r="JP232" s="493"/>
      <c r="JQ232" s="493"/>
      <c r="JR232" s="493"/>
      <c r="JS232" s="493"/>
      <c r="JT232" s="493"/>
      <c r="JU232" s="493"/>
      <c r="JV232" s="493"/>
      <c r="JW232" s="493"/>
      <c r="JX232" s="493"/>
      <c r="JY232" s="493"/>
      <c r="JZ232" s="493"/>
      <c r="KA232" s="493"/>
      <c r="KB232" s="493"/>
      <c r="KC232" s="493"/>
      <c r="KD232" s="493"/>
      <c r="KE232" s="493"/>
      <c r="KF232" s="493"/>
      <c r="KG232" s="493"/>
      <c r="KH232" s="493"/>
      <c r="KI232" s="493"/>
      <c r="KJ232" s="493"/>
      <c r="KK232" s="493"/>
      <c r="KL232" s="493"/>
      <c r="KM232" s="493"/>
      <c r="KN232" s="493"/>
      <c r="KO232" s="493"/>
      <c r="KP232" s="493"/>
      <c r="KQ232" s="493"/>
      <c r="KR232" s="493"/>
      <c r="KS232" s="493"/>
      <c r="KT232" s="493"/>
      <c r="KU232" s="493"/>
      <c r="KV232" s="493"/>
      <c r="KW232" s="493"/>
      <c r="KX232" s="493"/>
      <c r="KY232" s="493"/>
      <c r="KZ232" s="493"/>
      <c r="LA232" s="493"/>
      <c r="LB232" s="493"/>
      <c r="LC232" s="493"/>
      <c r="LD232" s="493"/>
      <c r="LE232" s="493"/>
      <c r="LF232" s="493"/>
      <c r="LG232" s="493"/>
      <c r="LH232" s="493"/>
      <c r="LI232" s="493"/>
      <c r="LJ232" s="493"/>
      <c r="LK232" s="493"/>
      <c r="LL232" s="493"/>
      <c r="LM232" s="493"/>
      <c r="LN232" s="493"/>
      <c r="LO232" s="493"/>
      <c r="LP232" s="493"/>
      <c r="LQ232" s="493"/>
      <c r="LR232" s="493"/>
      <c r="LS232" s="493"/>
      <c r="LT232" s="493"/>
      <c r="LU232" s="493"/>
      <c r="LV232" s="493"/>
      <c r="LW232" s="493"/>
      <c r="LX232" s="493"/>
      <c r="LY232" s="493"/>
      <c r="LZ232" s="493"/>
      <c r="MA232" s="493"/>
      <c r="MB232" s="493"/>
      <c r="MC232" s="493"/>
      <c r="MD232" s="493"/>
      <c r="ME232" s="493"/>
      <c r="MF232" s="493"/>
      <c r="MG232" s="493"/>
      <c r="MH232" s="493"/>
      <c r="MI232" s="493"/>
      <c r="MJ232" s="493"/>
      <c r="MK232" s="493"/>
      <c r="ML232" s="493"/>
      <c r="MM232" s="493"/>
      <c r="MN232" s="493"/>
      <c r="MO232" s="493"/>
      <c r="MP232" s="493"/>
      <c r="MQ232" s="493"/>
      <c r="MR232" s="493"/>
      <c r="MS232" s="493"/>
      <c r="MT232" s="493"/>
      <c r="MU232" s="493"/>
      <c r="MV232" s="493"/>
      <c r="MW232" s="493"/>
    </row>
    <row r="233" spans="1:361" s="1" customFormat="1" ht="13.8">
      <c r="A233" s="489" t="s">
        <v>905</v>
      </c>
      <c r="B233" s="493"/>
      <c r="C233" s="493"/>
      <c r="D233" s="493"/>
      <c r="E233" s="493"/>
      <c r="F233" s="493"/>
      <c r="G233" s="493"/>
      <c r="H233" s="493"/>
      <c r="I233" s="493"/>
      <c r="J233" s="493"/>
      <c r="K233" s="493"/>
      <c r="L233" s="493"/>
      <c r="M233" s="493"/>
      <c r="N233" s="493"/>
      <c r="O233" s="493"/>
      <c r="P233" s="493"/>
      <c r="Q233" s="493"/>
      <c r="R233" s="493"/>
      <c r="S233" s="493"/>
      <c r="T233" s="493"/>
      <c r="U233" s="493"/>
      <c r="V233" s="493"/>
      <c r="W233" s="493"/>
      <c r="X233" s="493"/>
      <c r="Y233" s="493"/>
      <c r="Z233" s="493"/>
      <c r="AA233" s="493"/>
      <c r="AB233" s="493"/>
      <c r="AC233" s="493"/>
      <c r="AD233" s="493"/>
      <c r="AE233" s="493"/>
      <c r="AF233" s="493"/>
      <c r="AG233" s="493"/>
      <c r="AH233" s="493"/>
      <c r="AI233" s="493"/>
      <c r="AJ233" s="493"/>
      <c r="AK233" s="493"/>
      <c r="AL233" s="493"/>
      <c r="AM233" s="493"/>
      <c r="AN233" s="493"/>
      <c r="AO233" s="493"/>
      <c r="AP233" s="493"/>
      <c r="AQ233" s="493"/>
      <c r="AR233" s="493"/>
      <c r="AS233" s="493"/>
      <c r="AT233" s="493"/>
      <c r="AU233" s="493"/>
      <c r="AV233" s="493"/>
      <c r="AW233" s="493"/>
      <c r="AX233" s="493"/>
      <c r="AY233" s="493"/>
      <c r="AZ233" s="493"/>
      <c r="BA233" s="493"/>
      <c r="BB233" s="493"/>
      <c r="BC233" s="493"/>
      <c r="BD233" s="493"/>
      <c r="BE233" s="493"/>
      <c r="BF233" s="493"/>
      <c r="BG233" s="493"/>
      <c r="BH233" s="493"/>
      <c r="BI233" s="493"/>
      <c r="BJ233" s="493"/>
      <c r="BK233" s="493"/>
      <c r="BL233" s="493"/>
      <c r="BM233" s="493"/>
      <c r="BN233" s="493"/>
      <c r="BO233" s="493"/>
      <c r="BP233" s="493"/>
      <c r="BQ233" s="493"/>
      <c r="BR233" s="493"/>
      <c r="BS233" s="493"/>
      <c r="BT233" s="493"/>
      <c r="BU233" s="493"/>
      <c r="BV233" s="493"/>
      <c r="BW233" s="493"/>
      <c r="BX233" s="493"/>
      <c r="BY233" s="493"/>
      <c r="BZ233" s="493"/>
      <c r="CA233" s="493"/>
      <c r="CB233" s="493"/>
      <c r="CC233" s="493"/>
      <c r="CD233" s="493"/>
      <c r="CE233" s="493"/>
      <c r="CF233" s="493"/>
      <c r="CG233" s="493"/>
      <c r="CH233" s="493"/>
      <c r="CI233" s="493"/>
      <c r="CJ233" s="493"/>
      <c r="CK233" s="493"/>
      <c r="CL233" s="493"/>
      <c r="CM233" s="493"/>
      <c r="CN233" s="493"/>
      <c r="CO233" s="493"/>
      <c r="CP233" s="493"/>
      <c r="CQ233" s="493"/>
      <c r="CR233" s="493"/>
      <c r="CS233" s="493"/>
      <c r="CT233" s="493"/>
      <c r="CU233" s="493"/>
      <c r="CV233" s="493"/>
      <c r="CW233" s="493"/>
      <c r="CX233" s="493"/>
      <c r="CY233" s="493"/>
      <c r="CZ233" s="493"/>
      <c r="DA233" s="493"/>
      <c r="DB233" s="493"/>
      <c r="DC233" s="493"/>
      <c r="DD233" s="493"/>
      <c r="DE233" s="493"/>
      <c r="DF233" s="493"/>
      <c r="DG233" s="493"/>
      <c r="DH233" s="493"/>
      <c r="DI233" s="493"/>
      <c r="DJ233" s="493"/>
      <c r="DK233" s="493"/>
      <c r="DL233" s="493"/>
      <c r="DM233" s="493"/>
      <c r="DN233" s="493"/>
      <c r="DO233" s="493"/>
      <c r="DP233" s="493"/>
      <c r="DQ233" s="493"/>
      <c r="DR233" s="493"/>
      <c r="DS233" s="493"/>
      <c r="DT233" s="493"/>
      <c r="DU233" s="493"/>
      <c r="DV233" s="493"/>
      <c r="DW233" s="493"/>
      <c r="DX233" s="493"/>
      <c r="DY233" s="493"/>
      <c r="DZ233" s="493"/>
      <c r="EA233" s="493"/>
      <c r="EB233" s="493"/>
      <c r="EC233" s="493"/>
      <c r="ED233" s="493"/>
      <c r="EE233" s="493"/>
      <c r="EF233" s="493"/>
      <c r="EG233" s="493"/>
      <c r="EH233" s="493"/>
      <c r="EI233" s="493"/>
      <c r="EJ233" s="493"/>
      <c r="EK233" s="493"/>
      <c r="EL233" s="493"/>
      <c r="EM233" s="493"/>
      <c r="EN233" s="493"/>
      <c r="EO233" s="493"/>
      <c r="EP233" s="493"/>
      <c r="EQ233" s="493"/>
      <c r="ER233" s="493"/>
      <c r="ES233" s="493"/>
      <c r="ET233" s="493"/>
      <c r="EU233" s="493"/>
      <c r="EV233" s="493"/>
      <c r="EW233" s="493"/>
      <c r="EX233" s="493"/>
      <c r="EY233" s="493"/>
      <c r="EZ233" s="493"/>
      <c r="FA233" s="493"/>
      <c r="FB233" s="493"/>
      <c r="FC233" s="493"/>
      <c r="FD233" s="493"/>
      <c r="FE233" s="493"/>
      <c r="FF233" s="493"/>
      <c r="FG233" s="493"/>
      <c r="FH233" s="493"/>
      <c r="FI233" s="493"/>
      <c r="FJ233" s="493"/>
      <c r="FK233" s="493"/>
      <c r="FL233" s="493"/>
      <c r="FM233" s="493"/>
      <c r="FN233" s="493"/>
      <c r="FO233" s="493"/>
      <c r="FP233" s="493"/>
      <c r="FQ233" s="493"/>
      <c r="FR233" s="493"/>
      <c r="FS233" s="493"/>
      <c r="FT233" s="493"/>
      <c r="FU233" s="493"/>
      <c r="FV233" s="493"/>
      <c r="FW233" s="493"/>
      <c r="FX233" s="493"/>
      <c r="FY233" s="493"/>
      <c r="FZ233" s="493"/>
      <c r="GA233" s="493"/>
      <c r="GB233" s="493"/>
      <c r="GC233" s="493"/>
      <c r="GD233" s="493"/>
      <c r="GE233" s="493"/>
      <c r="GF233" s="493"/>
      <c r="GG233" s="493"/>
      <c r="GH233" s="493"/>
      <c r="GI233" s="493"/>
      <c r="GJ233" s="493"/>
      <c r="GK233" s="493"/>
      <c r="GL233" s="493"/>
      <c r="GM233" s="493"/>
      <c r="GN233" s="493"/>
      <c r="GO233" s="493"/>
      <c r="GP233" s="493"/>
      <c r="GQ233" s="493"/>
      <c r="GR233" s="493"/>
      <c r="GS233" s="493"/>
      <c r="GT233" s="493"/>
      <c r="GU233" s="493"/>
      <c r="GV233" s="493"/>
      <c r="GW233" s="493"/>
      <c r="GX233" s="493"/>
      <c r="GY233" s="493"/>
      <c r="GZ233" s="493"/>
      <c r="HA233" s="493"/>
      <c r="HB233" s="493"/>
      <c r="HC233" s="493"/>
      <c r="HD233" s="493"/>
      <c r="HE233" s="493"/>
      <c r="HF233" s="493"/>
      <c r="HG233" s="493"/>
      <c r="HH233" s="493"/>
      <c r="HI233" s="493"/>
      <c r="HJ233" s="493"/>
      <c r="HK233" s="493"/>
      <c r="HL233" s="493"/>
      <c r="HM233" s="493"/>
      <c r="HN233" s="493"/>
      <c r="HO233" s="493"/>
      <c r="HP233" s="493"/>
      <c r="HQ233" s="493"/>
      <c r="HR233" s="493"/>
      <c r="HS233" s="493"/>
      <c r="HT233" s="493"/>
      <c r="HU233" s="493"/>
      <c r="HV233" s="493"/>
      <c r="HW233" s="493"/>
      <c r="HX233" s="493"/>
      <c r="HY233" s="493"/>
      <c r="HZ233" s="493"/>
      <c r="IA233" s="493"/>
      <c r="IB233" s="493"/>
      <c r="IC233" s="493"/>
      <c r="ID233" s="493"/>
      <c r="IE233" s="493"/>
      <c r="IF233" s="493"/>
      <c r="IG233" s="493"/>
      <c r="IH233" s="493"/>
      <c r="II233" s="493"/>
      <c r="IJ233" s="493"/>
      <c r="IK233" s="493"/>
      <c r="IL233" s="493"/>
      <c r="IM233" s="493"/>
      <c r="IN233" s="493"/>
      <c r="IO233" s="493"/>
      <c r="IP233" s="493"/>
      <c r="IQ233" s="493"/>
      <c r="IR233" s="493"/>
      <c r="IS233" s="493"/>
      <c r="IT233" s="493"/>
      <c r="IU233" s="493"/>
      <c r="IV233" s="493"/>
      <c r="IW233" s="493"/>
      <c r="IX233" s="493"/>
      <c r="IY233" s="493"/>
      <c r="IZ233" s="493"/>
      <c r="JA233" s="493"/>
      <c r="JB233" s="493"/>
      <c r="JC233" s="493"/>
      <c r="JD233" s="493"/>
      <c r="JE233" s="493"/>
      <c r="JF233" s="493"/>
      <c r="JG233" s="493"/>
      <c r="JH233" s="493"/>
      <c r="JI233" s="493"/>
      <c r="JJ233" s="493"/>
      <c r="JK233" s="493"/>
      <c r="JL233" s="493"/>
      <c r="JM233" s="493"/>
      <c r="JN233" s="493"/>
      <c r="JO233" s="493"/>
      <c r="JP233" s="493"/>
      <c r="JQ233" s="493"/>
      <c r="JR233" s="493"/>
      <c r="JS233" s="493"/>
      <c r="JT233" s="493"/>
      <c r="JU233" s="493"/>
      <c r="JV233" s="493"/>
      <c r="JW233" s="493"/>
      <c r="JX233" s="493"/>
      <c r="JY233" s="493"/>
      <c r="JZ233" s="493"/>
      <c r="KA233" s="493"/>
      <c r="KB233" s="493"/>
      <c r="KC233" s="493"/>
      <c r="KD233" s="493"/>
      <c r="KE233" s="493"/>
      <c r="KF233" s="493"/>
      <c r="KG233" s="493"/>
      <c r="KH233" s="493"/>
      <c r="KI233" s="493"/>
      <c r="KJ233" s="493"/>
      <c r="KK233" s="493"/>
      <c r="KL233" s="493"/>
      <c r="KM233" s="493"/>
      <c r="KN233" s="493"/>
      <c r="KO233" s="493"/>
      <c r="KP233" s="493"/>
      <c r="KQ233" s="493"/>
      <c r="KR233" s="493"/>
      <c r="KS233" s="493"/>
      <c r="KT233" s="493"/>
      <c r="KU233" s="493"/>
      <c r="KV233" s="493"/>
      <c r="KW233" s="493"/>
      <c r="KX233" s="493"/>
      <c r="KY233" s="493"/>
      <c r="KZ233" s="493"/>
      <c r="LA233" s="493"/>
      <c r="LB233" s="493"/>
      <c r="LC233" s="493"/>
      <c r="LD233" s="493"/>
      <c r="LE233" s="493"/>
      <c r="LF233" s="493"/>
      <c r="LG233" s="493"/>
      <c r="LH233" s="493"/>
      <c r="LI233" s="493"/>
      <c r="LJ233" s="493"/>
      <c r="LK233" s="493"/>
      <c r="LL233" s="493"/>
      <c r="LM233" s="493"/>
      <c r="LN233" s="493"/>
      <c r="LO233" s="493"/>
      <c r="LP233" s="493"/>
      <c r="LQ233" s="493"/>
      <c r="LR233" s="493"/>
      <c r="LS233" s="493"/>
      <c r="LT233" s="493"/>
      <c r="LU233" s="493"/>
      <c r="LV233" s="493"/>
      <c r="LW233" s="493"/>
      <c r="LX233" s="493"/>
      <c r="LY233" s="493"/>
      <c r="LZ233" s="493"/>
      <c r="MA233" s="493"/>
      <c r="MB233" s="493"/>
      <c r="MC233" s="493"/>
      <c r="MD233" s="493"/>
      <c r="ME233" s="493"/>
      <c r="MF233" s="493"/>
      <c r="MG233" s="493"/>
      <c r="MH233" s="493"/>
      <c r="MI233" s="493"/>
      <c r="MJ233" s="493"/>
      <c r="MK233" s="493"/>
      <c r="ML233" s="493"/>
      <c r="MM233" s="493"/>
      <c r="MN233" s="493"/>
      <c r="MO233" s="493"/>
      <c r="MP233" s="493"/>
      <c r="MQ233" s="493"/>
      <c r="MR233" s="493"/>
      <c r="MS233" s="493"/>
      <c r="MT233" s="493"/>
      <c r="MU233" s="493"/>
      <c r="MV233" s="493"/>
      <c r="MW233" s="493"/>
    </row>
    <row r="234" spans="1:361" s="1" customFormat="1" ht="13.8">
      <c r="A234" s="489" t="s">
        <v>903</v>
      </c>
      <c r="B234" s="493"/>
      <c r="C234" s="493"/>
      <c r="D234" s="493"/>
      <c r="E234" s="493"/>
      <c r="F234" s="493"/>
      <c r="G234" s="493"/>
      <c r="H234" s="493"/>
      <c r="I234" s="493"/>
      <c r="J234" s="493"/>
      <c r="K234" s="493"/>
      <c r="L234" s="493"/>
      <c r="M234" s="493"/>
      <c r="N234" s="493"/>
      <c r="O234" s="493"/>
      <c r="P234" s="493"/>
      <c r="Q234" s="493"/>
      <c r="R234" s="493"/>
      <c r="S234" s="493"/>
      <c r="T234" s="493"/>
      <c r="U234" s="493"/>
      <c r="V234" s="493"/>
      <c r="W234" s="493"/>
      <c r="X234" s="493"/>
      <c r="Y234" s="493"/>
      <c r="Z234" s="493"/>
      <c r="AA234" s="493"/>
      <c r="AB234" s="493"/>
      <c r="AC234" s="493"/>
      <c r="AD234" s="493"/>
      <c r="AE234" s="493"/>
      <c r="AF234" s="493"/>
      <c r="AG234" s="493"/>
      <c r="AH234" s="493"/>
      <c r="AI234" s="493"/>
      <c r="AJ234" s="493"/>
      <c r="AK234" s="493"/>
      <c r="AL234" s="493"/>
      <c r="AM234" s="493"/>
      <c r="AN234" s="493"/>
      <c r="AO234" s="493"/>
      <c r="AP234" s="493"/>
      <c r="AQ234" s="493"/>
      <c r="AR234" s="493"/>
      <c r="AS234" s="493"/>
      <c r="AT234" s="493"/>
      <c r="AU234" s="493"/>
      <c r="AV234" s="493"/>
      <c r="AW234" s="493"/>
      <c r="AX234" s="493"/>
      <c r="AY234" s="493"/>
      <c r="AZ234" s="493"/>
      <c r="BA234" s="493"/>
      <c r="BB234" s="493"/>
      <c r="BC234" s="493"/>
      <c r="BD234" s="493"/>
      <c r="BE234" s="493"/>
      <c r="BF234" s="493"/>
      <c r="BG234" s="493"/>
      <c r="BH234" s="493"/>
      <c r="BI234" s="493"/>
      <c r="BJ234" s="493"/>
      <c r="BK234" s="493"/>
      <c r="BL234" s="493"/>
      <c r="BM234" s="493"/>
      <c r="BN234" s="493"/>
      <c r="BO234" s="493"/>
      <c r="BP234" s="493"/>
      <c r="BQ234" s="493"/>
      <c r="BR234" s="493"/>
      <c r="BS234" s="493"/>
      <c r="BT234" s="493"/>
      <c r="BU234" s="493"/>
      <c r="BV234" s="493"/>
      <c r="BW234" s="493"/>
      <c r="BX234" s="493"/>
      <c r="BY234" s="493"/>
      <c r="BZ234" s="493"/>
      <c r="CA234" s="493"/>
      <c r="CB234" s="493"/>
      <c r="CC234" s="493"/>
      <c r="CD234" s="493"/>
      <c r="CE234" s="493"/>
      <c r="CF234" s="493"/>
      <c r="CG234" s="493"/>
      <c r="CH234" s="493"/>
      <c r="CI234" s="493"/>
      <c r="CJ234" s="493"/>
      <c r="CK234" s="493"/>
      <c r="CL234" s="493"/>
      <c r="CM234" s="493"/>
      <c r="CN234" s="493"/>
      <c r="CO234" s="493"/>
      <c r="CP234" s="493"/>
      <c r="CQ234" s="493"/>
      <c r="CR234" s="493"/>
      <c r="CS234" s="493"/>
      <c r="CT234" s="493"/>
      <c r="CU234" s="493"/>
      <c r="CV234" s="493"/>
      <c r="CW234" s="493"/>
      <c r="CX234" s="493"/>
      <c r="CY234" s="493"/>
      <c r="CZ234" s="493"/>
      <c r="DA234" s="493"/>
      <c r="DB234" s="493"/>
      <c r="DC234" s="493"/>
      <c r="DD234" s="493"/>
      <c r="DE234" s="493"/>
      <c r="DF234" s="493"/>
      <c r="DG234" s="493"/>
      <c r="DH234" s="493"/>
      <c r="DI234" s="493"/>
      <c r="DJ234" s="493"/>
      <c r="DK234" s="493"/>
      <c r="DL234" s="493"/>
      <c r="DM234" s="493"/>
      <c r="DN234" s="493"/>
      <c r="DO234" s="493"/>
      <c r="DP234" s="493"/>
      <c r="DQ234" s="493"/>
      <c r="DR234" s="493"/>
      <c r="DS234" s="493"/>
      <c r="DT234" s="493"/>
      <c r="DU234" s="493"/>
      <c r="DV234" s="493"/>
      <c r="DW234" s="493"/>
      <c r="DX234" s="493"/>
      <c r="DY234" s="493"/>
      <c r="DZ234" s="493"/>
      <c r="EA234" s="493"/>
      <c r="EB234" s="493"/>
      <c r="EC234" s="493"/>
      <c r="ED234" s="493"/>
      <c r="EE234" s="493"/>
      <c r="EF234" s="493"/>
      <c r="EG234" s="493"/>
      <c r="EH234" s="493"/>
      <c r="EI234" s="493"/>
      <c r="EJ234" s="493"/>
      <c r="EK234" s="493"/>
      <c r="EL234" s="493"/>
      <c r="EM234" s="493"/>
      <c r="EN234" s="493"/>
      <c r="EO234" s="493"/>
      <c r="EP234" s="493"/>
      <c r="EQ234" s="493"/>
      <c r="ER234" s="493"/>
      <c r="ES234" s="493"/>
      <c r="ET234" s="493"/>
      <c r="EU234" s="493"/>
      <c r="EV234" s="493"/>
      <c r="EW234" s="493"/>
      <c r="EX234" s="493"/>
      <c r="EY234" s="493"/>
      <c r="EZ234" s="493"/>
      <c r="FA234" s="493"/>
      <c r="FB234" s="493"/>
      <c r="FC234" s="493"/>
      <c r="FD234" s="493"/>
      <c r="FE234" s="493"/>
      <c r="FF234" s="493"/>
      <c r="FG234" s="493"/>
      <c r="FH234" s="493"/>
      <c r="FI234" s="493"/>
      <c r="FJ234" s="493"/>
      <c r="FK234" s="493"/>
      <c r="FL234" s="493"/>
      <c r="FM234" s="493"/>
      <c r="FN234" s="493"/>
      <c r="FO234" s="493"/>
      <c r="FP234" s="493"/>
      <c r="FQ234" s="493"/>
      <c r="FR234" s="493"/>
      <c r="FS234" s="493"/>
      <c r="FT234" s="493"/>
      <c r="FU234" s="493"/>
      <c r="FV234" s="493"/>
      <c r="FW234" s="493"/>
      <c r="FX234" s="493"/>
      <c r="FY234" s="493"/>
      <c r="FZ234" s="493"/>
      <c r="GA234" s="493"/>
      <c r="GB234" s="493"/>
      <c r="GC234" s="493"/>
      <c r="GD234" s="493"/>
      <c r="GE234" s="493"/>
      <c r="GF234" s="493"/>
      <c r="GG234" s="493"/>
      <c r="GH234" s="493"/>
      <c r="GI234" s="493"/>
      <c r="GJ234" s="493"/>
      <c r="GK234" s="493"/>
      <c r="GL234" s="493"/>
      <c r="GM234" s="493"/>
      <c r="GN234" s="493"/>
      <c r="GO234" s="493"/>
      <c r="GP234" s="493"/>
      <c r="GQ234" s="493"/>
      <c r="GR234" s="493"/>
      <c r="GS234" s="493"/>
      <c r="GT234" s="493"/>
      <c r="GU234" s="493"/>
      <c r="GV234" s="493"/>
      <c r="GW234" s="493"/>
      <c r="GX234" s="493"/>
      <c r="GY234" s="493"/>
      <c r="GZ234" s="493"/>
      <c r="HA234" s="493"/>
      <c r="HB234" s="493"/>
      <c r="HC234" s="493"/>
      <c r="HD234" s="493"/>
      <c r="HE234" s="493"/>
      <c r="HF234" s="493"/>
      <c r="HG234" s="493"/>
      <c r="HH234" s="493"/>
      <c r="HI234" s="493"/>
      <c r="HJ234" s="493"/>
      <c r="HK234" s="493"/>
      <c r="HL234" s="493"/>
      <c r="HM234" s="493"/>
      <c r="HN234" s="493"/>
      <c r="HO234" s="493"/>
      <c r="HP234" s="493"/>
      <c r="HQ234" s="493"/>
      <c r="HR234" s="493"/>
      <c r="HS234" s="493"/>
      <c r="HT234" s="493"/>
      <c r="HU234" s="493"/>
      <c r="HV234" s="493"/>
      <c r="HW234" s="493"/>
      <c r="HX234" s="493"/>
      <c r="HY234" s="493"/>
      <c r="HZ234" s="493"/>
      <c r="IA234" s="493"/>
      <c r="IB234" s="493"/>
      <c r="IC234" s="493"/>
      <c r="ID234" s="493"/>
      <c r="IE234" s="493"/>
      <c r="IF234" s="493"/>
      <c r="IG234" s="493"/>
      <c r="IH234" s="493"/>
      <c r="II234" s="493"/>
      <c r="IJ234" s="493"/>
      <c r="IK234" s="493"/>
      <c r="IL234" s="493"/>
      <c r="IM234" s="493"/>
      <c r="IN234" s="493"/>
      <c r="IO234" s="493"/>
      <c r="IP234" s="493"/>
      <c r="IQ234" s="493"/>
      <c r="IR234" s="493"/>
      <c r="IS234" s="493"/>
      <c r="IT234" s="493"/>
      <c r="IU234" s="493"/>
      <c r="IV234" s="493"/>
      <c r="IW234" s="493"/>
      <c r="IX234" s="493"/>
      <c r="IY234" s="493"/>
      <c r="IZ234" s="493"/>
      <c r="JA234" s="493"/>
      <c r="JB234" s="493"/>
      <c r="JC234" s="493"/>
      <c r="JD234" s="493"/>
      <c r="JE234" s="493"/>
      <c r="JF234" s="493"/>
      <c r="JG234" s="493"/>
      <c r="JH234" s="493"/>
      <c r="JI234" s="493"/>
      <c r="JJ234" s="493"/>
      <c r="JK234" s="493"/>
      <c r="JL234" s="493"/>
      <c r="JM234" s="493"/>
      <c r="JN234" s="493"/>
      <c r="JO234" s="493"/>
      <c r="JP234" s="493"/>
      <c r="JQ234" s="493"/>
      <c r="JR234" s="493"/>
      <c r="JS234" s="493"/>
      <c r="JT234" s="493"/>
      <c r="JU234" s="493"/>
      <c r="JV234" s="493"/>
      <c r="JW234" s="493"/>
      <c r="JX234" s="493"/>
      <c r="JY234" s="493"/>
      <c r="JZ234" s="493"/>
      <c r="KA234" s="493"/>
      <c r="KB234" s="493"/>
      <c r="KC234" s="493"/>
      <c r="KD234" s="493"/>
      <c r="KE234" s="493"/>
      <c r="KF234" s="493"/>
      <c r="KG234" s="493"/>
      <c r="KH234" s="493"/>
      <c r="KI234" s="493"/>
      <c r="KJ234" s="493"/>
      <c r="KK234" s="493"/>
      <c r="KL234" s="493"/>
      <c r="KM234" s="493"/>
      <c r="KN234" s="493"/>
      <c r="KO234" s="493"/>
      <c r="KP234" s="493"/>
      <c r="KQ234" s="493"/>
      <c r="KR234" s="493"/>
      <c r="KS234" s="493"/>
      <c r="KT234" s="493"/>
      <c r="KU234" s="493"/>
      <c r="KV234" s="493"/>
      <c r="KW234" s="493"/>
      <c r="KX234" s="493"/>
      <c r="KY234" s="493"/>
      <c r="KZ234" s="493"/>
      <c r="LA234" s="493"/>
      <c r="LB234" s="493"/>
      <c r="LC234" s="493"/>
      <c r="LD234" s="493"/>
      <c r="LE234" s="493"/>
      <c r="LF234" s="493"/>
      <c r="LG234" s="493"/>
      <c r="LH234" s="493"/>
      <c r="LI234" s="493"/>
      <c r="LJ234" s="493"/>
      <c r="LK234" s="493"/>
      <c r="LL234" s="493"/>
      <c r="LM234" s="493"/>
      <c r="LN234" s="493"/>
      <c r="LO234" s="493"/>
      <c r="LP234" s="493"/>
      <c r="LQ234" s="493"/>
      <c r="LR234" s="493"/>
      <c r="LS234" s="493"/>
      <c r="LT234" s="493"/>
      <c r="LU234" s="493"/>
      <c r="LV234" s="493"/>
      <c r="LW234" s="493"/>
      <c r="LX234" s="493"/>
      <c r="LY234" s="493"/>
      <c r="LZ234" s="493"/>
      <c r="MA234" s="493"/>
      <c r="MB234" s="493"/>
      <c r="MC234" s="493"/>
      <c r="MD234" s="493"/>
      <c r="ME234" s="493"/>
      <c r="MF234" s="493"/>
      <c r="MG234" s="493"/>
      <c r="MH234" s="493"/>
      <c r="MI234" s="493"/>
      <c r="MJ234" s="493"/>
      <c r="MK234" s="493"/>
      <c r="ML234" s="493"/>
      <c r="MM234" s="493"/>
      <c r="MN234" s="493"/>
      <c r="MO234" s="493"/>
      <c r="MP234" s="493"/>
      <c r="MQ234" s="493"/>
      <c r="MR234" s="493"/>
      <c r="MS234" s="493"/>
      <c r="MT234" s="493"/>
      <c r="MU234" s="493"/>
      <c r="MV234" s="493"/>
      <c r="MW234" s="493"/>
    </row>
    <row r="235" spans="1:361" s="1" customFormat="1" ht="13.8">
      <c r="A235" s="489" t="s">
        <v>904</v>
      </c>
      <c r="B235" s="493"/>
      <c r="C235" s="493"/>
      <c r="D235" s="493"/>
      <c r="E235" s="493"/>
      <c r="F235" s="493"/>
      <c r="G235" s="493"/>
      <c r="H235" s="493"/>
      <c r="I235" s="493"/>
      <c r="J235" s="493"/>
      <c r="K235" s="493"/>
      <c r="L235" s="493"/>
      <c r="M235" s="493"/>
      <c r="N235" s="493"/>
      <c r="O235" s="493"/>
      <c r="P235" s="493"/>
      <c r="Q235" s="493"/>
      <c r="R235" s="493"/>
      <c r="S235" s="493"/>
      <c r="T235" s="493"/>
      <c r="U235" s="493"/>
      <c r="V235" s="493"/>
      <c r="W235" s="493"/>
      <c r="X235" s="493"/>
      <c r="Y235" s="493"/>
      <c r="Z235" s="493"/>
      <c r="AA235" s="493"/>
      <c r="AB235" s="493"/>
      <c r="AC235" s="493"/>
      <c r="AD235" s="493"/>
      <c r="AE235" s="493"/>
      <c r="AF235" s="493"/>
      <c r="AG235" s="493"/>
      <c r="AH235" s="493"/>
      <c r="AI235" s="493"/>
      <c r="AJ235" s="493"/>
      <c r="AK235" s="493"/>
      <c r="AL235" s="493"/>
      <c r="AM235" s="493"/>
      <c r="AN235" s="493"/>
      <c r="AO235" s="493"/>
      <c r="AP235" s="493"/>
      <c r="AQ235" s="493"/>
      <c r="AR235" s="493"/>
      <c r="AS235" s="493"/>
      <c r="AT235" s="493"/>
      <c r="AU235" s="493"/>
      <c r="AV235" s="493"/>
      <c r="AW235" s="493"/>
      <c r="AX235" s="493"/>
      <c r="AY235" s="493"/>
      <c r="AZ235" s="493"/>
      <c r="BA235" s="493"/>
      <c r="BB235" s="493"/>
      <c r="BC235" s="493"/>
      <c r="BD235" s="493"/>
      <c r="BE235" s="493"/>
      <c r="BF235" s="493"/>
      <c r="BG235" s="493"/>
      <c r="BH235" s="493"/>
      <c r="BI235" s="493"/>
      <c r="BJ235" s="493"/>
      <c r="BK235" s="493"/>
      <c r="BL235" s="493"/>
      <c r="BM235" s="493"/>
      <c r="BN235" s="493"/>
      <c r="BO235" s="493"/>
      <c r="BP235" s="493"/>
      <c r="BQ235" s="493"/>
      <c r="BR235" s="493"/>
      <c r="BS235" s="493"/>
      <c r="BT235" s="493"/>
      <c r="BU235" s="493"/>
      <c r="BV235" s="493"/>
      <c r="BW235" s="493"/>
      <c r="BX235" s="493"/>
      <c r="BY235" s="493"/>
      <c r="BZ235" s="493"/>
      <c r="CA235" s="493"/>
      <c r="CB235" s="493"/>
      <c r="CC235" s="493"/>
      <c r="CD235" s="493"/>
      <c r="CE235" s="493"/>
      <c r="CF235" s="493"/>
      <c r="CG235" s="493"/>
      <c r="CH235" s="493"/>
      <c r="CI235" s="493"/>
      <c r="CJ235" s="493"/>
      <c r="CK235" s="493"/>
      <c r="CL235" s="493"/>
      <c r="CM235" s="493"/>
      <c r="CN235" s="493"/>
      <c r="CO235" s="493"/>
      <c r="CP235" s="493"/>
      <c r="CQ235" s="493"/>
      <c r="CR235" s="493"/>
      <c r="CS235" s="493"/>
      <c r="CT235" s="493"/>
      <c r="CU235" s="493"/>
      <c r="CV235" s="493"/>
      <c r="CW235" s="493"/>
      <c r="CX235" s="493"/>
      <c r="CY235" s="493"/>
      <c r="CZ235" s="493"/>
      <c r="DA235" s="493"/>
      <c r="DB235" s="493"/>
      <c r="DC235" s="493"/>
      <c r="DD235" s="493"/>
      <c r="DE235" s="493"/>
      <c r="DF235" s="493"/>
      <c r="DG235" s="493"/>
      <c r="DH235" s="493"/>
      <c r="DI235" s="493"/>
      <c r="DJ235" s="493"/>
      <c r="DK235" s="493"/>
      <c r="DL235" s="493"/>
      <c r="DM235" s="493"/>
      <c r="DN235" s="493"/>
      <c r="DO235" s="493"/>
      <c r="DP235" s="493"/>
      <c r="DQ235" s="493"/>
      <c r="DR235" s="493"/>
      <c r="DS235" s="493"/>
      <c r="DT235" s="493"/>
      <c r="DU235" s="493"/>
      <c r="DV235" s="493"/>
      <c r="DW235" s="493"/>
      <c r="DX235" s="493"/>
      <c r="DY235" s="493"/>
      <c r="DZ235" s="493"/>
      <c r="EA235" s="493"/>
      <c r="EB235" s="493"/>
      <c r="EC235" s="493"/>
      <c r="ED235" s="493"/>
      <c r="EE235" s="493"/>
      <c r="EF235" s="493"/>
      <c r="EG235" s="493"/>
      <c r="EH235" s="493"/>
      <c r="EI235" s="493"/>
      <c r="EJ235" s="493"/>
      <c r="EK235" s="493"/>
      <c r="EL235" s="493"/>
      <c r="EM235" s="493"/>
      <c r="EN235" s="493"/>
      <c r="EO235" s="493"/>
      <c r="EP235" s="493"/>
      <c r="EQ235" s="493"/>
      <c r="ER235" s="493"/>
      <c r="ES235" s="493"/>
      <c r="ET235" s="493"/>
      <c r="EU235" s="493"/>
      <c r="EV235" s="493"/>
      <c r="EW235" s="493"/>
      <c r="EX235" s="493"/>
      <c r="EY235" s="493"/>
      <c r="EZ235" s="493"/>
      <c r="FA235" s="493"/>
      <c r="FB235" s="493"/>
      <c r="FC235" s="493"/>
      <c r="FD235" s="493"/>
      <c r="FE235" s="493"/>
      <c r="FF235" s="493"/>
      <c r="FG235" s="493"/>
      <c r="FH235" s="493"/>
      <c r="FI235" s="493"/>
      <c r="FJ235" s="493"/>
      <c r="FK235" s="493"/>
      <c r="FL235" s="493"/>
      <c r="FM235" s="493"/>
      <c r="FN235" s="493"/>
      <c r="FO235" s="493"/>
      <c r="FP235" s="493"/>
      <c r="FQ235" s="493"/>
      <c r="FR235" s="493"/>
      <c r="FS235" s="493"/>
      <c r="FT235" s="493"/>
      <c r="FU235" s="493"/>
      <c r="FV235" s="493"/>
      <c r="FW235" s="493"/>
      <c r="FX235" s="493"/>
      <c r="FY235" s="493"/>
      <c r="FZ235" s="493"/>
      <c r="GA235" s="493"/>
      <c r="GB235" s="493"/>
      <c r="GC235" s="493"/>
      <c r="GD235" s="493"/>
      <c r="GE235" s="493"/>
      <c r="GF235" s="493"/>
      <c r="GG235" s="493"/>
      <c r="GH235" s="493"/>
      <c r="GI235" s="493"/>
      <c r="GJ235" s="493"/>
      <c r="GK235" s="493"/>
      <c r="GL235" s="493"/>
      <c r="GM235" s="493"/>
      <c r="GN235" s="493"/>
      <c r="GO235" s="493"/>
      <c r="GP235" s="493"/>
      <c r="GQ235" s="493"/>
      <c r="GR235" s="493"/>
      <c r="GS235" s="493"/>
      <c r="GT235" s="493"/>
      <c r="GU235" s="493"/>
      <c r="GV235" s="493"/>
      <c r="GW235" s="493"/>
      <c r="GX235" s="493"/>
      <c r="GY235" s="493"/>
      <c r="GZ235" s="493"/>
      <c r="HA235" s="493"/>
      <c r="HB235" s="493"/>
      <c r="HC235" s="493"/>
      <c r="HD235" s="493"/>
      <c r="HE235" s="493"/>
      <c r="HF235" s="493"/>
      <c r="HG235" s="493"/>
      <c r="HH235" s="493"/>
      <c r="HI235" s="493"/>
      <c r="HJ235" s="493"/>
      <c r="HK235" s="493"/>
      <c r="HL235" s="493"/>
      <c r="HM235" s="493"/>
      <c r="HN235" s="493"/>
      <c r="HO235" s="493"/>
      <c r="HP235" s="493"/>
      <c r="HQ235" s="493"/>
      <c r="HR235" s="493"/>
      <c r="HS235" s="493"/>
      <c r="HT235" s="493"/>
      <c r="HU235" s="493"/>
      <c r="HV235" s="493"/>
      <c r="HW235" s="493"/>
      <c r="HX235" s="493"/>
      <c r="HY235" s="493"/>
      <c r="HZ235" s="493"/>
      <c r="IA235" s="493"/>
      <c r="IB235" s="493"/>
      <c r="IC235" s="493"/>
      <c r="ID235" s="493"/>
      <c r="IE235" s="493"/>
      <c r="IF235" s="493"/>
      <c r="IG235" s="493"/>
      <c r="IH235" s="493"/>
      <c r="II235" s="493"/>
      <c r="IJ235" s="493"/>
      <c r="IK235" s="493"/>
      <c r="IL235" s="493"/>
      <c r="IM235" s="493"/>
      <c r="IN235" s="493"/>
      <c r="IO235" s="493"/>
      <c r="IP235" s="493"/>
      <c r="IQ235" s="493"/>
      <c r="IR235" s="493"/>
      <c r="IS235" s="493"/>
      <c r="IT235" s="493"/>
      <c r="IU235" s="493"/>
      <c r="IV235" s="493"/>
      <c r="IW235" s="493"/>
      <c r="IX235" s="493"/>
      <c r="IY235" s="493"/>
      <c r="IZ235" s="493"/>
      <c r="JA235" s="493"/>
      <c r="JB235" s="493"/>
      <c r="JC235" s="493"/>
      <c r="JD235" s="493"/>
      <c r="JE235" s="493"/>
      <c r="JF235" s="493"/>
      <c r="JG235" s="493"/>
      <c r="JH235" s="493"/>
      <c r="JI235" s="493"/>
      <c r="JJ235" s="493"/>
      <c r="JK235" s="493"/>
      <c r="JL235" s="493"/>
      <c r="JM235" s="493"/>
      <c r="JN235" s="493"/>
      <c r="JO235" s="493"/>
      <c r="JP235" s="493"/>
      <c r="JQ235" s="493"/>
      <c r="JR235" s="493"/>
      <c r="JS235" s="493"/>
      <c r="JT235" s="493"/>
      <c r="JU235" s="493"/>
      <c r="JV235" s="493"/>
      <c r="JW235" s="493"/>
      <c r="JX235" s="493"/>
      <c r="JY235" s="493"/>
      <c r="JZ235" s="493"/>
      <c r="KA235" s="493"/>
      <c r="KB235" s="493"/>
      <c r="KC235" s="493"/>
      <c r="KD235" s="493"/>
      <c r="KE235" s="493"/>
      <c r="KF235" s="493"/>
      <c r="KG235" s="493"/>
      <c r="KH235" s="493"/>
      <c r="KI235" s="493"/>
      <c r="KJ235" s="493"/>
      <c r="KK235" s="493"/>
      <c r="KL235" s="493"/>
      <c r="KM235" s="493"/>
      <c r="KN235" s="493"/>
      <c r="KO235" s="493"/>
      <c r="KP235" s="493"/>
      <c r="KQ235" s="493"/>
      <c r="KR235" s="493"/>
      <c r="KS235" s="493"/>
      <c r="KT235" s="493"/>
      <c r="KU235" s="493"/>
      <c r="KV235" s="493"/>
      <c r="KW235" s="493"/>
      <c r="KX235" s="493"/>
      <c r="KY235" s="493"/>
      <c r="KZ235" s="493"/>
      <c r="LA235" s="493"/>
      <c r="LB235" s="493"/>
      <c r="LC235" s="493"/>
      <c r="LD235" s="493"/>
      <c r="LE235" s="493"/>
      <c r="LF235" s="493"/>
      <c r="LG235" s="493"/>
      <c r="LH235" s="493"/>
      <c r="LI235" s="493"/>
      <c r="LJ235" s="493"/>
      <c r="LK235" s="493"/>
      <c r="LL235" s="493"/>
      <c r="LM235" s="493"/>
      <c r="LN235" s="493"/>
      <c r="LO235" s="493"/>
      <c r="LP235" s="493"/>
      <c r="LQ235" s="493"/>
      <c r="LR235" s="493"/>
      <c r="LS235" s="493"/>
      <c r="LT235" s="493"/>
      <c r="LU235" s="493"/>
      <c r="LV235" s="493"/>
      <c r="LW235" s="493"/>
      <c r="LX235" s="493"/>
      <c r="LY235" s="493"/>
      <c r="LZ235" s="493"/>
      <c r="MA235" s="493"/>
      <c r="MB235" s="493"/>
      <c r="MC235" s="493"/>
      <c r="MD235" s="493"/>
      <c r="ME235" s="493"/>
      <c r="MF235" s="493"/>
      <c r="MG235" s="493"/>
      <c r="MH235" s="493"/>
      <c r="MI235" s="493"/>
      <c r="MJ235" s="493"/>
      <c r="MK235" s="493"/>
      <c r="ML235" s="493"/>
      <c r="MM235" s="493"/>
      <c r="MN235" s="493"/>
      <c r="MO235" s="493"/>
      <c r="MP235" s="493"/>
      <c r="MQ235" s="493"/>
      <c r="MR235" s="493"/>
      <c r="MS235" s="493"/>
      <c r="MT235" s="493"/>
      <c r="MU235" s="493"/>
      <c r="MV235" s="493"/>
      <c r="MW235" s="493"/>
    </row>
    <row r="236" spans="1:361" s="1" customFormat="1" ht="13.8">
      <c r="A236" s="518" t="s">
        <v>759</v>
      </c>
      <c r="B236" s="494"/>
      <c r="C236" s="494"/>
      <c r="D236" s="494"/>
      <c r="E236" s="494"/>
      <c r="F236" s="494"/>
      <c r="G236" s="494"/>
      <c r="H236" s="494"/>
      <c r="I236" s="494"/>
      <c r="J236" s="494"/>
      <c r="K236" s="494"/>
      <c r="L236" s="494"/>
      <c r="M236" s="494"/>
      <c r="N236" s="494"/>
      <c r="O236" s="494"/>
      <c r="P236" s="494"/>
      <c r="Q236" s="494"/>
      <c r="R236" s="494"/>
      <c r="S236" s="494"/>
      <c r="T236" s="494"/>
      <c r="U236" s="494"/>
      <c r="V236" s="494"/>
      <c r="W236" s="494"/>
      <c r="X236" s="494"/>
      <c r="Y236" s="494"/>
      <c r="Z236" s="494"/>
      <c r="AA236" s="494"/>
      <c r="AB236" s="494"/>
      <c r="AC236" s="494"/>
      <c r="AD236" s="494"/>
      <c r="AE236" s="494"/>
      <c r="AF236" s="494"/>
      <c r="AG236" s="494"/>
      <c r="AH236" s="494"/>
      <c r="AI236" s="494"/>
      <c r="AJ236" s="494"/>
      <c r="AK236" s="494"/>
      <c r="AL236" s="494"/>
      <c r="AM236" s="494"/>
      <c r="AN236" s="494"/>
      <c r="AO236" s="494"/>
      <c r="AP236" s="494"/>
      <c r="AQ236" s="494"/>
      <c r="AR236" s="494"/>
      <c r="AS236" s="494"/>
      <c r="AT236" s="494"/>
      <c r="AU236" s="494"/>
      <c r="AV236" s="494"/>
      <c r="AW236" s="494"/>
      <c r="AX236" s="494"/>
      <c r="AY236" s="494"/>
      <c r="AZ236" s="494"/>
      <c r="BA236" s="494"/>
      <c r="BB236" s="494"/>
      <c r="BC236" s="494"/>
      <c r="BD236" s="494"/>
      <c r="BE236" s="494"/>
      <c r="BF236" s="494"/>
      <c r="BG236" s="494"/>
      <c r="BH236" s="494"/>
      <c r="BI236" s="494"/>
      <c r="BJ236" s="494"/>
      <c r="BK236" s="494"/>
      <c r="BL236" s="494"/>
      <c r="BM236" s="494"/>
      <c r="BN236" s="494"/>
      <c r="BO236" s="494"/>
      <c r="BP236" s="494"/>
      <c r="BQ236" s="494"/>
      <c r="BR236" s="494"/>
      <c r="BS236" s="494"/>
      <c r="BT236" s="494"/>
      <c r="BU236" s="494"/>
      <c r="BV236" s="494"/>
      <c r="BW236" s="494"/>
      <c r="BX236" s="494"/>
      <c r="BY236" s="494"/>
      <c r="BZ236" s="494"/>
      <c r="CA236" s="494"/>
      <c r="CB236" s="494"/>
      <c r="CC236" s="494"/>
      <c r="CD236" s="494"/>
      <c r="CE236" s="494"/>
      <c r="CF236" s="494"/>
      <c r="CG236" s="494"/>
      <c r="CH236" s="494"/>
      <c r="CI236" s="494"/>
      <c r="CJ236" s="494"/>
      <c r="CK236" s="494"/>
      <c r="CL236" s="494"/>
      <c r="CM236" s="494"/>
      <c r="CN236" s="494"/>
      <c r="CO236" s="494"/>
      <c r="CP236" s="494"/>
      <c r="CQ236" s="494"/>
      <c r="CR236" s="494"/>
      <c r="CS236" s="494"/>
      <c r="CT236" s="494"/>
      <c r="CU236" s="494"/>
      <c r="CV236" s="494"/>
      <c r="CW236" s="494"/>
      <c r="CX236" s="494"/>
      <c r="CY236" s="494"/>
      <c r="CZ236" s="494"/>
      <c r="DA236" s="494"/>
      <c r="DB236" s="494"/>
      <c r="DC236" s="494"/>
      <c r="DD236" s="494"/>
      <c r="DE236" s="494"/>
      <c r="DF236" s="494"/>
      <c r="DG236" s="494"/>
      <c r="DH236" s="494"/>
      <c r="DI236" s="494"/>
      <c r="DJ236" s="494"/>
      <c r="DK236" s="494"/>
      <c r="DL236" s="494"/>
      <c r="DM236" s="494"/>
      <c r="DN236" s="494"/>
      <c r="DO236" s="494"/>
      <c r="DP236" s="494"/>
      <c r="DQ236" s="494"/>
      <c r="DR236" s="494"/>
      <c r="DS236" s="494"/>
      <c r="DT236" s="494"/>
      <c r="DU236" s="494"/>
      <c r="DV236" s="494"/>
      <c r="DW236" s="494"/>
      <c r="DX236" s="494"/>
      <c r="DY236" s="494"/>
      <c r="DZ236" s="494"/>
      <c r="EA236" s="494"/>
      <c r="EB236" s="494"/>
      <c r="EC236" s="494"/>
      <c r="ED236" s="494"/>
      <c r="EE236" s="494"/>
      <c r="EF236" s="494"/>
      <c r="EG236" s="494"/>
      <c r="EH236" s="494"/>
      <c r="EI236" s="494"/>
      <c r="EJ236" s="494"/>
      <c r="EK236" s="494"/>
      <c r="EL236" s="494"/>
      <c r="EM236" s="494"/>
      <c r="EN236" s="494"/>
      <c r="EO236" s="494"/>
      <c r="EP236" s="494"/>
      <c r="EQ236" s="494"/>
      <c r="ER236" s="494"/>
      <c r="ES236" s="494"/>
      <c r="ET236" s="494"/>
      <c r="EU236" s="494"/>
      <c r="EV236" s="494"/>
      <c r="EW236" s="494"/>
      <c r="EX236" s="494"/>
      <c r="EY236" s="494"/>
      <c r="EZ236" s="494"/>
      <c r="FA236" s="494"/>
      <c r="FB236" s="494"/>
      <c r="FC236" s="494"/>
      <c r="FD236" s="494"/>
      <c r="FE236" s="494"/>
      <c r="FF236" s="494"/>
      <c r="FG236" s="494"/>
      <c r="FH236" s="494"/>
      <c r="FI236" s="494"/>
      <c r="FJ236" s="494"/>
      <c r="FK236" s="494"/>
      <c r="FL236" s="494"/>
      <c r="FM236" s="494"/>
      <c r="FN236" s="494"/>
      <c r="FO236" s="494"/>
      <c r="FP236" s="494"/>
      <c r="FQ236" s="494"/>
      <c r="FR236" s="494"/>
      <c r="FS236" s="494"/>
      <c r="FT236" s="494"/>
      <c r="FU236" s="494"/>
      <c r="FV236" s="494"/>
      <c r="FW236" s="494"/>
      <c r="FX236" s="494"/>
      <c r="FY236" s="494"/>
      <c r="FZ236" s="494"/>
      <c r="GA236" s="494"/>
      <c r="GB236" s="494"/>
      <c r="GC236" s="494"/>
      <c r="GD236" s="494"/>
      <c r="GE236" s="494"/>
      <c r="GF236" s="494"/>
      <c r="GG236" s="494"/>
      <c r="GH236" s="494"/>
      <c r="GI236" s="494"/>
      <c r="GJ236" s="494"/>
      <c r="GK236" s="494"/>
      <c r="GL236" s="494"/>
      <c r="GM236" s="494"/>
      <c r="GN236" s="494"/>
      <c r="GO236" s="494"/>
      <c r="GP236" s="494"/>
      <c r="GQ236" s="494"/>
      <c r="GR236" s="494"/>
      <c r="GS236" s="494"/>
      <c r="GT236" s="494"/>
      <c r="GU236" s="494"/>
      <c r="GV236" s="494"/>
      <c r="GW236" s="494"/>
      <c r="GX236" s="494"/>
      <c r="GY236" s="494"/>
      <c r="GZ236" s="494"/>
      <c r="HA236" s="494"/>
      <c r="HB236" s="494"/>
      <c r="HC236" s="494"/>
      <c r="HD236" s="494"/>
      <c r="HE236" s="494"/>
      <c r="HF236" s="494"/>
      <c r="HG236" s="494"/>
      <c r="HH236" s="494"/>
      <c r="HI236" s="494"/>
      <c r="HJ236" s="494"/>
      <c r="HK236" s="494"/>
      <c r="HL236" s="494"/>
      <c r="HM236" s="494"/>
      <c r="HN236" s="494"/>
      <c r="HO236" s="494"/>
      <c r="HP236" s="494"/>
      <c r="HQ236" s="494"/>
      <c r="HR236" s="494"/>
      <c r="HS236" s="494"/>
      <c r="HT236" s="494"/>
      <c r="HU236" s="494"/>
      <c r="HV236" s="494"/>
      <c r="HW236" s="494"/>
      <c r="HX236" s="494"/>
      <c r="HY236" s="494"/>
      <c r="HZ236" s="494"/>
      <c r="IA236" s="494"/>
      <c r="IB236" s="494"/>
      <c r="IC236" s="494"/>
      <c r="ID236" s="494"/>
      <c r="IE236" s="494"/>
      <c r="IF236" s="494"/>
      <c r="IG236" s="494"/>
      <c r="IH236" s="494"/>
      <c r="II236" s="494"/>
      <c r="IJ236" s="494"/>
      <c r="IK236" s="494"/>
      <c r="IL236" s="494"/>
      <c r="IM236" s="494"/>
      <c r="IN236" s="494"/>
      <c r="IO236" s="494"/>
      <c r="IP236" s="494"/>
      <c r="IQ236" s="494"/>
      <c r="IR236" s="494"/>
      <c r="IS236" s="494"/>
      <c r="IT236" s="494"/>
      <c r="IU236" s="494"/>
      <c r="IV236" s="494"/>
      <c r="IW236" s="494"/>
      <c r="IX236" s="494"/>
      <c r="IY236" s="494"/>
      <c r="IZ236" s="494"/>
      <c r="JA236" s="494"/>
      <c r="JB236" s="494"/>
      <c r="JC236" s="494"/>
      <c r="JD236" s="494"/>
      <c r="JE236" s="494"/>
      <c r="JF236" s="494"/>
      <c r="JG236" s="494"/>
      <c r="JH236" s="494"/>
      <c r="JI236" s="494"/>
      <c r="JJ236" s="494"/>
      <c r="JK236" s="494"/>
      <c r="JL236" s="494"/>
      <c r="JM236" s="494"/>
      <c r="JN236" s="494"/>
      <c r="JO236" s="494"/>
      <c r="JP236" s="494"/>
      <c r="JQ236" s="494"/>
      <c r="JR236" s="494"/>
      <c r="JS236" s="494"/>
      <c r="JT236" s="494"/>
      <c r="JU236" s="494"/>
      <c r="JV236" s="494"/>
      <c r="JW236" s="494"/>
      <c r="JX236" s="494"/>
      <c r="JY236" s="494"/>
      <c r="JZ236" s="494"/>
      <c r="KA236" s="494"/>
      <c r="KB236" s="494"/>
      <c r="KC236" s="494"/>
      <c r="KD236" s="494"/>
      <c r="KE236" s="494"/>
      <c r="KF236" s="494"/>
      <c r="KG236" s="494"/>
      <c r="KH236" s="494"/>
      <c r="KI236" s="494"/>
      <c r="KJ236" s="494"/>
      <c r="KK236" s="494"/>
      <c r="KL236" s="494"/>
      <c r="KM236" s="494"/>
      <c r="KN236" s="494"/>
      <c r="KO236" s="494"/>
      <c r="KP236" s="494"/>
      <c r="KQ236" s="494"/>
      <c r="KR236" s="494"/>
      <c r="KS236" s="494"/>
      <c r="KT236" s="494"/>
      <c r="KU236" s="494"/>
      <c r="KV236" s="494"/>
      <c r="KW236" s="494"/>
      <c r="KX236" s="494"/>
      <c r="KY236" s="494"/>
      <c r="KZ236" s="494"/>
      <c r="LA236" s="494"/>
      <c r="LB236" s="494"/>
      <c r="LC236" s="494"/>
      <c r="LD236" s="494"/>
      <c r="LE236" s="494"/>
      <c r="LF236" s="494"/>
      <c r="LG236" s="494"/>
      <c r="LH236" s="494"/>
      <c r="LI236" s="494"/>
      <c r="LJ236" s="494"/>
      <c r="LK236" s="494"/>
      <c r="LL236" s="494"/>
      <c r="LM236" s="494"/>
      <c r="LN236" s="494"/>
      <c r="LO236" s="494"/>
      <c r="LP236" s="494"/>
      <c r="LQ236" s="494"/>
      <c r="LR236" s="494"/>
      <c r="LS236" s="494"/>
      <c r="LT236" s="494"/>
      <c r="LU236" s="494"/>
      <c r="LV236" s="494"/>
      <c r="LW236" s="494"/>
      <c r="LX236" s="494"/>
      <c r="LY236" s="494"/>
      <c r="LZ236" s="494"/>
      <c r="MA236" s="494"/>
      <c r="MB236" s="494"/>
      <c r="MC236" s="494"/>
      <c r="MD236" s="494"/>
      <c r="ME236" s="494"/>
      <c r="MF236" s="494"/>
      <c r="MG236" s="494"/>
      <c r="MH236" s="494"/>
      <c r="MI236" s="494"/>
      <c r="MJ236" s="494"/>
      <c r="MK236" s="494"/>
      <c r="ML236" s="494"/>
      <c r="MM236" s="494"/>
      <c r="MN236" s="494"/>
      <c r="MO236" s="494"/>
      <c r="MP236" s="494"/>
      <c r="MQ236" s="494"/>
      <c r="MR236" s="494"/>
      <c r="MS236" s="494"/>
      <c r="MT236" s="494"/>
      <c r="MU236" s="494"/>
      <c r="MV236" s="494"/>
      <c r="MW236" s="494"/>
    </row>
    <row r="237" spans="1:361" s="1" customFormat="1" thickBot="1">
      <c r="A237" s="491" t="s">
        <v>668</v>
      </c>
      <c r="B237" s="495"/>
      <c r="C237" s="495"/>
      <c r="D237" s="495"/>
      <c r="E237" s="495"/>
      <c r="F237" s="495"/>
      <c r="G237" s="495"/>
      <c r="H237" s="495"/>
      <c r="I237" s="495"/>
      <c r="J237" s="495"/>
      <c r="K237" s="495"/>
      <c r="L237" s="495"/>
      <c r="M237" s="495"/>
      <c r="N237" s="495"/>
      <c r="O237" s="495"/>
      <c r="P237" s="495"/>
      <c r="Q237" s="495"/>
      <c r="R237" s="495"/>
      <c r="S237" s="495"/>
      <c r="T237" s="495"/>
      <c r="U237" s="495"/>
      <c r="V237" s="495"/>
      <c r="W237" s="495"/>
      <c r="X237" s="495"/>
      <c r="Y237" s="495"/>
      <c r="Z237" s="495"/>
      <c r="AA237" s="495"/>
      <c r="AB237" s="495"/>
      <c r="AC237" s="495"/>
      <c r="AD237" s="495"/>
      <c r="AE237" s="495"/>
      <c r="AF237" s="495"/>
      <c r="AG237" s="495"/>
      <c r="AH237" s="495"/>
      <c r="AI237" s="495"/>
      <c r="AJ237" s="495"/>
      <c r="AK237" s="495"/>
      <c r="AL237" s="495"/>
      <c r="AM237" s="495"/>
      <c r="AN237" s="495"/>
      <c r="AO237" s="495"/>
      <c r="AP237" s="495"/>
      <c r="AQ237" s="495"/>
      <c r="AR237" s="495"/>
      <c r="AS237" s="495"/>
      <c r="AT237" s="495"/>
      <c r="AU237" s="495"/>
      <c r="AV237" s="495"/>
      <c r="AW237" s="495"/>
      <c r="AX237" s="495"/>
      <c r="AY237" s="495"/>
      <c r="AZ237" s="495"/>
      <c r="BA237" s="495"/>
      <c r="BB237" s="495"/>
      <c r="BC237" s="495"/>
      <c r="BD237" s="495"/>
      <c r="BE237" s="495"/>
      <c r="BF237" s="495"/>
      <c r="BG237" s="495"/>
      <c r="BH237" s="495"/>
      <c r="BI237" s="495"/>
      <c r="BJ237" s="495"/>
      <c r="BK237" s="495"/>
      <c r="BL237" s="495"/>
      <c r="BM237" s="495"/>
      <c r="BN237" s="495"/>
      <c r="BO237" s="495"/>
      <c r="BP237" s="495"/>
      <c r="BQ237" s="495"/>
      <c r="BR237" s="495"/>
      <c r="BS237" s="495"/>
      <c r="BT237" s="495"/>
      <c r="BU237" s="495"/>
      <c r="BV237" s="495"/>
      <c r="BW237" s="495"/>
      <c r="BX237" s="495"/>
      <c r="BY237" s="495"/>
      <c r="BZ237" s="495"/>
      <c r="CA237" s="495"/>
      <c r="CB237" s="495"/>
      <c r="CC237" s="495"/>
      <c r="CD237" s="495"/>
      <c r="CE237" s="495"/>
      <c r="CF237" s="495"/>
      <c r="CG237" s="495"/>
      <c r="CH237" s="495"/>
      <c r="CI237" s="495"/>
      <c r="CJ237" s="495"/>
      <c r="CK237" s="495"/>
      <c r="CL237" s="495"/>
      <c r="CM237" s="495"/>
      <c r="CN237" s="495"/>
      <c r="CO237" s="495"/>
      <c r="CP237" s="495"/>
      <c r="CQ237" s="495"/>
      <c r="CR237" s="495"/>
      <c r="CS237" s="495"/>
      <c r="CT237" s="495"/>
      <c r="CU237" s="495"/>
      <c r="CV237" s="495"/>
      <c r="CW237" s="495"/>
      <c r="CX237" s="495"/>
      <c r="CY237" s="495"/>
      <c r="CZ237" s="495"/>
      <c r="DA237" s="495"/>
      <c r="DB237" s="495"/>
      <c r="DC237" s="495"/>
      <c r="DD237" s="495"/>
      <c r="DE237" s="495"/>
      <c r="DF237" s="495"/>
      <c r="DG237" s="495"/>
      <c r="DH237" s="495"/>
      <c r="DI237" s="495"/>
      <c r="DJ237" s="495"/>
      <c r="DK237" s="495"/>
      <c r="DL237" s="495"/>
      <c r="DM237" s="495"/>
      <c r="DN237" s="495"/>
      <c r="DO237" s="495"/>
      <c r="DP237" s="495"/>
      <c r="DQ237" s="495"/>
      <c r="DR237" s="495"/>
      <c r="DS237" s="495"/>
      <c r="DT237" s="495"/>
      <c r="DU237" s="495"/>
      <c r="DV237" s="495"/>
      <c r="DW237" s="495"/>
      <c r="DX237" s="495"/>
      <c r="DY237" s="495"/>
      <c r="DZ237" s="495"/>
      <c r="EA237" s="495"/>
      <c r="EB237" s="495"/>
      <c r="EC237" s="495"/>
      <c r="ED237" s="495"/>
      <c r="EE237" s="495"/>
      <c r="EF237" s="495"/>
      <c r="EG237" s="495"/>
      <c r="EH237" s="495"/>
      <c r="EI237" s="495"/>
      <c r="EJ237" s="495"/>
      <c r="EK237" s="495"/>
      <c r="EL237" s="495"/>
      <c r="EM237" s="495"/>
      <c r="EN237" s="495"/>
      <c r="EO237" s="495"/>
      <c r="EP237" s="495"/>
      <c r="EQ237" s="495"/>
      <c r="ER237" s="495"/>
      <c r="ES237" s="495"/>
      <c r="ET237" s="495"/>
      <c r="EU237" s="495"/>
      <c r="EV237" s="495"/>
      <c r="EW237" s="495"/>
      <c r="EX237" s="495"/>
      <c r="EY237" s="495"/>
      <c r="EZ237" s="495"/>
      <c r="FA237" s="495"/>
      <c r="FB237" s="495"/>
      <c r="FC237" s="495"/>
      <c r="FD237" s="495"/>
      <c r="FE237" s="495"/>
      <c r="FF237" s="495"/>
      <c r="FG237" s="495"/>
      <c r="FH237" s="495"/>
      <c r="FI237" s="495"/>
      <c r="FJ237" s="495"/>
      <c r="FK237" s="495"/>
      <c r="FL237" s="495"/>
      <c r="FM237" s="495"/>
      <c r="FN237" s="495"/>
      <c r="FO237" s="495"/>
      <c r="FP237" s="495"/>
      <c r="FQ237" s="495"/>
      <c r="FR237" s="495"/>
      <c r="FS237" s="495"/>
      <c r="FT237" s="495"/>
      <c r="FU237" s="495"/>
      <c r="FV237" s="495"/>
      <c r="FW237" s="495"/>
      <c r="FX237" s="495"/>
      <c r="FY237" s="495"/>
      <c r="FZ237" s="495"/>
      <c r="GA237" s="495"/>
      <c r="GB237" s="495"/>
      <c r="GC237" s="495"/>
      <c r="GD237" s="495"/>
      <c r="GE237" s="495"/>
      <c r="GF237" s="495"/>
      <c r="GG237" s="495"/>
      <c r="GH237" s="495"/>
      <c r="GI237" s="495"/>
      <c r="GJ237" s="495"/>
      <c r="GK237" s="495"/>
      <c r="GL237" s="495"/>
      <c r="GM237" s="495"/>
      <c r="GN237" s="495"/>
      <c r="GO237" s="495"/>
      <c r="GP237" s="495"/>
      <c r="GQ237" s="495"/>
      <c r="GR237" s="495"/>
      <c r="GS237" s="495"/>
      <c r="GT237" s="495"/>
      <c r="GU237" s="495"/>
      <c r="GV237" s="495"/>
      <c r="GW237" s="495"/>
      <c r="GX237" s="495"/>
      <c r="GY237" s="495"/>
      <c r="GZ237" s="495"/>
      <c r="HA237" s="495"/>
      <c r="HB237" s="495"/>
      <c r="HC237" s="495"/>
      <c r="HD237" s="495"/>
      <c r="HE237" s="495"/>
      <c r="HF237" s="495"/>
      <c r="HG237" s="495"/>
      <c r="HH237" s="495"/>
      <c r="HI237" s="495"/>
      <c r="HJ237" s="495"/>
      <c r="HK237" s="495"/>
      <c r="HL237" s="495"/>
      <c r="HM237" s="495"/>
      <c r="HN237" s="495"/>
      <c r="HO237" s="495"/>
      <c r="HP237" s="495"/>
      <c r="HQ237" s="495"/>
      <c r="HR237" s="495"/>
      <c r="HS237" s="495"/>
      <c r="HT237" s="495"/>
      <c r="HU237" s="495"/>
      <c r="HV237" s="495"/>
      <c r="HW237" s="495"/>
      <c r="HX237" s="495"/>
      <c r="HY237" s="495"/>
      <c r="HZ237" s="495"/>
      <c r="IA237" s="495"/>
      <c r="IB237" s="495"/>
      <c r="IC237" s="495"/>
      <c r="ID237" s="495"/>
      <c r="IE237" s="495"/>
      <c r="IF237" s="495"/>
      <c r="IG237" s="495"/>
      <c r="IH237" s="495"/>
      <c r="II237" s="495"/>
      <c r="IJ237" s="495"/>
      <c r="IK237" s="495"/>
      <c r="IL237" s="495"/>
      <c r="IM237" s="495"/>
      <c r="IN237" s="495"/>
      <c r="IO237" s="495"/>
      <c r="IP237" s="495"/>
      <c r="IQ237" s="495"/>
      <c r="IR237" s="495"/>
      <c r="IS237" s="495"/>
      <c r="IT237" s="495"/>
      <c r="IU237" s="495"/>
      <c r="IV237" s="495"/>
      <c r="IW237" s="495"/>
      <c r="IX237" s="495"/>
      <c r="IY237" s="495"/>
      <c r="IZ237" s="495"/>
      <c r="JA237" s="495"/>
      <c r="JB237" s="495"/>
      <c r="JC237" s="495"/>
      <c r="JD237" s="495"/>
      <c r="JE237" s="495"/>
      <c r="JF237" s="495"/>
      <c r="JG237" s="495"/>
      <c r="JH237" s="495"/>
      <c r="JI237" s="495"/>
      <c r="JJ237" s="495"/>
      <c r="JK237" s="495"/>
      <c r="JL237" s="495"/>
      <c r="JM237" s="495"/>
      <c r="JN237" s="495"/>
      <c r="JO237" s="495"/>
      <c r="JP237" s="495"/>
      <c r="JQ237" s="495"/>
      <c r="JR237" s="495"/>
      <c r="JS237" s="495"/>
      <c r="JT237" s="495"/>
      <c r="JU237" s="495"/>
      <c r="JV237" s="495"/>
      <c r="JW237" s="495"/>
      <c r="JX237" s="495"/>
      <c r="JY237" s="495"/>
      <c r="JZ237" s="495"/>
      <c r="KA237" s="495"/>
      <c r="KB237" s="495"/>
      <c r="KC237" s="495"/>
      <c r="KD237" s="495"/>
      <c r="KE237" s="495"/>
      <c r="KF237" s="495"/>
      <c r="KG237" s="495"/>
      <c r="KH237" s="495"/>
      <c r="KI237" s="495"/>
      <c r="KJ237" s="495"/>
      <c r="KK237" s="495"/>
      <c r="KL237" s="495"/>
      <c r="KM237" s="495"/>
      <c r="KN237" s="495"/>
      <c r="KO237" s="495"/>
      <c r="KP237" s="495"/>
      <c r="KQ237" s="495"/>
      <c r="KR237" s="495"/>
      <c r="KS237" s="495"/>
      <c r="KT237" s="495"/>
      <c r="KU237" s="495"/>
      <c r="KV237" s="495"/>
      <c r="KW237" s="495"/>
      <c r="KX237" s="495"/>
      <c r="KY237" s="495"/>
      <c r="KZ237" s="495"/>
      <c r="LA237" s="495"/>
      <c r="LB237" s="495"/>
      <c r="LC237" s="495"/>
      <c r="LD237" s="495"/>
      <c r="LE237" s="495"/>
      <c r="LF237" s="495"/>
      <c r="LG237" s="495"/>
      <c r="LH237" s="495"/>
      <c r="LI237" s="495"/>
      <c r="LJ237" s="495"/>
      <c r="LK237" s="495"/>
      <c r="LL237" s="495"/>
      <c r="LM237" s="495"/>
      <c r="LN237" s="495"/>
      <c r="LO237" s="495"/>
      <c r="LP237" s="495"/>
      <c r="LQ237" s="495"/>
      <c r="LR237" s="495"/>
      <c r="LS237" s="495"/>
      <c r="LT237" s="495"/>
      <c r="LU237" s="495"/>
      <c r="LV237" s="495"/>
      <c r="LW237" s="495"/>
      <c r="LX237" s="495"/>
      <c r="LY237" s="495"/>
      <c r="LZ237" s="495"/>
      <c r="MA237" s="495"/>
      <c r="MB237" s="495"/>
      <c r="MC237" s="495"/>
      <c r="MD237" s="495"/>
      <c r="ME237" s="495"/>
      <c r="MF237" s="495"/>
      <c r="MG237" s="495"/>
      <c r="MH237" s="495"/>
      <c r="MI237" s="495"/>
      <c r="MJ237" s="495"/>
      <c r="MK237" s="495"/>
      <c r="ML237" s="495"/>
      <c r="MM237" s="495"/>
      <c r="MN237" s="495"/>
      <c r="MO237" s="495"/>
      <c r="MP237" s="495"/>
      <c r="MQ237" s="495"/>
      <c r="MR237" s="495"/>
      <c r="MS237" s="495"/>
      <c r="MT237" s="495"/>
      <c r="MU237" s="495"/>
      <c r="MV237" s="495"/>
      <c r="MW237" s="495"/>
    </row>
    <row r="238" spans="1:361" s="1" customFormat="1" ht="13.8">
      <c r="A238" s="497" t="s">
        <v>959</v>
      </c>
      <c r="B238" s="499"/>
      <c r="C238" s="499"/>
      <c r="D238" s="499"/>
      <c r="E238" s="499"/>
      <c r="F238" s="499"/>
      <c r="G238" s="499"/>
      <c r="H238" s="499"/>
      <c r="I238" s="499"/>
      <c r="J238" s="499"/>
      <c r="K238" s="499"/>
      <c r="L238" s="499"/>
      <c r="M238" s="499"/>
      <c r="N238" s="499"/>
      <c r="O238" s="499"/>
      <c r="P238" s="499"/>
      <c r="Q238" s="499"/>
      <c r="R238" s="499"/>
      <c r="S238" s="499"/>
      <c r="T238" s="499"/>
      <c r="U238" s="499"/>
      <c r="V238" s="499"/>
      <c r="W238" s="499"/>
      <c r="X238" s="499"/>
      <c r="Y238" s="499"/>
      <c r="Z238" s="499"/>
      <c r="AA238" s="499"/>
      <c r="AB238" s="499"/>
      <c r="AC238" s="499"/>
      <c r="AD238" s="499"/>
      <c r="AE238" s="499"/>
      <c r="AF238" s="499"/>
      <c r="AG238" s="499"/>
      <c r="AH238" s="499"/>
      <c r="AI238" s="499"/>
      <c r="AJ238" s="499"/>
      <c r="AK238" s="499"/>
      <c r="AL238" s="499"/>
      <c r="AM238" s="499"/>
      <c r="AN238" s="499"/>
      <c r="AO238" s="499"/>
      <c r="AP238" s="499"/>
      <c r="AQ238" s="499"/>
      <c r="AR238" s="499"/>
      <c r="AS238" s="499"/>
      <c r="AT238" s="499"/>
      <c r="AU238" s="499"/>
      <c r="AV238" s="499"/>
      <c r="AW238" s="499"/>
      <c r="AX238" s="499"/>
      <c r="AY238" s="499"/>
      <c r="AZ238" s="499"/>
      <c r="BA238" s="499"/>
      <c r="BB238" s="499"/>
      <c r="BC238" s="499"/>
      <c r="BD238" s="499"/>
      <c r="BE238" s="499"/>
      <c r="BF238" s="499"/>
      <c r="BG238" s="499"/>
      <c r="BH238" s="499"/>
      <c r="BI238" s="499"/>
      <c r="BJ238" s="499"/>
      <c r="BK238" s="499"/>
      <c r="BL238" s="499"/>
      <c r="BM238" s="499"/>
      <c r="BN238" s="499"/>
      <c r="BO238" s="499"/>
      <c r="BP238" s="499"/>
      <c r="BQ238" s="499"/>
      <c r="BR238" s="499"/>
      <c r="BS238" s="499"/>
      <c r="BT238" s="499"/>
      <c r="BU238" s="499"/>
      <c r="BV238" s="499"/>
      <c r="BW238" s="499"/>
      <c r="BX238" s="499"/>
      <c r="BY238" s="499"/>
      <c r="BZ238" s="499"/>
      <c r="CA238" s="499"/>
      <c r="CB238" s="499"/>
      <c r="CC238" s="499"/>
      <c r="CD238" s="499"/>
      <c r="CE238" s="499"/>
      <c r="CF238" s="499"/>
      <c r="CG238" s="499"/>
      <c r="CH238" s="499"/>
      <c r="CI238" s="499"/>
      <c r="CJ238" s="499"/>
      <c r="CK238" s="499"/>
      <c r="CL238" s="499"/>
      <c r="CM238" s="499"/>
      <c r="CN238" s="499"/>
      <c r="CO238" s="499"/>
      <c r="CP238" s="499"/>
      <c r="CQ238" s="499"/>
      <c r="CR238" s="499"/>
      <c r="CS238" s="499"/>
      <c r="CT238" s="499"/>
      <c r="CU238" s="499"/>
      <c r="CV238" s="499"/>
      <c r="CW238" s="499"/>
      <c r="CX238" s="499"/>
      <c r="CY238" s="499"/>
      <c r="CZ238" s="499"/>
      <c r="DA238" s="499"/>
      <c r="DB238" s="499"/>
      <c r="DC238" s="499"/>
      <c r="DD238" s="499"/>
      <c r="DE238" s="499"/>
      <c r="DF238" s="499"/>
      <c r="DG238" s="499"/>
      <c r="DH238" s="499"/>
      <c r="DI238" s="499"/>
      <c r="DJ238" s="499"/>
      <c r="DK238" s="499"/>
      <c r="DL238" s="499"/>
      <c r="DM238" s="499"/>
      <c r="DN238" s="499"/>
      <c r="DO238" s="499"/>
      <c r="DP238" s="499"/>
      <c r="DQ238" s="499"/>
      <c r="DR238" s="499"/>
      <c r="DS238" s="499"/>
      <c r="DT238" s="499"/>
      <c r="DU238" s="499"/>
      <c r="DV238" s="499"/>
      <c r="DW238" s="499"/>
      <c r="DX238" s="499"/>
      <c r="DY238" s="499"/>
      <c r="DZ238" s="499"/>
      <c r="EA238" s="499"/>
      <c r="EB238" s="499"/>
      <c r="EC238" s="499"/>
      <c r="ED238" s="499"/>
      <c r="EE238" s="499"/>
      <c r="EF238" s="499"/>
      <c r="EG238" s="499"/>
      <c r="EH238" s="499"/>
      <c r="EI238" s="499"/>
      <c r="EJ238" s="499"/>
      <c r="EK238" s="499"/>
      <c r="EL238" s="499"/>
      <c r="EM238" s="499"/>
      <c r="EN238" s="499"/>
      <c r="EO238" s="499"/>
      <c r="EP238" s="499"/>
      <c r="EQ238" s="499"/>
      <c r="ER238" s="499"/>
      <c r="ES238" s="499"/>
      <c r="ET238" s="499"/>
      <c r="EU238" s="499"/>
      <c r="EV238" s="499"/>
      <c r="EW238" s="499"/>
      <c r="EX238" s="499"/>
      <c r="EY238" s="499"/>
      <c r="EZ238" s="499"/>
      <c r="FA238" s="499"/>
      <c r="FB238" s="499"/>
      <c r="FC238" s="499"/>
      <c r="FD238" s="499"/>
      <c r="FE238" s="499"/>
      <c r="FF238" s="499"/>
      <c r="FG238" s="499"/>
      <c r="FH238" s="499"/>
      <c r="FI238" s="499"/>
      <c r="FJ238" s="499"/>
      <c r="FK238" s="499"/>
      <c r="FL238" s="499"/>
      <c r="FM238" s="499"/>
      <c r="FN238" s="499"/>
      <c r="FO238" s="499"/>
      <c r="FP238" s="499"/>
      <c r="FQ238" s="499"/>
      <c r="FR238" s="499"/>
      <c r="FS238" s="499"/>
      <c r="FT238" s="499"/>
      <c r="FU238" s="499"/>
      <c r="FV238" s="499"/>
      <c r="FW238" s="499"/>
      <c r="FX238" s="499"/>
      <c r="FY238" s="499"/>
      <c r="FZ238" s="499"/>
      <c r="GA238" s="499"/>
      <c r="GB238" s="499"/>
      <c r="GC238" s="499"/>
      <c r="GD238" s="499"/>
      <c r="GE238" s="499"/>
      <c r="GF238" s="499"/>
      <c r="GG238" s="499"/>
      <c r="GH238" s="499"/>
      <c r="GI238" s="499"/>
      <c r="GJ238" s="499"/>
      <c r="GK238" s="499"/>
      <c r="GL238" s="499"/>
      <c r="GM238" s="499"/>
      <c r="GN238" s="499"/>
      <c r="GO238" s="499"/>
      <c r="GP238" s="499"/>
      <c r="GQ238" s="499"/>
      <c r="GR238" s="499"/>
      <c r="GS238" s="499"/>
      <c r="GT238" s="499"/>
      <c r="GU238" s="499"/>
      <c r="GV238" s="499"/>
      <c r="GW238" s="499"/>
      <c r="GX238" s="499"/>
      <c r="GY238" s="499"/>
      <c r="GZ238" s="499"/>
      <c r="HA238" s="499"/>
      <c r="HB238" s="499"/>
      <c r="HC238" s="499"/>
      <c r="HD238" s="499"/>
      <c r="HE238" s="499"/>
      <c r="HF238" s="499"/>
      <c r="HG238" s="499"/>
      <c r="HH238" s="499"/>
      <c r="HI238" s="499"/>
      <c r="HJ238" s="499"/>
      <c r="HK238" s="499"/>
      <c r="HL238" s="499"/>
      <c r="HM238" s="499"/>
      <c r="HN238" s="499"/>
      <c r="HO238" s="499"/>
      <c r="HP238" s="499"/>
      <c r="HQ238" s="499"/>
      <c r="HR238" s="499"/>
      <c r="HS238" s="499"/>
      <c r="HT238" s="499"/>
      <c r="HU238" s="499"/>
      <c r="HV238" s="499"/>
      <c r="HW238" s="499"/>
      <c r="HX238" s="499"/>
      <c r="HY238" s="499"/>
      <c r="HZ238" s="499"/>
      <c r="IA238" s="499"/>
      <c r="IB238" s="499"/>
      <c r="IC238" s="499"/>
      <c r="ID238" s="499"/>
      <c r="IE238" s="499"/>
      <c r="IF238" s="499"/>
      <c r="IG238" s="499"/>
      <c r="IH238" s="499"/>
      <c r="II238" s="499"/>
      <c r="IJ238" s="499"/>
      <c r="IK238" s="499"/>
      <c r="IL238" s="499"/>
      <c r="IM238" s="499"/>
      <c r="IN238" s="499"/>
      <c r="IO238" s="499"/>
      <c r="IP238" s="499"/>
      <c r="IQ238" s="499"/>
      <c r="IR238" s="499"/>
      <c r="IS238" s="499"/>
      <c r="IT238" s="499"/>
      <c r="IU238" s="499"/>
      <c r="IV238" s="499"/>
      <c r="IW238" s="499"/>
      <c r="IX238" s="499"/>
      <c r="IY238" s="499"/>
      <c r="IZ238" s="499"/>
      <c r="JA238" s="499"/>
      <c r="JB238" s="499"/>
      <c r="JC238" s="499"/>
      <c r="JD238" s="499"/>
      <c r="JE238" s="499"/>
      <c r="JF238" s="499"/>
      <c r="JG238" s="499"/>
      <c r="JH238" s="499"/>
      <c r="JI238" s="499"/>
      <c r="JJ238" s="499"/>
      <c r="JK238" s="499"/>
      <c r="JL238" s="499"/>
      <c r="JM238" s="499"/>
      <c r="JN238" s="499"/>
      <c r="JO238" s="499"/>
      <c r="JP238" s="499"/>
      <c r="JQ238" s="499"/>
      <c r="JR238" s="499"/>
      <c r="JS238" s="499"/>
      <c r="JT238" s="499"/>
      <c r="JU238" s="499"/>
      <c r="JV238" s="499"/>
      <c r="JW238" s="499"/>
      <c r="JX238" s="499"/>
      <c r="JY238" s="499"/>
      <c r="JZ238" s="499"/>
      <c r="KA238" s="499"/>
      <c r="KB238" s="499"/>
      <c r="KC238" s="499"/>
      <c r="KD238" s="499"/>
      <c r="KE238" s="499"/>
      <c r="KF238" s="499"/>
      <c r="KG238" s="499"/>
      <c r="KH238" s="499"/>
      <c r="KI238" s="499"/>
      <c r="KJ238" s="499"/>
      <c r="KK238" s="499"/>
      <c r="KL238" s="499"/>
      <c r="KM238" s="499"/>
      <c r="KN238" s="499"/>
      <c r="KO238" s="499"/>
      <c r="KP238" s="499"/>
      <c r="KQ238" s="499"/>
      <c r="KR238" s="499"/>
      <c r="KS238" s="499"/>
      <c r="KT238" s="499"/>
      <c r="KU238" s="499"/>
      <c r="KV238" s="499"/>
      <c r="KW238" s="499"/>
      <c r="KX238" s="499"/>
      <c r="KY238" s="499"/>
      <c r="KZ238" s="499"/>
      <c r="LA238" s="499"/>
      <c r="LB238" s="499"/>
      <c r="LC238" s="499"/>
      <c r="LD238" s="499"/>
      <c r="LE238" s="499"/>
      <c r="LF238" s="499"/>
      <c r="LG238" s="499"/>
      <c r="LH238" s="499"/>
      <c r="LI238" s="499"/>
      <c r="LJ238" s="499"/>
      <c r="LK238" s="499"/>
      <c r="LL238" s="499"/>
      <c r="LM238" s="499"/>
      <c r="LN238" s="499"/>
      <c r="LO238" s="499"/>
      <c r="LP238" s="499"/>
      <c r="LQ238" s="499"/>
      <c r="LR238" s="499"/>
      <c r="LS238" s="499"/>
      <c r="LT238" s="499"/>
      <c r="LU238" s="499"/>
      <c r="LV238" s="499"/>
      <c r="LW238" s="499"/>
      <c r="LX238" s="499"/>
      <c r="LY238" s="499"/>
      <c r="LZ238" s="499"/>
      <c r="MA238" s="499"/>
      <c r="MB238" s="499"/>
      <c r="MC238" s="499"/>
      <c r="MD238" s="499"/>
      <c r="ME238" s="499"/>
      <c r="MF238" s="499"/>
      <c r="MG238" s="499"/>
      <c r="MH238" s="499"/>
      <c r="MI238" s="499"/>
      <c r="MJ238" s="499"/>
      <c r="MK238" s="499"/>
      <c r="ML238" s="499"/>
      <c r="MM238" s="499"/>
      <c r="MN238" s="499"/>
      <c r="MO238" s="499"/>
      <c r="MP238" s="499"/>
      <c r="MQ238" s="499"/>
      <c r="MR238" s="499"/>
      <c r="MS238" s="499"/>
      <c r="MT238" s="499"/>
      <c r="MU238" s="499"/>
      <c r="MV238" s="499"/>
      <c r="MW238" s="499"/>
    </row>
    <row r="240" spans="1:361" ht="15.75" customHeight="1">
      <c r="A240" s="568" t="s">
        <v>863</v>
      </c>
      <c r="B240" s="273">
        <v>34700</v>
      </c>
      <c r="C240" s="273">
        <v>34731</v>
      </c>
      <c r="D240" s="273">
        <v>34759</v>
      </c>
      <c r="E240" s="273">
        <v>34790</v>
      </c>
      <c r="F240" s="273">
        <v>34820</v>
      </c>
      <c r="G240" s="273">
        <v>34851</v>
      </c>
      <c r="H240" s="273">
        <v>34881</v>
      </c>
      <c r="I240" s="273">
        <v>34912</v>
      </c>
      <c r="J240" s="273">
        <v>34943</v>
      </c>
      <c r="K240" s="273">
        <v>34973</v>
      </c>
      <c r="L240" s="273">
        <v>35004</v>
      </c>
      <c r="M240" s="273">
        <v>35034</v>
      </c>
      <c r="N240" s="273">
        <v>35065</v>
      </c>
      <c r="O240" s="273">
        <v>35096</v>
      </c>
      <c r="P240" s="273">
        <v>35125</v>
      </c>
      <c r="Q240" s="273">
        <v>35156</v>
      </c>
      <c r="R240" s="273">
        <v>35186</v>
      </c>
      <c r="S240" s="273">
        <v>35217</v>
      </c>
      <c r="T240" s="273">
        <v>35247</v>
      </c>
      <c r="U240" s="273">
        <v>35278</v>
      </c>
      <c r="V240" s="273">
        <v>35309</v>
      </c>
      <c r="W240" s="273">
        <v>35339</v>
      </c>
      <c r="X240" s="273">
        <v>35370</v>
      </c>
      <c r="Y240" s="273">
        <v>35400</v>
      </c>
      <c r="Z240" s="273">
        <v>35431</v>
      </c>
      <c r="AA240" s="273">
        <v>35462</v>
      </c>
      <c r="AB240" s="273">
        <v>35490</v>
      </c>
      <c r="AC240" s="273">
        <v>35521</v>
      </c>
      <c r="AD240" s="273">
        <v>35551</v>
      </c>
      <c r="AE240" s="273">
        <v>35582</v>
      </c>
      <c r="AF240" s="273">
        <v>35612</v>
      </c>
      <c r="AG240" s="273">
        <v>35643</v>
      </c>
      <c r="AH240" s="273">
        <v>35674</v>
      </c>
      <c r="AI240" s="273">
        <v>35704</v>
      </c>
      <c r="AJ240" s="273">
        <v>35735</v>
      </c>
      <c r="AK240" s="273">
        <v>35765</v>
      </c>
      <c r="AL240" s="273">
        <v>35796</v>
      </c>
      <c r="AM240" s="273">
        <v>35827</v>
      </c>
      <c r="AN240" s="273">
        <v>35855</v>
      </c>
      <c r="AO240" s="273">
        <v>35886</v>
      </c>
      <c r="AP240" s="273">
        <v>35916</v>
      </c>
      <c r="AQ240" s="273">
        <v>35947</v>
      </c>
      <c r="AR240" s="273">
        <v>35977</v>
      </c>
      <c r="AS240" s="273">
        <v>36008</v>
      </c>
      <c r="AT240" s="273">
        <v>36039</v>
      </c>
      <c r="AU240" s="273">
        <v>36069</v>
      </c>
      <c r="AV240" s="273">
        <v>36100</v>
      </c>
      <c r="AW240" s="273">
        <v>36130</v>
      </c>
      <c r="AX240" s="273">
        <v>36161</v>
      </c>
      <c r="AY240" s="273">
        <v>36192</v>
      </c>
      <c r="AZ240" s="273">
        <v>36220</v>
      </c>
      <c r="BA240" s="273">
        <v>36251</v>
      </c>
      <c r="BB240" s="273">
        <v>36281</v>
      </c>
      <c r="BC240" s="273">
        <v>36312</v>
      </c>
      <c r="BD240" s="273">
        <v>36342</v>
      </c>
      <c r="BE240" s="273">
        <v>36373</v>
      </c>
      <c r="BF240" s="273">
        <v>36404</v>
      </c>
      <c r="BG240" s="273">
        <v>36434</v>
      </c>
      <c r="BH240" s="273">
        <v>36465</v>
      </c>
      <c r="BI240" s="273">
        <v>36495</v>
      </c>
      <c r="BJ240" s="273">
        <v>36526</v>
      </c>
      <c r="BK240" s="273">
        <v>36557</v>
      </c>
      <c r="BL240" s="273">
        <v>36586</v>
      </c>
      <c r="BM240" s="273">
        <v>36617</v>
      </c>
      <c r="BN240" s="273">
        <v>36647</v>
      </c>
      <c r="BO240" s="273">
        <v>36678</v>
      </c>
      <c r="BP240" s="273">
        <v>36708</v>
      </c>
      <c r="BQ240" s="273">
        <v>36739</v>
      </c>
      <c r="BR240" s="273">
        <v>36770</v>
      </c>
      <c r="BS240" s="273">
        <v>36800</v>
      </c>
      <c r="BT240" s="273">
        <v>36831</v>
      </c>
      <c r="BU240" s="273">
        <v>36861</v>
      </c>
      <c r="BV240" s="273">
        <v>36892</v>
      </c>
      <c r="BW240" s="273">
        <v>36923</v>
      </c>
      <c r="BX240" s="273">
        <v>36951</v>
      </c>
      <c r="BY240" s="273">
        <v>36982</v>
      </c>
      <c r="BZ240" s="273">
        <v>37012</v>
      </c>
      <c r="CA240" s="273">
        <v>37043</v>
      </c>
      <c r="CB240" s="273">
        <v>37073</v>
      </c>
      <c r="CC240" s="273">
        <v>37104</v>
      </c>
      <c r="CD240" s="273">
        <v>37135</v>
      </c>
      <c r="CE240" s="273">
        <v>37165</v>
      </c>
      <c r="CF240" s="273">
        <v>37196</v>
      </c>
      <c r="CG240" s="273">
        <v>37226</v>
      </c>
      <c r="CH240" s="273">
        <v>37257</v>
      </c>
      <c r="CI240" s="273">
        <v>37288</v>
      </c>
      <c r="CJ240" s="273">
        <v>37316</v>
      </c>
      <c r="CK240" s="273">
        <v>37347</v>
      </c>
      <c r="CL240" s="273">
        <v>37377</v>
      </c>
      <c r="CM240" s="273">
        <v>37408</v>
      </c>
      <c r="CN240" s="273">
        <v>37438</v>
      </c>
      <c r="CO240" s="273">
        <v>37469</v>
      </c>
      <c r="CP240" s="273">
        <v>37500</v>
      </c>
      <c r="CQ240" s="273">
        <v>37530</v>
      </c>
      <c r="CR240" s="273">
        <v>37561</v>
      </c>
      <c r="CS240" s="273">
        <v>37591</v>
      </c>
      <c r="CT240" s="273">
        <v>37622</v>
      </c>
      <c r="CU240" s="273">
        <v>37653</v>
      </c>
      <c r="CV240" s="273">
        <v>37681</v>
      </c>
      <c r="CW240" s="273">
        <v>37712</v>
      </c>
      <c r="CX240" s="273">
        <v>37742</v>
      </c>
      <c r="CY240" s="273">
        <v>37773</v>
      </c>
      <c r="CZ240" s="273">
        <v>37803</v>
      </c>
      <c r="DA240" s="273">
        <v>37834</v>
      </c>
      <c r="DB240" s="273">
        <v>37865</v>
      </c>
      <c r="DC240" s="273">
        <v>37895</v>
      </c>
      <c r="DD240" s="273">
        <v>37926</v>
      </c>
      <c r="DE240" s="273">
        <v>37956</v>
      </c>
      <c r="DF240" s="273">
        <v>37987</v>
      </c>
      <c r="DG240" s="273">
        <v>38018</v>
      </c>
      <c r="DH240" s="273">
        <v>38047</v>
      </c>
      <c r="DI240" s="273">
        <v>38078</v>
      </c>
      <c r="DJ240" s="273">
        <v>38108</v>
      </c>
      <c r="DK240" s="273">
        <v>38139</v>
      </c>
      <c r="DL240" s="273">
        <v>38169</v>
      </c>
      <c r="DM240" s="273">
        <v>38200</v>
      </c>
      <c r="DN240" s="273">
        <v>38231</v>
      </c>
      <c r="DO240" s="273">
        <v>38261</v>
      </c>
      <c r="DP240" s="273">
        <v>38292</v>
      </c>
      <c r="DQ240" s="273">
        <v>38322</v>
      </c>
      <c r="DR240" s="273">
        <v>38353</v>
      </c>
      <c r="DS240" s="273">
        <v>38384</v>
      </c>
      <c r="DT240" s="273">
        <v>38412</v>
      </c>
      <c r="DU240" s="273">
        <v>38443</v>
      </c>
      <c r="DV240" s="273">
        <v>38473</v>
      </c>
      <c r="DW240" s="273">
        <v>38504</v>
      </c>
      <c r="DX240" s="273">
        <v>38534</v>
      </c>
      <c r="DY240" s="273">
        <v>38565</v>
      </c>
      <c r="DZ240" s="273">
        <v>38596</v>
      </c>
      <c r="EA240" s="273">
        <v>38626</v>
      </c>
      <c r="EB240" s="273">
        <v>38657</v>
      </c>
      <c r="EC240" s="273">
        <v>38687</v>
      </c>
      <c r="ED240" s="273">
        <v>38718</v>
      </c>
      <c r="EE240" s="273">
        <v>38749</v>
      </c>
      <c r="EF240" s="273">
        <v>38777</v>
      </c>
      <c r="EG240" s="273">
        <v>38808</v>
      </c>
      <c r="EH240" s="273">
        <v>38838</v>
      </c>
      <c r="EI240" s="273">
        <v>38869</v>
      </c>
      <c r="EJ240" s="273">
        <v>38899</v>
      </c>
      <c r="EK240" s="273">
        <v>38930</v>
      </c>
      <c r="EL240" s="273">
        <v>38961</v>
      </c>
      <c r="EM240" s="273">
        <v>38991</v>
      </c>
      <c r="EN240" s="273">
        <v>39022</v>
      </c>
      <c r="EO240" s="273">
        <v>39052</v>
      </c>
      <c r="EP240" s="273">
        <v>39083</v>
      </c>
      <c r="EQ240" s="273">
        <v>39114</v>
      </c>
      <c r="ER240" s="273">
        <v>39142</v>
      </c>
      <c r="ES240" s="273">
        <v>39173</v>
      </c>
      <c r="ET240" s="273">
        <v>39203</v>
      </c>
      <c r="EU240" s="273">
        <v>39234</v>
      </c>
      <c r="EV240" s="273">
        <v>39264</v>
      </c>
      <c r="EW240" s="273">
        <v>39295</v>
      </c>
      <c r="EX240" s="273">
        <v>39326</v>
      </c>
      <c r="EY240" s="273">
        <v>39356</v>
      </c>
      <c r="EZ240" s="273">
        <v>39387</v>
      </c>
      <c r="FA240" s="273">
        <v>39417</v>
      </c>
      <c r="FB240" s="273">
        <v>39448</v>
      </c>
      <c r="FC240" s="273">
        <v>39479</v>
      </c>
      <c r="FD240" s="273">
        <v>39508</v>
      </c>
      <c r="FE240" s="273">
        <v>39539</v>
      </c>
      <c r="FF240" s="273">
        <v>39569</v>
      </c>
      <c r="FG240" s="273">
        <v>39600</v>
      </c>
      <c r="FH240" s="273">
        <v>39630</v>
      </c>
      <c r="FI240" s="273">
        <v>39661</v>
      </c>
      <c r="FJ240" s="273">
        <v>39692</v>
      </c>
      <c r="FK240" s="273">
        <v>39722</v>
      </c>
      <c r="FL240" s="273">
        <v>39753</v>
      </c>
      <c r="FM240" s="273">
        <v>39783</v>
      </c>
      <c r="FN240" s="273">
        <v>39814</v>
      </c>
      <c r="FO240" s="273">
        <v>39845</v>
      </c>
      <c r="FP240" s="273">
        <v>39873</v>
      </c>
      <c r="FQ240" s="273">
        <v>39904</v>
      </c>
      <c r="FR240" s="273">
        <v>39934</v>
      </c>
      <c r="FS240" s="273">
        <v>39965</v>
      </c>
      <c r="FT240" s="273">
        <v>39995</v>
      </c>
      <c r="FU240" s="273">
        <v>40026</v>
      </c>
      <c r="FV240" s="273">
        <v>40057</v>
      </c>
      <c r="FW240" s="273">
        <v>40087</v>
      </c>
      <c r="FX240" s="273">
        <v>40118</v>
      </c>
      <c r="FY240" s="273">
        <v>40148</v>
      </c>
      <c r="FZ240" s="273">
        <v>40179</v>
      </c>
      <c r="GA240" s="273">
        <v>40210</v>
      </c>
      <c r="GB240" s="273">
        <v>40238</v>
      </c>
      <c r="GC240" s="273">
        <v>40269</v>
      </c>
      <c r="GD240" s="273">
        <v>40299</v>
      </c>
      <c r="GE240" s="273">
        <v>40330</v>
      </c>
      <c r="GF240" s="273">
        <v>40360</v>
      </c>
      <c r="GG240" s="273">
        <v>40391</v>
      </c>
      <c r="GH240" s="273">
        <v>40422</v>
      </c>
      <c r="GI240" s="273">
        <v>40452</v>
      </c>
      <c r="GJ240" s="273">
        <v>40483</v>
      </c>
      <c r="GK240" s="273">
        <v>40513</v>
      </c>
      <c r="GL240" s="273">
        <v>40544</v>
      </c>
      <c r="GM240" s="273">
        <v>40575</v>
      </c>
      <c r="GN240" s="273">
        <v>40603</v>
      </c>
      <c r="GO240" s="273">
        <v>40634</v>
      </c>
      <c r="GP240" s="273">
        <v>40664</v>
      </c>
      <c r="GQ240" s="273">
        <v>40695</v>
      </c>
      <c r="GR240" s="273">
        <v>40725</v>
      </c>
      <c r="GS240" s="273">
        <v>40756</v>
      </c>
      <c r="GT240" s="273">
        <v>40787</v>
      </c>
      <c r="GU240" s="273">
        <v>40817</v>
      </c>
      <c r="GV240" s="273">
        <v>40848</v>
      </c>
      <c r="GW240" s="273">
        <v>40878</v>
      </c>
      <c r="GX240" s="273">
        <v>40909</v>
      </c>
      <c r="GY240" s="273">
        <v>40940</v>
      </c>
      <c r="GZ240" s="273">
        <v>40969</v>
      </c>
      <c r="HA240" s="273">
        <v>41000</v>
      </c>
      <c r="HB240" s="273">
        <v>41030</v>
      </c>
      <c r="HC240" s="273">
        <v>41061</v>
      </c>
      <c r="HD240" s="273">
        <v>41091</v>
      </c>
      <c r="HE240" s="273">
        <v>41122</v>
      </c>
      <c r="HF240" s="273">
        <v>41153</v>
      </c>
      <c r="HG240" s="273">
        <v>41183</v>
      </c>
      <c r="HH240" s="273">
        <v>41214</v>
      </c>
      <c r="HI240" s="273">
        <v>41244</v>
      </c>
      <c r="HJ240" s="273">
        <v>41275</v>
      </c>
      <c r="HK240" s="273">
        <v>41306</v>
      </c>
      <c r="HL240" s="273">
        <v>41334</v>
      </c>
      <c r="HM240" s="273">
        <v>41365</v>
      </c>
      <c r="HN240" s="273">
        <v>41395</v>
      </c>
      <c r="HO240" s="273">
        <v>41426</v>
      </c>
      <c r="HP240" s="273">
        <v>41456</v>
      </c>
      <c r="HQ240" s="273">
        <v>41487</v>
      </c>
      <c r="HR240" s="273">
        <v>41518</v>
      </c>
      <c r="HS240" s="273">
        <v>41548</v>
      </c>
      <c r="HT240" s="273">
        <v>41579</v>
      </c>
      <c r="HU240" s="273">
        <v>41609</v>
      </c>
      <c r="HV240" s="273">
        <v>41640</v>
      </c>
      <c r="HW240" s="273">
        <v>41671</v>
      </c>
      <c r="HX240" s="273">
        <v>41699</v>
      </c>
      <c r="HY240" s="273">
        <v>41730</v>
      </c>
      <c r="HZ240" s="273">
        <v>41760</v>
      </c>
      <c r="IA240" s="273">
        <v>41791</v>
      </c>
      <c r="IB240" s="273">
        <v>41821</v>
      </c>
      <c r="IC240" s="273">
        <v>41852</v>
      </c>
      <c r="ID240" s="273">
        <v>41883</v>
      </c>
      <c r="IE240" s="273">
        <v>41913</v>
      </c>
      <c r="IF240" s="273">
        <v>41944</v>
      </c>
      <c r="IG240" s="273">
        <v>41974</v>
      </c>
      <c r="IH240" s="273">
        <v>42005</v>
      </c>
      <c r="II240" s="273">
        <v>42036</v>
      </c>
      <c r="IJ240" s="273">
        <v>42064</v>
      </c>
      <c r="IK240" s="273">
        <v>42095</v>
      </c>
      <c r="IL240" s="273">
        <v>42125</v>
      </c>
      <c r="IM240" s="273">
        <v>42156</v>
      </c>
      <c r="IN240" s="273">
        <v>42186</v>
      </c>
      <c r="IO240" s="273">
        <v>42217</v>
      </c>
      <c r="IP240" s="273">
        <v>42248</v>
      </c>
      <c r="IQ240" s="273">
        <v>42278</v>
      </c>
      <c r="IR240" s="273">
        <v>42309</v>
      </c>
      <c r="IS240" s="273">
        <v>42339</v>
      </c>
      <c r="IT240" s="273">
        <v>42370</v>
      </c>
      <c r="IU240" s="273">
        <v>42401</v>
      </c>
      <c r="IV240" s="273">
        <v>42430</v>
      </c>
      <c r="IW240" s="273">
        <v>42461</v>
      </c>
      <c r="IX240" s="273">
        <v>42491</v>
      </c>
      <c r="IY240" s="273">
        <v>42522</v>
      </c>
      <c r="IZ240" s="273">
        <v>42552</v>
      </c>
      <c r="JA240" s="273">
        <v>42583</v>
      </c>
      <c r="JB240" s="273">
        <v>42614</v>
      </c>
      <c r="JC240" s="273">
        <v>42644</v>
      </c>
      <c r="JD240" s="273">
        <v>42675</v>
      </c>
      <c r="JE240" s="273">
        <v>42705</v>
      </c>
      <c r="JF240" s="273">
        <v>42736</v>
      </c>
      <c r="JG240" s="273">
        <v>42767</v>
      </c>
      <c r="JH240" s="273">
        <v>42795</v>
      </c>
      <c r="JI240" s="273">
        <v>42826</v>
      </c>
      <c r="JJ240" s="273">
        <v>42856</v>
      </c>
      <c r="JK240" s="273">
        <v>42887</v>
      </c>
      <c r="JL240" s="273">
        <v>42917</v>
      </c>
      <c r="JM240" s="273">
        <v>42948</v>
      </c>
      <c r="JN240" s="273">
        <v>42979</v>
      </c>
      <c r="JO240" s="273">
        <v>43009</v>
      </c>
      <c r="JP240" s="273">
        <v>43040</v>
      </c>
      <c r="JQ240" s="273">
        <v>43070</v>
      </c>
      <c r="JR240" s="273">
        <v>43101</v>
      </c>
      <c r="JS240" s="273">
        <v>43132</v>
      </c>
      <c r="JT240" s="273">
        <v>43160</v>
      </c>
      <c r="JU240" s="273">
        <v>43191</v>
      </c>
      <c r="JV240" s="273">
        <v>43221</v>
      </c>
      <c r="JW240" s="273">
        <v>43252</v>
      </c>
      <c r="JX240" s="273">
        <v>43282</v>
      </c>
      <c r="JY240" s="273">
        <v>43313</v>
      </c>
      <c r="JZ240" s="273">
        <v>43344</v>
      </c>
      <c r="KA240" s="273">
        <v>43374</v>
      </c>
      <c r="KB240" s="273">
        <v>43405</v>
      </c>
      <c r="KC240" s="273">
        <v>43435</v>
      </c>
      <c r="KD240" s="273">
        <v>43466</v>
      </c>
      <c r="KE240" s="273">
        <v>43497</v>
      </c>
      <c r="KF240" s="273">
        <v>43525</v>
      </c>
      <c r="KG240" s="273">
        <v>43556</v>
      </c>
      <c r="KH240" s="273">
        <v>43586</v>
      </c>
      <c r="KI240" s="273">
        <v>43617</v>
      </c>
      <c r="KJ240" s="273">
        <v>43647</v>
      </c>
      <c r="KK240" s="273">
        <v>43678</v>
      </c>
      <c r="KL240" s="273">
        <v>43709</v>
      </c>
      <c r="KM240" s="273">
        <v>43739</v>
      </c>
      <c r="KN240" s="273">
        <v>43770</v>
      </c>
      <c r="KO240" s="273">
        <v>43800</v>
      </c>
      <c r="KP240" s="273">
        <v>43831</v>
      </c>
      <c r="KQ240" s="273">
        <v>43862</v>
      </c>
      <c r="KR240" s="273">
        <v>43891</v>
      </c>
      <c r="KS240" s="273">
        <v>43922</v>
      </c>
      <c r="KT240" s="273">
        <v>43952</v>
      </c>
      <c r="KU240" s="273">
        <v>43983</v>
      </c>
      <c r="KV240" s="273">
        <v>44013</v>
      </c>
      <c r="KW240" s="273">
        <v>44044</v>
      </c>
      <c r="KX240" s="273">
        <v>44075</v>
      </c>
      <c r="KY240" s="273">
        <v>44105</v>
      </c>
      <c r="KZ240" s="273">
        <v>44136</v>
      </c>
      <c r="LA240" s="273">
        <v>44166</v>
      </c>
      <c r="LB240" s="273">
        <v>44197</v>
      </c>
      <c r="LC240" s="273">
        <v>44228</v>
      </c>
      <c r="LD240" s="273">
        <v>44256</v>
      </c>
      <c r="LE240" s="273">
        <v>44287</v>
      </c>
      <c r="LF240" s="273">
        <v>44317</v>
      </c>
      <c r="LG240" s="273">
        <v>44348</v>
      </c>
      <c r="LH240" s="273">
        <v>44378</v>
      </c>
      <c r="LI240" s="273">
        <v>44409</v>
      </c>
      <c r="LJ240" s="273">
        <v>44440</v>
      </c>
      <c r="LK240" s="273">
        <v>44470</v>
      </c>
      <c r="LL240" s="273">
        <v>44501</v>
      </c>
      <c r="LM240" s="273">
        <v>44531</v>
      </c>
      <c r="LN240" s="273">
        <v>44562</v>
      </c>
      <c r="LO240" s="273">
        <v>44593</v>
      </c>
      <c r="LP240" s="273">
        <v>44621</v>
      </c>
      <c r="LQ240" s="273">
        <v>44652</v>
      </c>
      <c r="LR240" s="273">
        <v>44682</v>
      </c>
      <c r="LS240" s="273">
        <v>44713</v>
      </c>
      <c r="LT240" s="273">
        <v>44743</v>
      </c>
      <c r="LU240" s="273">
        <v>44774</v>
      </c>
      <c r="LV240" s="273">
        <v>44805</v>
      </c>
      <c r="LW240" s="273">
        <v>44835</v>
      </c>
      <c r="LX240" s="273">
        <v>44866</v>
      </c>
      <c r="LY240" s="273">
        <v>44896</v>
      </c>
      <c r="LZ240" s="273">
        <v>44927</v>
      </c>
      <c r="MA240" s="273">
        <v>44958</v>
      </c>
      <c r="MB240" s="273">
        <v>44986</v>
      </c>
      <c r="MC240" s="273">
        <v>45017</v>
      </c>
      <c r="MD240" s="273">
        <v>45047</v>
      </c>
      <c r="ME240" s="273">
        <v>45078</v>
      </c>
      <c r="MF240" s="273">
        <v>45108</v>
      </c>
      <c r="MG240" s="273">
        <v>45139</v>
      </c>
      <c r="MH240" s="273">
        <v>45170</v>
      </c>
      <c r="MI240" s="273">
        <v>45200</v>
      </c>
      <c r="MJ240" s="273">
        <v>45231</v>
      </c>
      <c r="MK240" s="273">
        <v>45261</v>
      </c>
      <c r="ML240" s="273">
        <v>45292</v>
      </c>
      <c r="MM240" s="273">
        <v>45323</v>
      </c>
      <c r="MN240" s="273">
        <v>45352</v>
      </c>
      <c r="MO240" s="273">
        <v>45383</v>
      </c>
      <c r="MP240" s="273">
        <v>45413</v>
      </c>
      <c r="MQ240" s="273">
        <v>45444</v>
      </c>
      <c r="MR240" s="273">
        <v>45474</v>
      </c>
      <c r="MS240" s="273">
        <v>45505</v>
      </c>
      <c r="MT240" s="273">
        <v>45536</v>
      </c>
      <c r="MU240" s="273">
        <v>45566</v>
      </c>
      <c r="MV240" s="273">
        <v>45597</v>
      </c>
      <c r="MW240" s="273">
        <v>45627</v>
      </c>
    </row>
    <row r="241" spans="1:361" s="216" customFormat="1" ht="15" customHeight="1">
      <c r="A241" s="711" t="s">
        <v>568</v>
      </c>
      <c r="B241" s="516">
        <v>2.9622999999999999</v>
      </c>
      <c r="C241" s="516">
        <v>2.2237999999999998</v>
      </c>
      <c r="D241" s="516">
        <v>1.3019999999999996</v>
      </c>
      <c r="E241" s="516">
        <v>2.7676999999999978</v>
      </c>
      <c r="F241" s="516">
        <v>3.6186000000000007</v>
      </c>
      <c r="G241" s="516">
        <v>6.2486999999999995</v>
      </c>
      <c r="H241" s="516">
        <v>10.440000000000001</v>
      </c>
      <c r="I241" s="516">
        <v>12.1052</v>
      </c>
      <c r="J241" s="516">
        <v>16.997799999999998</v>
      </c>
      <c r="K241" s="516">
        <v>18.256</v>
      </c>
      <c r="L241" s="516">
        <v>23.780999999999999</v>
      </c>
      <c r="M241" s="516">
        <v>31.691299999999998</v>
      </c>
      <c r="N241" s="516">
        <v>32.268999999999998</v>
      </c>
      <c r="O241" s="516">
        <v>32.963000000000001</v>
      </c>
      <c r="P241" s="516">
        <v>33.332499999999996</v>
      </c>
      <c r="Q241" s="516">
        <v>32.430999999999997</v>
      </c>
      <c r="R241" s="516">
        <v>33.710999999999999</v>
      </c>
      <c r="S241" s="516">
        <v>35.082000000000001</v>
      </c>
      <c r="T241" s="516">
        <v>35.067999999999998</v>
      </c>
      <c r="U241" s="516">
        <v>35.790999999999997</v>
      </c>
      <c r="V241" s="516">
        <v>37.624000000000002</v>
      </c>
      <c r="W241" s="516">
        <v>37.153999999999996</v>
      </c>
      <c r="X241" s="516">
        <v>38.433</v>
      </c>
      <c r="Y241" s="516">
        <v>41.506999999999998</v>
      </c>
      <c r="Z241" s="516">
        <v>42.082999999999998</v>
      </c>
      <c r="AA241" s="516">
        <v>43.986000000000004</v>
      </c>
      <c r="AB241" s="516">
        <v>44.673000000000002</v>
      </c>
      <c r="AC241" s="516">
        <v>49.417999999999992</v>
      </c>
      <c r="AD241" s="516">
        <v>49.350999999999999</v>
      </c>
      <c r="AE241" s="516">
        <v>50.274000000000001</v>
      </c>
      <c r="AF241" s="516">
        <v>48.806999999999995</v>
      </c>
      <c r="AG241" s="516">
        <v>48.366999999999997</v>
      </c>
      <c r="AH241" s="516">
        <v>50.508000000000003</v>
      </c>
      <c r="AI241" s="516">
        <v>52.235999999999997</v>
      </c>
      <c r="AJ241" s="516">
        <v>54.656999999999996</v>
      </c>
      <c r="AK241" s="516">
        <v>55.932299999999991</v>
      </c>
      <c r="AL241" s="516">
        <v>47.157128999999998</v>
      </c>
      <c r="AM241" s="516">
        <v>47.664177999999993</v>
      </c>
      <c r="AN241" s="516">
        <v>46.925031000000004</v>
      </c>
      <c r="AO241" s="516">
        <v>45.607866000000001</v>
      </c>
      <c r="AP241" s="516">
        <v>44.499998000000005</v>
      </c>
      <c r="AQ241" s="516">
        <v>43.972665000000006</v>
      </c>
      <c r="AR241" s="516">
        <v>42.281167000000011</v>
      </c>
      <c r="AS241" s="516">
        <v>43.84995</v>
      </c>
      <c r="AT241" s="516">
        <v>44.97890300000001</v>
      </c>
      <c r="AU241" s="516">
        <v>41.703034000000002</v>
      </c>
      <c r="AV241" s="516">
        <v>40.58455099999999</v>
      </c>
      <c r="AW241" s="516">
        <v>48.238361999999995</v>
      </c>
      <c r="AX241" s="516">
        <v>41.564233999999992</v>
      </c>
      <c r="AY241" s="516">
        <v>38.799141000000006</v>
      </c>
      <c r="AZ241" s="516">
        <v>38.611092999999997</v>
      </c>
      <c r="BA241" s="516">
        <v>32.212900000000005</v>
      </c>
      <c r="BB241" s="516">
        <v>32.800114000000001</v>
      </c>
      <c r="BC241" s="516">
        <v>44.114898999999994</v>
      </c>
      <c r="BD241" s="516">
        <v>42.292758999999997</v>
      </c>
      <c r="BE241" s="516">
        <v>42.831422999999994</v>
      </c>
      <c r="BF241" s="516">
        <v>44.267555999999999</v>
      </c>
      <c r="BG241" s="516">
        <v>41.261921000000008</v>
      </c>
      <c r="BH241" s="516">
        <v>38.565139000000009</v>
      </c>
      <c r="BI241" s="516">
        <v>44.793560000000006</v>
      </c>
      <c r="BJ241" s="516">
        <v>44.1</v>
      </c>
      <c r="BK241" s="516">
        <v>41.29</v>
      </c>
      <c r="BL241" s="516">
        <v>42.342410999999998</v>
      </c>
      <c r="BM241" s="516">
        <v>41.41</v>
      </c>
      <c r="BN241" s="516">
        <v>37.200000000000003</v>
      </c>
      <c r="BO241" s="516">
        <v>36.116081000000008</v>
      </c>
      <c r="BP241" s="516">
        <v>38.264499999999998</v>
      </c>
      <c r="BQ241" s="516">
        <v>46.497399999999999</v>
      </c>
      <c r="BR241" s="516">
        <v>42.286365000000004</v>
      </c>
      <c r="BS241" s="516">
        <v>42.615700000000004</v>
      </c>
      <c r="BT241" s="516">
        <v>45.092500000000001</v>
      </c>
      <c r="BU241" s="516">
        <v>66.882191999999989</v>
      </c>
      <c r="BV241" s="516">
        <v>68.534616</v>
      </c>
      <c r="BW241" s="516">
        <v>68.614752999999979</v>
      </c>
      <c r="BX241" s="516">
        <v>81.741359000000017</v>
      </c>
      <c r="BY241" s="516">
        <v>80.486159000000001</v>
      </c>
      <c r="BZ241" s="516">
        <v>79.389306000000005</v>
      </c>
      <c r="CA241" s="516">
        <v>75.843389999999999</v>
      </c>
      <c r="CB241" s="516">
        <v>71.284199999999998</v>
      </c>
      <c r="CC241" s="516">
        <v>74.792810000000003</v>
      </c>
      <c r="CD241" s="516">
        <v>77.754599999999996</v>
      </c>
      <c r="CE241" s="516">
        <v>72.655699999999996</v>
      </c>
      <c r="CF241" s="516">
        <v>81.658590000000004</v>
      </c>
      <c r="CG241" s="516">
        <v>80.987700000000004</v>
      </c>
      <c r="CH241" s="516">
        <v>71.100440000000006</v>
      </c>
      <c r="CI241" s="516">
        <v>69.024709999999999</v>
      </c>
      <c r="CJ241" s="516">
        <v>69.304159999999996</v>
      </c>
      <c r="CK241" s="516">
        <v>66.079149999999998</v>
      </c>
      <c r="CL241" s="516">
        <v>61.798420000000007</v>
      </c>
      <c r="CM241" s="516">
        <v>70.728450000000009</v>
      </c>
      <c r="CN241" s="516">
        <v>75.139799999999994</v>
      </c>
      <c r="CO241" s="516">
        <v>75.254229999999993</v>
      </c>
      <c r="CP241" s="516">
        <v>73.382139999999993</v>
      </c>
      <c r="CQ241" s="516">
        <v>75.495950000000008</v>
      </c>
      <c r="CR241" s="516">
        <v>75.094850000000008</v>
      </c>
      <c r="CS241" s="516">
        <v>103.71884</v>
      </c>
      <c r="CT241" s="516">
        <v>100.61412</v>
      </c>
      <c r="CU241" s="516">
        <v>97.154820000000001</v>
      </c>
      <c r="CV241" s="516">
        <v>97.98124</v>
      </c>
      <c r="CW241" s="516">
        <v>91.676940000000002</v>
      </c>
      <c r="CX241" s="516">
        <v>98.059719999999999</v>
      </c>
      <c r="CY241" s="516">
        <v>98.140319999999988</v>
      </c>
      <c r="CZ241" s="516">
        <v>96.618200000000002</v>
      </c>
      <c r="DA241" s="516">
        <v>89.934840000000008</v>
      </c>
      <c r="DB241" s="516">
        <v>86.654930000000007</v>
      </c>
      <c r="DC241" s="516">
        <v>89.882410000000007</v>
      </c>
      <c r="DD241" s="516">
        <v>91.266289999999998</v>
      </c>
      <c r="DE241" s="516">
        <v>99.339580000000012</v>
      </c>
      <c r="DF241" s="516">
        <v>112.92833300000001</v>
      </c>
      <c r="DG241" s="516">
        <v>107.16313260000001</v>
      </c>
      <c r="DH241" s="516">
        <v>103.96866700000001</v>
      </c>
      <c r="DI241" s="516">
        <v>97.690192491999994</v>
      </c>
      <c r="DJ241" s="516">
        <v>106.62267159500001</v>
      </c>
      <c r="DK241" s="516">
        <v>109.216321686</v>
      </c>
      <c r="DL241" s="516">
        <v>106.85804381299999</v>
      </c>
      <c r="DM241" s="516">
        <v>105.86861097200001</v>
      </c>
      <c r="DN241" s="516">
        <v>111.80384899999999</v>
      </c>
      <c r="DO241" s="516">
        <v>127.33879200000001</v>
      </c>
      <c r="DP241" s="516">
        <v>127.09125899999998</v>
      </c>
      <c r="DQ241" s="516">
        <v>172.80454700000001</v>
      </c>
      <c r="DR241" s="516">
        <v>168.48419699999999</v>
      </c>
      <c r="DS241" s="516">
        <v>168.78085800000002</v>
      </c>
      <c r="DT241" s="516">
        <v>174.056363</v>
      </c>
      <c r="DU241" s="516">
        <v>178.947878</v>
      </c>
      <c r="DV241" s="516">
        <v>172.605075</v>
      </c>
      <c r="DW241" s="516">
        <v>180.53599399999999</v>
      </c>
      <c r="DX241" s="516">
        <v>182.10172800000001</v>
      </c>
      <c r="DY241" s="516">
        <v>174.75385199999999</v>
      </c>
      <c r="DZ241" s="516">
        <v>178.204094</v>
      </c>
      <c r="EA241" s="516">
        <v>192.052603</v>
      </c>
      <c r="EB241" s="516">
        <v>195.459858</v>
      </c>
      <c r="EC241" s="516">
        <v>222.52269800000002</v>
      </c>
      <c r="ED241" s="516">
        <v>255.80651699999999</v>
      </c>
      <c r="EE241" s="516">
        <v>261.75068399999998</v>
      </c>
      <c r="EF241" s="516">
        <v>264.43149499999998</v>
      </c>
      <c r="EG241" s="516">
        <v>285.11346700000001</v>
      </c>
      <c r="EH241" s="516">
        <v>281.99541599999998</v>
      </c>
      <c r="EI241" s="516">
        <v>278.85882600000002</v>
      </c>
      <c r="EJ241" s="516">
        <v>282.470258</v>
      </c>
      <c r="EK241" s="516">
        <v>282.38647700000001</v>
      </c>
      <c r="EL241" s="516">
        <v>280.09626000000003</v>
      </c>
      <c r="EM241" s="516">
        <v>277.68388100000004</v>
      </c>
      <c r="EN241" s="516">
        <v>277.58609300000001</v>
      </c>
      <c r="EO241" s="516">
        <v>285.141032</v>
      </c>
      <c r="EP241" s="516">
        <v>274.39415199999996</v>
      </c>
      <c r="EQ241" s="516">
        <v>269.826145</v>
      </c>
      <c r="ER241" s="516">
        <v>261.17282999999998</v>
      </c>
      <c r="ES241" s="516">
        <v>255.893743</v>
      </c>
      <c r="ET241" s="516">
        <v>284.50447399999996</v>
      </c>
      <c r="EU241" s="516">
        <v>347.69861399999996</v>
      </c>
      <c r="EV241" s="516">
        <v>340.21370799999994</v>
      </c>
      <c r="EW241" s="516">
        <v>332.88601900000003</v>
      </c>
      <c r="EX241" s="516">
        <v>319.39893799999999</v>
      </c>
      <c r="EY241" s="516">
        <v>316.73402799999997</v>
      </c>
      <c r="EZ241" s="516">
        <v>323.06698799999998</v>
      </c>
      <c r="FA241" s="516">
        <v>351.55372999999997</v>
      </c>
      <c r="FB241" s="516">
        <v>350.49650399999996</v>
      </c>
      <c r="FC241" s="516">
        <v>326.34908200000007</v>
      </c>
      <c r="FD241" s="516">
        <v>367.14454900000004</v>
      </c>
      <c r="FE241" s="516">
        <v>358.13229900000005</v>
      </c>
      <c r="FF241" s="516">
        <v>370.27789100000001</v>
      </c>
      <c r="FG241" s="516">
        <v>404.98855700000001</v>
      </c>
      <c r="FH241" s="516">
        <v>402.81859600000001</v>
      </c>
      <c r="FI241" s="516">
        <v>388.38609300000007</v>
      </c>
      <c r="FJ241" s="516">
        <v>393.63205900000003</v>
      </c>
      <c r="FK241" s="516">
        <v>371.46650299999993</v>
      </c>
      <c r="FL241" s="516">
        <v>359.11362800000001</v>
      </c>
      <c r="FM241" s="516">
        <v>403.76915399999996</v>
      </c>
      <c r="FN241" s="516">
        <v>381.51377500000001</v>
      </c>
      <c r="FO241" s="516">
        <v>371.57391699999999</v>
      </c>
      <c r="FP241" s="516">
        <v>348.67986300000001</v>
      </c>
      <c r="FQ241" s="516">
        <v>383.00480999256206</v>
      </c>
      <c r="FR241" s="516">
        <v>364.26235700000007</v>
      </c>
      <c r="FS241" s="516">
        <v>390.24215700000002</v>
      </c>
      <c r="FT241" s="516">
        <v>419.53313099999997</v>
      </c>
      <c r="FU241" s="516">
        <v>400.33574732600005</v>
      </c>
      <c r="FV241" s="516">
        <v>424.03377900000004</v>
      </c>
      <c r="FW241" s="516">
        <v>452.73285325209002</v>
      </c>
      <c r="FX241" s="516">
        <v>451.81719100000004</v>
      </c>
      <c r="FY241" s="516">
        <v>442.90587959999999</v>
      </c>
      <c r="FZ241" s="516">
        <v>434.9909081344</v>
      </c>
      <c r="GA241" s="516">
        <v>426.57469138561663</v>
      </c>
      <c r="GB241" s="516">
        <v>407.71723673482518</v>
      </c>
      <c r="GC241" s="516">
        <v>405.85803830542397</v>
      </c>
      <c r="GD241" s="516">
        <v>401.60341626093771</v>
      </c>
      <c r="GE241" s="516">
        <v>474.42825699999997</v>
      </c>
      <c r="GF241" s="516">
        <v>462.56777699999998</v>
      </c>
      <c r="GG241" s="516">
        <v>427.77383900000007</v>
      </c>
      <c r="GH241" s="516">
        <v>484.81329800000003</v>
      </c>
      <c r="GI241" s="516">
        <v>485.21209800000003</v>
      </c>
      <c r="GJ241" s="516">
        <v>450.23520199999996</v>
      </c>
      <c r="GK241" s="516">
        <v>518.88192490239999</v>
      </c>
      <c r="GL241" s="516">
        <v>498.03347289879991</v>
      </c>
      <c r="GM241" s="516">
        <v>493.17581045399993</v>
      </c>
      <c r="GN241" s="516">
        <v>464.39687983160002</v>
      </c>
      <c r="GO241" s="516">
        <v>528.28259327442106</v>
      </c>
      <c r="GP241" s="516">
        <v>499.81684300000001</v>
      </c>
      <c r="GQ241" s="516">
        <v>461.26513048999999</v>
      </c>
      <c r="GR241" s="516">
        <v>459.08156527999995</v>
      </c>
      <c r="GS241" s="516">
        <v>500.56305283072004</v>
      </c>
      <c r="GT241" s="516">
        <v>519.91157436464005</v>
      </c>
      <c r="GU241" s="516">
        <v>571.40392558719998</v>
      </c>
      <c r="GV241" s="516">
        <v>553.91478419033001</v>
      </c>
      <c r="GW241" s="516">
        <v>672.99143188944004</v>
      </c>
      <c r="GX241" s="516">
        <v>623.50944015983998</v>
      </c>
      <c r="GY241" s="516">
        <v>605.38596434336</v>
      </c>
      <c r="GZ241" s="516">
        <v>579.17261553232004</v>
      </c>
      <c r="HA241" s="516">
        <v>543.69696555311998</v>
      </c>
      <c r="HB241" s="516">
        <v>489.71049797632003</v>
      </c>
      <c r="HC241" s="516">
        <v>513.69478564671999</v>
      </c>
      <c r="HD241" s="516">
        <v>509.77221151743993</v>
      </c>
      <c r="HE241" s="516">
        <v>462.36599608144002</v>
      </c>
      <c r="HF241" s="516">
        <v>468.79424994544001</v>
      </c>
      <c r="HG241" s="516">
        <v>481.73450698112003</v>
      </c>
      <c r="HH241" s="516">
        <v>495.82484722560002</v>
      </c>
      <c r="HI241" s="516">
        <v>555.82844336799997</v>
      </c>
      <c r="HJ241" s="516">
        <v>488.32386751840005</v>
      </c>
      <c r="HK241" s="516">
        <v>471.15144128239996</v>
      </c>
      <c r="HL241" s="516">
        <v>475.57208709856002</v>
      </c>
      <c r="HM241" s="516">
        <v>468.31573926016006</v>
      </c>
      <c r="HN241" s="516">
        <v>626.07672625952</v>
      </c>
      <c r="HO241" s="516">
        <v>642.77570954367991</v>
      </c>
      <c r="HP241" s="516">
        <v>672.69939201791999</v>
      </c>
      <c r="HQ241" s="516">
        <v>669.22905296895999</v>
      </c>
      <c r="HR241" s="516">
        <v>683.46748112991997</v>
      </c>
      <c r="HS241" s="516">
        <v>687.16688419827506</v>
      </c>
      <c r="HT241" s="516">
        <v>686.50992693883677</v>
      </c>
      <c r="HU241" s="516">
        <v>743.98565151157754</v>
      </c>
      <c r="HV241" s="516">
        <v>701.96789326248688</v>
      </c>
      <c r="HW241" s="516">
        <v>681.83332170594031</v>
      </c>
      <c r="HX241" s="516">
        <v>669.61840931578183</v>
      </c>
      <c r="HY241" s="516">
        <v>723.63276457258473</v>
      </c>
      <c r="HZ241" s="516">
        <v>745.63289402643568</v>
      </c>
      <c r="IA241" s="516">
        <v>733.02677169708556</v>
      </c>
      <c r="IB241" s="516">
        <v>709.705279673821</v>
      </c>
      <c r="IC241" s="516">
        <v>683.84138360267605</v>
      </c>
      <c r="ID241" s="516">
        <v>658.97628618568524</v>
      </c>
      <c r="IE241" s="516">
        <v>603.23041145410866</v>
      </c>
      <c r="IF241" s="516">
        <v>595.72014542013994</v>
      </c>
      <c r="IG241" s="516">
        <v>690.37118089821479</v>
      </c>
      <c r="IH241" s="516">
        <v>675.74882462932135</v>
      </c>
      <c r="II241" s="516">
        <v>647.17707126815731</v>
      </c>
      <c r="IJ241" s="516">
        <v>659.68945339629295</v>
      </c>
      <c r="IK241" s="516">
        <v>636.15303813891364</v>
      </c>
      <c r="IL241" s="516">
        <v>624.5196037618299</v>
      </c>
      <c r="IM241" s="516">
        <v>599.05784451621503</v>
      </c>
      <c r="IN241" s="516">
        <v>567.54626717703445</v>
      </c>
      <c r="IO241" s="516">
        <v>518.22964282511816</v>
      </c>
      <c r="IP241" s="516">
        <v>558.70336265724382</v>
      </c>
      <c r="IQ241" s="516">
        <v>520.02333679331173</v>
      </c>
      <c r="IR241" s="516">
        <v>529.24495790883475</v>
      </c>
      <c r="IS241" s="516">
        <v>642.0792166351398</v>
      </c>
      <c r="IT241" s="516">
        <v>575.70544078639614</v>
      </c>
      <c r="IU241" s="516">
        <v>584.50658883096253</v>
      </c>
      <c r="IV241" s="516">
        <v>555.68683241096358</v>
      </c>
      <c r="IW241" s="516">
        <v>561.20016993752324</v>
      </c>
      <c r="IX241" s="516">
        <v>541.9893712383498</v>
      </c>
      <c r="IY241" s="516">
        <v>564.83344563728679</v>
      </c>
      <c r="IZ241" s="516">
        <v>564.60704681872573</v>
      </c>
      <c r="JA241" s="516">
        <v>533.99638711993725</v>
      </c>
      <c r="JB241" s="516">
        <v>539.59161632639541</v>
      </c>
      <c r="JC241" s="516">
        <v>561.16861192481394</v>
      </c>
      <c r="JD241" s="516">
        <v>632.24802091676759</v>
      </c>
      <c r="JE241" s="516">
        <v>726.73427125964554</v>
      </c>
      <c r="JF241" s="516">
        <v>699.96731073110789</v>
      </c>
      <c r="JG241" s="516">
        <v>681.21302961428353</v>
      </c>
      <c r="JH241" s="516">
        <v>683.04851183108167</v>
      </c>
      <c r="JI241" s="516">
        <v>676.35818281411684</v>
      </c>
      <c r="JJ241" s="516">
        <v>669.5559663030665</v>
      </c>
      <c r="JK241" s="516">
        <v>718.92869826770482</v>
      </c>
      <c r="JL241" s="516">
        <v>672.27472563529363</v>
      </c>
      <c r="JM241" s="516">
        <v>667.25880564593456</v>
      </c>
      <c r="JN241" s="516">
        <v>650.79478339714626</v>
      </c>
      <c r="JO241" s="516">
        <v>667.12441364709866</v>
      </c>
      <c r="JP241" s="516">
        <v>650.48832311104979</v>
      </c>
      <c r="JQ241" s="516">
        <v>786.86757835687126</v>
      </c>
      <c r="JR241" s="516">
        <v>784.85311617674745</v>
      </c>
      <c r="JS241" s="516">
        <v>812.26281107907994</v>
      </c>
      <c r="JT241" s="516">
        <v>791.38844514850985</v>
      </c>
      <c r="JU241" s="516">
        <v>776.79733162965249</v>
      </c>
      <c r="JV241" s="516">
        <v>763.7362937372136</v>
      </c>
      <c r="JW241" s="516">
        <v>790.77824834816067</v>
      </c>
      <c r="JX241" s="516">
        <v>785.34315007184728</v>
      </c>
      <c r="JY241" s="516">
        <v>812.62744115237524</v>
      </c>
      <c r="JZ241" s="516">
        <v>813.62832885054638</v>
      </c>
      <c r="KA241" s="516">
        <v>769.60395443445873</v>
      </c>
      <c r="KB241" s="516">
        <v>772.97088899822052</v>
      </c>
      <c r="KC241" s="516">
        <v>1051.2072082937407</v>
      </c>
      <c r="KD241" s="516">
        <v>947.71037400749196</v>
      </c>
      <c r="KE241" s="516">
        <v>965.29900087973715</v>
      </c>
      <c r="KF241" s="516">
        <v>951.49729359345804</v>
      </c>
      <c r="KG241" s="516">
        <v>880.9219470935185</v>
      </c>
      <c r="KH241" s="516">
        <v>814.72972636965221</v>
      </c>
      <c r="KI241" s="516">
        <v>888.08124358351392</v>
      </c>
      <c r="KJ241" s="516">
        <v>844.41341374294939</v>
      </c>
      <c r="KK241" s="516">
        <v>827.17811839245564</v>
      </c>
      <c r="KL241" s="516">
        <v>855.0305408035332</v>
      </c>
      <c r="KM241" s="516">
        <v>898.986955224128</v>
      </c>
      <c r="KN241" s="516">
        <v>914.86078709535673</v>
      </c>
      <c r="KO241" s="516">
        <v>1126.3940987609592</v>
      </c>
      <c r="KP241" s="516">
        <v>1124.4645244650078</v>
      </c>
      <c r="KQ241" s="516">
        <v>1141.3106167174353</v>
      </c>
      <c r="KR241" s="516">
        <v>1088.1590639542987</v>
      </c>
      <c r="KS241" s="516">
        <v>1150.8780182650817</v>
      </c>
      <c r="KT241" s="516">
        <v>1105.9509304761384</v>
      </c>
      <c r="KU241" s="516">
        <v>1289.3288210656071</v>
      </c>
      <c r="KV241" s="516">
        <v>1368.4050811788429</v>
      </c>
      <c r="KW241" s="516">
        <v>1346.9200975434501</v>
      </c>
      <c r="KX241" s="516">
        <v>1461.8787522789887</v>
      </c>
      <c r="KY241" s="516">
        <v>1429.8981537171301</v>
      </c>
      <c r="KZ241" s="516">
        <v>1371.081555621927</v>
      </c>
      <c r="LA241" s="516">
        <v>1516.4225903403656</v>
      </c>
      <c r="LB241" s="516"/>
      <c r="LC241" s="516"/>
      <c r="LD241" s="516"/>
      <c r="LE241" s="516"/>
      <c r="LF241" s="516"/>
      <c r="LG241" s="516"/>
      <c r="LH241" s="516"/>
      <c r="LI241" s="516"/>
      <c r="LJ241" s="516"/>
      <c r="LK241" s="516"/>
      <c r="LL241" s="516"/>
      <c r="LM241" s="516"/>
      <c r="LN241" s="516"/>
      <c r="LO241" s="516"/>
      <c r="LP241" s="516"/>
      <c r="LQ241" s="516"/>
      <c r="LR241" s="516"/>
      <c r="LS241" s="516"/>
      <c r="LT241" s="516"/>
      <c r="LU241" s="516"/>
      <c r="LV241" s="516"/>
      <c r="LW241" s="516"/>
      <c r="LX241" s="516"/>
      <c r="LY241" s="516"/>
      <c r="LZ241" s="516"/>
      <c r="MA241" s="516"/>
      <c r="MB241" s="516"/>
      <c r="MC241" s="516"/>
      <c r="MD241" s="516"/>
      <c r="ME241" s="516"/>
      <c r="MF241" s="516"/>
      <c r="MG241" s="516"/>
      <c r="MH241" s="516"/>
      <c r="MI241" s="516"/>
      <c r="MJ241" s="516"/>
      <c r="MK241" s="516"/>
      <c r="ML241" s="516"/>
      <c r="MM241" s="516"/>
      <c r="MN241" s="516"/>
      <c r="MO241" s="516"/>
      <c r="MP241" s="516"/>
      <c r="MQ241" s="516"/>
      <c r="MR241" s="516"/>
      <c r="MS241" s="516"/>
      <c r="MT241" s="516"/>
      <c r="MU241" s="516"/>
      <c r="MV241" s="516"/>
      <c r="MW241" s="516"/>
    </row>
    <row r="242" spans="1:361" ht="15" customHeight="1">
      <c r="A242" s="711" t="s">
        <v>571</v>
      </c>
      <c r="B242" s="517">
        <v>11.2378</v>
      </c>
      <c r="C242" s="517">
        <v>10.6388</v>
      </c>
      <c r="D242" s="517">
        <v>16.771000000000001</v>
      </c>
      <c r="E242" s="517">
        <v>18.435699999999997</v>
      </c>
      <c r="F242" s="517">
        <v>20.526600000000002</v>
      </c>
      <c r="G242" s="517">
        <v>23.814700000000002</v>
      </c>
      <c r="H242" s="517">
        <v>27.395000000000003</v>
      </c>
      <c r="I242" s="517">
        <v>28.2012</v>
      </c>
      <c r="J242" s="517">
        <v>33.665800000000004</v>
      </c>
      <c r="K242" s="517">
        <v>34.347999999999999</v>
      </c>
      <c r="L242" s="517">
        <v>37.632999999999996</v>
      </c>
      <c r="M242" s="517">
        <v>45.271000000000001</v>
      </c>
      <c r="N242" s="517">
        <v>45.4</v>
      </c>
      <c r="O242" s="517">
        <v>46.183999999999997</v>
      </c>
      <c r="P242" s="517">
        <v>46.048000000000002</v>
      </c>
      <c r="Q242" s="517">
        <v>44.95</v>
      </c>
      <c r="R242" s="517">
        <v>46.227000000000004</v>
      </c>
      <c r="S242" s="517">
        <v>47.436</v>
      </c>
      <c r="T242" s="517">
        <v>47.786999999999999</v>
      </c>
      <c r="U242" s="517">
        <v>48.571999999999996</v>
      </c>
      <c r="V242" s="517">
        <v>50.256</v>
      </c>
      <c r="W242" s="517">
        <v>49.212999999999994</v>
      </c>
      <c r="X242" s="517">
        <v>50.185000000000002</v>
      </c>
      <c r="Y242" s="517">
        <v>52.581999999999994</v>
      </c>
      <c r="Z242" s="517">
        <v>54.93</v>
      </c>
      <c r="AA242" s="517">
        <v>56.014000000000003</v>
      </c>
      <c r="AB242" s="517">
        <v>56.707999999999998</v>
      </c>
      <c r="AC242" s="517">
        <v>61.861999999999995</v>
      </c>
      <c r="AD242" s="517">
        <v>61.037999999999997</v>
      </c>
      <c r="AE242" s="517">
        <v>62.81</v>
      </c>
      <c r="AF242" s="517">
        <v>60.473999999999997</v>
      </c>
      <c r="AG242" s="517">
        <v>60.69</v>
      </c>
      <c r="AH242" s="517">
        <v>63.938000000000002</v>
      </c>
      <c r="AI242" s="517">
        <v>66.153999999999996</v>
      </c>
      <c r="AJ242" s="517">
        <v>67.896999999999991</v>
      </c>
      <c r="AK242" s="517">
        <v>69.017299999999992</v>
      </c>
      <c r="AL242" s="517">
        <v>68.840199999999996</v>
      </c>
      <c r="AM242" s="517">
        <v>69.536030999999994</v>
      </c>
      <c r="AN242" s="517">
        <v>68.799672999999999</v>
      </c>
      <c r="AO242" s="517">
        <v>68.928411999999994</v>
      </c>
      <c r="AP242" s="517">
        <v>67.727586000000002</v>
      </c>
      <c r="AQ242" s="517">
        <v>67.246195</v>
      </c>
      <c r="AR242" s="517">
        <v>69.361240000000009</v>
      </c>
      <c r="AS242" s="517">
        <v>71.530472000000003</v>
      </c>
      <c r="AT242" s="517">
        <v>73.414287999999999</v>
      </c>
      <c r="AU242" s="517">
        <v>70.790696999999994</v>
      </c>
      <c r="AV242" s="517">
        <v>69.350328999999988</v>
      </c>
      <c r="AW242" s="517">
        <v>78.392103999999989</v>
      </c>
      <c r="AX242" s="517">
        <v>71.865365999999995</v>
      </c>
      <c r="AY242" s="517">
        <v>67.482577000000006</v>
      </c>
      <c r="AZ242" s="517">
        <v>74.103172999999998</v>
      </c>
      <c r="BA242" s="517">
        <v>63.583269000000001</v>
      </c>
      <c r="BB242" s="517">
        <v>63.726174</v>
      </c>
      <c r="BC242" s="517">
        <v>74.926693</v>
      </c>
      <c r="BD242" s="517">
        <v>74.205017999999995</v>
      </c>
      <c r="BE242" s="517">
        <v>74.116970999999992</v>
      </c>
      <c r="BF242" s="517">
        <v>75.616918999999996</v>
      </c>
      <c r="BG242" s="517">
        <v>71.873677000000015</v>
      </c>
      <c r="BH242" s="517">
        <v>73.451597000000007</v>
      </c>
      <c r="BI242" s="517">
        <v>80.556646999999998</v>
      </c>
      <c r="BJ242" s="517">
        <v>81.040000000000006</v>
      </c>
      <c r="BK242" s="517">
        <v>77.94</v>
      </c>
      <c r="BL242" s="517">
        <v>79.160265999999993</v>
      </c>
      <c r="BM242" s="517">
        <v>78.91</v>
      </c>
      <c r="BN242" s="517">
        <v>73.289999999999992</v>
      </c>
      <c r="BO242" s="517">
        <v>73.349491999999998</v>
      </c>
      <c r="BP242" s="517">
        <v>73.883200000000002</v>
      </c>
      <c r="BQ242" s="517">
        <v>87.425799999999995</v>
      </c>
      <c r="BR242" s="517">
        <v>83.901557999999994</v>
      </c>
      <c r="BS242" s="517">
        <v>82.772499999999994</v>
      </c>
      <c r="BT242" s="517">
        <v>86.935299999999998</v>
      </c>
      <c r="BU242" s="517">
        <v>115.018441</v>
      </c>
      <c r="BV242" s="517">
        <v>116.655911</v>
      </c>
      <c r="BW242" s="517">
        <v>116.07660899999999</v>
      </c>
      <c r="BX242" s="517">
        <v>128.29367999999999</v>
      </c>
      <c r="BY242" s="517">
        <v>126.359414</v>
      </c>
      <c r="BZ242" s="517">
        <v>125.62512700000002</v>
      </c>
      <c r="CA242" s="517">
        <v>122.86079000000001</v>
      </c>
      <c r="CB242" s="517">
        <v>119.9512</v>
      </c>
      <c r="CC242" s="517">
        <v>123.20762999999999</v>
      </c>
      <c r="CD242" s="517">
        <v>124.37469999999999</v>
      </c>
      <c r="CE242" s="517">
        <v>125.1867</v>
      </c>
      <c r="CF242" s="517">
        <v>132.57202999999998</v>
      </c>
      <c r="CG242" s="517">
        <v>131.38051000000002</v>
      </c>
      <c r="CH242" s="517">
        <v>123.40616</v>
      </c>
      <c r="CI242" s="517">
        <v>121.00673</v>
      </c>
      <c r="CJ242" s="517">
        <v>121.16052999999999</v>
      </c>
      <c r="CK242" s="517">
        <v>119.72225</v>
      </c>
      <c r="CL242" s="517">
        <v>115.89643000000001</v>
      </c>
      <c r="CM242" s="517">
        <v>130.10147000000001</v>
      </c>
      <c r="CN242" s="517">
        <v>132.35154</v>
      </c>
      <c r="CO242" s="517">
        <v>136.79742999999999</v>
      </c>
      <c r="CP242" s="517">
        <v>131.52046000000001</v>
      </c>
      <c r="CQ242" s="517">
        <v>134.52318</v>
      </c>
      <c r="CR242" s="517">
        <v>134.71702999999999</v>
      </c>
      <c r="CS242" s="517">
        <v>163.80562</v>
      </c>
      <c r="CT242" s="517">
        <v>165.58559</v>
      </c>
      <c r="CU242" s="517">
        <v>162.97158000000002</v>
      </c>
      <c r="CV242" s="517">
        <v>162.92939999999999</v>
      </c>
      <c r="CW242" s="517">
        <v>160.79671999999999</v>
      </c>
      <c r="CX242" s="517">
        <v>169.16165000000001</v>
      </c>
      <c r="CY242" s="517">
        <v>172.64902000000001</v>
      </c>
      <c r="CZ242" s="517">
        <v>170.58032</v>
      </c>
      <c r="DA242" s="517">
        <v>158.21048999999999</v>
      </c>
      <c r="DB242" s="517">
        <v>156.30041</v>
      </c>
      <c r="DC242" s="517">
        <v>161.35587000000001</v>
      </c>
      <c r="DD242" s="517">
        <v>163.80157</v>
      </c>
      <c r="DE242" s="517">
        <v>174.12056999999999</v>
      </c>
      <c r="DF242" s="517">
        <v>184.14093100000002</v>
      </c>
      <c r="DG242" s="517">
        <v>180.57673460000001</v>
      </c>
      <c r="DH242" s="517">
        <v>174.97828000000001</v>
      </c>
      <c r="DI242" s="517">
        <v>167.91736949200001</v>
      </c>
      <c r="DJ242" s="517">
        <v>175.297344595</v>
      </c>
      <c r="DK242" s="517">
        <v>178.71908068600001</v>
      </c>
      <c r="DL242" s="517">
        <v>173.64624481300001</v>
      </c>
      <c r="DM242" s="517">
        <v>174.30859297200001</v>
      </c>
      <c r="DN242" s="517">
        <v>190.51173499999999</v>
      </c>
      <c r="DO242" s="517">
        <v>193.868649</v>
      </c>
      <c r="DP242" s="517">
        <v>198.62940599999999</v>
      </c>
      <c r="DQ242" s="517">
        <v>239.03137100000001</v>
      </c>
      <c r="DR242" s="517">
        <v>233.030225</v>
      </c>
      <c r="DS242" s="517">
        <v>232.500798</v>
      </c>
      <c r="DT242" s="517">
        <v>236.90588300000002</v>
      </c>
      <c r="DU242" s="517">
        <v>240.178901</v>
      </c>
      <c r="DV242" s="517">
        <v>233.81680800000001</v>
      </c>
      <c r="DW242" s="517">
        <v>239.24914100000001</v>
      </c>
      <c r="DX242" s="517">
        <v>240.111861</v>
      </c>
      <c r="DY242" s="517">
        <v>242.31381100000002</v>
      </c>
      <c r="DZ242" s="517">
        <v>237.02903499999999</v>
      </c>
      <c r="EA242" s="517">
        <v>249.00284300000001</v>
      </c>
      <c r="EB242" s="517">
        <v>250.82511600000001</v>
      </c>
      <c r="EC242" s="517">
        <v>277.29058700000002</v>
      </c>
      <c r="ED242" s="517">
        <v>273.746128</v>
      </c>
      <c r="EE242" s="517">
        <v>275.571437</v>
      </c>
      <c r="EF242" s="517">
        <v>278.720932</v>
      </c>
      <c r="EG242" s="517">
        <v>301.27669700000001</v>
      </c>
      <c r="EH242" s="517">
        <v>294.757541</v>
      </c>
      <c r="EI242" s="517">
        <v>294.44952000000001</v>
      </c>
      <c r="EJ242" s="517">
        <v>298.25396799999999</v>
      </c>
      <c r="EK242" s="517">
        <v>300.88358099999999</v>
      </c>
      <c r="EL242" s="517">
        <v>295.76015599999999</v>
      </c>
      <c r="EM242" s="517">
        <v>290.99887999999999</v>
      </c>
      <c r="EN242" s="517">
        <v>293.44496299999997</v>
      </c>
      <c r="EO242" s="517">
        <v>312.193986</v>
      </c>
      <c r="EP242" s="517">
        <v>303.72782899999999</v>
      </c>
      <c r="EQ242" s="517">
        <v>302.42012399999999</v>
      </c>
      <c r="ER242" s="517">
        <v>290.28106300000002</v>
      </c>
      <c r="ES242" s="517">
        <v>284.95082400000001</v>
      </c>
      <c r="ET242" s="517">
        <v>315.43414099999995</v>
      </c>
      <c r="EU242" s="517">
        <v>378.17924799999997</v>
      </c>
      <c r="EV242" s="517">
        <v>373.21748099999996</v>
      </c>
      <c r="EW242" s="517">
        <v>362.16078800000003</v>
      </c>
      <c r="EX242" s="517">
        <v>350.43275799999998</v>
      </c>
      <c r="EY242" s="517">
        <v>347.93083799999999</v>
      </c>
      <c r="EZ242" s="517">
        <v>363.45365300000003</v>
      </c>
      <c r="FA242" s="517">
        <v>387.49554799999999</v>
      </c>
      <c r="FB242" s="517">
        <v>387.61771799999997</v>
      </c>
      <c r="FC242" s="517">
        <v>360.89694300000008</v>
      </c>
      <c r="FD242" s="517">
        <v>405.32879500000001</v>
      </c>
      <c r="FE242" s="517">
        <v>394.351901</v>
      </c>
      <c r="FF242" s="517">
        <v>418.28006300000004</v>
      </c>
      <c r="FG242" s="517">
        <v>450.59613800000005</v>
      </c>
      <c r="FH242" s="517">
        <v>450.81585200000001</v>
      </c>
      <c r="FI242" s="517">
        <v>415.11285200000003</v>
      </c>
      <c r="FJ242" s="517">
        <v>435.90661299999999</v>
      </c>
      <c r="FK242" s="517">
        <v>413.72887599999996</v>
      </c>
      <c r="FL242" s="517">
        <v>404.55836700000003</v>
      </c>
      <c r="FM242" s="517">
        <v>430.10422</v>
      </c>
      <c r="FN242" s="517">
        <v>408.985591</v>
      </c>
      <c r="FO242" s="517">
        <v>398.50075399999997</v>
      </c>
      <c r="FP242" s="517">
        <v>377.899766</v>
      </c>
      <c r="FQ242" s="517">
        <v>413.2501799925621</v>
      </c>
      <c r="FR242" s="517">
        <v>399.59652</v>
      </c>
      <c r="FS242" s="517">
        <v>424.36388900000003</v>
      </c>
      <c r="FT242" s="517">
        <v>450.83533899999998</v>
      </c>
      <c r="FU242" s="517">
        <v>487.31870300000003</v>
      </c>
      <c r="FV242" s="517">
        <v>513.42672100000004</v>
      </c>
      <c r="FW242" s="517">
        <v>542.09282299999995</v>
      </c>
      <c r="FX242" s="517">
        <v>541.99019399999997</v>
      </c>
      <c r="FY242" s="517">
        <v>532.66821959999993</v>
      </c>
      <c r="FZ242" s="517">
        <v>525.13078799999994</v>
      </c>
      <c r="GA242" s="517">
        <v>512.981178</v>
      </c>
      <c r="GB242" s="517">
        <v>494.65310799999997</v>
      </c>
      <c r="GC242" s="517">
        <v>490.89571159999997</v>
      </c>
      <c r="GD242" s="517">
        <v>484.92940300000004</v>
      </c>
      <c r="GE242" s="517">
        <v>559.73700200000007</v>
      </c>
      <c r="GF242" s="517">
        <v>548.64996299999996</v>
      </c>
      <c r="GG242" s="517">
        <v>515.17216200000007</v>
      </c>
      <c r="GH242" s="517">
        <v>572.432456</v>
      </c>
      <c r="GI242" s="517">
        <v>575.44435599999997</v>
      </c>
      <c r="GJ242" s="517">
        <v>544.55857300000002</v>
      </c>
      <c r="GK242" s="517">
        <v>630.23080299999992</v>
      </c>
      <c r="GL242" s="517">
        <v>598.24942799999997</v>
      </c>
      <c r="GM242" s="517">
        <v>596.18335200000001</v>
      </c>
      <c r="GN242" s="517">
        <v>556.21121900000003</v>
      </c>
      <c r="GO242" s="517">
        <v>625.20915400000001</v>
      </c>
      <c r="GP242" s="517">
        <v>598.00718699999993</v>
      </c>
      <c r="GQ242" s="517">
        <v>558.42049999999995</v>
      </c>
      <c r="GR242" s="517">
        <v>569.47022300000003</v>
      </c>
      <c r="GS242" s="517">
        <v>601.73476600000004</v>
      </c>
      <c r="GT242" s="517">
        <v>624.02779299999997</v>
      </c>
      <c r="GU242" s="517">
        <v>670.76323500000001</v>
      </c>
      <c r="GV242" s="517">
        <v>658.65677818297002</v>
      </c>
      <c r="GW242" s="517">
        <v>791.69880799999999</v>
      </c>
      <c r="GX242" s="517">
        <v>741.76481999999999</v>
      </c>
      <c r="GY242" s="517">
        <v>726.95106641999996</v>
      </c>
      <c r="GZ242" s="517">
        <v>698.53437699999995</v>
      </c>
      <c r="HA242" s="517">
        <v>662.95031900000004</v>
      </c>
      <c r="HB242" s="517">
        <v>610.26349699999992</v>
      </c>
      <c r="HC242" s="517">
        <v>635.81624099999999</v>
      </c>
      <c r="HD242" s="517">
        <v>630.40838699999995</v>
      </c>
      <c r="HE242" s="517">
        <v>591.452495</v>
      </c>
      <c r="HF242" s="517">
        <v>597.57827700000007</v>
      </c>
      <c r="HG242" s="517">
        <v>609.55458600000009</v>
      </c>
      <c r="HH242" s="517">
        <v>642.47341300000005</v>
      </c>
      <c r="HI242" s="517">
        <v>685.42445999999995</v>
      </c>
      <c r="HJ242" s="517">
        <v>630.81114100000002</v>
      </c>
      <c r="HK242" s="517">
        <v>613.69226700000002</v>
      </c>
      <c r="HL242" s="517">
        <v>618.66698900000006</v>
      </c>
      <c r="HM242" s="517">
        <v>615.74076500000001</v>
      </c>
      <c r="HN242" s="517">
        <v>781.08760868000002</v>
      </c>
      <c r="HO242" s="517">
        <v>799.12487959999999</v>
      </c>
      <c r="HP242" s="517">
        <v>830.26694499999996</v>
      </c>
      <c r="HQ242" s="517">
        <v>834.00883199999998</v>
      </c>
      <c r="HR242" s="517">
        <v>859.50705700000003</v>
      </c>
      <c r="HS242" s="517">
        <v>866.74114199999985</v>
      </c>
      <c r="HT242" s="517">
        <v>865.56892900000003</v>
      </c>
      <c r="HU242" s="517">
        <v>923.07455399999992</v>
      </c>
      <c r="HV242" s="517">
        <v>885.72778344201447</v>
      </c>
      <c r="HW242" s="517">
        <v>865.58443568327391</v>
      </c>
      <c r="HX242" s="517">
        <v>857.96657277513282</v>
      </c>
      <c r="HY242" s="517">
        <v>935.11184771847365</v>
      </c>
      <c r="HZ242" s="517">
        <v>943.63598539122268</v>
      </c>
      <c r="IA242" s="517">
        <v>943.74524237796277</v>
      </c>
      <c r="IB242" s="517">
        <v>916.16248546985094</v>
      </c>
      <c r="IC242" s="517">
        <v>879.98194028202568</v>
      </c>
      <c r="ID242" s="517">
        <v>861.69693869954131</v>
      </c>
      <c r="IE242" s="517">
        <v>811.46097897405991</v>
      </c>
      <c r="IF242" s="517">
        <v>803.46220684019272</v>
      </c>
      <c r="IG242" s="517">
        <v>890.85236446083491</v>
      </c>
      <c r="IH242" s="517">
        <v>866.03861556301308</v>
      </c>
      <c r="II242" s="517">
        <v>846.54450993115893</v>
      </c>
      <c r="IJ242" s="517">
        <v>869.89660246576977</v>
      </c>
      <c r="IK242" s="517">
        <v>859.25636626850155</v>
      </c>
      <c r="IL242" s="517">
        <v>845.47602099357891</v>
      </c>
      <c r="IM242" s="517">
        <v>818.60121840338365</v>
      </c>
      <c r="IN242" s="517">
        <v>796.32116826597098</v>
      </c>
      <c r="IO242" s="517">
        <v>744.44510944033095</v>
      </c>
      <c r="IP242" s="517">
        <v>780.79112669959284</v>
      </c>
      <c r="IQ242" s="517">
        <v>742.51370229365784</v>
      </c>
      <c r="IR242" s="517">
        <v>751.39656267674616</v>
      </c>
      <c r="IS242" s="517">
        <v>860.77085350499488</v>
      </c>
      <c r="IT242" s="517">
        <v>793.20782731666884</v>
      </c>
      <c r="IU242" s="517">
        <v>796.55604494788497</v>
      </c>
      <c r="IV242" s="517">
        <v>766.94403225065093</v>
      </c>
      <c r="IW242" s="517">
        <v>789.25263022068657</v>
      </c>
      <c r="IX242" s="517">
        <v>777.4389401794997</v>
      </c>
      <c r="IY242" s="517">
        <v>890.08327813944015</v>
      </c>
      <c r="IZ242" s="517">
        <v>887.76226072841337</v>
      </c>
      <c r="JA242" s="517">
        <v>863.91528204842905</v>
      </c>
      <c r="JB242" s="517">
        <v>872.59612388959283</v>
      </c>
      <c r="JC242" s="517">
        <v>894.92464078242278</v>
      </c>
      <c r="JD242" s="517">
        <v>958.20555787547823</v>
      </c>
      <c r="JE242" s="517">
        <v>1078.1830434769031</v>
      </c>
      <c r="JF242" s="517">
        <v>1099.5243321419741</v>
      </c>
      <c r="JG242" s="517">
        <v>1044.5504655544009</v>
      </c>
      <c r="JH242" s="517">
        <v>1049.0001581081642</v>
      </c>
      <c r="JI242" s="517">
        <v>1054.5846668476213</v>
      </c>
      <c r="JJ242" s="517">
        <v>1044.6176239352869</v>
      </c>
      <c r="JK242" s="517">
        <v>1101.8233113674085</v>
      </c>
      <c r="JL242" s="517">
        <v>1081.9869902912587</v>
      </c>
      <c r="JM242" s="517">
        <v>1075.366938514343</v>
      </c>
      <c r="JN242" s="517">
        <v>1084.2802733033961</v>
      </c>
      <c r="JO242" s="517">
        <v>1105.5267093566604</v>
      </c>
      <c r="JP242" s="517">
        <v>1075.4805492186265</v>
      </c>
      <c r="JQ242" s="517">
        <v>1204.3756283423791</v>
      </c>
      <c r="JR242" s="517">
        <v>1253.8004698900002</v>
      </c>
      <c r="JS242" s="517">
        <v>1273.2756559341551</v>
      </c>
      <c r="JT242" s="517">
        <v>1254.3302853390635</v>
      </c>
      <c r="JU242" s="517">
        <v>1222.5416861688411</v>
      </c>
      <c r="JV242" s="517">
        <v>1201.1881626470515</v>
      </c>
      <c r="JW242" s="517">
        <v>1229.466087383073</v>
      </c>
      <c r="JX242" s="517">
        <v>1219.3578259511571</v>
      </c>
      <c r="JY242" s="517">
        <v>1241.3500946374122</v>
      </c>
      <c r="JZ242" s="517">
        <v>1253.7655093444862</v>
      </c>
      <c r="KA242" s="517">
        <v>1204.5262737196613</v>
      </c>
      <c r="KB242" s="517">
        <v>1219.3385989085066</v>
      </c>
      <c r="KC242" s="517">
        <v>1484.2355548417954</v>
      </c>
      <c r="KD242" s="517">
        <v>1406.481935557392</v>
      </c>
      <c r="KE242" s="517">
        <v>1423.6236519061092</v>
      </c>
      <c r="KF242" s="517">
        <v>1396.5178058340102</v>
      </c>
      <c r="KG242" s="517">
        <v>1347.2032664535363</v>
      </c>
      <c r="KH242" s="517">
        <v>1273.8728007050313</v>
      </c>
      <c r="KI242" s="517">
        <v>1350.8835246985457</v>
      </c>
      <c r="KJ242" s="517">
        <v>1322.3738107356176</v>
      </c>
      <c r="KK242" s="517">
        <v>1294.734216879302</v>
      </c>
      <c r="KL242" s="517">
        <v>1312.9913351601319</v>
      </c>
      <c r="KM242" s="517">
        <v>1363.388462738516</v>
      </c>
      <c r="KN242" s="517">
        <v>1375.5626410644829</v>
      </c>
      <c r="KO242" s="517">
        <v>1607.3058574378208</v>
      </c>
      <c r="KP242" s="517">
        <v>1626.87321241563</v>
      </c>
      <c r="KQ242" s="517">
        <v>1647.1160724761371</v>
      </c>
      <c r="KR242" s="517">
        <v>1597.8306534975648</v>
      </c>
      <c r="KS242" s="517">
        <v>1669.5125131039631</v>
      </c>
      <c r="KT242" s="517">
        <v>1627.73035437417</v>
      </c>
      <c r="KU242" s="517">
        <v>1814.5704531170502</v>
      </c>
      <c r="KV242" s="517">
        <v>1911.2204689362839</v>
      </c>
      <c r="KW242" s="517">
        <v>1888.7047523776255</v>
      </c>
      <c r="KX242" s="517">
        <v>1988.0047517120454</v>
      </c>
      <c r="KY242" s="517">
        <v>1941.8283255706215</v>
      </c>
      <c r="KZ242" s="517">
        <v>1910.6921907327508</v>
      </c>
      <c r="LA242" s="517">
        <v>2068.3195377330649</v>
      </c>
      <c r="LB242" s="517"/>
      <c r="LC242" s="517"/>
      <c r="LD242" s="517"/>
      <c r="LE242" s="517"/>
      <c r="LF242" s="517"/>
      <c r="LG242" s="517"/>
      <c r="LH242" s="517"/>
      <c r="LI242" s="517"/>
      <c r="LJ242" s="517"/>
      <c r="LK242" s="517"/>
      <c r="LL242" s="517"/>
      <c r="LM242" s="517"/>
      <c r="LN242" s="517"/>
      <c r="LO242" s="517"/>
      <c r="LP242" s="517"/>
      <c r="LQ242" s="517"/>
      <c r="LR242" s="517"/>
      <c r="LS242" s="517"/>
      <c r="LT242" s="517"/>
      <c r="LU242" s="517"/>
      <c r="LV242" s="517"/>
      <c r="LW242" s="517"/>
      <c r="LX242" s="517"/>
      <c r="LY242" s="517"/>
      <c r="LZ242" s="517"/>
      <c r="MA242" s="517"/>
      <c r="MB242" s="517"/>
      <c r="MC242" s="517"/>
      <c r="MD242" s="517"/>
      <c r="ME242" s="517"/>
      <c r="MF242" s="517"/>
      <c r="MG242" s="517"/>
      <c r="MH242" s="517"/>
      <c r="MI242" s="517"/>
      <c r="MJ242" s="517"/>
      <c r="MK242" s="517"/>
      <c r="ML242" s="517"/>
      <c r="MM242" s="517"/>
      <c r="MN242" s="517"/>
      <c r="MO242" s="517"/>
      <c r="MP242" s="517"/>
      <c r="MQ242" s="517"/>
      <c r="MR242" s="517"/>
      <c r="MS242" s="517"/>
      <c r="MT242" s="517"/>
      <c r="MU242" s="517"/>
      <c r="MV242" s="517"/>
      <c r="MW242" s="517"/>
    </row>
    <row r="243" spans="1:361">
      <c r="A243" s="711" t="s">
        <v>572</v>
      </c>
      <c r="B243" s="517">
        <v>8.275500000000001</v>
      </c>
      <c r="C243" s="517">
        <v>8.4149999999999991</v>
      </c>
      <c r="D243" s="517">
        <v>15.468999999999999</v>
      </c>
      <c r="E243" s="517">
        <v>15.668000000000001</v>
      </c>
      <c r="F243" s="517">
        <v>16.908000000000001</v>
      </c>
      <c r="G243" s="517">
        <v>17.566000000000003</v>
      </c>
      <c r="H243" s="517">
        <v>16.955000000000002</v>
      </c>
      <c r="I243" s="517">
        <v>16.096</v>
      </c>
      <c r="J243" s="517">
        <v>16.667999999999999</v>
      </c>
      <c r="K243" s="517">
        <v>16.091999999999999</v>
      </c>
      <c r="L243" s="517">
        <v>13.852</v>
      </c>
      <c r="M243" s="517">
        <v>13.579699999999999</v>
      </c>
      <c r="N243" s="517">
        <v>13.131</v>
      </c>
      <c r="O243" s="517">
        <v>13.221</v>
      </c>
      <c r="P243" s="517">
        <v>12.7155</v>
      </c>
      <c r="Q243" s="517">
        <v>12.519</v>
      </c>
      <c r="R243" s="517">
        <v>12.516</v>
      </c>
      <c r="S243" s="517">
        <v>12.353999999999999</v>
      </c>
      <c r="T243" s="517">
        <v>12.719000000000001</v>
      </c>
      <c r="U243" s="517">
        <v>12.781000000000001</v>
      </c>
      <c r="V243" s="517">
        <v>12.632000000000001</v>
      </c>
      <c r="W243" s="517">
        <v>12.059000000000001</v>
      </c>
      <c r="X243" s="517">
        <v>11.752000000000001</v>
      </c>
      <c r="Y243" s="517">
        <v>11.074999999999999</v>
      </c>
      <c r="Z243" s="517">
        <v>12.847</v>
      </c>
      <c r="AA243" s="517">
        <v>12.027999999999999</v>
      </c>
      <c r="AB243" s="517">
        <v>12.035</v>
      </c>
      <c r="AC243" s="517">
        <v>12.443999999999999</v>
      </c>
      <c r="AD243" s="517">
        <v>11.686999999999999</v>
      </c>
      <c r="AE243" s="517">
        <v>12.536</v>
      </c>
      <c r="AF243" s="517">
        <v>11.667</v>
      </c>
      <c r="AG243" s="517">
        <v>12.322999999999999</v>
      </c>
      <c r="AH243" s="517">
        <v>13.43</v>
      </c>
      <c r="AI243" s="517">
        <v>13.917999999999999</v>
      </c>
      <c r="AJ243" s="517">
        <v>13.239999999999998</v>
      </c>
      <c r="AK243" s="517">
        <v>13.085000000000001</v>
      </c>
      <c r="AL243" s="517">
        <v>21.683071000000002</v>
      </c>
      <c r="AM243" s="517">
        <v>21.871853000000002</v>
      </c>
      <c r="AN243" s="517">
        <v>21.874641999999998</v>
      </c>
      <c r="AO243" s="517">
        <v>23.320546</v>
      </c>
      <c r="AP243" s="517">
        <v>23.227588000000001</v>
      </c>
      <c r="AQ243" s="517">
        <v>23.273529999999997</v>
      </c>
      <c r="AR243" s="517">
        <v>27.080072999999999</v>
      </c>
      <c r="AS243" s="517">
        <v>27.680522</v>
      </c>
      <c r="AT243" s="517">
        <v>28.435384999999997</v>
      </c>
      <c r="AU243" s="517">
        <v>29.087662999999999</v>
      </c>
      <c r="AV243" s="517">
        <v>28.765778000000001</v>
      </c>
      <c r="AW243" s="517">
        <v>30.153742000000001</v>
      </c>
      <c r="AX243" s="517">
        <v>30.301131999999999</v>
      </c>
      <c r="AY243" s="517">
        <v>28.683436</v>
      </c>
      <c r="AZ243" s="517">
        <v>35.492080000000001</v>
      </c>
      <c r="BA243" s="517">
        <v>31.370369</v>
      </c>
      <c r="BB243" s="517">
        <v>30.92606</v>
      </c>
      <c r="BC243" s="517">
        <v>30.811793999999999</v>
      </c>
      <c r="BD243" s="517">
        <v>31.912258999999999</v>
      </c>
      <c r="BE243" s="517">
        <v>31.285548000000002</v>
      </c>
      <c r="BF243" s="517">
        <v>31.349363</v>
      </c>
      <c r="BG243" s="517">
        <v>30.611756</v>
      </c>
      <c r="BH243" s="517">
        <v>34.886457999999998</v>
      </c>
      <c r="BI243" s="517">
        <v>35.763086999999992</v>
      </c>
      <c r="BJ243" s="517">
        <v>36.940000000000005</v>
      </c>
      <c r="BK243" s="517">
        <v>36.65</v>
      </c>
      <c r="BL243" s="517">
        <v>36.817854999999994</v>
      </c>
      <c r="BM243" s="517">
        <v>37.5</v>
      </c>
      <c r="BN243" s="517">
        <v>36.089999999999996</v>
      </c>
      <c r="BO243" s="517">
        <v>37.233410999999997</v>
      </c>
      <c r="BP243" s="517">
        <v>35.618700000000004</v>
      </c>
      <c r="BQ243" s="517">
        <v>40.928400000000003</v>
      </c>
      <c r="BR243" s="517">
        <v>41.615192999999998</v>
      </c>
      <c r="BS243" s="517">
        <v>40.156799999999997</v>
      </c>
      <c r="BT243" s="517">
        <v>41.842799999999997</v>
      </c>
      <c r="BU243" s="517">
        <v>48.136249000000007</v>
      </c>
      <c r="BV243" s="517">
        <v>48.121294999999996</v>
      </c>
      <c r="BW243" s="517">
        <v>47.461856000000004</v>
      </c>
      <c r="BX243" s="517">
        <v>46.552320999999999</v>
      </c>
      <c r="BY243" s="517">
        <v>45.873255000000007</v>
      </c>
      <c r="BZ243" s="517">
        <v>46.235821000000001</v>
      </c>
      <c r="CA243" s="517">
        <v>47.017400000000002</v>
      </c>
      <c r="CB243" s="517">
        <v>48.666999999999994</v>
      </c>
      <c r="CC243" s="517">
        <v>48.414819999999999</v>
      </c>
      <c r="CD243" s="517">
        <v>46.620100000000001</v>
      </c>
      <c r="CE243" s="517">
        <v>52.530999999999999</v>
      </c>
      <c r="CF243" s="517">
        <v>50.913439999999994</v>
      </c>
      <c r="CG243" s="517">
        <v>50.392810000000004</v>
      </c>
      <c r="CH243" s="517">
        <v>52.305720000000001</v>
      </c>
      <c r="CI243" s="517">
        <v>51.982019999999999</v>
      </c>
      <c r="CJ243" s="517">
        <v>51.856370000000005</v>
      </c>
      <c r="CK243" s="517">
        <v>53.643100000000004</v>
      </c>
      <c r="CL243" s="517">
        <v>54.098009999999995</v>
      </c>
      <c r="CM243" s="517">
        <v>59.373020000000004</v>
      </c>
      <c r="CN243" s="517">
        <v>57.211740000000006</v>
      </c>
      <c r="CO243" s="517">
        <v>61.543200000000006</v>
      </c>
      <c r="CP243" s="517">
        <v>58.13832</v>
      </c>
      <c r="CQ243" s="517">
        <v>59.027230000000003</v>
      </c>
      <c r="CR243" s="517">
        <v>59.62218</v>
      </c>
      <c r="CS243" s="517">
        <v>60.086779999999997</v>
      </c>
      <c r="CT243" s="517">
        <v>64.971469999999997</v>
      </c>
      <c r="CU243" s="517">
        <v>65.816760000000002</v>
      </c>
      <c r="CV243" s="517">
        <v>64.948160000000001</v>
      </c>
      <c r="CW243" s="517">
        <v>69.119780000000006</v>
      </c>
      <c r="CX243" s="517">
        <v>71.101929999999996</v>
      </c>
      <c r="CY243" s="517">
        <v>74.508700000000005</v>
      </c>
      <c r="CZ243" s="517">
        <v>73.962119999999999</v>
      </c>
      <c r="DA243" s="517">
        <v>68.275649999999999</v>
      </c>
      <c r="DB243" s="517">
        <v>69.645480000000006</v>
      </c>
      <c r="DC243" s="517">
        <v>71.473460000000003</v>
      </c>
      <c r="DD243" s="517">
        <v>72.53528</v>
      </c>
      <c r="DE243" s="517">
        <v>74.780990000000003</v>
      </c>
      <c r="DF243" s="517">
        <v>71.212598</v>
      </c>
      <c r="DG243" s="517">
        <v>73.413601999999997</v>
      </c>
      <c r="DH243" s="517">
        <v>71.009613000000002</v>
      </c>
      <c r="DI243" s="517">
        <v>70.227176999999998</v>
      </c>
      <c r="DJ243" s="517">
        <v>68.674672999999999</v>
      </c>
      <c r="DK243" s="517">
        <v>69.502758999999998</v>
      </c>
      <c r="DL243" s="517">
        <v>66.788201000000001</v>
      </c>
      <c r="DM243" s="517">
        <v>68.439982000000001</v>
      </c>
      <c r="DN243" s="517">
        <v>78.707886000000002</v>
      </c>
      <c r="DO243" s="517">
        <v>66.529856999999993</v>
      </c>
      <c r="DP243" s="517">
        <v>71.538147000000009</v>
      </c>
      <c r="DQ243" s="517">
        <v>66.226823999999993</v>
      </c>
      <c r="DR243" s="517">
        <v>64.546028000000007</v>
      </c>
      <c r="DS243" s="517">
        <v>63.719940000000001</v>
      </c>
      <c r="DT243" s="517">
        <v>62.849519999999998</v>
      </c>
      <c r="DU243" s="517">
        <v>61.231023</v>
      </c>
      <c r="DV243" s="517">
        <v>61.211733000000002</v>
      </c>
      <c r="DW243" s="517">
        <v>58.713147000000006</v>
      </c>
      <c r="DX243" s="517">
        <v>58.010132999999996</v>
      </c>
      <c r="DY243" s="517">
        <v>67.559958999999992</v>
      </c>
      <c r="DZ243" s="517">
        <v>58.824940999999995</v>
      </c>
      <c r="EA243" s="517">
        <v>56.950240000000001</v>
      </c>
      <c r="EB243" s="517">
        <v>55.365257999999997</v>
      </c>
      <c r="EC243" s="517">
        <v>54.767888999999997</v>
      </c>
      <c r="ED243" s="517">
        <v>17.939611000000003</v>
      </c>
      <c r="EE243" s="517">
        <v>13.820753</v>
      </c>
      <c r="EF243" s="517">
        <v>14.289437000000001</v>
      </c>
      <c r="EG243" s="517">
        <v>16.163230000000002</v>
      </c>
      <c r="EH243" s="517">
        <v>12.762125000000001</v>
      </c>
      <c r="EI243" s="517">
        <v>15.590693999999999</v>
      </c>
      <c r="EJ243" s="517">
        <v>15.783709999999999</v>
      </c>
      <c r="EK243" s="517">
        <v>18.497104</v>
      </c>
      <c r="EL243" s="517">
        <v>15.663895999999999</v>
      </c>
      <c r="EM243" s="517">
        <v>13.314998999999998</v>
      </c>
      <c r="EN243" s="517">
        <v>15.85887</v>
      </c>
      <c r="EO243" s="517">
        <v>27.052954</v>
      </c>
      <c r="EP243" s="517">
        <v>29.333677000000002</v>
      </c>
      <c r="EQ243" s="517">
        <v>32.593979000000004</v>
      </c>
      <c r="ER243" s="517">
        <v>29.108233000000002</v>
      </c>
      <c r="ES243" s="517">
        <v>29.057080999999997</v>
      </c>
      <c r="ET243" s="517">
        <v>30.929667000000002</v>
      </c>
      <c r="EU243" s="517">
        <v>30.480634000000002</v>
      </c>
      <c r="EV243" s="517">
        <v>33.003773000000002</v>
      </c>
      <c r="EW243" s="517">
        <v>29.274769000000003</v>
      </c>
      <c r="EX243" s="517">
        <v>31.033819999999999</v>
      </c>
      <c r="EY243" s="517">
        <v>31.196810000000003</v>
      </c>
      <c r="EZ243" s="517">
        <v>40.386665000000008</v>
      </c>
      <c r="FA243" s="517">
        <v>35.941817999999998</v>
      </c>
      <c r="FB243" s="517">
        <v>37.121213999999995</v>
      </c>
      <c r="FC243" s="517">
        <v>34.547860999999997</v>
      </c>
      <c r="FD243" s="517">
        <v>38.184246000000002</v>
      </c>
      <c r="FE243" s="517">
        <v>36.219602000000002</v>
      </c>
      <c r="FF243" s="517">
        <v>45.543154000000001</v>
      </c>
      <c r="FG243" s="517">
        <v>45.607580999999996</v>
      </c>
      <c r="FH243" s="517">
        <v>47.997256</v>
      </c>
      <c r="FI243" s="517">
        <v>26.726758999999998</v>
      </c>
      <c r="FJ243" s="517">
        <v>42.274553999999995</v>
      </c>
      <c r="FK243" s="517">
        <v>42.262372999999997</v>
      </c>
      <c r="FL243" s="517">
        <v>45.444738999999998</v>
      </c>
      <c r="FM243" s="517">
        <v>26.335066000000001</v>
      </c>
      <c r="FN243" s="517">
        <v>27.471816</v>
      </c>
      <c r="FO243" s="517">
        <v>26.926836999999999</v>
      </c>
      <c r="FP243" s="517">
        <v>29.219903000000002</v>
      </c>
      <c r="FQ243" s="517">
        <v>30.245370000000001</v>
      </c>
      <c r="FR243" s="517">
        <v>35.334163000000004</v>
      </c>
      <c r="FS243" s="517">
        <v>34.121732000000009</v>
      </c>
      <c r="FT243" s="517">
        <v>31.302208000000004</v>
      </c>
      <c r="FU243" s="517">
        <v>86.982955673999996</v>
      </c>
      <c r="FV243" s="517">
        <v>89.392941999999991</v>
      </c>
      <c r="FW243" s="517">
        <v>89.359969747910014</v>
      </c>
      <c r="FX243" s="517">
        <v>90.173002999999994</v>
      </c>
      <c r="FY243" s="517">
        <v>89.762339999999995</v>
      </c>
      <c r="FZ243" s="517">
        <v>90.139879865600008</v>
      </c>
      <c r="GA243" s="517">
        <v>86.406486614383411</v>
      </c>
      <c r="GB243" s="517">
        <v>86.935871265174796</v>
      </c>
      <c r="GC243" s="517">
        <v>85.03767329457601</v>
      </c>
      <c r="GD243" s="517">
        <v>83.325986739062387</v>
      </c>
      <c r="GE243" s="517">
        <v>85.308745000000016</v>
      </c>
      <c r="GF243" s="517">
        <v>86.082186000000007</v>
      </c>
      <c r="GG243" s="517">
        <v>87.398323000000005</v>
      </c>
      <c r="GH243" s="517">
        <v>87.619157999999999</v>
      </c>
      <c r="GI243" s="517">
        <v>90.232258000000016</v>
      </c>
      <c r="GJ243" s="517">
        <v>94.323371000000009</v>
      </c>
      <c r="GK243" s="517">
        <v>111.34887809760001</v>
      </c>
      <c r="GL243" s="517">
        <v>100.21595510120001</v>
      </c>
      <c r="GM243" s="517">
        <v>103.00754154600001</v>
      </c>
      <c r="GN243" s="517">
        <v>91.814339168400011</v>
      </c>
      <c r="GO243" s="517">
        <v>96.926560725578952</v>
      </c>
      <c r="GP243" s="517">
        <v>98.19034400000001</v>
      </c>
      <c r="GQ243" s="517">
        <v>97.15536951</v>
      </c>
      <c r="GR243" s="517">
        <v>110.38865772</v>
      </c>
      <c r="GS243" s="517">
        <v>101.17171316928</v>
      </c>
      <c r="GT243" s="517">
        <v>104.11621863536</v>
      </c>
      <c r="GU243" s="517">
        <v>99.359309412800002</v>
      </c>
      <c r="GV243" s="517">
        <v>104.74199399263999</v>
      </c>
      <c r="GW243" s="517">
        <v>118.70737611056001</v>
      </c>
      <c r="GX243" s="517">
        <v>118.25537984016</v>
      </c>
      <c r="GY243" s="517">
        <v>121.56510207664002</v>
      </c>
      <c r="GZ243" s="517">
        <v>119.36176146768</v>
      </c>
      <c r="HA243" s="517">
        <v>119.25335344688</v>
      </c>
      <c r="HB243" s="517">
        <v>120.55299902367999</v>
      </c>
      <c r="HC243" s="517">
        <v>122.12145535328</v>
      </c>
      <c r="HD243" s="517">
        <v>120.63617548256002</v>
      </c>
      <c r="HE243" s="517">
        <v>129.08649891855998</v>
      </c>
      <c r="HF243" s="517">
        <v>128.78402705456</v>
      </c>
      <c r="HG243" s="517">
        <v>127.82007901888002</v>
      </c>
      <c r="HH243" s="517">
        <v>146.64856577440003</v>
      </c>
      <c r="HI243" s="517">
        <v>129.59601663200002</v>
      </c>
      <c r="HJ243" s="517">
        <v>142.48727348160003</v>
      </c>
      <c r="HK243" s="517">
        <v>142.5408257176</v>
      </c>
      <c r="HL243" s="517">
        <v>143.09490190144001</v>
      </c>
      <c r="HM243" s="517">
        <v>147.42502573984001</v>
      </c>
      <c r="HN243" s="517">
        <v>155.01088242048002</v>
      </c>
      <c r="HO243" s="517">
        <v>156.34917005632002</v>
      </c>
      <c r="HP243" s="517">
        <v>157.56755298208003</v>
      </c>
      <c r="HQ243" s="517">
        <v>164.77977903104005</v>
      </c>
      <c r="HR243" s="517">
        <v>176.03957587008</v>
      </c>
      <c r="HS243" s="517">
        <v>179.57425780172483</v>
      </c>
      <c r="HT243" s="517">
        <v>179.0590020611632</v>
      </c>
      <c r="HU243" s="517">
        <v>179.08890248842241</v>
      </c>
      <c r="HV243" s="517">
        <v>183.75989017952753</v>
      </c>
      <c r="HW243" s="517">
        <v>183.75111397733366</v>
      </c>
      <c r="HX243" s="517">
        <v>188.34816345935096</v>
      </c>
      <c r="HY243" s="517">
        <v>211.47908314588884</v>
      </c>
      <c r="HZ243" s="517">
        <v>198.003091364787</v>
      </c>
      <c r="IA243" s="517">
        <v>210.71847068087732</v>
      </c>
      <c r="IB243" s="517">
        <v>206.45720579602988</v>
      </c>
      <c r="IC243" s="517">
        <v>196.14055667934963</v>
      </c>
      <c r="ID243" s="517">
        <v>202.72065251385598</v>
      </c>
      <c r="IE243" s="517">
        <v>208.23056751995131</v>
      </c>
      <c r="IF243" s="517">
        <v>207.74206142005272</v>
      </c>
      <c r="IG243" s="517">
        <v>200.48118356262003</v>
      </c>
      <c r="IH243" s="517">
        <v>190.28979093369179</v>
      </c>
      <c r="II243" s="517">
        <v>199.36743866300162</v>
      </c>
      <c r="IJ243" s="517">
        <v>210.20714906947688</v>
      </c>
      <c r="IK243" s="517">
        <v>223.10332812958794</v>
      </c>
      <c r="IL243" s="517">
        <v>220.95641723174896</v>
      </c>
      <c r="IM243" s="517">
        <v>219.54337388716863</v>
      </c>
      <c r="IN243" s="517">
        <v>228.7749010889365</v>
      </c>
      <c r="IO243" s="517">
        <v>226.21546661521268</v>
      </c>
      <c r="IP243" s="517">
        <v>222.08776404234897</v>
      </c>
      <c r="IQ243" s="517">
        <v>222.49036550034617</v>
      </c>
      <c r="IR243" s="517">
        <v>222.15160476791141</v>
      </c>
      <c r="IS243" s="517">
        <v>218.6916368698551</v>
      </c>
      <c r="IT243" s="517">
        <v>217.50238653027264</v>
      </c>
      <c r="IU243" s="517">
        <v>212.04945611692241</v>
      </c>
      <c r="IV243" s="517">
        <v>211.25719983968742</v>
      </c>
      <c r="IW243" s="517">
        <v>228.05246028316333</v>
      </c>
      <c r="IX243" s="517">
        <v>235.44956894114992</v>
      </c>
      <c r="IY243" s="517">
        <v>325.24983250215325</v>
      </c>
      <c r="IZ243" s="517">
        <v>323.15521390968775</v>
      </c>
      <c r="JA243" s="517">
        <v>329.91889492849191</v>
      </c>
      <c r="JB243" s="517">
        <v>333.00450756319748</v>
      </c>
      <c r="JC243" s="517">
        <v>333.75602885760884</v>
      </c>
      <c r="JD243" s="517">
        <v>325.95753695871065</v>
      </c>
      <c r="JE243" s="517">
        <v>351.44877221725767</v>
      </c>
      <c r="JF243" s="517">
        <v>399.55702141086624</v>
      </c>
      <c r="JG243" s="517">
        <v>363.3374359401173</v>
      </c>
      <c r="JH243" s="517">
        <v>365.95164627708255</v>
      </c>
      <c r="JI243" s="517">
        <v>378.22648403350445</v>
      </c>
      <c r="JJ243" s="517">
        <v>375.06165763222043</v>
      </c>
      <c r="JK243" s="517">
        <v>382.89461309970363</v>
      </c>
      <c r="JL243" s="517">
        <v>409.7122646559651</v>
      </c>
      <c r="JM243" s="517">
        <v>408.10813286840857</v>
      </c>
      <c r="JN243" s="517">
        <v>433.48548990624994</v>
      </c>
      <c r="JO243" s="517">
        <v>438.40229570956171</v>
      </c>
      <c r="JP243" s="517">
        <v>424.9922261075767</v>
      </c>
      <c r="JQ243" s="517">
        <v>417.5080499855078</v>
      </c>
      <c r="JR243" s="517">
        <v>468.94735371325282</v>
      </c>
      <c r="JS243" s="517">
        <v>461.01284485507506</v>
      </c>
      <c r="JT243" s="517">
        <v>462.94184019055376</v>
      </c>
      <c r="JU243" s="517">
        <v>445.74435453918852</v>
      </c>
      <c r="JV243" s="517">
        <v>437.4518689098378</v>
      </c>
      <c r="JW243" s="517">
        <v>438.68783903491254</v>
      </c>
      <c r="JX243" s="517">
        <v>434.01467587930972</v>
      </c>
      <c r="JY243" s="517">
        <v>428.72265348503697</v>
      </c>
      <c r="JZ243" s="517">
        <v>440.13718049393981</v>
      </c>
      <c r="KA243" s="517">
        <v>434.92231928520243</v>
      </c>
      <c r="KB243" s="517">
        <v>446.36770991028607</v>
      </c>
      <c r="KC243" s="517">
        <v>433.02834654805457</v>
      </c>
      <c r="KD243" s="517">
        <v>458.77156154990007</v>
      </c>
      <c r="KE243" s="517">
        <v>458.32465102637201</v>
      </c>
      <c r="KF243" s="517">
        <v>445.02051224055208</v>
      </c>
      <c r="KG243" s="517">
        <v>466.28131936001773</v>
      </c>
      <c r="KH243" s="517">
        <v>459.14307433537903</v>
      </c>
      <c r="KI243" s="517">
        <v>462.80228111503186</v>
      </c>
      <c r="KJ243" s="517">
        <v>477.96039699266811</v>
      </c>
      <c r="KK243" s="517">
        <v>467.55609848684628</v>
      </c>
      <c r="KL243" s="517">
        <v>457.96079435659863</v>
      </c>
      <c r="KM243" s="517">
        <v>464.40150751438802</v>
      </c>
      <c r="KN243" s="517">
        <v>460.7018539691262</v>
      </c>
      <c r="KO243" s="517">
        <v>480.9117586768615</v>
      </c>
      <c r="KP243" s="517">
        <v>502.40868795062227</v>
      </c>
      <c r="KQ243" s="517">
        <v>505.8054557587019</v>
      </c>
      <c r="KR243" s="517">
        <v>509.67158954326601</v>
      </c>
      <c r="KS243" s="517">
        <v>518.63449483888121</v>
      </c>
      <c r="KT243" s="517">
        <v>521.77942389803138</v>
      </c>
      <c r="KU243" s="517">
        <v>525.24163205144305</v>
      </c>
      <c r="KV243" s="517">
        <v>542.81538775744093</v>
      </c>
      <c r="KW243" s="517">
        <v>541.7846548341754</v>
      </c>
      <c r="KX243" s="517">
        <v>526.12599943305668</v>
      </c>
      <c r="KY243" s="517">
        <v>511.9301718534914</v>
      </c>
      <c r="KZ243" s="517">
        <v>539.61063511082364</v>
      </c>
      <c r="LA243" s="517">
        <v>551.89694739269953</v>
      </c>
      <c r="LB243" s="517"/>
      <c r="LC243" s="517"/>
      <c r="LD243" s="517"/>
      <c r="LE243" s="517"/>
      <c r="LF243" s="517"/>
      <c r="LG243" s="517"/>
      <c r="LH243" s="517"/>
      <c r="LI243" s="517"/>
      <c r="LJ243" s="517"/>
      <c r="LK243" s="517"/>
      <c r="LL243" s="517"/>
      <c r="LM243" s="517"/>
      <c r="LN243" s="517"/>
      <c r="LO243" s="517"/>
      <c r="LP243" s="517"/>
      <c r="LQ243" s="517"/>
      <c r="LR243" s="517"/>
      <c r="LS243" s="517"/>
      <c r="LT243" s="517"/>
      <c r="LU243" s="517"/>
      <c r="LV243" s="517"/>
      <c r="LW243" s="517"/>
      <c r="LX243" s="517"/>
      <c r="LY243" s="517"/>
      <c r="LZ243" s="517"/>
      <c r="MA243" s="517"/>
      <c r="MB243" s="517"/>
      <c r="MC243" s="517"/>
      <c r="MD243" s="517"/>
      <c r="ME243" s="517"/>
      <c r="MF243" s="517"/>
      <c r="MG243" s="517"/>
      <c r="MH243" s="517"/>
      <c r="MI243" s="517"/>
      <c r="MJ243" s="517"/>
      <c r="MK243" s="517"/>
      <c r="ML243" s="517"/>
      <c r="MM243" s="517"/>
      <c r="MN243" s="517"/>
      <c r="MO243" s="517"/>
      <c r="MP243" s="517"/>
      <c r="MQ243" s="517"/>
      <c r="MR243" s="517"/>
      <c r="MS243" s="517"/>
      <c r="MT243" s="517"/>
      <c r="MU243" s="517"/>
      <c r="MV243" s="517"/>
      <c r="MW243" s="517"/>
    </row>
    <row r="244" spans="1:361" s="216" customFormat="1">
      <c r="A244" s="713" t="s">
        <v>573</v>
      </c>
      <c r="B244" s="516">
        <v>33.671100000000003</v>
      </c>
      <c r="C244" s="516">
        <v>36.00885000000001</v>
      </c>
      <c r="D244" s="516">
        <v>38.5535</v>
      </c>
      <c r="E244" s="516">
        <v>38.663699999999999</v>
      </c>
      <c r="F244" s="516">
        <v>40.363799999999998</v>
      </c>
      <c r="G244" s="516">
        <v>43.578199999999995</v>
      </c>
      <c r="H244" s="516">
        <v>44.046800000000005</v>
      </c>
      <c r="I244" s="516">
        <v>43.8583</v>
      </c>
      <c r="J244" s="516">
        <v>42.294699999999999</v>
      </c>
      <c r="K244" s="516">
        <v>42.192900000000009</v>
      </c>
      <c r="L244" s="516">
        <v>34.715399999999995</v>
      </c>
      <c r="M244" s="516">
        <v>31.003200000000007</v>
      </c>
      <c r="N244" s="516">
        <v>29.755500000000001</v>
      </c>
      <c r="O244" s="516">
        <v>26.995299999999993</v>
      </c>
      <c r="P244" s="516">
        <v>28.870299999999993</v>
      </c>
      <c r="Q244" s="516">
        <v>27.687999999999992</v>
      </c>
      <c r="R244" s="516">
        <v>26.178899999999995</v>
      </c>
      <c r="S244" s="516">
        <v>28.510800000000014</v>
      </c>
      <c r="T244" s="516">
        <v>29.883100000000006</v>
      </c>
      <c r="U244" s="516">
        <v>29.839600000000011</v>
      </c>
      <c r="V244" s="516">
        <v>28.043999999999993</v>
      </c>
      <c r="W244" s="516">
        <v>26.661499999999997</v>
      </c>
      <c r="X244" s="516">
        <v>26.758500000000002</v>
      </c>
      <c r="Y244" s="516">
        <v>27.383199999999999</v>
      </c>
      <c r="Z244" s="516">
        <v>26.540800000000004</v>
      </c>
      <c r="AA244" s="516">
        <v>27.205670000000001</v>
      </c>
      <c r="AB244" s="516">
        <v>28.858699999999999</v>
      </c>
      <c r="AC244" s="516">
        <v>29.29861</v>
      </c>
      <c r="AD244" s="516">
        <v>37.372700000000023</v>
      </c>
      <c r="AE244" s="516">
        <v>33.942099999999996</v>
      </c>
      <c r="AF244" s="516">
        <v>33.794600000000003</v>
      </c>
      <c r="AG244" s="516">
        <v>33.203999999999994</v>
      </c>
      <c r="AH244" s="516">
        <v>30.685400000000001</v>
      </c>
      <c r="AI244" s="516">
        <v>28.902300000000007</v>
      </c>
      <c r="AJ244" s="516">
        <v>29.765799999999995</v>
      </c>
      <c r="AK244" s="516">
        <v>34.234200000000001</v>
      </c>
      <c r="AL244" s="516">
        <v>38.123140999999997</v>
      </c>
      <c r="AM244" s="516">
        <v>39.832482000000013</v>
      </c>
      <c r="AN244" s="516">
        <v>38.479008999999991</v>
      </c>
      <c r="AO244" s="516">
        <v>34.971243999999999</v>
      </c>
      <c r="AP244" s="516">
        <v>36.296062000000006</v>
      </c>
      <c r="AQ244" s="516">
        <v>37.964855</v>
      </c>
      <c r="AR244" s="516">
        <v>41.555544999999995</v>
      </c>
      <c r="AS244" s="516">
        <v>38.383910999999998</v>
      </c>
      <c r="AT244" s="516">
        <v>37.465904999999978</v>
      </c>
      <c r="AU244" s="516">
        <v>40.693787999999991</v>
      </c>
      <c r="AV244" s="516">
        <v>41.880479000000008</v>
      </c>
      <c r="AW244" s="516">
        <v>44.184926000000011</v>
      </c>
      <c r="AX244" s="516">
        <v>47.680638000000002</v>
      </c>
      <c r="AY244" s="516">
        <v>51.807880999999995</v>
      </c>
      <c r="AZ244" s="516">
        <v>53.830521999999988</v>
      </c>
      <c r="BA244" s="516">
        <v>57.259114000000004</v>
      </c>
      <c r="BB244" s="516">
        <v>60.363357000000001</v>
      </c>
      <c r="BC244" s="516">
        <v>49.621434999999991</v>
      </c>
      <c r="BD244" s="516">
        <v>52.857291000000004</v>
      </c>
      <c r="BE244" s="516">
        <v>51.329172999999997</v>
      </c>
      <c r="BF244" s="516">
        <v>53.349710999999971</v>
      </c>
      <c r="BG244" s="516">
        <v>54.472181999999989</v>
      </c>
      <c r="BH244" s="516">
        <v>54.859138000000002</v>
      </c>
      <c r="BI244" s="516">
        <v>52.937879000000009</v>
      </c>
      <c r="BJ244" s="516">
        <v>51.411320000000003</v>
      </c>
      <c r="BK244" s="516">
        <v>53.438719999999989</v>
      </c>
      <c r="BL244" s="516">
        <v>54.146890000000013</v>
      </c>
      <c r="BM244" s="516">
        <v>58.719099999999997</v>
      </c>
      <c r="BN244" s="516">
        <v>61.967659999999988</v>
      </c>
      <c r="BO244" s="516">
        <v>66.199908999999991</v>
      </c>
      <c r="BP244" s="516">
        <v>64.349999999999994</v>
      </c>
      <c r="BQ244" s="516">
        <v>57.313700000000004</v>
      </c>
      <c r="BR244" s="516">
        <v>57.783234000000007</v>
      </c>
      <c r="BS244" s="516">
        <v>58.095779999999976</v>
      </c>
      <c r="BT244" s="516">
        <v>59.640479999999997</v>
      </c>
      <c r="BU244" s="516">
        <v>45.994465000000012</v>
      </c>
      <c r="BV244" s="516">
        <v>55.000672000000009</v>
      </c>
      <c r="BW244" s="516">
        <v>56.613043999999988</v>
      </c>
      <c r="BX244" s="516">
        <v>40.426137999999987</v>
      </c>
      <c r="BY244" s="516">
        <v>42.899232999999995</v>
      </c>
      <c r="BZ244" s="516">
        <v>48.162665999999973</v>
      </c>
      <c r="CA244" s="516">
        <v>52.099380000000004</v>
      </c>
      <c r="CB244" s="516">
        <v>55.48420999999999</v>
      </c>
      <c r="CC244" s="516">
        <v>50.38488000000001</v>
      </c>
      <c r="CD244" s="516">
        <v>49.964474999999993</v>
      </c>
      <c r="CE244" s="516">
        <v>47.609041000000005</v>
      </c>
      <c r="CF244" s="516">
        <v>41.872469999999993</v>
      </c>
      <c r="CG244" s="516">
        <v>49.499710000000007</v>
      </c>
      <c r="CH244" s="516">
        <v>56.615550000000013</v>
      </c>
      <c r="CI244" s="516">
        <v>60.174459999999989</v>
      </c>
      <c r="CJ244" s="516">
        <v>60.199549999999988</v>
      </c>
      <c r="CK244" s="516">
        <v>63.065950000000001</v>
      </c>
      <c r="CL244" s="516">
        <v>72.167430000000024</v>
      </c>
      <c r="CM244" s="516">
        <v>64.868329999999986</v>
      </c>
      <c r="CN244" s="516">
        <v>68.682809999999989</v>
      </c>
      <c r="CO244" s="516">
        <v>67.841310000000007</v>
      </c>
      <c r="CP244" s="516">
        <v>61.918919999999986</v>
      </c>
      <c r="CQ244" s="516">
        <v>67.576969999999989</v>
      </c>
      <c r="CR244" s="516">
        <v>67.066210000000012</v>
      </c>
      <c r="CS244" s="516">
        <v>43.075739999999996</v>
      </c>
      <c r="CT244" s="516">
        <v>47.97578</v>
      </c>
      <c r="CU244" s="516">
        <v>54.304079999999999</v>
      </c>
      <c r="CV244" s="516">
        <v>51.94460999999999</v>
      </c>
      <c r="CW244" s="516">
        <v>59.160090000000011</v>
      </c>
      <c r="CX244" s="516">
        <v>57.615450000000017</v>
      </c>
      <c r="CY244" s="516">
        <v>62.235709999999997</v>
      </c>
      <c r="CZ244" s="516">
        <v>70.421919999999972</v>
      </c>
      <c r="DA244" s="516">
        <v>78.236130000000017</v>
      </c>
      <c r="DB244" s="516">
        <v>83.486659999999972</v>
      </c>
      <c r="DC244" s="516">
        <v>82.86878999999999</v>
      </c>
      <c r="DD244" s="516">
        <v>80.467780000000019</v>
      </c>
      <c r="DE244" s="516">
        <v>81.719330000000014</v>
      </c>
      <c r="DF244" s="516">
        <v>58.430728485200021</v>
      </c>
      <c r="DG244" s="516">
        <v>65.346331204000009</v>
      </c>
      <c r="DH244" s="516">
        <v>66.006344189999993</v>
      </c>
      <c r="DI244" s="516">
        <v>74.416029879000021</v>
      </c>
      <c r="DJ244" s="516">
        <v>66.21808561070003</v>
      </c>
      <c r="DK244" s="516">
        <v>64.954493090999989</v>
      </c>
      <c r="DL244" s="516">
        <v>75.499070782999993</v>
      </c>
      <c r="DM244" s="516">
        <v>75.304317916999992</v>
      </c>
      <c r="DN244" s="516">
        <v>68.51994074299995</v>
      </c>
      <c r="DO244" s="516">
        <v>57.042786212000003</v>
      </c>
      <c r="DP244" s="516">
        <v>60.264224988999999</v>
      </c>
      <c r="DQ244" s="516">
        <v>31.104664211999975</v>
      </c>
      <c r="DR244" s="516">
        <v>34.236632630999935</v>
      </c>
      <c r="DS244" s="516">
        <v>35.918750529999983</v>
      </c>
      <c r="DT244" s="516">
        <v>33.859837022999997</v>
      </c>
      <c r="DU244" s="516">
        <v>32.503106096999915</v>
      </c>
      <c r="DV244" s="516">
        <v>48.638486952000022</v>
      </c>
      <c r="DW244" s="516">
        <v>44.125444021999982</v>
      </c>
      <c r="DX244" s="516">
        <v>53.319895932339989</v>
      </c>
      <c r="DY244" s="516">
        <v>55.304620113479999</v>
      </c>
      <c r="DZ244" s="516">
        <v>46.302669133279991</v>
      </c>
      <c r="EA244" s="516">
        <v>38.053438287989977</v>
      </c>
      <c r="EB244" s="516">
        <v>44.440319539000001</v>
      </c>
      <c r="EC244" s="516">
        <v>23.704476940000006</v>
      </c>
      <c r="ED244" s="516">
        <v>-20.464694705999946</v>
      </c>
      <c r="EE244" s="516">
        <v>-18.994787698000025</v>
      </c>
      <c r="EF244" s="516">
        <v>-19.860356105999955</v>
      </c>
      <c r="EG244" s="516">
        <v>-25.80290815400005</v>
      </c>
      <c r="EH244" s="516">
        <v>-10.055503938000058</v>
      </c>
      <c r="EI244" s="516">
        <v>-9.0266339326999656</v>
      </c>
      <c r="EJ244" s="516">
        <v>4.6021047599999747</v>
      </c>
      <c r="EK244" s="516">
        <v>5.6154451219999686</v>
      </c>
      <c r="EL244" s="516">
        <v>7.3018517570000512</v>
      </c>
      <c r="EM244" s="516">
        <v>19.027312234000021</v>
      </c>
      <c r="EN244" s="516">
        <v>31.535361825999956</v>
      </c>
      <c r="EO244" s="516">
        <v>35.831472066000003</v>
      </c>
      <c r="EP244" s="516">
        <v>22.002069411999997</v>
      </c>
      <c r="EQ244" s="516">
        <v>36.200902537999937</v>
      </c>
      <c r="ER244" s="516">
        <v>52.003213711000029</v>
      </c>
      <c r="ES244" s="516">
        <v>70.782663138999936</v>
      </c>
      <c r="ET244" s="516">
        <v>59.200729358000018</v>
      </c>
      <c r="EU244" s="516">
        <v>-5.8612937340001139</v>
      </c>
      <c r="EV244" s="516">
        <v>12.407745483000028</v>
      </c>
      <c r="EW244" s="516">
        <v>32.803873211999942</v>
      </c>
      <c r="EX244" s="516">
        <v>54.79454905100016</v>
      </c>
      <c r="EY244" s="516">
        <v>72.30300113099986</v>
      </c>
      <c r="EZ244" s="516">
        <v>82.426561809999868</v>
      </c>
      <c r="FA244" s="516">
        <v>74.098316064000073</v>
      </c>
      <c r="FB244" s="516">
        <v>74.329608777000004</v>
      </c>
      <c r="FC244" s="516">
        <v>90.382950226999981</v>
      </c>
      <c r="FD244" s="516">
        <v>54.900172378999898</v>
      </c>
      <c r="FE244" s="516">
        <v>74.831589366999907</v>
      </c>
      <c r="FF244" s="516">
        <v>74.645144297999906</v>
      </c>
      <c r="FG244" s="516">
        <v>48.961570257000147</v>
      </c>
      <c r="FH244" s="516">
        <v>64.469114133000005</v>
      </c>
      <c r="FI244" s="516">
        <v>75.077173787999953</v>
      </c>
      <c r="FJ244" s="516">
        <v>72.913492946999952</v>
      </c>
      <c r="FK244" s="516">
        <v>93.884488201000124</v>
      </c>
      <c r="FL244" s="516">
        <v>115.6163287520001</v>
      </c>
      <c r="FM244" s="516">
        <v>62.644958657000018</v>
      </c>
      <c r="FN244" s="516">
        <v>57.203662684238282</v>
      </c>
      <c r="FO244" s="516">
        <v>56.343292033999916</v>
      </c>
      <c r="FP244" s="516">
        <v>84.178213992999986</v>
      </c>
      <c r="FQ244" s="516">
        <v>59.757905868437945</v>
      </c>
      <c r="FR244" s="516">
        <v>71.660606571000017</v>
      </c>
      <c r="FS244" s="516">
        <v>46.824108750000107</v>
      </c>
      <c r="FT244" s="516">
        <v>46.484348277999999</v>
      </c>
      <c r="FU244" s="516">
        <v>67.521327379999946</v>
      </c>
      <c r="FV244" s="516">
        <v>36.298927825000106</v>
      </c>
      <c r="FW244" s="516">
        <v>16.009154572910006</v>
      </c>
      <c r="FX244" s="516">
        <v>34.988169896999949</v>
      </c>
      <c r="FY244" s="516">
        <v>81.56711517399998</v>
      </c>
      <c r="FZ244" s="516">
        <v>76.239193035599925</v>
      </c>
      <c r="GA244" s="516">
        <v>83.740770925399943</v>
      </c>
      <c r="GB244" s="516">
        <v>95.014556953800138</v>
      </c>
      <c r="GC244" s="516">
        <v>114.17992152399998</v>
      </c>
      <c r="GD244" s="516">
        <v>126.74214010106223</v>
      </c>
      <c r="GE244" s="516">
        <v>80.512249488000009</v>
      </c>
      <c r="GF244" s="516">
        <v>106.35612574699996</v>
      </c>
      <c r="GG244" s="516">
        <v>144.3043353626</v>
      </c>
      <c r="GH244" s="516">
        <v>86.08559509400007</v>
      </c>
      <c r="GI244" s="516">
        <v>99.722836528999949</v>
      </c>
      <c r="GJ244" s="516">
        <v>134.92870920380008</v>
      </c>
      <c r="GK244" s="516">
        <v>96.978231265600073</v>
      </c>
      <c r="GL244" s="516">
        <v>112.17643592320005</v>
      </c>
      <c r="GM244" s="516">
        <v>126.31309916300003</v>
      </c>
      <c r="GN244" s="516">
        <v>162.0229150703999</v>
      </c>
      <c r="GO244" s="516">
        <v>119.53271735399989</v>
      </c>
      <c r="GP244" s="516">
        <v>170.29241417199995</v>
      </c>
      <c r="GQ244" s="516">
        <v>258.95793418885177</v>
      </c>
      <c r="GR244" s="516">
        <v>254.71635905900013</v>
      </c>
      <c r="GS244" s="516">
        <v>234.9453578592798</v>
      </c>
      <c r="GT244" s="516">
        <v>201.84377855335981</v>
      </c>
      <c r="GU244" s="516">
        <v>152.26783436280013</v>
      </c>
      <c r="GV244" s="516">
        <v>191.64437995669979</v>
      </c>
      <c r="GW244" s="516">
        <v>107.14203378500014</v>
      </c>
      <c r="GX244" s="516">
        <v>136.80851284416008</v>
      </c>
      <c r="GY244" s="516">
        <v>191.19736768064016</v>
      </c>
      <c r="GZ244" s="516">
        <v>237.74827846768</v>
      </c>
      <c r="HA244" s="516">
        <v>288.63303733188002</v>
      </c>
      <c r="HB244" s="516">
        <v>376.46815401568006</v>
      </c>
      <c r="HC244" s="516">
        <v>367.12638638528006</v>
      </c>
      <c r="HD244" s="516">
        <v>353.56511561456017</v>
      </c>
      <c r="HE244" s="516">
        <v>381.17906961355993</v>
      </c>
      <c r="HF244" s="516">
        <v>367.19781928856014</v>
      </c>
      <c r="HG244" s="516">
        <v>343.17392238287977</v>
      </c>
      <c r="HH244" s="516">
        <v>351.27230880639991</v>
      </c>
      <c r="HI244" s="516">
        <v>334.32824088200016</v>
      </c>
      <c r="HJ244" s="516">
        <v>379.87545105560014</v>
      </c>
      <c r="HK244" s="516">
        <v>416.10389515559996</v>
      </c>
      <c r="HL244" s="516">
        <v>410.05197238743995</v>
      </c>
      <c r="HM244" s="516">
        <v>431.21976269584013</v>
      </c>
      <c r="HN244" s="516">
        <v>266.22310790247991</v>
      </c>
      <c r="HO244" s="516">
        <v>319.11293201232002</v>
      </c>
      <c r="HP244" s="516">
        <v>283.40367220907996</v>
      </c>
      <c r="HQ244" s="516">
        <v>314.26629379504027</v>
      </c>
      <c r="HR244" s="516">
        <v>292.29562635608005</v>
      </c>
      <c r="HS244" s="516">
        <v>290.96323364172486</v>
      </c>
      <c r="HT244" s="516">
        <v>314.27470930816298</v>
      </c>
      <c r="HU244" s="516">
        <v>284.66799356881916</v>
      </c>
      <c r="HV244" s="516">
        <v>315.71132201606144</v>
      </c>
      <c r="HW244" s="516">
        <v>347.63375968405916</v>
      </c>
      <c r="HX244" s="516">
        <v>376.98664332882259</v>
      </c>
      <c r="HY244" s="516">
        <v>406.92584822055875</v>
      </c>
      <c r="HZ244" s="516">
        <v>417.0847521924544</v>
      </c>
      <c r="IA244" s="516">
        <v>490.92349147481514</v>
      </c>
      <c r="IB244" s="516">
        <v>509.28866465905253</v>
      </c>
      <c r="IC244" s="516">
        <v>532.39178862137999</v>
      </c>
      <c r="ID244" s="516">
        <v>549.73401449663402</v>
      </c>
      <c r="IE244" s="516">
        <v>606.86032754907433</v>
      </c>
      <c r="IF244" s="516">
        <v>617.78180199334065</v>
      </c>
      <c r="IG244" s="516">
        <v>533.49996466230459</v>
      </c>
      <c r="IH244" s="516">
        <v>567.5651189950197</v>
      </c>
      <c r="II244" s="516">
        <v>584.58640580376061</v>
      </c>
      <c r="IJ244" s="516">
        <v>615.20392085216622</v>
      </c>
      <c r="IK244" s="516">
        <v>690.55678094552525</v>
      </c>
      <c r="IL244" s="516">
        <v>735.75159688931444</v>
      </c>
      <c r="IM244" s="516">
        <v>828.7392872379794</v>
      </c>
      <c r="IN244" s="516">
        <v>865.56692925708228</v>
      </c>
      <c r="IO244" s="516">
        <v>893.4626189324606</v>
      </c>
      <c r="IP244" s="516">
        <v>859.23332585984963</v>
      </c>
      <c r="IQ244" s="516">
        <v>938.71785387371631</v>
      </c>
      <c r="IR244" s="516">
        <v>915.40203215417137</v>
      </c>
      <c r="IS244" s="516">
        <v>840.02195117397446</v>
      </c>
      <c r="IT244" s="516">
        <v>914.77215928926182</v>
      </c>
      <c r="IU244" s="516">
        <v>914.14516399443573</v>
      </c>
      <c r="IV244" s="516">
        <v>924.24656101707637</v>
      </c>
      <c r="IW244" s="516">
        <v>918.25107785258865</v>
      </c>
      <c r="IX244" s="516">
        <v>958.42087408184193</v>
      </c>
      <c r="IY244" s="516">
        <v>1007.5819512862234</v>
      </c>
      <c r="IZ244" s="516">
        <v>999.00855870824978</v>
      </c>
      <c r="JA244" s="516">
        <v>991.90766666330501</v>
      </c>
      <c r="JB244" s="516">
        <v>961.17913102483226</v>
      </c>
      <c r="JC244" s="516">
        <v>957.29142241801537</v>
      </c>
      <c r="JD244" s="516">
        <v>910.89203697837183</v>
      </c>
      <c r="JE244" s="516">
        <v>867.94841659028805</v>
      </c>
      <c r="JF244" s="516">
        <v>897.90192240631518</v>
      </c>
      <c r="JG244" s="516">
        <v>920.24074839575269</v>
      </c>
      <c r="JH244" s="516">
        <v>941.4694444698672</v>
      </c>
      <c r="JI244" s="516">
        <v>978.94502963400771</v>
      </c>
      <c r="JJ244" s="516">
        <v>1014.0686570287078</v>
      </c>
      <c r="JK244" s="516">
        <v>1053.2529405521318</v>
      </c>
      <c r="JL244" s="516">
        <v>1070.63886138103</v>
      </c>
      <c r="JM244" s="516">
        <v>1102.671351554317</v>
      </c>
      <c r="JN244" s="516">
        <v>1098.0853937740376</v>
      </c>
      <c r="JO244" s="516">
        <v>1097.4687595998062</v>
      </c>
      <c r="JP244" s="516">
        <v>1096.1514246815786</v>
      </c>
      <c r="JQ244" s="516">
        <v>1004.8089972138666</v>
      </c>
      <c r="JR244" s="516">
        <v>1039.0740022237735</v>
      </c>
      <c r="JS244" s="516">
        <v>1046.5215915963643</v>
      </c>
      <c r="JT244" s="516">
        <v>1086.1891965824798</v>
      </c>
      <c r="JU244" s="516">
        <v>1097.7210767903748</v>
      </c>
      <c r="JV244" s="516">
        <v>1133.5135917665393</v>
      </c>
      <c r="JW244" s="516">
        <v>1151.2322755770169</v>
      </c>
      <c r="JX244" s="516">
        <v>1148.485075067656</v>
      </c>
      <c r="JY244" s="516">
        <v>1133.1794106768064</v>
      </c>
      <c r="JZ244" s="516">
        <v>1148.6651013099408</v>
      </c>
      <c r="KA244" s="516">
        <v>1199.1959858471598</v>
      </c>
      <c r="KB244" s="516">
        <v>1261.832284881697</v>
      </c>
      <c r="KC244" s="516">
        <v>1020.0804460991776</v>
      </c>
      <c r="KD244" s="516">
        <v>1094.6712803325156</v>
      </c>
      <c r="KE244" s="516">
        <v>1099.3007989606981</v>
      </c>
      <c r="KF244" s="516">
        <v>1188.1264500100265</v>
      </c>
      <c r="KG244" s="516">
        <v>1257.3628955604515</v>
      </c>
      <c r="KH244" s="516">
        <v>1325.2376048380479</v>
      </c>
      <c r="KI244" s="516">
        <v>1331.7440766419445</v>
      </c>
      <c r="KJ244" s="516">
        <v>1361.9121141844125</v>
      </c>
      <c r="KK244" s="516">
        <v>1416.4430088317977</v>
      </c>
      <c r="KL244" s="516">
        <v>1349.5458104775596</v>
      </c>
      <c r="KM244" s="516">
        <v>1352.2640027310042</v>
      </c>
      <c r="KN244" s="516">
        <v>1385.9279161419392</v>
      </c>
      <c r="KO244" s="516">
        <v>1264.8677622649307</v>
      </c>
      <c r="KP244" s="516">
        <v>1270.3162040987349</v>
      </c>
      <c r="KQ244" s="516">
        <v>1346.4664233905801</v>
      </c>
      <c r="KR244" s="516">
        <v>1313.8205631388712</v>
      </c>
      <c r="KS244" s="516">
        <v>1317.45905790758</v>
      </c>
      <c r="KT244" s="516">
        <v>1424.829977766092</v>
      </c>
      <c r="KU244" s="516">
        <v>1351.1347712283932</v>
      </c>
      <c r="KV244" s="516">
        <v>1274.7190895276633</v>
      </c>
      <c r="KW244" s="516">
        <v>1328.0600790340366</v>
      </c>
      <c r="KX244" s="516">
        <v>1260.5013019381665</v>
      </c>
      <c r="KY244" s="516">
        <v>1291.0411071028907</v>
      </c>
      <c r="KZ244" s="516">
        <v>1370.4604722565491</v>
      </c>
      <c r="LA244" s="516">
        <v>1304.5059423690991</v>
      </c>
      <c r="LB244" s="516"/>
      <c r="LC244" s="516"/>
      <c r="LD244" s="516"/>
      <c r="LE244" s="516"/>
      <c r="LF244" s="516"/>
      <c r="LG244" s="516"/>
      <c r="LH244" s="516"/>
      <c r="LI244" s="516"/>
      <c r="LJ244" s="516"/>
      <c r="LK244" s="516"/>
      <c r="LL244" s="516"/>
      <c r="LM244" s="516"/>
      <c r="LN244" s="516"/>
      <c r="LO244" s="516"/>
      <c r="LP244" s="516"/>
      <c r="LQ244" s="516"/>
      <c r="LR244" s="516"/>
      <c r="LS244" s="516"/>
      <c r="LT244" s="516"/>
      <c r="LU244" s="516"/>
      <c r="LV244" s="516"/>
      <c r="LW244" s="516"/>
      <c r="LX244" s="516"/>
      <c r="LY244" s="516"/>
      <c r="LZ244" s="516"/>
      <c r="MA244" s="516"/>
      <c r="MB244" s="516"/>
      <c r="MC244" s="516"/>
      <c r="MD244" s="516"/>
      <c r="ME244" s="516"/>
      <c r="MF244" s="516"/>
      <c r="MG244" s="516"/>
      <c r="MH244" s="516"/>
      <c r="MI244" s="516"/>
      <c r="MJ244" s="516"/>
      <c r="MK244" s="516"/>
      <c r="ML244" s="516"/>
      <c r="MM244" s="516"/>
      <c r="MN244" s="516"/>
      <c r="MO244" s="516"/>
      <c r="MP244" s="516"/>
      <c r="MQ244" s="516"/>
      <c r="MR244" s="516"/>
      <c r="MS244" s="516"/>
      <c r="MT244" s="516"/>
      <c r="MU244" s="516"/>
      <c r="MV244" s="516"/>
      <c r="MW244" s="516"/>
    </row>
    <row r="245" spans="1:361">
      <c r="A245" s="713" t="s">
        <v>574</v>
      </c>
      <c r="B245" s="517">
        <v>44.513000000000005</v>
      </c>
      <c r="C245" s="517">
        <v>46.146550000000005</v>
      </c>
      <c r="D245" s="517">
        <v>43.112099999999998</v>
      </c>
      <c r="E245" s="517">
        <v>42.572199999999995</v>
      </c>
      <c r="F245" s="517">
        <v>42.597599999999993</v>
      </c>
      <c r="G245" s="517">
        <v>45.124799999999993</v>
      </c>
      <c r="H245" s="517">
        <v>46.614199999999997</v>
      </c>
      <c r="I245" s="517">
        <v>47.3797</v>
      </c>
      <c r="J245" s="517">
        <v>47.633000000000003</v>
      </c>
      <c r="K245" s="517">
        <v>47.772200000000012</v>
      </c>
      <c r="L245" s="517">
        <v>47.298299999999998</v>
      </c>
      <c r="M245" s="517">
        <v>41.717599999999997</v>
      </c>
      <c r="N245" s="517">
        <v>41.030100000000004</v>
      </c>
      <c r="O245" s="517">
        <v>39.155699999999996</v>
      </c>
      <c r="P245" s="517">
        <v>40.642299999999999</v>
      </c>
      <c r="Q245" s="517">
        <v>39.937600000000003</v>
      </c>
      <c r="R245" s="517">
        <v>38.924300000000002</v>
      </c>
      <c r="S245" s="517">
        <v>41.316200000000002</v>
      </c>
      <c r="T245" s="517">
        <v>42.695</v>
      </c>
      <c r="U245" s="517">
        <v>42.808500000000002</v>
      </c>
      <c r="V245" s="517">
        <v>42.376599999999996</v>
      </c>
      <c r="W245" s="517">
        <v>42.0578</v>
      </c>
      <c r="X245" s="517">
        <v>41.067200000000007</v>
      </c>
      <c r="Y245" s="517">
        <v>42.078499999999998</v>
      </c>
      <c r="Z245" s="517">
        <v>42.357500000000002</v>
      </c>
      <c r="AA245" s="517">
        <v>42.757270000000005</v>
      </c>
      <c r="AB245" s="517">
        <v>45.0212</v>
      </c>
      <c r="AC245" s="517">
        <v>45.032510000000002</v>
      </c>
      <c r="AD245" s="517">
        <v>52.88730000000001</v>
      </c>
      <c r="AE245" s="517">
        <v>53.774699999999996</v>
      </c>
      <c r="AF245" s="517">
        <v>54.219800000000006</v>
      </c>
      <c r="AG245" s="517">
        <v>53.812000000000005</v>
      </c>
      <c r="AH245" s="517">
        <v>60.710300000000004</v>
      </c>
      <c r="AI245" s="517">
        <v>59.836300000000001</v>
      </c>
      <c r="AJ245" s="517">
        <v>60.703400000000002</v>
      </c>
      <c r="AK245" s="517">
        <v>70.832499999999996</v>
      </c>
      <c r="AL245" s="517">
        <v>63.237169999999992</v>
      </c>
      <c r="AM245" s="517">
        <v>65.840906000000018</v>
      </c>
      <c r="AN245" s="517">
        <v>64.667193999999995</v>
      </c>
      <c r="AO245" s="517">
        <v>63.159637000000004</v>
      </c>
      <c r="AP245" s="517">
        <v>62.075085000000001</v>
      </c>
      <c r="AQ245" s="517">
        <v>66.450761</v>
      </c>
      <c r="AR245" s="517">
        <v>71.601381000000003</v>
      </c>
      <c r="AS245" s="517">
        <v>69.037004999999994</v>
      </c>
      <c r="AT245" s="517">
        <v>66.877333999999991</v>
      </c>
      <c r="AU245" s="517">
        <v>70.556100999999998</v>
      </c>
      <c r="AV245" s="517">
        <v>72.01382000000001</v>
      </c>
      <c r="AW245" s="517">
        <v>75.965111000000007</v>
      </c>
      <c r="AX245" s="517">
        <v>76.924774000000014</v>
      </c>
      <c r="AY245" s="517">
        <v>82.344341000000014</v>
      </c>
      <c r="AZ245" s="517">
        <v>83.358465999999993</v>
      </c>
      <c r="BA245" s="517">
        <v>86.086464000000007</v>
      </c>
      <c r="BB245" s="517">
        <v>89.082890000000006</v>
      </c>
      <c r="BC245" s="517">
        <v>78.837952999999999</v>
      </c>
      <c r="BD245" s="517">
        <v>81.965715000000003</v>
      </c>
      <c r="BE245" s="517">
        <v>82.941654999999997</v>
      </c>
      <c r="BF245" s="517">
        <v>84.983708999999976</v>
      </c>
      <c r="BG245" s="517">
        <v>84.476257000000004</v>
      </c>
      <c r="BH245" s="517">
        <v>86.025829000000002</v>
      </c>
      <c r="BI245" s="517">
        <v>88.389410000000026</v>
      </c>
      <c r="BJ245" s="517">
        <v>83.296320000000009</v>
      </c>
      <c r="BK245" s="517">
        <v>86.043719999999993</v>
      </c>
      <c r="BL245" s="517">
        <v>85.178157000000013</v>
      </c>
      <c r="BM245" s="517">
        <v>90.682099999999991</v>
      </c>
      <c r="BN245" s="517">
        <v>91.041959999999989</v>
      </c>
      <c r="BO245" s="517">
        <v>96.294256999999988</v>
      </c>
      <c r="BP245" s="517">
        <v>96.714799999999997</v>
      </c>
      <c r="BQ245" s="517">
        <v>91.317800000000005</v>
      </c>
      <c r="BR245" s="517">
        <v>95.160543000000004</v>
      </c>
      <c r="BS245" s="517">
        <v>95.539979999999986</v>
      </c>
      <c r="BT245" s="517">
        <v>98.428400000000011</v>
      </c>
      <c r="BU245" s="517">
        <v>88.611604</v>
      </c>
      <c r="BV245" s="517">
        <v>94.194592</v>
      </c>
      <c r="BW245" s="517">
        <v>95.975763999999998</v>
      </c>
      <c r="BX245" s="517">
        <v>79.025767999999985</v>
      </c>
      <c r="BY245" s="517">
        <v>83.049492999999998</v>
      </c>
      <c r="BZ245" s="517">
        <v>88.771925999999979</v>
      </c>
      <c r="CA245" s="517">
        <v>93.23048</v>
      </c>
      <c r="CB245" s="517">
        <v>97.500679999999988</v>
      </c>
      <c r="CC245" s="517">
        <v>90.09517000000001</v>
      </c>
      <c r="CD245" s="517">
        <v>92.154304999999994</v>
      </c>
      <c r="CE245" s="517">
        <v>94.464449999999999</v>
      </c>
      <c r="CF245" s="517">
        <v>88.22072</v>
      </c>
      <c r="CG245" s="517">
        <v>94.859350000000006</v>
      </c>
      <c r="CH245" s="517">
        <v>100.44563000000001</v>
      </c>
      <c r="CI245" s="517">
        <v>102.67115</v>
      </c>
      <c r="CJ245" s="517">
        <v>100.48049</v>
      </c>
      <c r="CK245" s="517">
        <v>103.95173</v>
      </c>
      <c r="CL245" s="517">
        <v>114.88735000000003</v>
      </c>
      <c r="CM245" s="517">
        <v>103.99889999999999</v>
      </c>
      <c r="CN245" s="517">
        <v>110.82404</v>
      </c>
      <c r="CO245" s="517">
        <v>109.70438</v>
      </c>
      <c r="CP245" s="517">
        <v>104.54431999999998</v>
      </c>
      <c r="CQ245" s="517">
        <v>113.22390999999999</v>
      </c>
      <c r="CR245" s="517">
        <v>112.83664000000002</v>
      </c>
      <c r="CS245" s="517">
        <v>91.699210000000008</v>
      </c>
      <c r="CT245" s="517">
        <v>102.95858999999999</v>
      </c>
      <c r="CU245" s="517">
        <v>107.40711999999999</v>
      </c>
      <c r="CV245" s="517">
        <v>105.09768</v>
      </c>
      <c r="CW245" s="517">
        <v>115.40759000000001</v>
      </c>
      <c r="CX245" s="517">
        <v>116.07506000000001</v>
      </c>
      <c r="CY245" s="517">
        <v>124.22445999999999</v>
      </c>
      <c r="CZ245" s="517">
        <v>130.76704999999998</v>
      </c>
      <c r="DA245" s="517">
        <v>137.63553000000002</v>
      </c>
      <c r="DB245" s="517">
        <v>144.98639999999997</v>
      </c>
      <c r="DC245" s="517">
        <v>145.46091999999999</v>
      </c>
      <c r="DD245" s="517">
        <v>139.72157000000001</v>
      </c>
      <c r="DE245" s="517">
        <v>147.44958</v>
      </c>
      <c r="DF245" s="517">
        <v>119.29271103020002</v>
      </c>
      <c r="DG245" s="517">
        <v>126.443809004</v>
      </c>
      <c r="DH245" s="517">
        <v>126.96676819</v>
      </c>
      <c r="DI245" s="517">
        <v>132.26609392</v>
      </c>
      <c r="DJ245" s="517">
        <v>125.47341099470003</v>
      </c>
      <c r="DK245" s="517">
        <v>126.67425049000001</v>
      </c>
      <c r="DL245" s="517">
        <v>137.65642048699999</v>
      </c>
      <c r="DM245" s="517">
        <v>133.73249831999999</v>
      </c>
      <c r="DN245" s="517">
        <v>129.54062374299997</v>
      </c>
      <c r="DO245" s="517">
        <v>119.485047212</v>
      </c>
      <c r="DP245" s="517">
        <v>128.816665989</v>
      </c>
      <c r="DQ245" s="517">
        <v>108.00973321200001</v>
      </c>
      <c r="DR245" s="517">
        <v>112.04177563099998</v>
      </c>
      <c r="DS245" s="517">
        <v>105.74597152999999</v>
      </c>
      <c r="DT245" s="517">
        <v>106.116997023</v>
      </c>
      <c r="DU245" s="517">
        <v>102.543037097</v>
      </c>
      <c r="DV245" s="517">
        <v>120.425184952</v>
      </c>
      <c r="DW245" s="517">
        <v>117.76976334800005</v>
      </c>
      <c r="DX245" s="517">
        <v>126.40557393233999</v>
      </c>
      <c r="DY245" s="517">
        <v>132.42181211348</v>
      </c>
      <c r="DZ245" s="517">
        <v>124.72204113328003</v>
      </c>
      <c r="EA245" s="517">
        <v>118.78853328799001</v>
      </c>
      <c r="EB245" s="517">
        <v>126.25084753900003</v>
      </c>
      <c r="EC245" s="517">
        <v>107.30945294000003</v>
      </c>
      <c r="ED245" s="517">
        <v>68.459805293999992</v>
      </c>
      <c r="EE245" s="517">
        <v>69.601354302000018</v>
      </c>
      <c r="EF245" s="517">
        <v>69.371693894000018</v>
      </c>
      <c r="EG245" s="517">
        <v>64.541604846000013</v>
      </c>
      <c r="EH245" s="517">
        <v>80.390899062000045</v>
      </c>
      <c r="EI245" s="517">
        <v>85.686017067300014</v>
      </c>
      <c r="EJ245" s="517">
        <v>96.53408275999999</v>
      </c>
      <c r="EK245" s="517">
        <v>105.52820012200002</v>
      </c>
      <c r="EL245" s="517">
        <v>115.83431275700001</v>
      </c>
      <c r="EM245" s="517">
        <v>126.16048623400005</v>
      </c>
      <c r="EN245" s="517">
        <v>141.085945826</v>
      </c>
      <c r="EO245" s="517">
        <v>142.22164806600006</v>
      </c>
      <c r="EP245" s="517">
        <v>127.40379241199997</v>
      </c>
      <c r="EQ245" s="517">
        <v>145.742197538</v>
      </c>
      <c r="ER245" s="517">
        <v>164.08475171100005</v>
      </c>
      <c r="ES245" s="517">
        <v>174.46688713899997</v>
      </c>
      <c r="ET245" s="517">
        <v>157.26017035799998</v>
      </c>
      <c r="EU245" s="517">
        <v>106.16561389499999</v>
      </c>
      <c r="EV245" s="517">
        <v>129.16445148299999</v>
      </c>
      <c r="EW245" s="517">
        <v>149.58279521199998</v>
      </c>
      <c r="EX245" s="517">
        <v>176.13609235100003</v>
      </c>
      <c r="EY245" s="517">
        <v>187.35003413099997</v>
      </c>
      <c r="EZ245" s="517">
        <v>194.97331580999997</v>
      </c>
      <c r="FA245" s="517">
        <v>183.73259206399996</v>
      </c>
      <c r="FB245" s="517">
        <v>197.55800852400003</v>
      </c>
      <c r="FC245" s="517">
        <v>199.76504122700004</v>
      </c>
      <c r="FD245" s="517">
        <v>170.42893037899995</v>
      </c>
      <c r="FE245" s="517">
        <v>194.38820599999997</v>
      </c>
      <c r="FF245" s="517">
        <v>197.254584298</v>
      </c>
      <c r="FG245" s="517">
        <v>153.89520125699997</v>
      </c>
      <c r="FH245" s="517">
        <v>179.40651310000001</v>
      </c>
      <c r="FI245" s="517">
        <v>203.27059578800004</v>
      </c>
      <c r="FJ245" s="517">
        <v>202.66791694699992</v>
      </c>
      <c r="FK245" s="517">
        <v>227.96397620099998</v>
      </c>
      <c r="FL245" s="517">
        <v>249.20583475199996</v>
      </c>
      <c r="FM245" s="517">
        <v>200.36793993699999</v>
      </c>
      <c r="FN245" s="517">
        <v>193.69986611223828</v>
      </c>
      <c r="FO245" s="517">
        <v>198.59762296399995</v>
      </c>
      <c r="FP245" s="517">
        <v>221.82175183400003</v>
      </c>
      <c r="FQ245" s="517">
        <v>197.81079741400001</v>
      </c>
      <c r="FR245" s="517">
        <v>214.22036482100003</v>
      </c>
      <c r="FS245" s="517">
        <v>191.81824179600002</v>
      </c>
      <c r="FT245" s="517">
        <v>188.97462352000005</v>
      </c>
      <c r="FU245" s="517">
        <v>206.70177225500004</v>
      </c>
      <c r="FV245" s="517">
        <v>177.48130764800007</v>
      </c>
      <c r="FW245" s="517">
        <v>155.54469964800006</v>
      </c>
      <c r="FX245" s="517">
        <v>181.89769289700004</v>
      </c>
      <c r="FY245" s="517">
        <v>217.03481999999994</v>
      </c>
      <c r="FZ245" s="517">
        <v>216.821871491</v>
      </c>
      <c r="GA245" s="517">
        <v>233.35868753900004</v>
      </c>
      <c r="GB245" s="517">
        <v>246.82033788800004</v>
      </c>
      <c r="GC245" s="517">
        <v>257.13351196100007</v>
      </c>
      <c r="GD245" s="517">
        <v>272.669205052</v>
      </c>
      <c r="GE245" s="517">
        <v>244.0162605029999</v>
      </c>
      <c r="GF245" s="517">
        <v>263.94884457200004</v>
      </c>
      <c r="GG245" s="517">
        <v>299.89879535700004</v>
      </c>
      <c r="GH245" s="517">
        <v>243.98149502200002</v>
      </c>
      <c r="GI245" s="517">
        <v>261.91342136099996</v>
      </c>
      <c r="GJ245" s="517">
        <v>305.94152042799999</v>
      </c>
      <c r="GK245" s="517">
        <v>268.20092659500006</v>
      </c>
      <c r="GL245" s="517">
        <v>286.22157426100006</v>
      </c>
      <c r="GM245" s="517">
        <v>294.50879242299993</v>
      </c>
      <c r="GN245" s="517">
        <v>323.39600043299998</v>
      </c>
      <c r="GO245" s="517">
        <v>289.466482681</v>
      </c>
      <c r="GP245" s="517">
        <v>352.43667524599999</v>
      </c>
      <c r="GQ245" s="517">
        <v>400.88019241260349</v>
      </c>
      <c r="GR245" s="517">
        <v>409.16597514</v>
      </c>
      <c r="GS245" s="517">
        <v>397.65642635699999</v>
      </c>
      <c r="GT245" s="517">
        <v>379.31592558300002</v>
      </c>
      <c r="GU245" s="517">
        <v>325.08500606100017</v>
      </c>
      <c r="GV245" s="517">
        <v>362.64064705938</v>
      </c>
      <c r="GW245" s="517">
        <v>289.77671090699994</v>
      </c>
      <c r="GX245" s="517">
        <v>312.76367900000002</v>
      </c>
      <c r="GY245" s="517">
        <v>384.08412036400017</v>
      </c>
      <c r="GZ245" s="517">
        <v>421.45854883300001</v>
      </c>
      <c r="HA245" s="517">
        <v>469.75403334900017</v>
      </c>
      <c r="HB245" s="517">
        <v>549.20555785800013</v>
      </c>
      <c r="HC245" s="517">
        <v>554.24135603200011</v>
      </c>
      <c r="HD245" s="517">
        <v>540.20120413200016</v>
      </c>
      <c r="HE245" s="517">
        <v>572.47729769500006</v>
      </c>
      <c r="HF245" s="517">
        <v>572.08306543400022</v>
      </c>
      <c r="HG245" s="517">
        <v>556.696062364</v>
      </c>
      <c r="HH245" s="517">
        <v>564.80134750400009</v>
      </c>
      <c r="HI245" s="517">
        <v>544.41868100000011</v>
      </c>
      <c r="HJ245" s="517">
        <v>593.67470803200001</v>
      </c>
      <c r="HK245" s="517">
        <v>631.00911343799999</v>
      </c>
      <c r="HL245" s="517">
        <v>627.1163864859999</v>
      </c>
      <c r="HM245" s="517">
        <v>646.74081095600013</v>
      </c>
      <c r="HN245" s="517">
        <v>493.81811108200009</v>
      </c>
      <c r="HO245" s="517">
        <v>551.06947455599993</v>
      </c>
      <c r="HP245" s="517">
        <v>522.76406622699994</v>
      </c>
      <c r="HQ245" s="517">
        <v>557.52426637899998</v>
      </c>
      <c r="HR245" s="517">
        <v>540.82075248599983</v>
      </c>
      <c r="HS245" s="517">
        <v>546.82125884000016</v>
      </c>
      <c r="HT245" s="517">
        <v>581.90415624699995</v>
      </c>
      <c r="HU245" s="517">
        <v>567.13432263199979</v>
      </c>
      <c r="HV245" s="517">
        <v>617.9717282128031</v>
      </c>
      <c r="HW245" s="517">
        <v>656.80472954348863</v>
      </c>
      <c r="HX245" s="517">
        <v>679.9237390710648</v>
      </c>
      <c r="HY245" s="517">
        <v>720.35135816774834</v>
      </c>
      <c r="HZ245" s="517">
        <v>744.08886049737009</v>
      </c>
      <c r="IA245" s="517">
        <v>802.31035126695156</v>
      </c>
      <c r="IB245" s="517">
        <v>850.71693858652009</v>
      </c>
      <c r="IC245" s="517">
        <v>872.20135405762039</v>
      </c>
      <c r="ID245" s="517">
        <v>921.30006010266777</v>
      </c>
      <c r="IE245" s="517">
        <v>968.58380918811963</v>
      </c>
      <c r="IF245" s="517">
        <v>974.248771691819</v>
      </c>
      <c r="IG245" s="517">
        <v>897.01012681059126</v>
      </c>
      <c r="IH245" s="517">
        <v>924.34973956844578</v>
      </c>
      <c r="II245" s="517">
        <v>925.06379549363885</v>
      </c>
      <c r="IJ245" s="517">
        <v>1004.2367663860616</v>
      </c>
      <c r="IK245" s="517">
        <v>1045.1695577997159</v>
      </c>
      <c r="IL245" s="517">
        <v>1107.2372850984304</v>
      </c>
      <c r="IM245" s="517">
        <v>1181.8436593718686</v>
      </c>
      <c r="IN245" s="517">
        <v>1196.2216965479522</v>
      </c>
      <c r="IO245" s="517">
        <v>1230.5909248020325</v>
      </c>
      <c r="IP245" s="517">
        <v>1204.6662356910508</v>
      </c>
      <c r="IQ245" s="517">
        <v>1279.4485827961853</v>
      </c>
      <c r="IR245" s="517">
        <v>1284.7657776595731</v>
      </c>
      <c r="IS245" s="517">
        <v>1223.7067514660769</v>
      </c>
      <c r="IT245" s="517">
        <v>1310.1354250801871</v>
      </c>
      <c r="IU245" s="517">
        <v>1321.9289994326791</v>
      </c>
      <c r="IV245" s="517">
        <v>1344.1690704063867</v>
      </c>
      <c r="IW245" s="517">
        <v>1339.0483839247502</v>
      </c>
      <c r="IX245" s="517">
        <v>1385.3537474550601</v>
      </c>
      <c r="IY245" s="517">
        <v>1454.3728915077616</v>
      </c>
      <c r="IZ245" s="517">
        <v>1438.0960030826634</v>
      </c>
      <c r="JA245" s="517">
        <v>1445.4167791980994</v>
      </c>
      <c r="JB245" s="517">
        <v>1416.3798236626831</v>
      </c>
      <c r="JC245" s="517">
        <v>1431.0137963334255</v>
      </c>
      <c r="JD245" s="517">
        <v>1394.6442828954498</v>
      </c>
      <c r="JE245" s="517">
        <v>1353.6915139902753</v>
      </c>
      <c r="JF245" s="517">
        <v>1384.6775025198531</v>
      </c>
      <c r="JG245" s="517">
        <v>1425.555277226355</v>
      </c>
      <c r="JH245" s="517">
        <v>1452.2277334440862</v>
      </c>
      <c r="JI245" s="517">
        <v>1477.2407248506252</v>
      </c>
      <c r="JJ245" s="517">
        <v>1522.6958315893655</v>
      </c>
      <c r="JK245" s="517">
        <v>1588.9948951119034</v>
      </c>
      <c r="JL245" s="517">
        <v>1595.2907252614364</v>
      </c>
      <c r="JM245" s="517">
        <v>1638.4349286039496</v>
      </c>
      <c r="JN245" s="517">
        <v>1631.2206143651604</v>
      </c>
      <c r="JO245" s="517">
        <v>1644.8930150140718</v>
      </c>
      <c r="JP245" s="517">
        <v>1660.5356682025256</v>
      </c>
      <c r="JQ245" s="517">
        <v>1585.1337844150689</v>
      </c>
      <c r="JR245" s="517">
        <v>1626.5113918162717</v>
      </c>
      <c r="JS245" s="517">
        <v>1665.2980261630653</v>
      </c>
      <c r="JT245" s="517">
        <v>1676.5354764739604</v>
      </c>
      <c r="JU245" s="517">
        <v>1683.2438501069257</v>
      </c>
      <c r="JV245" s="517">
        <v>1738.7738085911078</v>
      </c>
      <c r="JW245" s="517">
        <v>1780.5268342766069</v>
      </c>
      <c r="JX245" s="517">
        <v>1756.0173615599922</v>
      </c>
      <c r="JY245" s="517">
        <v>1763.6562895755703</v>
      </c>
      <c r="JZ245" s="517">
        <v>1782.6050501766586</v>
      </c>
      <c r="KA245" s="517">
        <v>1838.9894744482472</v>
      </c>
      <c r="KB245" s="517">
        <v>1887.5858506512691</v>
      </c>
      <c r="KC245" s="517">
        <v>1731.8412490962453</v>
      </c>
      <c r="KD245" s="517">
        <v>1803.3080173045889</v>
      </c>
      <c r="KE245" s="517">
        <v>1829.832503450162</v>
      </c>
      <c r="KF245" s="517">
        <v>1907.9016116029788</v>
      </c>
      <c r="KG245" s="517">
        <v>1995.3818011515932</v>
      </c>
      <c r="KH245" s="517">
        <v>2069.1859698281778</v>
      </c>
      <c r="KI245" s="517">
        <v>2093.7497625863721</v>
      </c>
      <c r="KJ245" s="517">
        <v>2102.0477019544005</v>
      </c>
      <c r="KK245" s="517">
        <v>2147.0363594119485</v>
      </c>
      <c r="KL245" s="517">
        <v>2108.1987652167204</v>
      </c>
      <c r="KM245" s="517">
        <v>2103.7221397074245</v>
      </c>
      <c r="KN245" s="517">
        <v>2145.9325743572872</v>
      </c>
      <c r="KO245" s="517">
        <v>2036.6086380224156</v>
      </c>
      <c r="KP245" s="517">
        <v>2080.7498725315936</v>
      </c>
      <c r="KQ245" s="517">
        <v>2180.2440353377815</v>
      </c>
      <c r="KR245" s="517">
        <v>2200.6898299594677</v>
      </c>
      <c r="KS245" s="517">
        <v>2181.6017804147727</v>
      </c>
      <c r="KT245" s="517">
        <v>2277.3528792199395</v>
      </c>
      <c r="KU245" s="517">
        <v>2263.1555232296419</v>
      </c>
      <c r="KV245" s="517">
        <v>2149.6195935942756</v>
      </c>
      <c r="KW245" s="517">
        <v>2230.9129414101262</v>
      </c>
      <c r="KX245" s="517">
        <v>2177.1469235678446</v>
      </c>
      <c r="KY245" s="517">
        <v>2225.9385358880086</v>
      </c>
      <c r="KZ245" s="517">
        <v>2350.7167402234809</v>
      </c>
      <c r="LA245" s="517">
        <v>2266.7361797313024</v>
      </c>
      <c r="LB245" s="517"/>
      <c r="LC245" s="517"/>
      <c r="LD245" s="517"/>
      <c r="LE245" s="517"/>
      <c r="LF245" s="517"/>
      <c r="LG245" s="517"/>
      <c r="LH245" s="517"/>
      <c r="LI245" s="517"/>
      <c r="LJ245" s="517"/>
      <c r="LK245" s="517"/>
      <c r="LL245" s="517"/>
      <c r="LM245" s="517"/>
      <c r="LN245" s="517"/>
      <c r="LO245" s="517"/>
      <c r="LP245" s="517"/>
      <c r="LQ245" s="517"/>
      <c r="LR245" s="517"/>
      <c r="LS245" s="517"/>
      <c r="LT245" s="517"/>
      <c r="LU245" s="517"/>
      <c r="LV245" s="517"/>
      <c r="LW245" s="517"/>
      <c r="LX245" s="517"/>
      <c r="LY245" s="517"/>
      <c r="LZ245" s="517"/>
      <c r="MA245" s="517"/>
      <c r="MB245" s="517"/>
      <c r="MC245" s="517"/>
      <c r="MD245" s="517"/>
      <c r="ME245" s="517"/>
      <c r="MF245" s="517"/>
      <c r="MG245" s="517"/>
      <c r="MH245" s="517"/>
      <c r="MI245" s="517"/>
      <c r="MJ245" s="517"/>
      <c r="MK245" s="517"/>
      <c r="ML245" s="517"/>
      <c r="MM245" s="517"/>
      <c r="MN245" s="517"/>
      <c r="MO245" s="517"/>
      <c r="MP245" s="517"/>
      <c r="MQ245" s="517"/>
      <c r="MR245" s="517"/>
      <c r="MS245" s="517"/>
      <c r="MT245" s="517"/>
      <c r="MU245" s="517"/>
      <c r="MV245" s="517"/>
      <c r="MW245" s="517"/>
    </row>
    <row r="246" spans="1:361">
      <c r="A246" s="712" t="s">
        <v>575</v>
      </c>
      <c r="B246" s="517">
        <v>26.397200000000005</v>
      </c>
      <c r="C246" s="517">
        <v>27.472850000000001</v>
      </c>
      <c r="D246" s="517">
        <v>24.7989</v>
      </c>
      <c r="E246" s="517">
        <v>24.369699999999998</v>
      </c>
      <c r="F246" s="517">
        <v>23.469899999999996</v>
      </c>
      <c r="G246" s="517">
        <v>23.435099999999998</v>
      </c>
      <c r="H246" s="517">
        <v>20.8644</v>
      </c>
      <c r="I246" s="517">
        <v>20.193400000000004</v>
      </c>
      <c r="J246" s="517">
        <v>19.475200000000005</v>
      </c>
      <c r="K246" s="517">
        <v>19.279500000000006</v>
      </c>
      <c r="L246" s="517">
        <v>17.3828</v>
      </c>
      <c r="M246" s="517">
        <v>11.916399999999999</v>
      </c>
      <c r="N246" s="517">
        <v>12.866099999999999</v>
      </c>
      <c r="O246" s="517">
        <v>13.258999999999999</v>
      </c>
      <c r="P246" s="517">
        <v>14.0701</v>
      </c>
      <c r="Q246" s="517">
        <v>13.048400000000001</v>
      </c>
      <c r="R246" s="517">
        <v>11.2209</v>
      </c>
      <c r="S246" s="517">
        <v>11.527800000000003</v>
      </c>
      <c r="T246" s="517">
        <v>9.8442000000000043</v>
      </c>
      <c r="U246" s="517">
        <v>10.976000000000004</v>
      </c>
      <c r="V246" s="517">
        <v>10.848599999999998</v>
      </c>
      <c r="W246" s="517">
        <v>11.113199999999999</v>
      </c>
      <c r="X246" s="517">
        <v>11.167800000000003</v>
      </c>
      <c r="Y246" s="517">
        <v>12.187199999999999</v>
      </c>
      <c r="Z246" s="517">
        <v>12.535800000000002</v>
      </c>
      <c r="AA246" s="517">
        <v>11.763669999999998</v>
      </c>
      <c r="AB246" s="517">
        <v>13.788200000000003</v>
      </c>
      <c r="AC246" s="517">
        <v>12.469910000000002</v>
      </c>
      <c r="AD246" s="517">
        <v>15.651900000000005</v>
      </c>
      <c r="AE246" s="517">
        <v>14.236599999999999</v>
      </c>
      <c r="AF246" s="517">
        <v>13.361600000000001</v>
      </c>
      <c r="AG246" s="517">
        <v>12.601900000000001</v>
      </c>
      <c r="AH246" s="517">
        <v>21.0884</v>
      </c>
      <c r="AI246" s="517">
        <v>17.422599999999999</v>
      </c>
      <c r="AJ246" s="517">
        <v>17.256300000000003</v>
      </c>
      <c r="AK246" s="517">
        <v>24.817099999999996</v>
      </c>
      <c r="AL246" s="517">
        <v>18.085079999999998</v>
      </c>
      <c r="AM246" s="517">
        <v>19.207633000000005</v>
      </c>
      <c r="AN246" s="517">
        <v>17.247373</v>
      </c>
      <c r="AO246" s="517">
        <v>16.399747000000005</v>
      </c>
      <c r="AP246" s="517">
        <v>14.404891000000001</v>
      </c>
      <c r="AQ246" s="517">
        <v>14.339147999999991</v>
      </c>
      <c r="AR246" s="517">
        <v>15.810907999999994</v>
      </c>
      <c r="AS246" s="517">
        <v>12.914446999999999</v>
      </c>
      <c r="AT246" s="517">
        <v>13.294998000000001</v>
      </c>
      <c r="AU246" s="517">
        <v>16.997260999999998</v>
      </c>
      <c r="AV246" s="517">
        <v>18.870987</v>
      </c>
      <c r="AW246" s="517">
        <v>19.858305999999999</v>
      </c>
      <c r="AX246" s="517">
        <v>21.396452</v>
      </c>
      <c r="AY246" s="517">
        <v>26.909030999999999</v>
      </c>
      <c r="AZ246" s="517">
        <v>25.828525999999997</v>
      </c>
      <c r="BA246" s="517">
        <v>28.076184000000008</v>
      </c>
      <c r="BB246" s="517">
        <v>29.725068</v>
      </c>
      <c r="BC246" s="517">
        <v>16.723916999999997</v>
      </c>
      <c r="BD246" s="517">
        <v>19.554966000000004</v>
      </c>
      <c r="BE246" s="517">
        <v>21.011706000000004</v>
      </c>
      <c r="BF246" s="517">
        <v>23.259935999999989</v>
      </c>
      <c r="BG246" s="517">
        <v>24.094302999999996</v>
      </c>
      <c r="BH246" s="517">
        <v>26.537817000000004</v>
      </c>
      <c r="BI246" s="517">
        <v>28.495668000000006</v>
      </c>
      <c r="BJ246" s="517">
        <v>24.391000000000002</v>
      </c>
      <c r="BK246" s="517">
        <v>27.001999999999999</v>
      </c>
      <c r="BL246" s="517">
        <v>22.479519000000007</v>
      </c>
      <c r="BM246" s="517">
        <v>28.402999999999999</v>
      </c>
      <c r="BN246" s="517">
        <v>25.666999999999998</v>
      </c>
      <c r="BO246" s="517">
        <v>29.107164000000001</v>
      </c>
      <c r="BP246" s="517">
        <v>30.59102</v>
      </c>
      <c r="BQ246" s="517">
        <v>24.507369999999995</v>
      </c>
      <c r="BR246" s="517">
        <v>28.607519</v>
      </c>
      <c r="BS246" s="517">
        <v>29.050249999999991</v>
      </c>
      <c r="BT246" s="517">
        <v>29.838099999999997</v>
      </c>
      <c r="BU246" s="517">
        <v>18.042819999999999</v>
      </c>
      <c r="BV246" s="517">
        <v>25.893410000000003</v>
      </c>
      <c r="BW246" s="517">
        <v>27.353189999999998</v>
      </c>
      <c r="BX246" s="517">
        <v>9.4376699999999971</v>
      </c>
      <c r="BY246" s="517">
        <v>12.228964999999993</v>
      </c>
      <c r="BZ246" s="517">
        <v>15.874977999999997</v>
      </c>
      <c r="CA246" s="517">
        <v>17.598119999999998</v>
      </c>
      <c r="CB246" s="517">
        <v>21.372409999999995</v>
      </c>
      <c r="CC246" s="517">
        <v>14.298003000000001</v>
      </c>
      <c r="CD246" s="517">
        <v>14.992999999999995</v>
      </c>
      <c r="CE246" s="517">
        <v>17.554390000000005</v>
      </c>
      <c r="CF246" s="517">
        <v>11.530459999999996</v>
      </c>
      <c r="CG246" s="517">
        <v>18.686770000000003</v>
      </c>
      <c r="CH246" s="517">
        <v>23.710799999999999</v>
      </c>
      <c r="CI246" s="517">
        <v>25.946260000000002</v>
      </c>
      <c r="CJ246" s="517">
        <v>23.475020000000001</v>
      </c>
      <c r="CK246" s="517">
        <v>26.530570000000004</v>
      </c>
      <c r="CL246" s="517">
        <v>35.180890000000005</v>
      </c>
      <c r="CM246" s="517">
        <v>21.740569999999998</v>
      </c>
      <c r="CN246" s="517">
        <v>28.930479999999996</v>
      </c>
      <c r="CO246" s="517">
        <v>26.506759999999996</v>
      </c>
      <c r="CP246" s="517">
        <v>22.122999999999998</v>
      </c>
      <c r="CQ246" s="517">
        <v>29.811429999999994</v>
      </c>
      <c r="CR246" s="517">
        <v>28.25855</v>
      </c>
      <c r="CS246" s="517">
        <v>3.263189999999998</v>
      </c>
      <c r="CT246" s="517">
        <v>3.4061099999999893</v>
      </c>
      <c r="CU246" s="517">
        <v>6.541260000000003</v>
      </c>
      <c r="CV246" s="517">
        <v>5.7632999999999992</v>
      </c>
      <c r="CW246" s="517">
        <v>16.819200000000002</v>
      </c>
      <c r="CX246" s="517">
        <v>14.705349999999997</v>
      </c>
      <c r="CY246" s="517">
        <v>15.853580000000001</v>
      </c>
      <c r="CZ246" s="517">
        <v>19.831689999999995</v>
      </c>
      <c r="DA246" s="517">
        <v>23.056190000000001</v>
      </c>
      <c r="DB246" s="517">
        <v>22.889620000000001</v>
      </c>
      <c r="DC246" s="517">
        <v>24.494810000000012</v>
      </c>
      <c r="DD246" s="517">
        <v>16.688420000000008</v>
      </c>
      <c r="DE246" s="517">
        <v>22.828669999999999</v>
      </c>
      <c r="DF246" s="517">
        <v>3.7510966852000003</v>
      </c>
      <c r="DG246" s="517">
        <v>10.607999003999996</v>
      </c>
      <c r="DH246" s="517">
        <v>9.2273905850000055</v>
      </c>
      <c r="DI246" s="517">
        <v>15.718482309000002</v>
      </c>
      <c r="DJ246" s="517">
        <v>6.7223849697000002</v>
      </c>
      <c r="DK246" s="517">
        <v>5.1887554120000043</v>
      </c>
      <c r="DL246" s="517">
        <v>15.321748251000001</v>
      </c>
      <c r="DM246" s="517">
        <v>9.6679377340000041</v>
      </c>
      <c r="DN246" s="517">
        <v>0.72782261999999598</v>
      </c>
      <c r="DO246" s="517">
        <v>-9.7322739109999947</v>
      </c>
      <c r="DP246" s="517">
        <v>-1.3859741339999996</v>
      </c>
      <c r="DQ246" s="517">
        <v>-27.446970788000002</v>
      </c>
      <c r="DR246" s="517">
        <v>-21.778503369000003</v>
      </c>
      <c r="DS246" s="517">
        <v>-28.179732469999983</v>
      </c>
      <c r="DT246" s="517">
        <v>-29.771967977000006</v>
      </c>
      <c r="DU246" s="517">
        <v>-38.91271990300001</v>
      </c>
      <c r="DV246" s="517">
        <v>-26.155468048000003</v>
      </c>
      <c r="DW246" s="517">
        <v>-36.463109652</v>
      </c>
      <c r="DX246" s="517">
        <v>-32.225324067659997</v>
      </c>
      <c r="DY246" s="517">
        <v>-27.883926886520005</v>
      </c>
      <c r="DZ246" s="517">
        <v>-36.46965186672</v>
      </c>
      <c r="EA246" s="517">
        <v>-43.437494712009993</v>
      </c>
      <c r="EB246" s="517">
        <v>-37.150334461</v>
      </c>
      <c r="EC246" s="517">
        <v>-60.089245059999982</v>
      </c>
      <c r="ED246" s="517">
        <v>-99.119008706000002</v>
      </c>
      <c r="EE246" s="517">
        <v>-103.15909169800001</v>
      </c>
      <c r="EF246" s="517">
        <v>-108.57468710599998</v>
      </c>
      <c r="EG246" s="517">
        <v>-116.75581615400002</v>
      </c>
      <c r="EH246" s="517">
        <v>-106.361040938</v>
      </c>
      <c r="EI246" s="517">
        <v>-105.81747593269999</v>
      </c>
      <c r="EJ246" s="517">
        <v>-100.38762024</v>
      </c>
      <c r="EK246" s="517">
        <v>-94.437411878000006</v>
      </c>
      <c r="EL246" s="517">
        <v>-87.406641242999996</v>
      </c>
      <c r="EM246" s="517">
        <v>-80.093701765999981</v>
      </c>
      <c r="EN246" s="517">
        <v>-67.209023174000009</v>
      </c>
      <c r="EO246" s="517">
        <v>-69.523528934000012</v>
      </c>
      <c r="EP246" s="517">
        <v>-77.807282588000021</v>
      </c>
      <c r="EQ246" s="517">
        <v>-70.210804461999984</v>
      </c>
      <c r="ER246" s="517">
        <v>-59.926227289000011</v>
      </c>
      <c r="ES246" s="517">
        <v>-50.582722861000008</v>
      </c>
      <c r="ET246" s="517">
        <v>-71.239248641999993</v>
      </c>
      <c r="EU246" s="517">
        <v>-125.57123110500001</v>
      </c>
      <c r="EV246" s="517">
        <v>-108.63613051700001</v>
      </c>
      <c r="EW246" s="517">
        <v>-96.624058788000013</v>
      </c>
      <c r="EX246" s="517">
        <v>-73.813008948999979</v>
      </c>
      <c r="EY246" s="517">
        <v>-63.786316869000004</v>
      </c>
      <c r="EZ246" s="517">
        <v>-56.38556218999998</v>
      </c>
      <c r="FA246" s="517">
        <v>-75.376032935999973</v>
      </c>
      <c r="FB246" s="517">
        <v>-64.024760475999983</v>
      </c>
      <c r="FC246" s="517">
        <v>-63.871262772999998</v>
      </c>
      <c r="FD246" s="517">
        <v>-99.757373621000013</v>
      </c>
      <c r="FE246" s="517">
        <v>-85.960632000000032</v>
      </c>
      <c r="FF246" s="517">
        <v>-111.676022053</v>
      </c>
      <c r="FG246" s="517">
        <v>-141.18215374299999</v>
      </c>
      <c r="FH246" s="517">
        <v>-131.58468000000005</v>
      </c>
      <c r="FI246" s="517">
        <v>-120.17996421200002</v>
      </c>
      <c r="FJ246" s="517">
        <v>-126.62286205300001</v>
      </c>
      <c r="FK246" s="517">
        <v>-111.421641799</v>
      </c>
      <c r="FL246" s="517">
        <v>-94.362062247999987</v>
      </c>
      <c r="FM246" s="517">
        <v>-141.80382806299997</v>
      </c>
      <c r="FN246" s="517">
        <v>-141.19864765376175</v>
      </c>
      <c r="FO246" s="517">
        <v>-139.13908114099999</v>
      </c>
      <c r="FP246" s="517">
        <v>-116.57357466000001</v>
      </c>
      <c r="FQ246" s="517">
        <v>-141.39743609800001</v>
      </c>
      <c r="FR246" s="517">
        <v>-124.29407167300002</v>
      </c>
      <c r="FS246" s="517">
        <v>-136.453679655</v>
      </c>
      <c r="FT246" s="517">
        <v>-139.60772237099999</v>
      </c>
      <c r="FU246" s="517">
        <v>-117.84048997300002</v>
      </c>
      <c r="FV246" s="517">
        <v>-145.29810168299997</v>
      </c>
      <c r="FW246" s="517">
        <v>-165.21179368299997</v>
      </c>
      <c r="FX246" s="517">
        <v>-151.004776561</v>
      </c>
      <c r="FY246" s="517">
        <v>-141.32597844000003</v>
      </c>
      <c r="FZ246" s="517">
        <v>-149.39687363499996</v>
      </c>
      <c r="GA246" s="517">
        <v>-127.44963169099999</v>
      </c>
      <c r="GB246" s="517">
        <v>-119.93644642799998</v>
      </c>
      <c r="GC246" s="517">
        <v>-112.97846161999996</v>
      </c>
      <c r="GD246" s="517">
        <v>-96.735058648000006</v>
      </c>
      <c r="GE246" s="517">
        <v>-125.783013149</v>
      </c>
      <c r="GF246" s="517">
        <v>-111.32482363700001</v>
      </c>
      <c r="GG246" s="517">
        <v>-77.350114066000003</v>
      </c>
      <c r="GH246" s="517">
        <v>-132.47670511800001</v>
      </c>
      <c r="GI246" s="517">
        <v>-123.86401989800001</v>
      </c>
      <c r="GJ246" s="517">
        <v>-89.113117830999983</v>
      </c>
      <c r="GK246" s="517">
        <v>-131.32492378000003</v>
      </c>
      <c r="GL246" s="517">
        <v>-122.51339211399994</v>
      </c>
      <c r="GM246" s="517">
        <v>-123.09314102000002</v>
      </c>
      <c r="GN246" s="517">
        <v>-98.577085010000019</v>
      </c>
      <c r="GO246" s="517">
        <v>-146.85317597900007</v>
      </c>
      <c r="GP246" s="517">
        <v>-90.455977815999972</v>
      </c>
      <c r="GQ246" s="517">
        <v>-48.176601351418356</v>
      </c>
      <c r="GR246" s="517">
        <v>-65.328576759999947</v>
      </c>
      <c r="GS246" s="517">
        <v>-88.864516417000004</v>
      </c>
      <c r="GT246" s="517">
        <v>-114.57434609400002</v>
      </c>
      <c r="GU246" s="517">
        <v>-180.96099486199998</v>
      </c>
      <c r="GV246" s="517">
        <v>-146.05822945762003</v>
      </c>
      <c r="GW246" s="517">
        <v>-218.25748209299996</v>
      </c>
      <c r="GX246" s="517">
        <v>-204.94261799999998</v>
      </c>
      <c r="GY246" s="517">
        <v>-155.759472636</v>
      </c>
      <c r="GZ246" s="517">
        <v>-138.20793316700002</v>
      </c>
      <c r="HA246" s="517">
        <v>-105.515284651</v>
      </c>
      <c r="HB246" s="517">
        <v>-44.250424141999986</v>
      </c>
      <c r="HC246" s="517">
        <v>-52.246035968000001</v>
      </c>
      <c r="HD246" s="517">
        <v>-88.21471386799999</v>
      </c>
      <c r="HE246" s="517">
        <v>-78.474909305000011</v>
      </c>
      <c r="HF246" s="517">
        <v>-101.28900456599999</v>
      </c>
      <c r="HG246" s="517">
        <v>-115.40738663599998</v>
      </c>
      <c r="HH246" s="517">
        <v>-116.51742649600001</v>
      </c>
      <c r="HI246" s="517">
        <v>-136.94626099999996</v>
      </c>
      <c r="HJ246" s="517">
        <v>-94.637540968000025</v>
      </c>
      <c r="HK246" s="517">
        <v>-62.130464562</v>
      </c>
      <c r="HL246" s="517">
        <v>-76.411260513999991</v>
      </c>
      <c r="HM246" s="517">
        <v>-67.51548504400003</v>
      </c>
      <c r="HN246" s="517">
        <v>-214.00539551800003</v>
      </c>
      <c r="HO246" s="517">
        <v>-163.97288144400002</v>
      </c>
      <c r="HP246" s="517">
        <v>-199.16289677300006</v>
      </c>
      <c r="HQ246" s="517">
        <v>-173.05693562099998</v>
      </c>
      <c r="HR246" s="517">
        <v>-192.18188951400001</v>
      </c>
      <c r="HS246" s="517">
        <v>-197.87399016000001</v>
      </c>
      <c r="HT246" s="517">
        <v>-174.41988275300002</v>
      </c>
      <c r="HU246" s="517">
        <v>-187.30806436800003</v>
      </c>
      <c r="HV246" s="517">
        <v>-153.71924111869765</v>
      </c>
      <c r="HW246" s="517">
        <v>-126.32183013018656</v>
      </c>
      <c r="HX246" s="517">
        <v>-105.14238019354315</v>
      </c>
      <c r="HY246" s="517">
        <v>-87.831910569614081</v>
      </c>
      <c r="HZ246" s="517">
        <v>-80.697893689140983</v>
      </c>
      <c r="IA246" s="517">
        <v>-18.216717064952405</v>
      </c>
      <c r="IB246" s="517">
        <v>19.993095357543552</v>
      </c>
      <c r="IC246" s="517">
        <v>22.028670971611916</v>
      </c>
      <c r="ID246" s="517">
        <v>54.022531451414494</v>
      </c>
      <c r="IE246" s="517">
        <v>81.830728112665071</v>
      </c>
      <c r="IF246" s="517">
        <v>66.584200121327513</v>
      </c>
      <c r="IG246" s="517">
        <v>-21.227004241283652</v>
      </c>
      <c r="IH246" s="517">
        <v>-6.9372848547942851</v>
      </c>
      <c r="II246" s="517">
        <v>-23.295466488453542</v>
      </c>
      <c r="IJ246" s="517">
        <v>-3.4430616171474355</v>
      </c>
      <c r="IK246" s="517">
        <v>23.331601189129003</v>
      </c>
      <c r="IL246" s="517">
        <v>64.611453992022916</v>
      </c>
      <c r="IM246" s="517">
        <v>125.45237205419267</v>
      </c>
      <c r="IN246" s="517">
        <v>129.61943568247716</v>
      </c>
      <c r="IO246" s="517">
        <v>142.20354496239941</v>
      </c>
      <c r="IP246" s="517">
        <v>100.00677469583775</v>
      </c>
      <c r="IQ246" s="517">
        <v>142.00992993490712</v>
      </c>
      <c r="IR246" s="517">
        <v>124.71905007609337</v>
      </c>
      <c r="IS246" s="517">
        <v>40.062842995580979</v>
      </c>
      <c r="IT246" s="517">
        <v>86.589439539055491</v>
      </c>
      <c r="IU246" s="517">
        <v>88.145561265810386</v>
      </c>
      <c r="IV246" s="517">
        <v>73.976763800601702</v>
      </c>
      <c r="IW246" s="517">
        <v>41.794987888730361</v>
      </c>
      <c r="IX246" s="517">
        <v>73.074744064682022</v>
      </c>
      <c r="IY246" s="517">
        <v>127.07778350761765</v>
      </c>
      <c r="IZ246" s="517">
        <v>103.23220387591306</v>
      </c>
      <c r="JA246" s="517">
        <v>102.91007321914944</v>
      </c>
      <c r="JB246" s="517">
        <v>54.848261286911679</v>
      </c>
      <c r="JC246" s="517">
        <v>52.89086452237126</v>
      </c>
      <c r="JD246" s="517">
        <v>70.123580768932044</v>
      </c>
      <c r="JE246" s="517">
        <v>24.946090961618722</v>
      </c>
      <c r="JF246" s="517">
        <v>40.998795716273889</v>
      </c>
      <c r="JG246" s="517">
        <v>66.755057137874786</v>
      </c>
      <c r="JH246" s="517">
        <v>57.203403679652013</v>
      </c>
      <c r="JI246" s="517">
        <v>67.159971732999992</v>
      </c>
      <c r="JJ246" s="517">
        <v>107.38979337345077</v>
      </c>
      <c r="JK246" s="517">
        <v>154.80354896882659</v>
      </c>
      <c r="JL246" s="517">
        <v>170.54848123845383</v>
      </c>
      <c r="JM246" s="517">
        <v>196.99915747426707</v>
      </c>
      <c r="JN246" s="517">
        <v>179.19340280498469</v>
      </c>
      <c r="JO246" s="517">
        <v>171.05975175179569</v>
      </c>
      <c r="JP246" s="517">
        <v>172.9408134750644</v>
      </c>
      <c r="JQ246" s="517">
        <v>74.786092956482378</v>
      </c>
      <c r="JR246" s="517">
        <v>128.14226812259926</v>
      </c>
      <c r="JS246" s="517">
        <v>149.05508983384345</v>
      </c>
      <c r="JT246" s="517">
        <v>142.98565819007553</v>
      </c>
      <c r="JU246" s="517">
        <v>140.54343425036842</v>
      </c>
      <c r="JV246" s="517">
        <v>188.48350187613931</v>
      </c>
      <c r="JW246" s="517">
        <v>203.74611945244055</v>
      </c>
      <c r="JX246" s="517">
        <v>204.96506370757808</v>
      </c>
      <c r="JY246" s="517">
        <v>184.22585301488039</v>
      </c>
      <c r="JZ246" s="517">
        <v>187.2265069437218</v>
      </c>
      <c r="KA246" s="517">
        <v>232.75879230174593</v>
      </c>
      <c r="KB246" s="517">
        <v>237.23659652746781</v>
      </c>
      <c r="KC246" s="517">
        <v>14.57286382932773</v>
      </c>
      <c r="KD246" s="517">
        <v>65.746133049342745</v>
      </c>
      <c r="KE246" s="517">
        <v>89.57990260937737</v>
      </c>
      <c r="KF246" s="517">
        <v>127.66578033511945</v>
      </c>
      <c r="KG246" s="517">
        <v>175.27090812463496</v>
      </c>
      <c r="KH246" s="517">
        <v>204.47602718094919</v>
      </c>
      <c r="KI246" s="517">
        <v>213.06113332675642</v>
      </c>
      <c r="KJ246" s="517">
        <v>214.11915850265632</v>
      </c>
      <c r="KK246" s="517">
        <v>203.69578125383214</v>
      </c>
      <c r="KL246" s="517">
        <v>170.62959345398451</v>
      </c>
      <c r="KM246" s="517">
        <v>158.62861765113314</v>
      </c>
      <c r="KN246" s="517">
        <v>185.66768725237318</v>
      </c>
      <c r="KO246" s="517">
        <v>81.615359947661375</v>
      </c>
      <c r="KP246" s="517">
        <v>101.71572340563392</v>
      </c>
      <c r="KQ246" s="517">
        <v>181.54098704735594</v>
      </c>
      <c r="KR246" s="517">
        <v>199.27936710177158</v>
      </c>
      <c r="KS246" s="517">
        <v>136.85132461032731</v>
      </c>
      <c r="KT246" s="517">
        <v>219.75235648737061</v>
      </c>
      <c r="KU246" s="517">
        <v>113.52095006309662</v>
      </c>
      <c r="KV246" s="517">
        <v>-4.6461033060784303</v>
      </c>
      <c r="KW246" s="517">
        <v>5.1461714363058491</v>
      </c>
      <c r="KX246" s="517">
        <v>-91.601078494092917</v>
      </c>
      <c r="KY246" s="517">
        <v>-68.75524100375992</v>
      </c>
      <c r="KZ246" s="517">
        <v>19.222861892784636</v>
      </c>
      <c r="LA246" s="517">
        <v>-97.521290467601148</v>
      </c>
      <c r="LB246" s="517"/>
      <c r="LC246" s="517"/>
      <c r="LD246" s="517"/>
      <c r="LE246" s="517"/>
      <c r="LF246" s="517"/>
      <c r="LG246" s="517"/>
      <c r="LH246" s="517"/>
      <c r="LI246" s="517"/>
      <c r="LJ246" s="517"/>
      <c r="LK246" s="517"/>
      <c r="LL246" s="517"/>
      <c r="LM246" s="517"/>
      <c r="LN246" s="517"/>
      <c r="LO246" s="517"/>
      <c r="LP246" s="517"/>
      <c r="LQ246" s="517"/>
      <c r="LR246" s="517"/>
      <c r="LS246" s="517"/>
      <c r="LT246" s="517"/>
      <c r="LU246" s="517"/>
      <c r="LV246" s="517"/>
      <c r="LW246" s="517"/>
      <c r="LX246" s="517"/>
      <c r="LY246" s="517"/>
      <c r="LZ246" s="517"/>
      <c r="MA246" s="517"/>
      <c r="MB246" s="517"/>
      <c r="MC246" s="517"/>
      <c r="MD246" s="517"/>
      <c r="ME246" s="517"/>
      <c r="MF246" s="517"/>
      <c r="MG246" s="517"/>
      <c r="MH246" s="517"/>
      <c r="MI246" s="517"/>
      <c r="MJ246" s="517"/>
      <c r="MK246" s="517"/>
      <c r="ML246" s="517"/>
      <c r="MM246" s="517"/>
      <c r="MN246" s="517"/>
      <c r="MO246" s="517"/>
      <c r="MP246" s="517"/>
      <c r="MQ246" s="517"/>
      <c r="MR246" s="517"/>
      <c r="MS246" s="517"/>
      <c r="MT246" s="517"/>
      <c r="MU246" s="517"/>
      <c r="MV246" s="517"/>
      <c r="MW246" s="517"/>
    </row>
    <row r="247" spans="1:361">
      <c r="A247" s="712" t="s">
        <v>576</v>
      </c>
      <c r="B247" s="517">
        <v>38.013000000000005</v>
      </c>
      <c r="C247" s="517">
        <v>38.987000000000002</v>
      </c>
      <c r="D247" s="517">
        <v>38.624899999999997</v>
      </c>
      <c r="E247" s="517">
        <v>39.29</v>
      </c>
      <c r="F247" s="517">
        <v>38.197999999999993</v>
      </c>
      <c r="G247" s="517">
        <v>37.977999999999994</v>
      </c>
      <c r="H247" s="517">
        <v>36.772999999999996</v>
      </c>
      <c r="I247" s="517">
        <v>37.778000000000006</v>
      </c>
      <c r="J247" s="517">
        <v>39.187000000000005</v>
      </c>
      <c r="K247" s="517">
        <v>38.989000000000004</v>
      </c>
      <c r="L247" s="517">
        <v>36.97</v>
      </c>
      <c r="M247" s="517">
        <v>38.859000000000002</v>
      </c>
      <c r="N247" s="517">
        <v>38.25</v>
      </c>
      <c r="O247" s="517">
        <v>39.364999999999995</v>
      </c>
      <c r="P247" s="517">
        <v>39.481999999999999</v>
      </c>
      <c r="Q247" s="517">
        <v>38.24</v>
      </c>
      <c r="R247" s="517">
        <v>38.951000000000001</v>
      </c>
      <c r="S247" s="517">
        <v>38.74</v>
      </c>
      <c r="T247" s="517">
        <v>39.116</v>
      </c>
      <c r="U247" s="517">
        <v>39.4</v>
      </c>
      <c r="V247" s="517">
        <v>38.589999999999996</v>
      </c>
      <c r="W247" s="517">
        <v>39.345999999999997</v>
      </c>
      <c r="X247" s="517">
        <v>39.556000000000004</v>
      </c>
      <c r="Y247" s="517">
        <v>42.092799999999997</v>
      </c>
      <c r="Z247" s="517">
        <v>41.403000000000006</v>
      </c>
      <c r="AA247" s="517">
        <v>40.597999999999999</v>
      </c>
      <c r="AB247" s="517">
        <v>41.684600000000003</v>
      </c>
      <c r="AC247" s="517">
        <v>40.25</v>
      </c>
      <c r="AD247" s="517">
        <v>41.347999999999999</v>
      </c>
      <c r="AE247" s="517">
        <v>41.856999999999999</v>
      </c>
      <c r="AF247" s="517">
        <v>40.545999999999999</v>
      </c>
      <c r="AG247" s="517">
        <v>40.881999999999998</v>
      </c>
      <c r="AH247" s="517">
        <v>49.411000000000001</v>
      </c>
      <c r="AI247" s="517">
        <v>48.727000000000004</v>
      </c>
      <c r="AJ247" s="517">
        <v>48.760000000000005</v>
      </c>
      <c r="AK247" s="517">
        <v>49.698799999999991</v>
      </c>
      <c r="AL247" s="517">
        <v>49.962699999999991</v>
      </c>
      <c r="AM247" s="517">
        <v>49.959653000000003</v>
      </c>
      <c r="AN247" s="517">
        <v>49.963602999999999</v>
      </c>
      <c r="AO247" s="517">
        <v>50.171947000000003</v>
      </c>
      <c r="AP247" s="517">
        <v>50.159561000000004</v>
      </c>
      <c r="AQ247" s="517">
        <v>50.204147999999996</v>
      </c>
      <c r="AR247" s="517">
        <v>52.421447999999998</v>
      </c>
      <c r="AS247" s="517">
        <v>50.245947000000001</v>
      </c>
      <c r="AT247" s="517">
        <v>50.148347999999999</v>
      </c>
      <c r="AU247" s="517">
        <v>52.683861</v>
      </c>
      <c r="AV247" s="517">
        <v>52.757736999999999</v>
      </c>
      <c r="AW247" s="517">
        <v>51.440905999999998</v>
      </c>
      <c r="AX247" s="517">
        <v>51.253075999999993</v>
      </c>
      <c r="AY247" s="517">
        <v>56.731111999999996</v>
      </c>
      <c r="AZ247" s="517">
        <v>55.103214000000001</v>
      </c>
      <c r="BA247" s="517">
        <v>56.152249000000005</v>
      </c>
      <c r="BB247" s="517">
        <v>56.643244000000003</v>
      </c>
      <c r="BC247" s="517">
        <v>55.181536999999999</v>
      </c>
      <c r="BD247" s="517">
        <v>56.327949000000004</v>
      </c>
      <c r="BE247" s="517">
        <v>52.607074000000004</v>
      </c>
      <c r="BF247" s="517">
        <v>55.132550999999992</v>
      </c>
      <c r="BG247" s="517">
        <v>55.50435499999999</v>
      </c>
      <c r="BH247" s="517">
        <v>54.595196000000001</v>
      </c>
      <c r="BI247" s="517">
        <v>58.462800000000001</v>
      </c>
      <c r="BJ247" s="517">
        <v>53.52</v>
      </c>
      <c r="BK247" s="517">
        <v>55.96</v>
      </c>
      <c r="BL247" s="517">
        <v>54.384096000000007</v>
      </c>
      <c r="BM247" s="517">
        <v>56.129999999999995</v>
      </c>
      <c r="BN247" s="517">
        <v>52.65</v>
      </c>
      <c r="BO247" s="517">
        <v>56.455006000000004</v>
      </c>
      <c r="BP247" s="517">
        <v>56.737200000000001</v>
      </c>
      <c r="BQ247" s="517">
        <v>52.6751</v>
      </c>
      <c r="BR247" s="517">
        <v>55.910318000000004</v>
      </c>
      <c r="BS247" s="517">
        <v>56.876279999999994</v>
      </c>
      <c r="BT247" s="517">
        <v>55.1128</v>
      </c>
      <c r="BU247" s="517">
        <v>50.734884000000001</v>
      </c>
      <c r="BV247" s="517">
        <v>50.799109999999999</v>
      </c>
      <c r="BW247" s="517">
        <v>50.746479999999998</v>
      </c>
      <c r="BX247" s="517">
        <v>50.83831</v>
      </c>
      <c r="BY247" s="517">
        <v>51.478944999999996</v>
      </c>
      <c r="BZ247" s="517">
        <v>50.828677999999996</v>
      </c>
      <c r="CA247" s="517">
        <v>52.425019999999996</v>
      </c>
      <c r="CB247" s="517">
        <v>56.485869999999998</v>
      </c>
      <c r="CC247" s="517">
        <v>50.97184</v>
      </c>
      <c r="CD247" s="517">
        <v>53.872599999999998</v>
      </c>
      <c r="CE247" s="517">
        <v>57.93477</v>
      </c>
      <c r="CF247" s="517">
        <v>51.085389999999997</v>
      </c>
      <c r="CG247" s="517">
        <v>50.726640000000003</v>
      </c>
      <c r="CH247" s="517">
        <v>54.257779999999997</v>
      </c>
      <c r="CI247" s="517">
        <v>54.712800000000001</v>
      </c>
      <c r="CJ247" s="517">
        <v>54.861959999999996</v>
      </c>
      <c r="CK247" s="517">
        <v>57.81926</v>
      </c>
      <c r="CL247" s="517">
        <v>64.172229999999999</v>
      </c>
      <c r="CM247" s="517">
        <v>53.380510000000001</v>
      </c>
      <c r="CN247" s="517">
        <v>58.333169999999996</v>
      </c>
      <c r="CO247" s="517">
        <v>54.19247</v>
      </c>
      <c r="CP247" s="517">
        <v>55.706609999999998</v>
      </c>
      <c r="CQ247" s="517">
        <v>59.545279999999998</v>
      </c>
      <c r="CR247" s="517">
        <v>63.250979999999998</v>
      </c>
      <c r="CS247" s="517">
        <v>57.42183</v>
      </c>
      <c r="CT247" s="517">
        <v>58.08437</v>
      </c>
      <c r="CU247" s="517">
        <v>62.893639999999998</v>
      </c>
      <c r="CV247" s="517">
        <v>57.309019999999997</v>
      </c>
      <c r="CW247" s="517">
        <v>63.398580000000003</v>
      </c>
      <c r="CX247" s="517">
        <v>60.644869999999997</v>
      </c>
      <c r="CY247" s="517">
        <v>73.357089999999999</v>
      </c>
      <c r="CZ247" s="517">
        <v>67.426839999999999</v>
      </c>
      <c r="DA247" s="517">
        <v>70.005939999999995</v>
      </c>
      <c r="DB247" s="517">
        <v>69.896619999999999</v>
      </c>
      <c r="DC247" s="517">
        <v>69.989830000000012</v>
      </c>
      <c r="DD247" s="517">
        <v>61.450559999999996</v>
      </c>
      <c r="DE247" s="517">
        <v>64.913459999999986</v>
      </c>
      <c r="DF247" s="517">
        <v>54.266198273000001</v>
      </c>
      <c r="DG247" s="517">
        <v>56.629230999999997</v>
      </c>
      <c r="DH247" s="517">
        <v>56.151533395000001</v>
      </c>
      <c r="DI247" s="517">
        <v>61.933634222999999</v>
      </c>
      <c r="DJ247" s="517">
        <v>68.222302760999995</v>
      </c>
      <c r="DK247" s="517">
        <v>56.921333103000002</v>
      </c>
      <c r="DL247" s="517">
        <v>63.248170877000007</v>
      </c>
      <c r="DM247" s="517">
        <v>65.929032380999999</v>
      </c>
      <c r="DN247" s="517">
        <v>56.252699876999998</v>
      </c>
      <c r="DO247" s="517">
        <v>56.687547877</v>
      </c>
      <c r="DP247" s="517">
        <v>57.477042877000002</v>
      </c>
      <c r="DQ247" s="517">
        <v>63.450394000000003</v>
      </c>
      <c r="DR247" s="517">
        <v>66.737448000000001</v>
      </c>
      <c r="DS247" s="517">
        <v>62.237244000000004</v>
      </c>
      <c r="DT247" s="517">
        <v>68.502904000000001</v>
      </c>
      <c r="DU247" s="517">
        <v>68.683530000000005</v>
      </c>
      <c r="DV247" s="517">
        <v>68.450879</v>
      </c>
      <c r="DW247" s="517">
        <v>73.388599999999997</v>
      </c>
      <c r="DX247" s="517">
        <v>69.297093000000004</v>
      </c>
      <c r="DY247" s="517">
        <v>66.967393000000001</v>
      </c>
      <c r="DZ247" s="517">
        <v>60.572173999999997</v>
      </c>
      <c r="EA247" s="517">
        <v>60.714905999999999</v>
      </c>
      <c r="EB247" s="517">
        <v>61.487065999999999</v>
      </c>
      <c r="EC247" s="517">
        <v>67.147774999999996</v>
      </c>
      <c r="ED247" s="517">
        <v>65.737708999999995</v>
      </c>
      <c r="EE247" s="517">
        <v>61.190270999999996</v>
      </c>
      <c r="EF247" s="517">
        <v>59.424445000000006</v>
      </c>
      <c r="EG247" s="517">
        <v>58.845984999999999</v>
      </c>
      <c r="EH247" s="517">
        <v>55.626434000000003</v>
      </c>
      <c r="EI247" s="517">
        <v>57.403389000000004</v>
      </c>
      <c r="EJ247" s="517">
        <v>56.386614999999999</v>
      </c>
      <c r="EK247" s="517">
        <v>55.620248000000004</v>
      </c>
      <c r="EL247" s="517">
        <v>55.581316999999999</v>
      </c>
      <c r="EM247" s="517">
        <v>55.728020000000001</v>
      </c>
      <c r="EN247" s="517">
        <v>56.883890000000001</v>
      </c>
      <c r="EO247" s="517">
        <v>68.160782999999995</v>
      </c>
      <c r="EP247" s="517">
        <v>60.929756999999995</v>
      </c>
      <c r="EQ247" s="517">
        <v>62.586229000000003</v>
      </c>
      <c r="ER247" s="517">
        <v>60.195178999999996</v>
      </c>
      <c r="ES247" s="517">
        <v>65.348968999999997</v>
      </c>
      <c r="ET247" s="517">
        <v>60.962486999999996</v>
      </c>
      <c r="EU247" s="517">
        <v>64.819143999999994</v>
      </c>
      <c r="EV247" s="517">
        <v>68.317398999999995</v>
      </c>
      <c r="EW247" s="517">
        <v>67.985478000000001</v>
      </c>
      <c r="EX247" s="517">
        <v>73.493624000000011</v>
      </c>
      <c r="EY247" s="517">
        <v>73.137582999999992</v>
      </c>
      <c r="EZ247" s="517">
        <v>90.738806000000011</v>
      </c>
      <c r="FA247" s="517">
        <v>88.173921000000007</v>
      </c>
      <c r="FB247" s="517">
        <v>95.393031000000008</v>
      </c>
      <c r="FC247" s="517">
        <v>77.299450000000007</v>
      </c>
      <c r="FD247" s="517">
        <v>81.081586000000001</v>
      </c>
      <c r="FE247" s="517">
        <v>82.173267999999993</v>
      </c>
      <c r="FF247" s="517">
        <v>67.582310000000007</v>
      </c>
      <c r="FG247" s="517">
        <v>74.603739000000019</v>
      </c>
      <c r="FH247" s="517">
        <v>73.896693999999997</v>
      </c>
      <c r="FI247" s="517">
        <v>74.172727000000009</v>
      </c>
      <c r="FJ247" s="517">
        <v>66.122979999999998</v>
      </c>
      <c r="FK247" s="517">
        <v>74.798373999999995</v>
      </c>
      <c r="FL247" s="517">
        <v>82.445437999999996</v>
      </c>
      <c r="FM247" s="517">
        <v>69.307619009000007</v>
      </c>
      <c r="FN247" s="517">
        <v>68.557165088000005</v>
      </c>
      <c r="FO247" s="517">
        <v>68.242725180999997</v>
      </c>
      <c r="FP247" s="517">
        <v>71.513632505999993</v>
      </c>
      <c r="FQ247" s="517">
        <v>68.333038488</v>
      </c>
      <c r="FR247" s="517">
        <v>68.028139506000002</v>
      </c>
      <c r="FS247" s="517">
        <v>65.915849344999998</v>
      </c>
      <c r="FT247" s="517">
        <v>66.625360628999999</v>
      </c>
      <c r="FU247" s="517">
        <v>83.466740923999993</v>
      </c>
      <c r="FV247" s="517">
        <v>71.573606764000004</v>
      </c>
      <c r="FW247" s="517">
        <v>69.693404764000007</v>
      </c>
      <c r="FX247" s="517">
        <v>69.763593541999995</v>
      </c>
      <c r="FY247" s="517">
        <v>84.347031560000005</v>
      </c>
      <c r="FZ247" s="517">
        <v>71.148633560000007</v>
      </c>
      <c r="GA247" s="517">
        <v>81.855825383999999</v>
      </c>
      <c r="GB247" s="517">
        <v>92.481823165999998</v>
      </c>
      <c r="GC247" s="517">
        <v>102.07795087</v>
      </c>
      <c r="GD247" s="517">
        <v>125.999129197</v>
      </c>
      <c r="GE247" s="517">
        <v>97.811308843999996</v>
      </c>
      <c r="GF247" s="517">
        <v>100.609786294</v>
      </c>
      <c r="GG247" s="517">
        <v>122.51019702799999</v>
      </c>
      <c r="GH247" s="517">
        <v>100.87192718099999</v>
      </c>
      <c r="GI247" s="517">
        <v>92.695393607</v>
      </c>
      <c r="GJ247" s="517">
        <v>128.26429424700001</v>
      </c>
      <c r="GK247" s="517">
        <v>143.901982296</v>
      </c>
      <c r="GL247" s="517">
        <v>130.71668885700001</v>
      </c>
      <c r="GM247" s="517">
        <v>148.48910400599999</v>
      </c>
      <c r="GN247" s="517">
        <v>156.974220006</v>
      </c>
      <c r="GO247" s="517">
        <v>126.085018021</v>
      </c>
      <c r="GP247" s="517">
        <v>144.439602799</v>
      </c>
      <c r="GQ247" s="517">
        <v>175.31526647245261</v>
      </c>
      <c r="GR247" s="517">
        <v>138.46863570700003</v>
      </c>
      <c r="GS247" s="517">
        <v>132.99405414700001</v>
      </c>
      <c r="GT247" s="517">
        <v>129.251400012</v>
      </c>
      <c r="GU247" s="517">
        <v>127.08892901200002</v>
      </c>
      <c r="GV247" s="517">
        <v>142.19910441638001</v>
      </c>
      <c r="GW247" s="517">
        <v>118.816936</v>
      </c>
      <c r="GX247" s="517">
        <v>116.64292099999999</v>
      </c>
      <c r="GY247" s="517">
        <v>108.15172799999999</v>
      </c>
      <c r="GZ247" s="517">
        <v>95.617458999999997</v>
      </c>
      <c r="HA247" s="517">
        <v>119.66772700000001</v>
      </c>
      <c r="HB247" s="517">
        <v>158.726944</v>
      </c>
      <c r="HC247" s="517">
        <v>142.678169</v>
      </c>
      <c r="HD247" s="517">
        <v>124.89591300000001</v>
      </c>
      <c r="HE247" s="517">
        <v>130.250302</v>
      </c>
      <c r="HF247" s="517">
        <v>116.9328332</v>
      </c>
      <c r="HG247" s="517">
        <v>108.18710300000001</v>
      </c>
      <c r="HH247" s="517">
        <v>99.904561999999999</v>
      </c>
      <c r="HI247" s="517">
        <v>106.46562900000001</v>
      </c>
      <c r="HJ247" s="517">
        <v>124.01933099999999</v>
      </c>
      <c r="HK247" s="517">
        <v>121.49953699999999</v>
      </c>
      <c r="HL247" s="517">
        <v>127.88905499999998</v>
      </c>
      <c r="HM247" s="517">
        <v>131.96559699999997</v>
      </c>
      <c r="HN247" s="517">
        <v>122.76741200000001</v>
      </c>
      <c r="HO247" s="517">
        <v>150.31938999999997</v>
      </c>
      <c r="HP247" s="517">
        <v>154.54665799999998</v>
      </c>
      <c r="HQ247" s="517">
        <v>167.30282099999999</v>
      </c>
      <c r="HR247" s="517">
        <v>165.628342</v>
      </c>
      <c r="HS247" s="517">
        <v>175.57156600000002</v>
      </c>
      <c r="HT247" s="517">
        <v>190.644586</v>
      </c>
      <c r="HU247" s="517">
        <v>193.72552099999996</v>
      </c>
      <c r="HV247" s="517">
        <v>193.20894940335967</v>
      </c>
      <c r="HW247" s="517">
        <v>192.09349170661866</v>
      </c>
      <c r="HX247" s="517">
        <v>195.45850189488408</v>
      </c>
      <c r="HY247" s="517">
        <v>196.17035339597379</v>
      </c>
      <c r="HZ247" s="517">
        <v>207.2208</v>
      </c>
      <c r="IA247" s="517">
        <v>204.74185975791875</v>
      </c>
      <c r="IB247" s="517">
        <v>204.19466829645359</v>
      </c>
      <c r="IC247" s="517">
        <v>211.11023638920292</v>
      </c>
      <c r="ID247" s="517">
        <v>217.82374620628843</v>
      </c>
      <c r="IE247" s="517">
        <v>239.89272170758892</v>
      </c>
      <c r="IF247" s="517">
        <v>224.85068030274684</v>
      </c>
      <c r="IG247" s="517">
        <v>222.34580334599616</v>
      </c>
      <c r="IH247" s="517">
        <v>225.06115197807881</v>
      </c>
      <c r="II247" s="517">
        <v>232.65169059129684</v>
      </c>
      <c r="IJ247" s="517">
        <v>231.40109748304963</v>
      </c>
      <c r="IK247" s="517">
        <v>233.12940251354823</v>
      </c>
      <c r="IL247" s="517">
        <v>265.83976442499227</v>
      </c>
      <c r="IM247" s="517">
        <v>287.026450698058</v>
      </c>
      <c r="IN247" s="517">
        <v>304.51999026117437</v>
      </c>
      <c r="IO247" s="517">
        <v>332.91196703110961</v>
      </c>
      <c r="IP247" s="517">
        <v>323.02819617666569</v>
      </c>
      <c r="IQ247" s="517">
        <v>320.12204575042654</v>
      </c>
      <c r="IR247" s="517">
        <v>317.08113602290535</v>
      </c>
      <c r="IS247" s="517">
        <v>304.0536812783451</v>
      </c>
      <c r="IT247" s="517">
        <v>300.77638204412796</v>
      </c>
      <c r="IU247" s="517">
        <v>305.22311111461778</v>
      </c>
      <c r="IV247" s="517">
        <v>315.70797831450204</v>
      </c>
      <c r="IW247" s="517">
        <v>285.86461109436038</v>
      </c>
      <c r="IX247" s="517">
        <v>299.69431951615775</v>
      </c>
      <c r="IY247" s="517">
        <v>318.26759736565992</v>
      </c>
      <c r="IZ247" s="517">
        <v>317.90671806902731</v>
      </c>
      <c r="JA247" s="517">
        <v>335.61974912185997</v>
      </c>
      <c r="JB247" s="517">
        <v>299.94877318269255</v>
      </c>
      <c r="JC247" s="517">
        <v>290.39825131459651</v>
      </c>
      <c r="JD247" s="517">
        <v>311.53112523460538</v>
      </c>
      <c r="JE247" s="517">
        <v>284.50378182527243</v>
      </c>
      <c r="JF247" s="517">
        <v>291.67629989413933</v>
      </c>
      <c r="JG247" s="517">
        <v>299.23647032889454</v>
      </c>
      <c r="JH247" s="517">
        <v>319.67291196986633</v>
      </c>
      <c r="JI247" s="517">
        <v>317.41356503437783</v>
      </c>
      <c r="JJ247" s="517">
        <v>317.19414101459921</v>
      </c>
      <c r="JK247" s="517">
        <v>344.44386704052943</v>
      </c>
      <c r="JL247" s="517">
        <v>360.43939341839962</v>
      </c>
      <c r="JM247" s="517">
        <v>395.71520117695565</v>
      </c>
      <c r="JN247" s="517">
        <v>408.09114878788728</v>
      </c>
      <c r="JO247" s="517">
        <v>393.81612339360993</v>
      </c>
      <c r="JP247" s="517">
        <v>403.72794388930595</v>
      </c>
      <c r="JQ247" s="517">
        <v>379.38229651247417</v>
      </c>
      <c r="JR247" s="517">
        <v>429.28787574547437</v>
      </c>
      <c r="JS247" s="517">
        <v>433.73877359105825</v>
      </c>
      <c r="JT247" s="517">
        <v>424.56843962976001</v>
      </c>
      <c r="JU247" s="517">
        <v>400.12197573404535</v>
      </c>
      <c r="JV247" s="517">
        <v>426.35553082869433</v>
      </c>
      <c r="JW247" s="517">
        <v>441.55203638850708</v>
      </c>
      <c r="JX247" s="517">
        <v>455.9048067621178</v>
      </c>
      <c r="JY247" s="517">
        <v>472.61457584394532</v>
      </c>
      <c r="JZ247" s="517">
        <v>472.46832814297932</v>
      </c>
      <c r="KA247" s="517">
        <v>483.16897701811899</v>
      </c>
      <c r="KB247" s="517">
        <v>482.82623096778582</v>
      </c>
      <c r="KC247" s="517">
        <v>391.81506094492113</v>
      </c>
      <c r="KD247" s="517">
        <v>403.54825541791644</v>
      </c>
      <c r="KE247" s="517">
        <v>404.68806774056139</v>
      </c>
      <c r="KF247" s="517">
        <v>417.67360077246025</v>
      </c>
      <c r="KG247" s="517">
        <v>446.63964864002003</v>
      </c>
      <c r="KH247" s="517">
        <v>452.36398131351871</v>
      </c>
      <c r="KI247" s="517">
        <v>481.97080947601779</v>
      </c>
      <c r="KJ247" s="517">
        <v>474.79147204140492</v>
      </c>
      <c r="KK247" s="517">
        <v>484.20158104127802</v>
      </c>
      <c r="KL247" s="517">
        <v>476.01920949801706</v>
      </c>
      <c r="KM247" s="517">
        <v>489.48141649037473</v>
      </c>
      <c r="KN247" s="517">
        <v>503.347579220196</v>
      </c>
      <c r="KO247" s="517">
        <v>523.70131719687708</v>
      </c>
      <c r="KP247" s="517">
        <v>558.64710898879923</v>
      </c>
      <c r="KQ247" s="517">
        <v>592.7821701775631</v>
      </c>
      <c r="KR247" s="517">
        <v>613.14667189224213</v>
      </c>
      <c r="KS247" s="517">
        <v>634.42986318818487</v>
      </c>
      <c r="KT247" s="517">
        <v>650.0601918243201</v>
      </c>
      <c r="KU247" s="517">
        <v>689.37022926132602</v>
      </c>
      <c r="KV247" s="517">
        <v>691.28365674874192</v>
      </c>
      <c r="KW247" s="517">
        <v>707.63941492924903</v>
      </c>
      <c r="KX247" s="517">
        <v>710.38056509498551</v>
      </c>
      <c r="KY247" s="517">
        <v>724.44225875540394</v>
      </c>
      <c r="KZ247" s="517">
        <v>736.84675287608798</v>
      </c>
      <c r="LA247" s="517">
        <v>767.12069926115294</v>
      </c>
      <c r="LB247" s="517"/>
      <c r="LC247" s="517"/>
      <c r="LD247" s="517"/>
      <c r="LE247" s="517"/>
      <c r="LF247" s="517"/>
      <c r="LG247" s="517"/>
      <c r="LH247" s="517"/>
      <c r="LI247" s="517"/>
      <c r="LJ247" s="517"/>
      <c r="LK247" s="517"/>
      <c r="LL247" s="517"/>
      <c r="LM247" s="517"/>
      <c r="LN247" s="517"/>
      <c r="LO247" s="517"/>
      <c r="LP247" s="517"/>
      <c r="LQ247" s="517"/>
      <c r="LR247" s="517"/>
      <c r="LS247" s="517"/>
      <c r="LT247" s="517"/>
      <c r="LU247" s="517"/>
      <c r="LV247" s="517"/>
      <c r="LW247" s="517"/>
      <c r="LX247" s="517"/>
      <c r="LY247" s="517"/>
      <c r="LZ247" s="517"/>
      <c r="MA247" s="517"/>
      <c r="MB247" s="517"/>
      <c r="MC247" s="517"/>
      <c r="MD247" s="517"/>
      <c r="ME247" s="517"/>
      <c r="MF247" s="517"/>
      <c r="MG247" s="517"/>
      <c r="MH247" s="517"/>
      <c r="MI247" s="517"/>
      <c r="MJ247" s="517"/>
      <c r="MK247" s="517"/>
      <c r="ML247" s="517"/>
      <c r="MM247" s="517"/>
      <c r="MN247" s="517"/>
      <c r="MO247" s="517"/>
      <c r="MP247" s="517"/>
      <c r="MQ247" s="517"/>
      <c r="MR247" s="517"/>
      <c r="MS247" s="517"/>
      <c r="MT247" s="517"/>
      <c r="MU247" s="517"/>
      <c r="MV247" s="517"/>
      <c r="MW247" s="517"/>
    </row>
    <row r="248" spans="1:361">
      <c r="A248" s="712" t="s">
        <v>577</v>
      </c>
      <c r="B248" s="517">
        <v>11.6358</v>
      </c>
      <c r="C248" s="517">
        <v>11.514150000000001</v>
      </c>
      <c r="D248" s="517">
        <v>13.825999999999999</v>
      </c>
      <c r="E248" s="517">
        <v>14.920299999999999</v>
      </c>
      <c r="F248" s="517">
        <v>14.728100000000001</v>
      </c>
      <c r="G248" s="517">
        <v>14.542899999999999</v>
      </c>
      <c r="H248" s="517">
        <v>15.908600000000002</v>
      </c>
      <c r="I248" s="517">
        <v>17.584599999999998</v>
      </c>
      <c r="J248" s="517">
        <v>19.7118</v>
      </c>
      <c r="K248" s="517">
        <v>19.709499999999998</v>
      </c>
      <c r="L248" s="517">
        <v>19.587200000000003</v>
      </c>
      <c r="M248" s="517">
        <v>26.942600000000002</v>
      </c>
      <c r="N248" s="517">
        <v>25.383899999999997</v>
      </c>
      <c r="O248" s="517">
        <v>26.106000000000002</v>
      </c>
      <c r="P248" s="517">
        <v>25.411900000000003</v>
      </c>
      <c r="Q248" s="517">
        <v>25.191600000000001</v>
      </c>
      <c r="R248" s="517">
        <v>27.7301</v>
      </c>
      <c r="S248" s="517">
        <v>27.212199999999999</v>
      </c>
      <c r="T248" s="517">
        <v>29.271799999999999</v>
      </c>
      <c r="U248" s="517">
        <v>28.423999999999996</v>
      </c>
      <c r="V248" s="517">
        <v>27.741399999999999</v>
      </c>
      <c r="W248" s="517">
        <v>28.232799999999997</v>
      </c>
      <c r="X248" s="517">
        <v>28.388199999999998</v>
      </c>
      <c r="Y248" s="517">
        <v>29.9056</v>
      </c>
      <c r="Z248" s="517">
        <v>28.8672</v>
      </c>
      <c r="AA248" s="517">
        <v>28.834329999999998</v>
      </c>
      <c r="AB248" s="517">
        <v>27.8964</v>
      </c>
      <c r="AC248" s="517">
        <v>27.780090000000001</v>
      </c>
      <c r="AD248" s="517">
        <v>25.696099999999998</v>
      </c>
      <c r="AE248" s="517">
        <v>27.6204</v>
      </c>
      <c r="AF248" s="517">
        <v>27.184399999999997</v>
      </c>
      <c r="AG248" s="517">
        <v>28.280099999999997</v>
      </c>
      <c r="AH248" s="517">
        <v>28.322599999999998</v>
      </c>
      <c r="AI248" s="517">
        <v>31.304400000000001</v>
      </c>
      <c r="AJ248" s="517">
        <v>31.503699999999998</v>
      </c>
      <c r="AK248" s="517">
        <v>24.881699999999999</v>
      </c>
      <c r="AL248" s="517">
        <v>31.877619999999997</v>
      </c>
      <c r="AM248" s="517">
        <v>30.752019999999998</v>
      </c>
      <c r="AN248" s="517">
        <v>32.716230000000003</v>
      </c>
      <c r="AO248" s="517">
        <v>33.772199999999998</v>
      </c>
      <c r="AP248" s="517">
        <v>35.754670000000004</v>
      </c>
      <c r="AQ248" s="517">
        <v>35.865000000000002</v>
      </c>
      <c r="AR248" s="517">
        <v>36.61054</v>
      </c>
      <c r="AS248" s="517">
        <v>37.331500000000005</v>
      </c>
      <c r="AT248" s="517">
        <v>36.853349999999999</v>
      </c>
      <c r="AU248" s="517">
        <v>35.686599999999999</v>
      </c>
      <c r="AV248" s="517">
        <v>33.886749999999999</v>
      </c>
      <c r="AW248" s="517">
        <v>31.582599999999999</v>
      </c>
      <c r="AX248" s="517">
        <v>29.856623999999996</v>
      </c>
      <c r="AY248" s="517">
        <v>29.822080999999997</v>
      </c>
      <c r="AZ248" s="517">
        <v>29.274688000000001</v>
      </c>
      <c r="BA248" s="517">
        <v>28.076065</v>
      </c>
      <c r="BB248" s="517">
        <v>26.918176000000003</v>
      </c>
      <c r="BC248" s="517">
        <v>38.457620000000006</v>
      </c>
      <c r="BD248" s="517">
        <v>36.772982999999996</v>
      </c>
      <c r="BE248" s="517">
        <v>31.595368000000001</v>
      </c>
      <c r="BF248" s="517">
        <v>31.872615000000003</v>
      </c>
      <c r="BG248" s="517">
        <v>31.410051999999997</v>
      </c>
      <c r="BH248" s="517">
        <v>28.057378999999997</v>
      </c>
      <c r="BI248" s="517">
        <v>29.967131999999996</v>
      </c>
      <c r="BJ248" s="517">
        <v>29.128999999999998</v>
      </c>
      <c r="BK248" s="517">
        <v>28.957999999999998</v>
      </c>
      <c r="BL248" s="517">
        <v>31.904576999999996</v>
      </c>
      <c r="BM248" s="517">
        <v>27.727</v>
      </c>
      <c r="BN248" s="517">
        <v>26.983000000000001</v>
      </c>
      <c r="BO248" s="517">
        <v>27.347842</v>
      </c>
      <c r="BP248" s="517">
        <v>26.146180000000001</v>
      </c>
      <c r="BQ248" s="517">
        <v>28.167729999999999</v>
      </c>
      <c r="BR248" s="517">
        <v>27.302799000000004</v>
      </c>
      <c r="BS248" s="517">
        <v>27.826030000000003</v>
      </c>
      <c r="BT248" s="517">
        <v>25.274700000000003</v>
      </c>
      <c r="BU248" s="517">
        <v>32.692064000000002</v>
      </c>
      <c r="BV248" s="517">
        <v>24.905699999999996</v>
      </c>
      <c r="BW248" s="517">
        <v>23.393289999999997</v>
      </c>
      <c r="BX248" s="517">
        <v>41.400640000000003</v>
      </c>
      <c r="BY248" s="517">
        <v>39.249980000000008</v>
      </c>
      <c r="BZ248" s="517">
        <v>34.953699999999998</v>
      </c>
      <c r="CA248" s="517">
        <v>34.826900000000002</v>
      </c>
      <c r="CB248" s="517">
        <v>35.113460000000003</v>
      </c>
      <c r="CC248" s="517">
        <v>36.673836999999999</v>
      </c>
      <c r="CD248" s="517">
        <v>38.879600000000003</v>
      </c>
      <c r="CE248" s="517">
        <v>40.380379999999995</v>
      </c>
      <c r="CF248" s="517">
        <v>39.554930000000006</v>
      </c>
      <c r="CG248" s="517">
        <v>32.039870000000001</v>
      </c>
      <c r="CH248" s="517">
        <v>30.546979999999998</v>
      </c>
      <c r="CI248" s="517">
        <v>28.766539999999999</v>
      </c>
      <c r="CJ248" s="517">
        <v>31.386940000000003</v>
      </c>
      <c r="CK248" s="517">
        <v>31.288690000000003</v>
      </c>
      <c r="CL248" s="517">
        <v>28.991339999999997</v>
      </c>
      <c r="CM248" s="517">
        <v>31.639939999999999</v>
      </c>
      <c r="CN248" s="517">
        <v>29.402690000000003</v>
      </c>
      <c r="CO248" s="517">
        <v>27.68571</v>
      </c>
      <c r="CP248" s="517">
        <v>33.58361</v>
      </c>
      <c r="CQ248" s="517">
        <v>29.733850000000004</v>
      </c>
      <c r="CR248" s="517">
        <v>34.992429999999999</v>
      </c>
      <c r="CS248" s="517">
        <v>54.158640000000005</v>
      </c>
      <c r="CT248" s="517">
        <v>54.678260000000009</v>
      </c>
      <c r="CU248" s="517">
        <v>56.352379999999997</v>
      </c>
      <c r="CV248" s="517">
        <v>51.545720000000003</v>
      </c>
      <c r="CW248" s="517">
        <v>46.57938</v>
      </c>
      <c r="CX248" s="517">
        <v>45.939520000000002</v>
      </c>
      <c r="CY248" s="517">
        <v>57.503509999999999</v>
      </c>
      <c r="CZ248" s="517">
        <v>47.595150000000004</v>
      </c>
      <c r="DA248" s="517">
        <v>46.949750000000002</v>
      </c>
      <c r="DB248" s="517">
        <v>47.006999999999998</v>
      </c>
      <c r="DC248" s="517">
        <v>45.495019999999997</v>
      </c>
      <c r="DD248" s="517">
        <v>44.762139999999988</v>
      </c>
      <c r="DE248" s="517">
        <v>42.084789999999998</v>
      </c>
      <c r="DF248" s="517">
        <v>50.515101587800004</v>
      </c>
      <c r="DG248" s="517">
        <v>46.021231996000004</v>
      </c>
      <c r="DH248" s="517">
        <v>46.924142809999999</v>
      </c>
      <c r="DI248" s="517">
        <v>46.215151914000003</v>
      </c>
      <c r="DJ248" s="517">
        <v>61.4999177913</v>
      </c>
      <c r="DK248" s="517">
        <v>51.732577690999996</v>
      </c>
      <c r="DL248" s="517">
        <v>47.926422626000004</v>
      </c>
      <c r="DM248" s="517">
        <v>56.261094646999993</v>
      </c>
      <c r="DN248" s="517">
        <v>55.524877257</v>
      </c>
      <c r="DO248" s="517">
        <v>66.419821787999993</v>
      </c>
      <c r="DP248" s="517">
        <v>58.863017010999997</v>
      </c>
      <c r="DQ248" s="517">
        <v>90.897364788000004</v>
      </c>
      <c r="DR248" s="517">
        <v>88.515951369000007</v>
      </c>
      <c r="DS248" s="517">
        <v>90.41697646999998</v>
      </c>
      <c r="DT248" s="517">
        <v>98.274871977000004</v>
      </c>
      <c r="DU248" s="517">
        <v>107.59624990300001</v>
      </c>
      <c r="DV248" s="517">
        <v>94.606347048000003</v>
      </c>
      <c r="DW248" s="517">
        <v>109.851709652</v>
      </c>
      <c r="DX248" s="517">
        <v>101.52241706766</v>
      </c>
      <c r="DY248" s="517">
        <v>94.851319886520002</v>
      </c>
      <c r="DZ248" s="517">
        <v>97.041825866720004</v>
      </c>
      <c r="EA248" s="517">
        <v>104.15240071200999</v>
      </c>
      <c r="EB248" s="517">
        <v>98.637400460999999</v>
      </c>
      <c r="EC248" s="517">
        <v>127.23702005999999</v>
      </c>
      <c r="ED248" s="517">
        <v>164.85671770600001</v>
      </c>
      <c r="EE248" s="517">
        <v>164.34936269800002</v>
      </c>
      <c r="EF248" s="517">
        <v>167.99913210599999</v>
      </c>
      <c r="EG248" s="517">
        <v>175.60180115400001</v>
      </c>
      <c r="EH248" s="517">
        <v>161.98747493799999</v>
      </c>
      <c r="EI248" s="517">
        <v>163.22086493269998</v>
      </c>
      <c r="EJ248" s="517">
        <v>156.77423524</v>
      </c>
      <c r="EK248" s="517">
        <v>150.05765987799998</v>
      </c>
      <c r="EL248" s="517">
        <v>142.98795824300001</v>
      </c>
      <c r="EM248" s="517">
        <v>135.821721766</v>
      </c>
      <c r="EN248" s="517">
        <v>124.092913174</v>
      </c>
      <c r="EO248" s="517">
        <v>137.68431193399999</v>
      </c>
      <c r="EP248" s="517">
        <v>138.73703958800002</v>
      </c>
      <c r="EQ248" s="517">
        <v>132.797033462</v>
      </c>
      <c r="ER248" s="517">
        <v>120.12140628900001</v>
      </c>
      <c r="ES248" s="517">
        <v>115.931691861</v>
      </c>
      <c r="ET248" s="517">
        <v>132.20173564200002</v>
      </c>
      <c r="EU248" s="517">
        <v>190.39037510500003</v>
      </c>
      <c r="EV248" s="517">
        <v>176.95352951700002</v>
      </c>
      <c r="EW248" s="517">
        <v>164.60953678800001</v>
      </c>
      <c r="EX248" s="517">
        <v>147.30663294899998</v>
      </c>
      <c r="EY248" s="517">
        <v>136.923899869</v>
      </c>
      <c r="EZ248" s="517">
        <v>147.12436818999998</v>
      </c>
      <c r="FA248" s="517">
        <v>163.54995393600001</v>
      </c>
      <c r="FB248" s="517">
        <v>159.41779147599999</v>
      </c>
      <c r="FC248" s="517">
        <v>141.17071277299999</v>
      </c>
      <c r="FD248" s="517">
        <v>180.83895962100001</v>
      </c>
      <c r="FE248" s="517">
        <v>168.13390000000001</v>
      </c>
      <c r="FF248" s="517">
        <v>179.258332053</v>
      </c>
      <c r="FG248" s="517">
        <v>215.78589274300001</v>
      </c>
      <c r="FH248" s="517">
        <v>205.48137400000002</v>
      </c>
      <c r="FI248" s="517">
        <v>194.352691212</v>
      </c>
      <c r="FJ248" s="517">
        <v>192.74584205299999</v>
      </c>
      <c r="FK248" s="517">
        <v>186.22001579899998</v>
      </c>
      <c r="FL248" s="517">
        <v>176.80750024799997</v>
      </c>
      <c r="FM248" s="517">
        <v>211.11144707199995</v>
      </c>
      <c r="FN248" s="517">
        <v>209.75581274176173</v>
      </c>
      <c r="FO248" s="517">
        <v>207.38180632199999</v>
      </c>
      <c r="FP248" s="517">
        <v>188.08720716600001</v>
      </c>
      <c r="FQ248" s="517">
        <v>209.73047458600001</v>
      </c>
      <c r="FR248" s="517">
        <v>192.32221117900002</v>
      </c>
      <c r="FS248" s="517">
        <v>202.369529</v>
      </c>
      <c r="FT248" s="517">
        <v>206.23308299999999</v>
      </c>
      <c r="FU248" s="517">
        <v>201.30723089700001</v>
      </c>
      <c r="FV248" s="517">
        <v>216.87170844699995</v>
      </c>
      <c r="FW248" s="517">
        <v>234.90519844699998</v>
      </c>
      <c r="FX248" s="517">
        <v>220.768370103</v>
      </c>
      <c r="FY248" s="517">
        <v>225.67301000000003</v>
      </c>
      <c r="FZ248" s="517">
        <v>220.54550719499997</v>
      </c>
      <c r="GA248" s="517">
        <v>209.30545707499999</v>
      </c>
      <c r="GB248" s="517">
        <v>212.41826959399998</v>
      </c>
      <c r="GC248" s="517">
        <v>215.05641248999996</v>
      </c>
      <c r="GD248" s="517">
        <v>222.73418784500001</v>
      </c>
      <c r="GE248" s="517">
        <v>223.59432199299999</v>
      </c>
      <c r="GF248" s="517">
        <v>211.93460993100001</v>
      </c>
      <c r="GG248" s="517">
        <v>199.860311094</v>
      </c>
      <c r="GH248" s="517">
        <v>233.348632299</v>
      </c>
      <c r="GI248" s="517">
        <v>216.55941350500001</v>
      </c>
      <c r="GJ248" s="517">
        <v>217.37741207799999</v>
      </c>
      <c r="GK248" s="517">
        <v>275.22690607600003</v>
      </c>
      <c r="GL248" s="517">
        <v>253.23008097099995</v>
      </c>
      <c r="GM248" s="517">
        <v>271.58224502600001</v>
      </c>
      <c r="GN248" s="517">
        <v>255.55130501600001</v>
      </c>
      <c r="GO248" s="517">
        <v>272.93819400000007</v>
      </c>
      <c r="GP248" s="517">
        <v>234.89558061499997</v>
      </c>
      <c r="GQ248" s="517">
        <v>223.49186782387096</v>
      </c>
      <c r="GR248" s="517">
        <v>203.79721246699998</v>
      </c>
      <c r="GS248" s="517">
        <v>221.85857056400002</v>
      </c>
      <c r="GT248" s="517">
        <v>243.82574610600003</v>
      </c>
      <c r="GU248" s="517">
        <v>308.049923874</v>
      </c>
      <c r="GV248" s="517">
        <v>288.25733387400004</v>
      </c>
      <c r="GW248" s="517">
        <v>337.07441809299996</v>
      </c>
      <c r="GX248" s="517">
        <v>321.58553899999998</v>
      </c>
      <c r="GY248" s="517">
        <v>263.91120063599999</v>
      </c>
      <c r="GZ248" s="517">
        <v>233.82539216700002</v>
      </c>
      <c r="HA248" s="517">
        <v>225.18301165100002</v>
      </c>
      <c r="HB248" s="517">
        <v>202.97736814199999</v>
      </c>
      <c r="HC248" s="517">
        <v>194.924204968</v>
      </c>
      <c r="HD248" s="517">
        <v>213.110626868</v>
      </c>
      <c r="HE248" s="517">
        <v>208.72521130500002</v>
      </c>
      <c r="HF248" s="517">
        <v>218.22183776599999</v>
      </c>
      <c r="HG248" s="517">
        <v>223.59448963599999</v>
      </c>
      <c r="HH248" s="517">
        <v>216.42198849600001</v>
      </c>
      <c r="HI248" s="517">
        <v>243.41188999999997</v>
      </c>
      <c r="HJ248" s="517">
        <v>218.65687196800002</v>
      </c>
      <c r="HK248" s="517">
        <v>183.63000156199999</v>
      </c>
      <c r="HL248" s="517">
        <v>204.30031551399998</v>
      </c>
      <c r="HM248" s="517">
        <v>199.481082044</v>
      </c>
      <c r="HN248" s="517">
        <v>336.77280751800004</v>
      </c>
      <c r="HO248" s="517">
        <v>314.29227144399999</v>
      </c>
      <c r="HP248" s="517">
        <v>353.70955477300004</v>
      </c>
      <c r="HQ248" s="517">
        <v>340.35975662099997</v>
      </c>
      <c r="HR248" s="517">
        <v>357.81023151400001</v>
      </c>
      <c r="HS248" s="517">
        <v>373.44555616000002</v>
      </c>
      <c r="HT248" s="517">
        <v>365.06446875300003</v>
      </c>
      <c r="HU248" s="517">
        <v>381.03358536799999</v>
      </c>
      <c r="HV248" s="517">
        <v>346.92819052205732</v>
      </c>
      <c r="HW248" s="517">
        <v>318.41532183680522</v>
      </c>
      <c r="HX248" s="517">
        <v>300.60088208842723</v>
      </c>
      <c r="HY248" s="517">
        <v>284.00226396558787</v>
      </c>
      <c r="HZ248" s="517">
        <v>287.91869368914098</v>
      </c>
      <c r="IA248" s="517">
        <v>222.95857682287115</v>
      </c>
      <c r="IB248" s="517">
        <v>184.20157293891003</v>
      </c>
      <c r="IC248" s="517">
        <v>189.08156541759101</v>
      </c>
      <c r="ID248" s="517">
        <v>163.80121475487394</v>
      </c>
      <c r="IE248" s="517">
        <v>158.06199359492385</v>
      </c>
      <c r="IF248" s="517">
        <v>158.26648018141933</v>
      </c>
      <c r="IG248" s="517">
        <v>243.57280758727981</v>
      </c>
      <c r="IH248" s="517">
        <v>231.9984368328731</v>
      </c>
      <c r="II248" s="517">
        <v>255.94715707975038</v>
      </c>
      <c r="IJ248" s="517">
        <v>234.84415910019706</v>
      </c>
      <c r="IK248" s="517">
        <v>209.79780132441923</v>
      </c>
      <c r="IL248" s="517">
        <v>201.22831043296935</v>
      </c>
      <c r="IM248" s="517">
        <v>161.57407864386533</v>
      </c>
      <c r="IN248" s="517">
        <v>174.90055457869721</v>
      </c>
      <c r="IO248" s="517">
        <v>190.70842206871021</v>
      </c>
      <c r="IP248" s="517">
        <v>223.02142148082794</v>
      </c>
      <c r="IQ248" s="517">
        <v>178.11211581551942</v>
      </c>
      <c r="IR248" s="517">
        <v>192.36208594681199</v>
      </c>
      <c r="IS248" s="517">
        <v>263.99083828276412</v>
      </c>
      <c r="IT248" s="517">
        <v>214.18694250507247</v>
      </c>
      <c r="IU248" s="517">
        <v>217.07754984880739</v>
      </c>
      <c r="IV248" s="517">
        <v>241.73121451390034</v>
      </c>
      <c r="IW248" s="517">
        <v>244.06962320563002</v>
      </c>
      <c r="IX248" s="517">
        <v>226.61957545147573</v>
      </c>
      <c r="IY248" s="517">
        <v>191.18981385804227</v>
      </c>
      <c r="IZ248" s="517">
        <v>214.67451419311425</v>
      </c>
      <c r="JA248" s="517">
        <v>232.70967590271053</v>
      </c>
      <c r="JB248" s="517">
        <v>245.10051189578087</v>
      </c>
      <c r="JC248" s="517">
        <v>237.50738679222525</v>
      </c>
      <c r="JD248" s="517">
        <v>241.40754446567334</v>
      </c>
      <c r="JE248" s="517">
        <v>259.5576908636537</v>
      </c>
      <c r="JF248" s="517">
        <v>250.67750417786544</v>
      </c>
      <c r="JG248" s="517">
        <v>232.48141319101975</v>
      </c>
      <c r="JH248" s="517">
        <v>262.46950829021432</v>
      </c>
      <c r="JI248" s="517">
        <v>250.25359330137783</v>
      </c>
      <c r="JJ248" s="517">
        <v>209.80434764114844</v>
      </c>
      <c r="JK248" s="517">
        <v>189.64031807170284</v>
      </c>
      <c r="JL248" s="517">
        <v>189.89091217994579</v>
      </c>
      <c r="JM248" s="517">
        <v>198.71604370268858</v>
      </c>
      <c r="JN248" s="517">
        <v>228.89774598290259</v>
      </c>
      <c r="JO248" s="517">
        <v>222.75637164181424</v>
      </c>
      <c r="JP248" s="517">
        <v>230.78713041424155</v>
      </c>
      <c r="JQ248" s="517">
        <v>304.59620355599179</v>
      </c>
      <c r="JR248" s="517">
        <v>301.1456076228751</v>
      </c>
      <c r="JS248" s="517">
        <v>284.68368375721479</v>
      </c>
      <c r="JT248" s="517">
        <v>281.58278143968448</v>
      </c>
      <c r="JU248" s="517">
        <v>259.57854148367693</v>
      </c>
      <c r="JV248" s="517">
        <v>237.87202895255501</v>
      </c>
      <c r="JW248" s="517">
        <v>237.80591693606652</v>
      </c>
      <c r="JX248" s="517">
        <v>250.93974305453972</v>
      </c>
      <c r="JY248" s="517">
        <v>288.38872282906493</v>
      </c>
      <c r="JZ248" s="517">
        <v>285.24182119925752</v>
      </c>
      <c r="KA248" s="517">
        <v>250.41018471637307</v>
      </c>
      <c r="KB248" s="517">
        <v>245.58963444031801</v>
      </c>
      <c r="KC248" s="517">
        <v>377.2421971155934</v>
      </c>
      <c r="KD248" s="517">
        <v>337.80212236857369</v>
      </c>
      <c r="KE248" s="517">
        <v>315.10816513118402</v>
      </c>
      <c r="KF248" s="517">
        <v>290.0078204373408</v>
      </c>
      <c r="KG248" s="517">
        <v>271.36874051538507</v>
      </c>
      <c r="KH248" s="517">
        <v>247.88795413256952</v>
      </c>
      <c r="KI248" s="517">
        <v>268.90967614926137</v>
      </c>
      <c r="KJ248" s="517">
        <v>260.6723135387486</v>
      </c>
      <c r="KK248" s="517">
        <v>280.50579978744588</v>
      </c>
      <c r="KL248" s="517">
        <v>305.38961604403255</v>
      </c>
      <c r="KM248" s="517">
        <v>330.85279883924159</v>
      </c>
      <c r="KN248" s="517">
        <v>317.67989196782281</v>
      </c>
      <c r="KO248" s="517">
        <v>442.08595724921571</v>
      </c>
      <c r="KP248" s="517">
        <v>456.93138558316531</v>
      </c>
      <c r="KQ248" s="517">
        <v>411.24118313020716</v>
      </c>
      <c r="KR248" s="517">
        <v>413.86730479047054</v>
      </c>
      <c r="KS248" s="517">
        <v>497.57853857785756</v>
      </c>
      <c r="KT248" s="517">
        <v>430.30783533694949</v>
      </c>
      <c r="KU248" s="517">
        <v>575.8492791982294</v>
      </c>
      <c r="KV248" s="517">
        <v>695.92976005482035</v>
      </c>
      <c r="KW248" s="517">
        <v>702.49324349294318</v>
      </c>
      <c r="KX248" s="517">
        <v>801.98164358907843</v>
      </c>
      <c r="KY248" s="517">
        <v>793.19749975916386</v>
      </c>
      <c r="KZ248" s="517">
        <v>717.62389098330334</v>
      </c>
      <c r="LA248" s="517">
        <v>864.64198972875408</v>
      </c>
      <c r="LB248" s="517"/>
      <c r="LC248" s="517"/>
      <c r="LD248" s="517"/>
      <c r="LE248" s="517"/>
      <c r="LF248" s="517"/>
      <c r="LG248" s="517"/>
      <c r="LH248" s="517"/>
      <c r="LI248" s="517"/>
      <c r="LJ248" s="517"/>
      <c r="LK248" s="517"/>
      <c r="LL248" s="517"/>
      <c r="LM248" s="517"/>
      <c r="LN248" s="517"/>
      <c r="LO248" s="517"/>
      <c r="LP248" s="517"/>
      <c r="LQ248" s="517"/>
      <c r="LR248" s="517"/>
      <c r="LS248" s="517"/>
      <c r="LT248" s="517"/>
      <c r="LU248" s="517"/>
      <c r="LV248" s="517"/>
      <c r="LW248" s="517"/>
      <c r="LX248" s="517"/>
      <c r="LY248" s="517"/>
      <c r="LZ248" s="517"/>
      <c r="MA248" s="517"/>
      <c r="MB248" s="517"/>
      <c r="MC248" s="517"/>
      <c r="MD248" s="517"/>
      <c r="ME248" s="517"/>
      <c r="MF248" s="517"/>
      <c r="MG248" s="517"/>
      <c r="MH248" s="517"/>
      <c r="MI248" s="517"/>
      <c r="MJ248" s="517"/>
      <c r="MK248" s="517"/>
      <c r="ML248" s="517"/>
      <c r="MM248" s="517"/>
      <c r="MN248" s="517"/>
      <c r="MO248" s="517"/>
      <c r="MP248" s="517"/>
      <c r="MQ248" s="517"/>
      <c r="MR248" s="517"/>
      <c r="MS248" s="517"/>
      <c r="MT248" s="517"/>
      <c r="MU248" s="517"/>
      <c r="MV248" s="517"/>
      <c r="MW248" s="517"/>
    </row>
    <row r="249" spans="1:361">
      <c r="A249" s="712" t="s">
        <v>578</v>
      </c>
      <c r="B249" s="517">
        <v>2.8001240000000003</v>
      </c>
      <c r="C249" s="517">
        <v>3.0329510000000002</v>
      </c>
      <c r="D249" s="517">
        <v>2.2550370000000002</v>
      </c>
      <c r="E249" s="517">
        <v>2.2293510000000003</v>
      </c>
      <c r="F249" s="517">
        <v>2.3356490000000001</v>
      </c>
      <c r="G249" s="517">
        <v>3.2464360000000001</v>
      </c>
      <c r="H249" s="517">
        <v>2.5765359999999995</v>
      </c>
      <c r="I249" s="517">
        <v>2.8054200000000002</v>
      </c>
      <c r="J249" s="517">
        <v>2.8643559999999999</v>
      </c>
      <c r="K249" s="517">
        <v>5.0386130000000007</v>
      </c>
      <c r="L249" s="517">
        <v>5.3633919999999993</v>
      </c>
      <c r="M249" s="517">
        <v>4.5948209999999996</v>
      </c>
      <c r="N249" s="517">
        <v>1.023415</v>
      </c>
      <c r="O249" s="517">
        <v>0.81564400000000004</v>
      </c>
      <c r="P249" s="517">
        <v>0.88257599999999992</v>
      </c>
      <c r="Q249" s="517">
        <v>0.8035469999999999</v>
      </c>
      <c r="R249" s="517">
        <v>0.8748459999999999</v>
      </c>
      <c r="S249" s="517">
        <v>1.045396</v>
      </c>
      <c r="T249" s="517">
        <v>0.99813799999999997</v>
      </c>
      <c r="U249" s="517">
        <v>0.96457599999999988</v>
      </c>
      <c r="V249" s="517">
        <v>0.77743100000000009</v>
      </c>
      <c r="W249" s="517">
        <v>1.0349079999999999</v>
      </c>
      <c r="X249" s="517">
        <v>1.0798099999999999</v>
      </c>
      <c r="Y249" s="517">
        <v>1.187454</v>
      </c>
      <c r="Z249" s="517">
        <v>1.253395</v>
      </c>
      <c r="AA249" s="517">
        <v>2.3800976022407299</v>
      </c>
      <c r="AB249" s="517">
        <v>2.889519679129235</v>
      </c>
      <c r="AC249" s="517">
        <v>2.5275906125220895</v>
      </c>
      <c r="AD249" s="517">
        <v>2.6286111005374702</v>
      </c>
      <c r="AE249" s="517">
        <v>2.6932236801664238</v>
      </c>
      <c r="AF249" s="517">
        <v>2.7205624896508924</v>
      </c>
      <c r="AG249" s="517">
        <v>2.4023362387823259</v>
      </c>
      <c r="AH249" s="517">
        <v>2.1707134254896681</v>
      </c>
      <c r="AI249" s="517">
        <v>8.5424536406011864</v>
      </c>
      <c r="AJ249" s="517">
        <v>8.3826380672596041</v>
      </c>
      <c r="AK249" s="517">
        <v>12.164839328135532</v>
      </c>
      <c r="AL249" s="517">
        <v>11.935199245876696</v>
      </c>
      <c r="AM249" s="517">
        <v>11.557077475824475</v>
      </c>
      <c r="AN249" s="517">
        <v>11.690217144824489</v>
      </c>
      <c r="AO249" s="517">
        <v>12.288201815806875</v>
      </c>
      <c r="AP249" s="517">
        <v>12.71591543944438</v>
      </c>
      <c r="AQ249" s="517">
        <v>13.248325493897628</v>
      </c>
      <c r="AR249" s="517">
        <v>13.770754655801735</v>
      </c>
      <c r="AS249" s="517">
        <v>12.077632697863626</v>
      </c>
      <c r="AT249" s="517">
        <v>11.39104243646625</v>
      </c>
      <c r="AU249" s="517">
        <v>8.7916191389999998</v>
      </c>
      <c r="AV249" s="517">
        <v>10.048230153078869</v>
      </c>
      <c r="AW249" s="517">
        <v>9.4423917729690583</v>
      </c>
      <c r="AX249" s="517">
        <v>5.0875660938207048</v>
      </c>
      <c r="AY249" s="517">
        <v>4.3326442093557107</v>
      </c>
      <c r="AZ249" s="517">
        <v>11.378028393869531</v>
      </c>
      <c r="BA249" s="517">
        <v>34.898006868897347</v>
      </c>
      <c r="BB249" s="517">
        <v>39.756043032981154</v>
      </c>
      <c r="BC249" s="517">
        <v>40.083760885356519</v>
      </c>
      <c r="BD249" s="517">
        <v>39.85189764404717</v>
      </c>
      <c r="BE249" s="517">
        <v>38.311823317390669</v>
      </c>
      <c r="BF249" s="517">
        <v>38.876181577777437</v>
      </c>
      <c r="BG249" s="517">
        <v>40.126534400783996</v>
      </c>
      <c r="BH249" s="517">
        <v>39.227059410168707</v>
      </c>
      <c r="BI249" s="517">
        <v>41.792468169316663</v>
      </c>
      <c r="BJ249" s="517">
        <v>43.298416460317306</v>
      </c>
      <c r="BK249" s="517">
        <v>45.353944008431917</v>
      </c>
      <c r="BL249" s="517">
        <v>45.522142883281219</v>
      </c>
      <c r="BM249" s="517">
        <v>44.986405634200615</v>
      </c>
      <c r="BN249" s="517">
        <v>44.908236711256052</v>
      </c>
      <c r="BO249" s="517">
        <v>44.387019135292732</v>
      </c>
      <c r="BP249" s="517">
        <v>43.866674864858133</v>
      </c>
      <c r="BQ249" s="517">
        <v>43.646638770606941</v>
      </c>
      <c r="BR249" s="517">
        <v>43.481725870804041</v>
      </c>
      <c r="BS249" s="517">
        <v>43.099548018680075</v>
      </c>
      <c r="BT249" s="517">
        <v>41.463750173893281</v>
      </c>
      <c r="BU249" s="517">
        <v>45.428255804466559</v>
      </c>
      <c r="BV249" s="517">
        <v>46.101545802326996</v>
      </c>
      <c r="BW249" s="517">
        <v>68.843243319050273</v>
      </c>
      <c r="BX249" s="517">
        <v>80.247460427853383</v>
      </c>
      <c r="BY249" s="517">
        <v>84.926491716809252</v>
      </c>
      <c r="BZ249" s="517">
        <v>79.100448454364155</v>
      </c>
      <c r="CA249" s="517">
        <v>78.743923710885397</v>
      </c>
      <c r="CB249" s="517">
        <v>85.446769779676941</v>
      </c>
      <c r="CC249" s="517">
        <v>71.552021661806293</v>
      </c>
      <c r="CD249" s="517">
        <v>82.948786983613616</v>
      </c>
      <c r="CE249" s="517">
        <v>84.942957768324504</v>
      </c>
      <c r="CF249" s="517">
        <v>88.702129504685587</v>
      </c>
      <c r="CG249" s="517">
        <v>83.702674895289988</v>
      </c>
      <c r="CH249" s="517">
        <v>95.167852994435592</v>
      </c>
      <c r="CI249" s="517">
        <v>95.045623184399986</v>
      </c>
      <c r="CJ249" s="517">
        <v>94.011275376149996</v>
      </c>
      <c r="CK249" s="517">
        <v>104.38150104499999</v>
      </c>
      <c r="CL249" s="517">
        <v>104.89313997799998</v>
      </c>
      <c r="CM249" s="517">
        <v>126.08474957633</v>
      </c>
      <c r="CN249" s="517">
        <v>126.30616427457998</v>
      </c>
      <c r="CO249" s="517">
        <v>0.17560783440819344</v>
      </c>
      <c r="CP249" s="517">
        <v>47.818536148596728</v>
      </c>
      <c r="CQ249" s="517">
        <v>32.719358796467787</v>
      </c>
      <c r="CR249" s="517">
        <v>0</v>
      </c>
      <c r="CS249" s="517">
        <v>0</v>
      </c>
      <c r="CT249" s="517">
        <v>0</v>
      </c>
      <c r="CU249" s="517">
        <v>0</v>
      </c>
      <c r="CV249" s="517">
        <v>0</v>
      </c>
      <c r="CW249" s="517">
        <v>0</v>
      </c>
      <c r="CX249" s="517">
        <v>0</v>
      </c>
      <c r="CY249" s="517">
        <v>0</v>
      </c>
      <c r="CZ249" s="517">
        <v>0</v>
      </c>
      <c r="DA249" s="517">
        <v>0</v>
      </c>
      <c r="DB249" s="517">
        <v>0</v>
      </c>
      <c r="DC249" s="517">
        <v>0</v>
      </c>
      <c r="DD249" s="517">
        <v>0</v>
      </c>
      <c r="DE249" s="517">
        <v>0</v>
      </c>
      <c r="DF249" s="517">
        <v>0</v>
      </c>
      <c r="DG249" s="517">
        <v>0</v>
      </c>
      <c r="DH249" s="517">
        <v>0</v>
      </c>
      <c r="DI249" s="517">
        <v>0</v>
      </c>
      <c r="DJ249" s="517">
        <v>0</v>
      </c>
      <c r="DK249" s="517">
        <v>0</v>
      </c>
      <c r="DL249" s="517">
        <v>0</v>
      </c>
      <c r="DM249" s="517">
        <v>0</v>
      </c>
      <c r="DN249" s="517">
        <v>0</v>
      </c>
      <c r="DO249" s="517">
        <v>0</v>
      </c>
      <c r="DP249" s="517">
        <v>0</v>
      </c>
      <c r="DQ249" s="517">
        <v>0</v>
      </c>
      <c r="DR249" s="517">
        <v>0</v>
      </c>
      <c r="DS249" s="517">
        <v>0</v>
      </c>
      <c r="DT249" s="517">
        <v>0</v>
      </c>
      <c r="DU249" s="517">
        <v>0</v>
      </c>
      <c r="DV249" s="517">
        <v>0</v>
      </c>
      <c r="DW249" s="517">
        <v>0</v>
      </c>
      <c r="DX249" s="517">
        <v>0</v>
      </c>
      <c r="DY249" s="517">
        <v>0</v>
      </c>
      <c r="DZ249" s="517">
        <v>0</v>
      </c>
      <c r="EA249" s="517">
        <v>0</v>
      </c>
      <c r="EB249" s="517">
        <v>0</v>
      </c>
      <c r="EC249" s="517">
        <v>0</v>
      </c>
      <c r="ED249" s="517">
        <v>0</v>
      </c>
      <c r="EE249" s="517">
        <v>0</v>
      </c>
      <c r="EF249" s="517">
        <v>0</v>
      </c>
      <c r="EG249" s="517">
        <v>0</v>
      </c>
      <c r="EH249" s="517">
        <v>0</v>
      </c>
      <c r="EI249" s="517">
        <v>0</v>
      </c>
      <c r="EJ249" s="517">
        <v>0</v>
      </c>
      <c r="EK249" s="517">
        <v>0</v>
      </c>
      <c r="EL249" s="517">
        <v>0</v>
      </c>
      <c r="EM249" s="517">
        <v>0</v>
      </c>
      <c r="EN249" s="517">
        <v>0</v>
      </c>
      <c r="EO249" s="517">
        <v>0</v>
      </c>
      <c r="EP249" s="517">
        <v>0</v>
      </c>
      <c r="EQ249" s="517">
        <v>0</v>
      </c>
      <c r="ER249" s="517">
        <v>0</v>
      </c>
      <c r="ES249" s="517">
        <v>0</v>
      </c>
      <c r="ET249" s="517">
        <v>0</v>
      </c>
      <c r="EU249" s="517">
        <v>0</v>
      </c>
      <c r="EV249" s="517">
        <v>0</v>
      </c>
      <c r="EW249" s="517">
        <v>0</v>
      </c>
      <c r="EX249" s="517">
        <v>0</v>
      </c>
      <c r="EY249" s="517">
        <v>0</v>
      </c>
      <c r="EZ249" s="517">
        <v>0</v>
      </c>
      <c r="FA249" s="517">
        <v>0</v>
      </c>
      <c r="FB249" s="517">
        <v>0</v>
      </c>
      <c r="FC249" s="517">
        <v>0</v>
      </c>
      <c r="FD249" s="517">
        <v>0</v>
      </c>
      <c r="FE249" s="517">
        <v>0</v>
      </c>
      <c r="FF249" s="517">
        <v>0</v>
      </c>
      <c r="FG249" s="517">
        <v>0</v>
      </c>
      <c r="FH249" s="517">
        <v>0</v>
      </c>
      <c r="FI249" s="517">
        <v>0</v>
      </c>
      <c r="FJ249" s="517">
        <v>0</v>
      </c>
      <c r="FK249" s="517">
        <v>0</v>
      </c>
      <c r="FL249" s="517">
        <v>0</v>
      </c>
      <c r="FM249" s="517">
        <v>0</v>
      </c>
      <c r="FN249" s="517">
        <v>0</v>
      </c>
      <c r="FO249" s="517">
        <v>0</v>
      </c>
      <c r="FP249" s="517">
        <v>0</v>
      </c>
      <c r="FQ249" s="517">
        <v>0</v>
      </c>
      <c r="FR249" s="517">
        <v>0</v>
      </c>
      <c r="FS249" s="517">
        <v>0</v>
      </c>
      <c r="FT249" s="517">
        <v>0</v>
      </c>
      <c r="FU249" s="517">
        <v>0</v>
      </c>
      <c r="FV249" s="517">
        <v>0</v>
      </c>
      <c r="FW249" s="517">
        <v>0</v>
      </c>
      <c r="FX249" s="517">
        <v>0</v>
      </c>
      <c r="FY249" s="517">
        <v>6.7748055630000001</v>
      </c>
      <c r="FZ249" s="517">
        <v>6.9860317259999993</v>
      </c>
      <c r="GA249" s="517">
        <v>8.049671021</v>
      </c>
      <c r="GB249" s="517">
        <v>9.1472618179999987</v>
      </c>
      <c r="GC249" s="517">
        <v>9.1472618179999987</v>
      </c>
      <c r="GD249" s="517">
        <v>10.512392054999999</v>
      </c>
      <c r="GE249" s="517">
        <v>10.512392054999999</v>
      </c>
      <c r="GF249" s="517">
        <v>11.644383902</v>
      </c>
      <c r="GG249" s="517">
        <v>11.97545401</v>
      </c>
      <c r="GH249" s="517">
        <v>12.355142481000001</v>
      </c>
      <c r="GI249" s="517">
        <v>12.355142654</v>
      </c>
      <c r="GJ249" s="517">
        <v>13.032138268999999</v>
      </c>
      <c r="GK249" s="517">
        <v>13.032138268999999</v>
      </c>
      <c r="GL249" s="517">
        <v>14.740480298</v>
      </c>
      <c r="GM249" s="517">
        <v>15.822079298</v>
      </c>
      <c r="GN249" s="517">
        <v>17.097424503000003</v>
      </c>
      <c r="GO249" s="517">
        <v>17.097424503000003</v>
      </c>
      <c r="GP249" s="517">
        <v>19.205372925000002</v>
      </c>
      <c r="GQ249" s="517">
        <v>19.205372925000002</v>
      </c>
      <c r="GR249" s="517">
        <v>19.205372925000002</v>
      </c>
      <c r="GS249" s="517">
        <v>20.288555751000004</v>
      </c>
      <c r="GT249" s="517">
        <v>20.681005947000003</v>
      </c>
      <c r="GU249" s="517">
        <v>20.681005947000003</v>
      </c>
      <c r="GV249" s="517">
        <v>20.681005947000003</v>
      </c>
      <c r="GW249" s="517">
        <v>20.681005947000003</v>
      </c>
      <c r="GX249" s="517">
        <v>20.681005947000003</v>
      </c>
      <c r="GY249" s="517">
        <v>21.582481121000001</v>
      </c>
      <c r="GZ249" s="517">
        <v>21.582481121000001</v>
      </c>
      <c r="HA249" s="517">
        <v>21.582481121000001</v>
      </c>
      <c r="HB249" s="517">
        <v>22.352122221000002</v>
      </c>
      <c r="HC249" s="517">
        <v>22.352122221000002</v>
      </c>
      <c r="HD249" s="517">
        <v>22.352122221000002</v>
      </c>
      <c r="HE249" s="517">
        <v>22.352122221000002</v>
      </c>
      <c r="HF249" s="517">
        <v>22.352122221000002</v>
      </c>
      <c r="HG249" s="517">
        <v>22.352122221000002</v>
      </c>
      <c r="HH249" s="517">
        <v>22.352122221000002</v>
      </c>
      <c r="HI249" s="517">
        <v>22.352122221000002</v>
      </c>
      <c r="HJ249" s="517">
        <v>22.352122221000002</v>
      </c>
      <c r="HK249" s="517">
        <v>22.352122221000002</v>
      </c>
      <c r="HL249" s="517">
        <v>22.352122221000002</v>
      </c>
      <c r="HM249" s="517">
        <v>22.352122221000002</v>
      </c>
      <c r="HN249" s="517">
        <v>22.352122221000002</v>
      </c>
      <c r="HO249" s="517">
        <v>22.352122221000002</v>
      </c>
      <c r="HP249" s="517">
        <v>22.352122221000002</v>
      </c>
      <c r="HQ249" s="517">
        <v>21.652122221000003</v>
      </c>
      <c r="HR249" s="517">
        <v>21.652122209000002</v>
      </c>
      <c r="HS249" s="517">
        <v>21.652122209000002</v>
      </c>
      <c r="HT249" s="517">
        <v>21.652122209000002</v>
      </c>
      <c r="HU249" s="517">
        <v>21.652122209000002</v>
      </c>
      <c r="HV249" s="517">
        <v>21.652122209000002</v>
      </c>
      <c r="HW249" s="517">
        <v>21.652122209000002</v>
      </c>
      <c r="HX249" s="517">
        <v>21.652122209000002</v>
      </c>
      <c r="HY249" s="517">
        <v>21.652122209000002</v>
      </c>
      <c r="HZ249" s="517">
        <v>21.652122209000002</v>
      </c>
      <c r="IA249" s="517">
        <v>21.652122209000002</v>
      </c>
      <c r="IB249" s="517">
        <v>21.652122209000002</v>
      </c>
      <c r="IC249" s="517">
        <v>20.047908000000003</v>
      </c>
      <c r="ID249" s="517">
        <v>18.387908000000003</v>
      </c>
      <c r="IE249" s="517">
        <v>17.893337294999998</v>
      </c>
      <c r="IF249" s="517">
        <v>16.843337356999999</v>
      </c>
      <c r="IG249" s="517">
        <v>14.877317061999999</v>
      </c>
      <c r="IH249" s="517">
        <v>14.666091062000001</v>
      </c>
      <c r="II249" s="517">
        <v>13.204861061999999</v>
      </c>
      <c r="IJ249" s="517">
        <v>13.204860639</v>
      </c>
      <c r="IK249" s="517">
        <v>13.204860639</v>
      </c>
      <c r="IL249" s="517">
        <v>13.204860639</v>
      </c>
      <c r="IM249" s="517">
        <v>11.839730402000001</v>
      </c>
      <c r="IN249" s="517">
        <v>11.839730402000001</v>
      </c>
      <c r="IO249" s="517">
        <v>10.376668273</v>
      </c>
      <c r="IP249" s="517">
        <v>10.140152178000001</v>
      </c>
      <c r="IQ249" s="517">
        <v>9.9969799730000002</v>
      </c>
      <c r="IR249" s="517">
        <v>9.3199844059999997</v>
      </c>
      <c r="IS249" s="517">
        <v>9.319984358000001</v>
      </c>
      <c r="IT249" s="517">
        <v>7.6116423290000004</v>
      </c>
      <c r="IU249" s="517">
        <v>6.0151437020000005</v>
      </c>
      <c r="IV249" s="517">
        <v>5.2546981319999997</v>
      </c>
      <c r="IW249" s="517">
        <v>5.7195941320000001</v>
      </c>
      <c r="IX249" s="517">
        <v>4.1949903739999996</v>
      </c>
      <c r="IY249" s="517">
        <v>3.1467492959999999</v>
      </c>
      <c r="IZ249" s="517">
        <v>3.1467492959999999</v>
      </c>
      <c r="JA249" s="517">
        <v>3.1467492959999999</v>
      </c>
      <c r="JB249" s="517">
        <v>1.6711161000000001</v>
      </c>
      <c r="JC249" s="517">
        <v>1.6711161000000001</v>
      </c>
      <c r="JD249" s="517">
        <v>0.76964110000000008</v>
      </c>
      <c r="JE249" s="517">
        <v>1.67111593</v>
      </c>
      <c r="JF249" s="517">
        <v>1.67111593</v>
      </c>
      <c r="JG249" s="517">
        <v>1.67111593</v>
      </c>
      <c r="JH249" s="517">
        <v>1.67111593</v>
      </c>
      <c r="JI249" s="517">
        <v>1.67111593</v>
      </c>
      <c r="JJ249" s="517">
        <v>0.90147482999999995</v>
      </c>
      <c r="JK249" s="517">
        <v>0.90147482999999995</v>
      </c>
      <c r="JL249" s="517">
        <v>0.90147482999999995</v>
      </c>
      <c r="JM249" s="517">
        <v>0</v>
      </c>
      <c r="JN249" s="517">
        <v>0</v>
      </c>
      <c r="JO249" s="517">
        <v>0</v>
      </c>
      <c r="JP249" s="517">
        <v>0</v>
      </c>
      <c r="JQ249" s="517">
        <v>0</v>
      </c>
      <c r="JR249" s="517">
        <v>0</v>
      </c>
      <c r="JS249" s="517">
        <v>0</v>
      </c>
      <c r="JT249" s="517">
        <v>0</v>
      </c>
      <c r="JU249" s="517">
        <v>0</v>
      </c>
      <c r="JV249" s="517">
        <v>0</v>
      </c>
      <c r="JW249" s="517">
        <v>0</v>
      </c>
      <c r="JX249" s="517">
        <v>0</v>
      </c>
      <c r="JY249" s="517">
        <v>0</v>
      </c>
      <c r="JZ249" s="517">
        <v>0</v>
      </c>
      <c r="KA249" s="517">
        <v>0</v>
      </c>
      <c r="KB249" s="517">
        <v>0</v>
      </c>
      <c r="KC249" s="517">
        <v>0</v>
      </c>
      <c r="KD249" s="517">
        <v>0</v>
      </c>
      <c r="KE249" s="517">
        <v>0</v>
      </c>
      <c r="KF249" s="517">
        <v>0</v>
      </c>
      <c r="KG249" s="517">
        <v>0</v>
      </c>
      <c r="KH249" s="517">
        <v>0</v>
      </c>
      <c r="KI249" s="517">
        <v>0</v>
      </c>
      <c r="KJ249" s="517">
        <v>0</v>
      </c>
      <c r="KK249" s="517">
        <v>0</v>
      </c>
      <c r="KL249" s="517">
        <v>0</v>
      </c>
      <c r="KM249" s="517">
        <v>0</v>
      </c>
      <c r="KN249" s="517">
        <v>0</v>
      </c>
      <c r="KO249" s="517">
        <v>0</v>
      </c>
      <c r="KP249" s="517">
        <v>0</v>
      </c>
      <c r="KQ249" s="517">
        <v>0</v>
      </c>
      <c r="KR249" s="517">
        <v>0</v>
      </c>
      <c r="KS249" s="517">
        <v>0</v>
      </c>
      <c r="KT249" s="517">
        <v>0</v>
      </c>
      <c r="KU249" s="517">
        <v>0</v>
      </c>
      <c r="KV249" s="517">
        <v>0</v>
      </c>
      <c r="KW249" s="517">
        <v>0</v>
      </c>
      <c r="KX249" s="517">
        <v>0</v>
      </c>
      <c r="KY249" s="517">
        <v>0</v>
      </c>
      <c r="KZ249" s="517">
        <v>0</v>
      </c>
      <c r="LA249" s="517">
        <v>0</v>
      </c>
      <c r="LB249" s="517"/>
      <c r="LC249" s="517"/>
      <c r="LD249" s="517"/>
      <c r="LE249" s="517"/>
      <c r="LF249" s="517"/>
      <c r="LG249" s="517"/>
      <c r="LH249" s="517"/>
      <c r="LI249" s="517"/>
      <c r="LJ249" s="517"/>
      <c r="LK249" s="517"/>
      <c r="LL249" s="517"/>
      <c r="LM249" s="517"/>
      <c r="LN249" s="517"/>
      <c r="LO249" s="517"/>
      <c r="LP249" s="517"/>
      <c r="LQ249" s="517"/>
      <c r="LR249" s="517"/>
      <c r="LS249" s="517"/>
      <c r="LT249" s="517"/>
      <c r="LU249" s="517"/>
      <c r="LV249" s="517"/>
      <c r="LW249" s="517"/>
      <c r="LX249" s="517"/>
      <c r="LY249" s="517"/>
      <c r="LZ249" s="517"/>
      <c r="MA249" s="517"/>
      <c r="MB249" s="517"/>
      <c r="MC249" s="517"/>
      <c r="MD249" s="517"/>
      <c r="ME249" s="517"/>
      <c r="MF249" s="517"/>
      <c r="MG249" s="517"/>
      <c r="MH249" s="517"/>
      <c r="MI249" s="517"/>
      <c r="MJ249" s="517"/>
      <c r="MK249" s="517"/>
      <c r="ML249" s="517"/>
      <c r="MM249" s="517"/>
      <c r="MN249" s="517"/>
      <c r="MO249" s="517"/>
      <c r="MP249" s="517"/>
      <c r="MQ249" s="517"/>
      <c r="MR249" s="517"/>
      <c r="MS249" s="517"/>
      <c r="MT249" s="517"/>
      <c r="MU249" s="517"/>
      <c r="MV249" s="517"/>
      <c r="MW249" s="517"/>
    </row>
    <row r="250" spans="1:361">
      <c r="A250" s="714" t="s">
        <v>579</v>
      </c>
      <c r="B250" s="570">
        <v>0</v>
      </c>
      <c r="C250" s="570">
        <v>0</v>
      </c>
      <c r="D250" s="570">
        <v>0</v>
      </c>
      <c r="E250" s="570">
        <v>0</v>
      </c>
      <c r="F250" s="570">
        <v>0</v>
      </c>
      <c r="G250" s="570">
        <v>0</v>
      </c>
      <c r="H250" s="570">
        <v>0</v>
      </c>
      <c r="I250" s="570">
        <v>0</v>
      </c>
      <c r="J250" s="570">
        <v>0</v>
      </c>
      <c r="K250" s="570">
        <v>0</v>
      </c>
      <c r="L250" s="570">
        <v>0</v>
      </c>
      <c r="M250" s="570">
        <v>0</v>
      </c>
      <c r="N250" s="570">
        <v>0</v>
      </c>
      <c r="O250" s="570">
        <v>0</v>
      </c>
      <c r="P250" s="570">
        <v>0</v>
      </c>
      <c r="Q250" s="570">
        <v>0</v>
      </c>
      <c r="R250" s="570">
        <v>0</v>
      </c>
      <c r="S250" s="570">
        <v>0</v>
      </c>
      <c r="T250" s="570">
        <v>0</v>
      </c>
      <c r="U250" s="570">
        <v>0</v>
      </c>
      <c r="V250" s="570">
        <v>0</v>
      </c>
      <c r="W250" s="570">
        <v>0</v>
      </c>
      <c r="X250" s="570">
        <v>0</v>
      </c>
      <c r="Y250" s="570">
        <v>0</v>
      </c>
      <c r="Z250" s="570">
        <v>0</v>
      </c>
      <c r="AA250" s="570">
        <v>0</v>
      </c>
      <c r="AB250" s="570">
        <v>0</v>
      </c>
      <c r="AC250" s="570">
        <v>0</v>
      </c>
      <c r="AD250" s="570">
        <v>0</v>
      </c>
      <c r="AE250" s="570">
        <v>0</v>
      </c>
      <c r="AF250" s="570">
        <v>0</v>
      </c>
      <c r="AG250" s="570">
        <v>0</v>
      </c>
      <c r="AH250" s="570">
        <v>0</v>
      </c>
      <c r="AI250" s="570">
        <v>0</v>
      </c>
      <c r="AJ250" s="570">
        <v>0</v>
      </c>
      <c r="AK250" s="570">
        <v>0</v>
      </c>
      <c r="AL250" s="570">
        <v>0</v>
      </c>
      <c r="AM250" s="570">
        <v>0</v>
      </c>
      <c r="AN250" s="570">
        <v>0</v>
      </c>
      <c r="AO250" s="570">
        <v>0</v>
      </c>
      <c r="AP250" s="570">
        <v>0</v>
      </c>
      <c r="AQ250" s="570">
        <v>0</v>
      </c>
      <c r="AR250" s="570">
        <v>0</v>
      </c>
      <c r="AS250" s="570">
        <v>0</v>
      </c>
      <c r="AT250" s="570">
        <v>0</v>
      </c>
      <c r="AU250" s="570">
        <v>0</v>
      </c>
      <c r="AV250" s="570">
        <v>0</v>
      </c>
      <c r="AW250" s="570">
        <v>0</v>
      </c>
      <c r="AX250" s="570">
        <v>-0.97967599999999999</v>
      </c>
      <c r="AY250" s="570">
        <v>-1.244219</v>
      </c>
      <c r="AZ250" s="570">
        <v>-1.214912</v>
      </c>
      <c r="BA250" s="570">
        <v>-1.5086349999999999</v>
      </c>
      <c r="BB250" s="570">
        <v>-1.062824</v>
      </c>
      <c r="BC250" s="570">
        <v>-1.14238</v>
      </c>
      <c r="BD250" s="570">
        <v>-1.846017</v>
      </c>
      <c r="BE250" s="570">
        <v>-1.845532</v>
      </c>
      <c r="BF250" s="570">
        <v>-1.8856850000000001</v>
      </c>
      <c r="BG250" s="570">
        <v>-1.7979480000000001</v>
      </c>
      <c r="BH250" s="570">
        <v>-2.3106209999999998</v>
      </c>
      <c r="BI250" s="570">
        <v>-1.7593180000000002</v>
      </c>
      <c r="BJ250" s="570">
        <v>-1.48468</v>
      </c>
      <c r="BK250" s="570">
        <v>-1.4482800000000002</v>
      </c>
      <c r="BL250" s="570">
        <v>-1.4090930000000002</v>
      </c>
      <c r="BM250" s="570">
        <v>-1.6709000000000003</v>
      </c>
      <c r="BN250" s="570">
        <v>-0.75504000000000016</v>
      </c>
      <c r="BO250" s="570">
        <v>-0.64041800000000004</v>
      </c>
      <c r="BP250" s="570">
        <v>-1.1127199999999999</v>
      </c>
      <c r="BQ250" s="570">
        <v>-1.1855699999999998</v>
      </c>
      <c r="BR250" s="570">
        <v>-1.4123010000000003</v>
      </c>
      <c r="BS250" s="570">
        <v>-1.3268700000000002</v>
      </c>
      <c r="BT250" s="570">
        <v>-0.75710000000000011</v>
      </c>
      <c r="BU250" s="570">
        <v>-1.1348159999999996</v>
      </c>
      <c r="BV250" s="570">
        <v>-1.0714900000000001</v>
      </c>
      <c r="BW250" s="570">
        <v>-0.97942999999999991</v>
      </c>
      <c r="BX250" s="570">
        <v>-1.13184</v>
      </c>
      <c r="BY250" s="570">
        <v>-0.94300000000000006</v>
      </c>
      <c r="BZ250" s="570">
        <v>-0.95863999999999994</v>
      </c>
      <c r="CA250" s="570">
        <v>-0.95863999999999994</v>
      </c>
      <c r="CB250" s="570">
        <v>-0.94747999999999988</v>
      </c>
      <c r="CC250" s="570">
        <v>-1.0549630000000001</v>
      </c>
      <c r="CD250" s="570">
        <v>-0.83518999999999988</v>
      </c>
      <c r="CE250" s="570">
        <v>-0.82002999999999993</v>
      </c>
      <c r="CF250" s="570">
        <v>-1.37269</v>
      </c>
      <c r="CG250" s="570">
        <v>-1.3166500000000001</v>
      </c>
      <c r="CH250" s="570">
        <v>-0.95444000000000018</v>
      </c>
      <c r="CI250" s="570">
        <v>-0.82758999999999994</v>
      </c>
      <c r="CJ250" s="570">
        <v>-1.0384200000000003</v>
      </c>
      <c r="CK250" s="570">
        <v>-0.92582999999999993</v>
      </c>
      <c r="CL250" s="570">
        <v>-0.84938999999999998</v>
      </c>
      <c r="CM250" s="570">
        <v>-0.65933999999999993</v>
      </c>
      <c r="CN250" s="570">
        <v>-0.88164999999999993</v>
      </c>
      <c r="CO250" s="570">
        <v>-0.88423000000000007</v>
      </c>
      <c r="CP250" s="570">
        <v>-0.76915</v>
      </c>
      <c r="CQ250" s="570">
        <v>-0.96528999999999987</v>
      </c>
      <c r="CR250" s="570">
        <v>-0.92144000000000004</v>
      </c>
      <c r="CS250" s="570">
        <v>-0.92107000000000006</v>
      </c>
      <c r="CT250" s="570">
        <v>-0.90910999999999997</v>
      </c>
      <c r="CU250" s="570">
        <v>-0.89392000000000027</v>
      </c>
      <c r="CV250" s="570">
        <v>-0.81311000000000011</v>
      </c>
      <c r="CW250" s="570">
        <v>-0.80956000000000017</v>
      </c>
      <c r="CX250" s="570">
        <v>-0.79478000000000004</v>
      </c>
      <c r="CY250" s="570">
        <v>-0.79303000000000001</v>
      </c>
      <c r="CZ250" s="570">
        <v>-1.0166300000000001</v>
      </c>
      <c r="DA250" s="570">
        <v>-0.97143000000000002</v>
      </c>
      <c r="DB250" s="570">
        <v>-0.74999000000000016</v>
      </c>
      <c r="DC250" s="570">
        <v>-0.64434999999999976</v>
      </c>
      <c r="DD250" s="570">
        <v>-0.66219000000000006</v>
      </c>
      <c r="DE250" s="570">
        <v>-0.64440000000000008</v>
      </c>
      <c r="DF250" s="570">
        <v>-1.0921799999999999</v>
      </c>
      <c r="DG250" s="570">
        <v>-1.0876300000000001</v>
      </c>
      <c r="DH250" s="570">
        <v>-1.1333800000000003</v>
      </c>
      <c r="DI250" s="570">
        <v>-1.0369599999999999</v>
      </c>
      <c r="DJ250" s="570">
        <v>-1.1000000000000001</v>
      </c>
      <c r="DK250" s="570">
        <v>-1.16588</v>
      </c>
      <c r="DL250" s="570">
        <v>-1.10571</v>
      </c>
      <c r="DM250" s="570">
        <v>-1.09575</v>
      </c>
      <c r="DN250" s="570">
        <v>-1.1606399999999999</v>
      </c>
      <c r="DO250" s="570">
        <v>-1.1000000000000001</v>
      </c>
      <c r="DP250" s="570">
        <v>-1.21376</v>
      </c>
      <c r="DQ250" s="570">
        <v>-0.81464999999999999</v>
      </c>
      <c r="DR250" s="570">
        <v>-0.8</v>
      </c>
      <c r="DS250" s="570">
        <v>-0.68300000000000005</v>
      </c>
      <c r="DT250" s="570">
        <v>-0.64348000000000005</v>
      </c>
      <c r="DU250" s="570">
        <v>-0.76040999999999981</v>
      </c>
      <c r="DV250" s="570">
        <v>-0.80852000000000013</v>
      </c>
      <c r="DW250" s="570">
        <v>-0.62039</v>
      </c>
      <c r="DX250" s="570">
        <v>-0.97408000000000006</v>
      </c>
      <c r="DY250" s="570">
        <v>-6.6350000000000006E-2</v>
      </c>
      <c r="DZ250" s="570">
        <v>-8.2170000000000007E-2</v>
      </c>
      <c r="EA250" s="570">
        <v>-0.62951000000000001</v>
      </c>
      <c r="EB250" s="570">
        <v>-0.68937999999999999</v>
      </c>
      <c r="EC250" s="570">
        <v>-0.51622999999999997</v>
      </c>
      <c r="ED250" s="570">
        <v>-0.52675000000000005</v>
      </c>
      <c r="EE250" s="570">
        <v>-0.44485000000000002</v>
      </c>
      <c r="EF250" s="570">
        <v>-0.48237000000000002</v>
      </c>
      <c r="EG250" s="570">
        <v>-0.50717000000000001</v>
      </c>
      <c r="EH250" s="570">
        <v>-0.48487000000000002</v>
      </c>
      <c r="EI250" s="570">
        <v>-0.45199</v>
      </c>
      <c r="EJ250" s="570">
        <v>-0.57350000000000001</v>
      </c>
      <c r="EK250" s="570">
        <v>-0.93540999999999996</v>
      </c>
      <c r="EL250" s="570">
        <v>-0.93540999999999996</v>
      </c>
      <c r="EM250" s="570">
        <v>-0.6</v>
      </c>
      <c r="EN250" s="570">
        <v>-1.96811</v>
      </c>
      <c r="EO250" s="570">
        <v>-1.96811</v>
      </c>
      <c r="EP250" s="570">
        <v>-1.98993</v>
      </c>
      <c r="EQ250" s="570">
        <v>-0.33613999999999999</v>
      </c>
      <c r="ER250" s="570">
        <v>-0.46654000000000001</v>
      </c>
      <c r="ES250" s="570">
        <v>-0.45806000000000002</v>
      </c>
      <c r="ET250" s="570">
        <v>-0.46869</v>
      </c>
      <c r="EU250" s="570">
        <v>-0.46869</v>
      </c>
      <c r="EV250" s="570">
        <v>-0.92574000000000001</v>
      </c>
      <c r="EW250" s="570">
        <v>-1.95638</v>
      </c>
      <c r="EX250" s="570">
        <v>-1.7611600000000001</v>
      </c>
      <c r="EY250" s="570">
        <v>-2.3106</v>
      </c>
      <c r="EZ250" s="570">
        <v>-1.42519</v>
      </c>
      <c r="FA250" s="570">
        <v>-1.2676400000000001</v>
      </c>
      <c r="FB250" s="570">
        <v>-0.85177999999999998</v>
      </c>
      <c r="FC250" s="570">
        <v>-0.86602999999999997</v>
      </c>
      <c r="FD250" s="570">
        <v>-0.20977000000000001</v>
      </c>
      <c r="FE250" s="570">
        <v>-0.29546</v>
      </c>
      <c r="FF250" s="570">
        <v>-0.29546</v>
      </c>
      <c r="FG250" s="570">
        <v>-0.54888999999999999</v>
      </c>
      <c r="FH250" s="570">
        <v>-0.54888999999999999</v>
      </c>
      <c r="FI250" s="570">
        <v>-0.23957000000000001</v>
      </c>
      <c r="FJ250" s="570">
        <v>-0.25281999999999999</v>
      </c>
      <c r="FK250" s="570">
        <v>-0.25281999999999999</v>
      </c>
      <c r="FL250" s="570">
        <v>-0.25281999999999999</v>
      </c>
      <c r="FM250" s="570">
        <v>-0.63770000000000004</v>
      </c>
      <c r="FN250" s="570">
        <v>-0.44323000000000001</v>
      </c>
      <c r="FO250" s="570">
        <v>-0.42131000000000002</v>
      </c>
      <c r="FP250" s="570">
        <v>-0.36352000000000001</v>
      </c>
      <c r="FQ250" s="570">
        <v>-0.4158</v>
      </c>
      <c r="FR250" s="570">
        <v>-0.63034000000000001</v>
      </c>
      <c r="FS250" s="570">
        <v>-0.6</v>
      </c>
      <c r="FT250" s="570">
        <v>-0.6</v>
      </c>
      <c r="FU250" s="570">
        <v>-1.93086</v>
      </c>
      <c r="FV250" s="570">
        <v>-1.9</v>
      </c>
      <c r="FW250" s="570">
        <v>-1.9</v>
      </c>
      <c r="FX250" s="570">
        <v>-1.9</v>
      </c>
      <c r="FY250" s="570">
        <v>-1.9</v>
      </c>
      <c r="FZ250" s="570">
        <v>-1.9</v>
      </c>
      <c r="GA250" s="570">
        <v>-1.9</v>
      </c>
      <c r="GB250" s="570">
        <v>-1.9462200000000001</v>
      </c>
      <c r="GC250" s="570">
        <v>-1.9523999999999999</v>
      </c>
      <c r="GD250" s="570">
        <v>-1.9</v>
      </c>
      <c r="GE250" s="570">
        <v>-4.3</v>
      </c>
      <c r="GF250" s="570">
        <v>-4.3</v>
      </c>
      <c r="GG250" s="570">
        <v>-4.3</v>
      </c>
      <c r="GH250" s="570">
        <v>-4.3</v>
      </c>
      <c r="GI250" s="570">
        <v>-0.57459000000000005</v>
      </c>
      <c r="GJ250" s="570">
        <v>-0.57459000000000005</v>
      </c>
      <c r="GK250" s="570">
        <v>-0.75541999999999998</v>
      </c>
      <c r="GL250" s="570">
        <v>-0.60299999999999998</v>
      </c>
      <c r="GM250" s="570">
        <v>-0.57281000000000004</v>
      </c>
      <c r="GN250" s="570">
        <v>-0.56422000000000005</v>
      </c>
      <c r="GO250" s="570">
        <v>-0.53461000000000003</v>
      </c>
      <c r="GP250" s="570">
        <v>-0.58143</v>
      </c>
      <c r="GQ250" s="570">
        <v>-0.58582000000000001</v>
      </c>
      <c r="GR250" s="570">
        <v>-0.82454000000000005</v>
      </c>
      <c r="GS250" s="570">
        <v>-0.80567999999999995</v>
      </c>
      <c r="GT250" s="570">
        <v>-0.79903999999999997</v>
      </c>
      <c r="GU250" s="570">
        <v>-0.87226000000000004</v>
      </c>
      <c r="GV250" s="570">
        <v>-0.98960000000000004</v>
      </c>
      <c r="GW250" s="570">
        <v>-1.0332300000000001</v>
      </c>
      <c r="GX250" s="570">
        <v>-1.22868</v>
      </c>
      <c r="GY250" s="570">
        <v>-1.5641099999999999</v>
      </c>
      <c r="GZ250" s="570">
        <v>-1.5781099999999999</v>
      </c>
      <c r="HA250" s="570">
        <v>-1.5781099999999999</v>
      </c>
      <c r="HB250" s="570">
        <v>-2.2181999999999999</v>
      </c>
      <c r="HC250" s="570">
        <v>-2.2000000000000002</v>
      </c>
      <c r="HD250" s="570">
        <v>-2.14412</v>
      </c>
      <c r="HE250" s="570">
        <v>-2.1760999999999999</v>
      </c>
      <c r="HF250" s="570">
        <v>-2.1134400000000002</v>
      </c>
      <c r="HG250" s="570">
        <v>-2.1306500000000002</v>
      </c>
      <c r="HH250" s="570">
        <v>-2.2589100000000002</v>
      </c>
      <c r="HI250" s="570">
        <v>-2.2589100000000002</v>
      </c>
      <c r="HJ250" s="570">
        <v>-2.75569</v>
      </c>
      <c r="HK250" s="570">
        <v>-2.7553200000000002</v>
      </c>
      <c r="HL250" s="570">
        <v>-2.7553200000000002</v>
      </c>
      <c r="HM250" s="570">
        <v>-2.9910800000000002</v>
      </c>
      <c r="HN250" s="570">
        <v>-2.9938400000000001</v>
      </c>
      <c r="HO250" s="570">
        <v>-3.01905</v>
      </c>
      <c r="HP250" s="570">
        <v>-4.65707</v>
      </c>
      <c r="HQ250" s="570">
        <v>-4.7146400000000002</v>
      </c>
      <c r="HR250" s="570">
        <v>-4.7146400000000002</v>
      </c>
      <c r="HS250" s="570">
        <v>-4.6947000000000001</v>
      </c>
      <c r="HT250" s="570">
        <v>-4.7294999999999998</v>
      </c>
      <c r="HU250" s="570">
        <v>-4.78789</v>
      </c>
      <c r="HV250" s="570">
        <v>-4.8005399999999998</v>
      </c>
      <c r="HW250" s="570">
        <v>-5.74756</v>
      </c>
      <c r="HX250" s="570">
        <v>-5.74756</v>
      </c>
      <c r="HY250" s="570">
        <v>0</v>
      </c>
      <c r="HZ250" s="570">
        <v>0</v>
      </c>
      <c r="IA250" s="570">
        <v>0</v>
      </c>
      <c r="IB250" s="570">
        <v>0</v>
      </c>
      <c r="IC250" s="570">
        <v>0</v>
      </c>
      <c r="ID250" s="570">
        <v>0</v>
      </c>
      <c r="IE250" s="570">
        <v>0</v>
      </c>
      <c r="IF250" s="570">
        <v>0</v>
      </c>
      <c r="IG250" s="570">
        <v>0</v>
      </c>
      <c r="IH250" s="570">
        <v>0</v>
      </c>
      <c r="II250" s="570">
        <v>0</v>
      </c>
      <c r="IJ250" s="570">
        <v>0</v>
      </c>
      <c r="IK250" s="570">
        <v>0</v>
      </c>
      <c r="IL250" s="570">
        <v>0</v>
      </c>
      <c r="IM250" s="570">
        <v>0</v>
      </c>
      <c r="IN250" s="570">
        <v>0</v>
      </c>
      <c r="IO250" s="570">
        <v>0</v>
      </c>
      <c r="IP250" s="570">
        <v>0</v>
      </c>
      <c r="IQ250" s="570">
        <v>0</v>
      </c>
      <c r="IR250" s="570">
        <v>0</v>
      </c>
      <c r="IS250" s="570">
        <v>0</v>
      </c>
      <c r="IT250" s="570">
        <v>0</v>
      </c>
      <c r="IU250" s="570">
        <v>0</v>
      </c>
      <c r="IV250" s="570">
        <v>0</v>
      </c>
      <c r="IW250" s="570">
        <v>0</v>
      </c>
      <c r="IX250" s="570">
        <v>0</v>
      </c>
      <c r="IY250" s="570">
        <v>0</v>
      </c>
      <c r="IZ250" s="570">
        <v>0</v>
      </c>
      <c r="JA250" s="570">
        <v>0</v>
      </c>
      <c r="JB250" s="570">
        <v>0</v>
      </c>
      <c r="JC250" s="570">
        <v>0</v>
      </c>
      <c r="JD250" s="570">
        <v>0</v>
      </c>
      <c r="JE250" s="570">
        <v>0</v>
      </c>
      <c r="JF250" s="570">
        <v>0</v>
      </c>
      <c r="JG250" s="570">
        <v>0</v>
      </c>
      <c r="JH250" s="570">
        <v>0</v>
      </c>
      <c r="JI250" s="570">
        <v>0</v>
      </c>
      <c r="JJ250" s="570">
        <v>0</v>
      </c>
      <c r="JK250" s="570">
        <v>0</v>
      </c>
      <c r="JL250" s="570">
        <v>0</v>
      </c>
      <c r="JM250" s="570">
        <v>0</v>
      </c>
      <c r="JN250" s="570">
        <v>0</v>
      </c>
      <c r="JO250" s="570">
        <v>0</v>
      </c>
      <c r="JP250" s="570">
        <v>0</v>
      </c>
      <c r="JQ250" s="570">
        <v>0</v>
      </c>
      <c r="JR250" s="570">
        <v>0</v>
      </c>
      <c r="JS250" s="570">
        <v>0</v>
      </c>
      <c r="JT250" s="570">
        <v>0</v>
      </c>
      <c r="JU250" s="570">
        <v>0</v>
      </c>
      <c r="JV250" s="570">
        <v>0</v>
      </c>
      <c r="JW250" s="570">
        <v>0</v>
      </c>
      <c r="JX250" s="570">
        <v>0</v>
      </c>
      <c r="JY250" s="570">
        <v>0</v>
      </c>
      <c r="JZ250" s="570">
        <v>0</v>
      </c>
      <c r="KA250" s="570">
        <v>0</v>
      </c>
      <c r="KB250" s="570">
        <v>0</v>
      </c>
      <c r="KC250" s="570">
        <v>0</v>
      </c>
      <c r="KD250" s="570">
        <v>0</v>
      </c>
      <c r="KE250" s="570">
        <v>0</v>
      </c>
      <c r="KF250" s="570">
        <v>0</v>
      </c>
      <c r="KG250" s="570">
        <v>0</v>
      </c>
      <c r="KH250" s="570">
        <v>0</v>
      </c>
      <c r="KI250" s="570">
        <v>0</v>
      </c>
      <c r="KJ250" s="570">
        <v>0</v>
      </c>
      <c r="KK250" s="570">
        <v>0</v>
      </c>
      <c r="KL250" s="570">
        <v>0</v>
      </c>
      <c r="KM250" s="570">
        <v>0</v>
      </c>
      <c r="KN250" s="570">
        <v>0</v>
      </c>
      <c r="KO250" s="570">
        <v>0</v>
      </c>
      <c r="KP250" s="570">
        <v>0</v>
      </c>
      <c r="KQ250" s="570">
        <v>0</v>
      </c>
      <c r="KR250" s="570">
        <v>0</v>
      </c>
      <c r="KS250" s="570">
        <v>0</v>
      </c>
      <c r="KT250" s="570">
        <v>0</v>
      </c>
      <c r="KU250" s="570">
        <v>0</v>
      </c>
      <c r="KV250" s="570">
        <v>0</v>
      </c>
      <c r="KW250" s="570">
        <v>0</v>
      </c>
      <c r="KX250" s="570">
        <v>0</v>
      </c>
      <c r="KY250" s="570">
        <v>0</v>
      </c>
      <c r="KZ250" s="570">
        <v>0</v>
      </c>
      <c r="LA250" s="570">
        <v>0</v>
      </c>
      <c r="LB250" s="570"/>
      <c r="LC250" s="570"/>
      <c r="LD250" s="570"/>
      <c r="LE250" s="570"/>
      <c r="LF250" s="570"/>
      <c r="LG250" s="570"/>
      <c r="LH250" s="570"/>
      <c r="LI250" s="570"/>
      <c r="LJ250" s="570"/>
      <c r="LK250" s="570"/>
      <c r="LL250" s="570"/>
      <c r="LM250" s="570"/>
      <c r="LN250" s="570"/>
      <c r="LO250" s="570"/>
      <c r="LP250" s="570"/>
      <c r="LQ250" s="570"/>
      <c r="LR250" s="570"/>
      <c r="LS250" s="570"/>
      <c r="LT250" s="570"/>
      <c r="LU250" s="570"/>
      <c r="LV250" s="570"/>
      <c r="LW250" s="570"/>
      <c r="LX250" s="570"/>
      <c r="LY250" s="570"/>
      <c r="LZ250" s="570"/>
      <c r="MA250" s="570"/>
      <c r="MB250" s="570"/>
      <c r="MC250" s="570"/>
      <c r="MD250" s="570"/>
      <c r="ME250" s="570"/>
      <c r="MF250" s="570"/>
      <c r="MG250" s="570"/>
      <c r="MH250" s="570"/>
      <c r="MI250" s="570"/>
      <c r="MJ250" s="570"/>
      <c r="MK250" s="570"/>
      <c r="ML250" s="570"/>
      <c r="MM250" s="570"/>
      <c r="MN250" s="570"/>
      <c r="MO250" s="570"/>
      <c r="MP250" s="570"/>
      <c r="MQ250" s="570"/>
      <c r="MR250" s="570"/>
      <c r="MS250" s="570"/>
      <c r="MT250" s="570"/>
      <c r="MU250" s="570"/>
      <c r="MV250" s="570"/>
      <c r="MW250" s="570"/>
    </row>
    <row r="251" spans="1:361">
      <c r="A251" s="714" t="s">
        <v>580</v>
      </c>
      <c r="B251" s="517">
        <v>1.2353000000000001</v>
      </c>
      <c r="C251" s="517">
        <v>1.5097</v>
      </c>
      <c r="D251" s="517">
        <v>1.081</v>
      </c>
      <c r="E251" s="517">
        <v>1.0569999999999999</v>
      </c>
      <c r="F251" s="517">
        <v>0.93199999999999994</v>
      </c>
      <c r="G251" s="517">
        <v>0.94799999999999995</v>
      </c>
      <c r="H251" s="517">
        <v>1.2589999999999999</v>
      </c>
      <c r="I251" s="517">
        <v>0.92999999999999994</v>
      </c>
      <c r="J251" s="517">
        <v>0.88829999999999998</v>
      </c>
      <c r="K251" s="517">
        <v>0.93530000000000002</v>
      </c>
      <c r="L251" s="517">
        <v>1.0449999999999999</v>
      </c>
      <c r="M251" s="517">
        <v>1.1158000000000001</v>
      </c>
      <c r="N251" s="517">
        <v>1.1280000000000001</v>
      </c>
      <c r="O251" s="517">
        <v>1.0807</v>
      </c>
      <c r="P251" s="517">
        <v>1.1260999999999999</v>
      </c>
      <c r="Q251" s="517">
        <v>1.0432000000000001</v>
      </c>
      <c r="R251" s="517">
        <v>1.0552000000000001</v>
      </c>
      <c r="S251" s="517">
        <v>1.032</v>
      </c>
      <c r="T251" s="517">
        <v>0.91700000000000004</v>
      </c>
      <c r="U251" s="517">
        <v>0.95100000000000007</v>
      </c>
      <c r="V251" s="517">
        <v>0.90300000000000002</v>
      </c>
      <c r="W251" s="517">
        <v>0.90390000000000004</v>
      </c>
      <c r="X251" s="517">
        <v>0.88980000000000004</v>
      </c>
      <c r="Y251" s="517">
        <v>0.92949999999999999</v>
      </c>
      <c r="Z251" s="517">
        <v>1.0145</v>
      </c>
      <c r="AA251" s="517">
        <v>0.95550000000000002</v>
      </c>
      <c r="AB251" s="517">
        <v>0.99750000000000005</v>
      </c>
      <c r="AC251" s="517">
        <v>0.9265000000000001</v>
      </c>
      <c r="AD251" s="517">
        <v>0.81300000000000006</v>
      </c>
      <c r="AE251" s="517">
        <v>0.74420000000000008</v>
      </c>
      <c r="AF251" s="517">
        <v>0.77510000000000001</v>
      </c>
      <c r="AG251" s="517">
        <v>0.89190000000000003</v>
      </c>
      <c r="AH251" s="517">
        <v>0.74950000000000006</v>
      </c>
      <c r="AI251" s="517">
        <v>0.74950000000000006</v>
      </c>
      <c r="AJ251" s="517">
        <v>0.82050000000000001</v>
      </c>
      <c r="AK251" s="517">
        <v>0.74430000000000007</v>
      </c>
      <c r="AL251" s="517">
        <v>0.75858999999999999</v>
      </c>
      <c r="AM251" s="517">
        <v>0.77163300000000001</v>
      </c>
      <c r="AN251" s="517">
        <v>1.54739</v>
      </c>
      <c r="AO251" s="517">
        <v>0.86296299999999992</v>
      </c>
      <c r="AP251" s="517">
        <v>0.86399700000000001</v>
      </c>
      <c r="AQ251" s="517">
        <v>0.787964</v>
      </c>
      <c r="AR251" s="517">
        <v>0.89172799999999997</v>
      </c>
      <c r="AS251" s="517">
        <v>0.92769599999999997</v>
      </c>
      <c r="AT251" s="517">
        <v>1.178693</v>
      </c>
      <c r="AU251" s="517">
        <v>1.4466760000000001</v>
      </c>
      <c r="AV251" s="517">
        <v>1.099944</v>
      </c>
      <c r="AW251" s="517">
        <v>1.1507769999999999</v>
      </c>
      <c r="AX251" s="517">
        <v>0.80807600000000002</v>
      </c>
      <c r="AY251" s="517">
        <v>0.87215700000000007</v>
      </c>
      <c r="AZ251" s="517">
        <v>1.0365150000000001</v>
      </c>
      <c r="BA251" s="517">
        <v>0.95332299999999992</v>
      </c>
      <c r="BB251" s="517">
        <v>0.90338400000000008</v>
      </c>
      <c r="BC251" s="517">
        <v>1.045329</v>
      </c>
      <c r="BD251" s="517">
        <v>0.97396899999999997</v>
      </c>
      <c r="BE251" s="517">
        <v>0.41752900000000004</v>
      </c>
      <c r="BF251" s="517">
        <v>0.67613699999999999</v>
      </c>
      <c r="BG251" s="517">
        <v>0.60651199999999994</v>
      </c>
      <c r="BH251" s="517">
        <v>0.26360899999999998</v>
      </c>
      <c r="BI251" s="517">
        <v>0.80603500000000006</v>
      </c>
      <c r="BJ251" s="517">
        <v>0.54</v>
      </c>
      <c r="BK251" s="517">
        <v>0.56000000000000005</v>
      </c>
      <c r="BL251" s="517">
        <v>1.180785</v>
      </c>
      <c r="BM251" s="517">
        <v>0.62</v>
      </c>
      <c r="BN251" s="517">
        <v>0.94000000000000006</v>
      </c>
      <c r="BO251" s="517">
        <v>1.0942600000000002</v>
      </c>
      <c r="BP251" s="517">
        <v>0.94940000000000002</v>
      </c>
      <c r="BQ251" s="517">
        <v>0.93940000000000001</v>
      </c>
      <c r="BR251" s="517">
        <v>0.83266599999999991</v>
      </c>
      <c r="BS251" s="517">
        <v>0.80940000000000001</v>
      </c>
      <c r="BT251" s="517">
        <v>0.72029999999999994</v>
      </c>
      <c r="BU251" s="517">
        <v>0.8280289999999999</v>
      </c>
      <c r="BV251" s="517">
        <v>0.81992299999999996</v>
      </c>
      <c r="BW251" s="517">
        <v>0.80803400000000003</v>
      </c>
      <c r="BX251" s="517">
        <v>1.241412</v>
      </c>
      <c r="BY251" s="517">
        <v>1.1811370000000001</v>
      </c>
      <c r="BZ251" s="517">
        <v>1.2350019999999997</v>
      </c>
      <c r="CA251" s="517">
        <v>1.139</v>
      </c>
      <c r="CB251" s="517">
        <v>1.0467500000000001</v>
      </c>
      <c r="CC251" s="517">
        <v>1.0288200000000001</v>
      </c>
      <c r="CD251" s="517">
        <v>1.1286499999999999</v>
      </c>
      <c r="CE251" s="517">
        <v>1.07115</v>
      </c>
      <c r="CF251" s="517">
        <v>1.21234</v>
      </c>
      <c r="CG251" s="517">
        <v>0.97065999999999997</v>
      </c>
      <c r="CH251" s="517">
        <v>0.97773999999999994</v>
      </c>
      <c r="CI251" s="517">
        <v>1.8935900000000001</v>
      </c>
      <c r="CJ251" s="517">
        <v>1.87798</v>
      </c>
      <c r="CK251" s="517">
        <v>1.65032</v>
      </c>
      <c r="CL251" s="517">
        <v>1.64097</v>
      </c>
      <c r="CM251" s="517">
        <v>1.7119200000000001</v>
      </c>
      <c r="CN251" s="517">
        <v>1.9957500000000001</v>
      </c>
      <c r="CO251" s="517">
        <v>2.9678900000000001</v>
      </c>
      <c r="CP251" s="517">
        <v>2.1387499999999999</v>
      </c>
      <c r="CQ251" s="517">
        <v>2.64331</v>
      </c>
      <c r="CR251" s="517">
        <v>2.8010199999999998</v>
      </c>
      <c r="CS251" s="517">
        <v>3.5305400000000002</v>
      </c>
      <c r="CT251" s="517">
        <v>2.7126500000000004</v>
      </c>
      <c r="CU251" s="517">
        <v>1.85155</v>
      </c>
      <c r="CV251" s="517">
        <v>2.65625</v>
      </c>
      <c r="CW251" s="517">
        <v>2.1618499999999998</v>
      </c>
      <c r="CX251" s="517">
        <v>2.1331500000000001</v>
      </c>
      <c r="CY251" s="517">
        <v>3.5548500000000001</v>
      </c>
      <c r="CZ251" s="517">
        <v>4.6717499999999994</v>
      </c>
      <c r="DA251" s="517">
        <v>5.0370499999999998</v>
      </c>
      <c r="DB251" s="517">
        <v>4.9235499999999996</v>
      </c>
      <c r="DC251" s="517">
        <v>4.86212</v>
      </c>
      <c r="DD251" s="517">
        <v>5.1869199999999998</v>
      </c>
      <c r="DE251" s="517">
        <v>5.0975499999999991</v>
      </c>
      <c r="DF251" s="517">
        <v>5.5124429999999993</v>
      </c>
      <c r="DG251" s="517">
        <v>5.2995980000000005</v>
      </c>
      <c r="DH251" s="517">
        <v>4.1710069999999995</v>
      </c>
      <c r="DI251" s="517">
        <v>4.0888620000000007</v>
      </c>
      <c r="DJ251" s="517">
        <v>4.075043</v>
      </c>
      <c r="DK251" s="517">
        <v>5.190842</v>
      </c>
      <c r="DL251" s="517">
        <v>4.964512</v>
      </c>
      <c r="DM251" s="517">
        <v>4.9505810000000006</v>
      </c>
      <c r="DN251" s="517">
        <v>5.0462210000000001</v>
      </c>
      <c r="DO251" s="517">
        <v>4.7362479999999998</v>
      </c>
      <c r="DP251" s="517">
        <v>4.8604120000000002</v>
      </c>
      <c r="DQ251" s="517">
        <v>4.7478750000000005</v>
      </c>
      <c r="DR251" s="517">
        <v>4.7329469999999993</v>
      </c>
      <c r="DS251" s="517">
        <v>4.3664600000000009</v>
      </c>
      <c r="DT251" s="517">
        <v>3.4043600000000001</v>
      </c>
      <c r="DU251" s="517">
        <v>2.1693989999999999</v>
      </c>
      <c r="DV251" s="517">
        <v>2.8059950000000002</v>
      </c>
      <c r="DW251" s="517">
        <v>2.9351900000000004</v>
      </c>
      <c r="DX251" s="517">
        <v>2.5545660000000003</v>
      </c>
      <c r="DY251" s="517">
        <v>2.046891</v>
      </c>
      <c r="DZ251" s="517">
        <v>2.1419049999999999</v>
      </c>
      <c r="EA251" s="517">
        <v>1.8193010000000001</v>
      </c>
      <c r="EB251" s="517">
        <v>1.8416570000000003</v>
      </c>
      <c r="EC251" s="517">
        <v>2.1801389999999996</v>
      </c>
      <c r="ED251" s="517">
        <v>1.4629030000000001</v>
      </c>
      <c r="EE251" s="517">
        <v>3.362876</v>
      </c>
      <c r="EF251" s="517">
        <v>2.785755</v>
      </c>
      <c r="EG251" s="517">
        <v>2.1238459999999999</v>
      </c>
      <c r="EH251" s="517">
        <v>2.3427829999999994</v>
      </c>
      <c r="EI251" s="517">
        <v>2.3088150000000001</v>
      </c>
      <c r="EJ251" s="517">
        <v>1.5370669999999997</v>
      </c>
      <c r="EK251" s="517">
        <v>1.5231399999999999</v>
      </c>
      <c r="EL251" s="517">
        <v>1.4084919999999999</v>
      </c>
      <c r="EM251" s="517">
        <v>1.4467400000000004</v>
      </c>
      <c r="EN251" s="517">
        <v>1.402539</v>
      </c>
      <c r="EO251" s="517">
        <v>2.4060170000000003</v>
      </c>
      <c r="EP251" s="517">
        <v>2.4159709999999999</v>
      </c>
      <c r="EQ251" s="517">
        <v>2.0102519999999999</v>
      </c>
      <c r="ER251" s="517">
        <v>2.0245289999999998</v>
      </c>
      <c r="ES251" s="517">
        <v>1.875764</v>
      </c>
      <c r="ET251" s="517">
        <v>1.8341109999999998</v>
      </c>
      <c r="EU251" s="517">
        <v>1.7418939999999998</v>
      </c>
      <c r="EV251" s="517">
        <v>1.6814580000000001</v>
      </c>
      <c r="EW251" s="517">
        <v>1.6403299999999998</v>
      </c>
      <c r="EX251" s="517">
        <v>1.8702930000000002</v>
      </c>
      <c r="EY251" s="517">
        <v>2.0888310000000003</v>
      </c>
      <c r="EZ251" s="517">
        <v>3.3876560000000002</v>
      </c>
      <c r="FA251" s="517">
        <v>1.7625220000000001</v>
      </c>
      <c r="FB251" s="517">
        <v>1.54796</v>
      </c>
      <c r="FC251" s="517">
        <v>1.420863</v>
      </c>
      <c r="FD251" s="517">
        <v>1.409686</v>
      </c>
      <c r="FE251" s="517">
        <v>1.4484920000000001</v>
      </c>
      <c r="FF251" s="517">
        <v>5.6193329999999992</v>
      </c>
      <c r="FG251" s="517">
        <v>1.3086390000000001</v>
      </c>
      <c r="FH251" s="517">
        <v>1.3212550000000001</v>
      </c>
      <c r="FI251" s="517">
        <v>1.4262629999999998</v>
      </c>
      <c r="FJ251" s="517">
        <v>1.435346</v>
      </c>
      <c r="FK251" s="517">
        <v>1.4504939999999997</v>
      </c>
      <c r="FL251" s="517">
        <v>1.7822189999999998</v>
      </c>
      <c r="FM251" s="517">
        <v>1.7812189999999997</v>
      </c>
      <c r="FN251" s="517">
        <v>1.896927</v>
      </c>
      <c r="FO251" s="517">
        <v>1.7760319999999998</v>
      </c>
      <c r="FP251" s="517">
        <v>2.2613070000000004</v>
      </c>
      <c r="FQ251" s="517">
        <v>2.0119889999999998</v>
      </c>
      <c r="FR251" s="517">
        <v>2.8161509999999996</v>
      </c>
      <c r="FS251" s="517">
        <v>1.9444252999999998</v>
      </c>
      <c r="FT251" s="517">
        <v>1.947101</v>
      </c>
      <c r="FU251" s="517">
        <v>1.8018429999999999</v>
      </c>
      <c r="FV251" s="517">
        <v>2.0115759999999998</v>
      </c>
      <c r="FW251" s="517">
        <v>1.8874469999999997</v>
      </c>
      <c r="FX251" s="517">
        <v>2.8019270000000001</v>
      </c>
      <c r="FY251" s="517">
        <v>3</v>
      </c>
      <c r="FZ251" s="517">
        <v>2.7911800000000002</v>
      </c>
      <c r="GA251" s="517">
        <v>2.7911800000000002</v>
      </c>
      <c r="GB251" s="517">
        <v>2.7858109999999998</v>
      </c>
      <c r="GC251" s="517">
        <v>2.902898</v>
      </c>
      <c r="GD251" s="517">
        <v>2.8137660000000007</v>
      </c>
      <c r="GE251" s="517">
        <v>2.91215</v>
      </c>
      <c r="GF251" s="517">
        <v>3.0836570000000001</v>
      </c>
      <c r="GG251" s="517">
        <v>2.9990668</v>
      </c>
      <c r="GH251" s="517">
        <v>2.8077240000000003</v>
      </c>
      <c r="GI251" s="517">
        <v>2.9342020000000004</v>
      </c>
      <c r="GJ251" s="517">
        <v>2.9250380000000002</v>
      </c>
      <c r="GK251" s="517">
        <v>3.2135760000000002</v>
      </c>
      <c r="GL251" s="517">
        <v>3.4099219999999999</v>
      </c>
      <c r="GM251" s="517">
        <v>2.5005389999999998</v>
      </c>
      <c r="GN251" s="517">
        <v>1.1456490000000001</v>
      </c>
      <c r="GO251" s="517">
        <v>0.95651200000000003</v>
      </c>
      <c r="GP251" s="517">
        <v>1.4920890000000002</v>
      </c>
      <c r="GQ251" s="517">
        <v>2.6458689295386999</v>
      </c>
      <c r="GR251" s="517">
        <v>4.0919980000000002</v>
      </c>
      <c r="GS251" s="517">
        <v>3.5378360000000004</v>
      </c>
      <c r="GT251" s="517">
        <v>4.4337220000000004</v>
      </c>
      <c r="GU251" s="517">
        <v>4.6156249999999996</v>
      </c>
      <c r="GV251" s="517">
        <v>3.0746129999999998</v>
      </c>
      <c r="GW251" s="517">
        <v>2.8001240000000003</v>
      </c>
      <c r="GX251" s="517">
        <v>3.0329510000000002</v>
      </c>
      <c r="GY251" s="517">
        <v>2.2550370000000002</v>
      </c>
      <c r="GZ251" s="517">
        <v>2.2293510000000003</v>
      </c>
      <c r="HA251" s="517">
        <v>2.3356490000000001</v>
      </c>
      <c r="HB251" s="517">
        <v>3.2464360000000001</v>
      </c>
      <c r="HC251" s="517">
        <v>2.5765359999999995</v>
      </c>
      <c r="HD251" s="517">
        <v>2.8054200000000002</v>
      </c>
      <c r="HE251" s="517">
        <v>2.8643559999999999</v>
      </c>
      <c r="HF251" s="517">
        <v>5.0386130000000007</v>
      </c>
      <c r="HG251" s="517">
        <v>5.3633919999999993</v>
      </c>
      <c r="HH251" s="517">
        <v>4.5948209999999996</v>
      </c>
      <c r="HI251" s="517">
        <v>1.023415</v>
      </c>
      <c r="HJ251" s="517">
        <v>0.81564400000000004</v>
      </c>
      <c r="HK251" s="517">
        <v>0.88257599999999992</v>
      </c>
      <c r="HL251" s="517">
        <v>0.8035469999999999</v>
      </c>
      <c r="HM251" s="517">
        <v>0.8748459999999999</v>
      </c>
      <c r="HN251" s="517">
        <v>1.045396</v>
      </c>
      <c r="HO251" s="517">
        <v>0.99813799999999997</v>
      </c>
      <c r="HP251" s="517">
        <v>0.96457599999999988</v>
      </c>
      <c r="HQ251" s="517">
        <v>0.77743100000000009</v>
      </c>
      <c r="HR251" s="517">
        <v>1.0349079999999999</v>
      </c>
      <c r="HS251" s="517">
        <v>1.0798099999999999</v>
      </c>
      <c r="HT251" s="517">
        <v>1.187454</v>
      </c>
      <c r="HU251" s="517">
        <v>1.2533270000000001</v>
      </c>
      <c r="HV251" s="517">
        <v>2.3800976022407299</v>
      </c>
      <c r="HW251" s="517">
        <v>2.889519679129235</v>
      </c>
      <c r="HX251" s="517">
        <v>2.5275906125220895</v>
      </c>
      <c r="HY251" s="517">
        <v>2.6286111005374702</v>
      </c>
      <c r="HZ251" s="517">
        <v>2.6932236801664238</v>
      </c>
      <c r="IA251" s="517">
        <v>2.7205624896508924</v>
      </c>
      <c r="IB251" s="517">
        <v>2.4023362387823259</v>
      </c>
      <c r="IC251" s="517">
        <v>2.1707134254896681</v>
      </c>
      <c r="ID251" s="517">
        <v>8.5424536406011864</v>
      </c>
      <c r="IE251" s="517">
        <v>8.3826380672596041</v>
      </c>
      <c r="IF251" s="517">
        <v>12.164839328135532</v>
      </c>
      <c r="IG251" s="517">
        <v>11.935199245876696</v>
      </c>
      <c r="IH251" s="517">
        <v>11.557077475824475</v>
      </c>
      <c r="II251" s="517">
        <v>11.690217144824489</v>
      </c>
      <c r="IJ251" s="517">
        <v>12.288201815806875</v>
      </c>
      <c r="IK251" s="517">
        <v>12.71591543944438</v>
      </c>
      <c r="IL251" s="517">
        <v>13.248325493897628</v>
      </c>
      <c r="IM251" s="517">
        <v>13.770754655801735</v>
      </c>
      <c r="IN251" s="517">
        <v>12.077632697863626</v>
      </c>
      <c r="IO251" s="517">
        <v>11.39104243646625</v>
      </c>
      <c r="IP251" s="517">
        <v>8.7916191389999998</v>
      </c>
      <c r="IQ251" s="517">
        <v>10.048230153078869</v>
      </c>
      <c r="IR251" s="517">
        <v>9.4423917729690583</v>
      </c>
      <c r="IS251" s="517">
        <v>5.0875660938207048</v>
      </c>
      <c r="IT251" s="517">
        <v>4.3326442093557107</v>
      </c>
      <c r="IU251" s="517">
        <v>11.378028393869531</v>
      </c>
      <c r="IV251" s="517">
        <v>34.898006868897347</v>
      </c>
      <c r="IW251" s="517">
        <v>39.756043032981154</v>
      </c>
      <c r="IX251" s="517">
        <v>40.083760885356519</v>
      </c>
      <c r="IY251" s="517">
        <v>39.85189764404717</v>
      </c>
      <c r="IZ251" s="517">
        <v>38.311823317390669</v>
      </c>
      <c r="JA251" s="517">
        <v>38.876181577777437</v>
      </c>
      <c r="JB251" s="517">
        <v>40.126534400783996</v>
      </c>
      <c r="JC251" s="517">
        <v>39.227059410168707</v>
      </c>
      <c r="JD251" s="517">
        <v>41.792468169316663</v>
      </c>
      <c r="JE251" s="517">
        <v>43.298416460317306</v>
      </c>
      <c r="JF251" s="517">
        <v>45.353944008431917</v>
      </c>
      <c r="JG251" s="517">
        <v>45.522142883281219</v>
      </c>
      <c r="JH251" s="517">
        <v>44.986405634200615</v>
      </c>
      <c r="JI251" s="517">
        <v>44.908236711256052</v>
      </c>
      <c r="JJ251" s="517">
        <v>44.387019135292732</v>
      </c>
      <c r="JK251" s="517">
        <v>43.866674864858133</v>
      </c>
      <c r="JL251" s="517">
        <v>43.646638770606941</v>
      </c>
      <c r="JM251" s="517">
        <v>43.481725870804041</v>
      </c>
      <c r="JN251" s="517">
        <v>43.099548018680075</v>
      </c>
      <c r="JO251" s="517">
        <v>41.463750173893281</v>
      </c>
      <c r="JP251" s="517">
        <v>45.428255804466559</v>
      </c>
      <c r="JQ251" s="517">
        <v>46.101545802326996</v>
      </c>
      <c r="JR251" s="517">
        <v>68.843243319050273</v>
      </c>
      <c r="JS251" s="517">
        <v>80.247460427853383</v>
      </c>
      <c r="JT251" s="517">
        <v>84.926491716809252</v>
      </c>
      <c r="JU251" s="517">
        <v>79.100448454364155</v>
      </c>
      <c r="JV251" s="517">
        <v>78.743923710885397</v>
      </c>
      <c r="JW251" s="517">
        <v>85.446769779676941</v>
      </c>
      <c r="JX251" s="517">
        <v>71.552021661806293</v>
      </c>
      <c r="JY251" s="517">
        <v>82.948786983613616</v>
      </c>
      <c r="JZ251" s="517">
        <v>84.942957768324504</v>
      </c>
      <c r="KA251" s="517">
        <v>88.702129504685587</v>
      </c>
      <c r="KB251" s="517">
        <v>83.702674895289988</v>
      </c>
      <c r="KC251" s="517">
        <v>95.167852994435592</v>
      </c>
      <c r="KD251" s="517">
        <v>95.045623184399986</v>
      </c>
      <c r="KE251" s="517">
        <v>94.011275376149996</v>
      </c>
      <c r="KF251" s="517">
        <v>104.38150104499999</v>
      </c>
      <c r="KG251" s="517">
        <v>104.89313997799998</v>
      </c>
      <c r="KH251" s="517">
        <v>126.08474957633</v>
      </c>
      <c r="KI251" s="517">
        <v>126.30616427457998</v>
      </c>
      <c r="KJ251" s="517">
        <v>122.25440872388</v>
      </c>
      <c r="KK251" s="517">
        <v>140.53824536356001</v>
      </c>
      <c r="KL251" s="517">
        <v>123.53744951796997</v>
      </c>
      <c r="KM251" s="517">
        <v>136.90546179373001</v>
      </c>
      <c r="KN251" s="517">
        <v>135.48828378109204</v>
      </c>
      <c r="KO251" s="517">
        <v>128.96688596851001</v>
      </c>
      <c r="KP251" s="517">
        <v>110.33599900141</v>
      </c>
      <c r="KQ251" s="517">
        <v>118.24490953121999</v>
      </c>
      <c r="KR251" s="517">
        <v>115.47834327451</v>
      </c>
      <c r="KS251" s="517">
        <v>116.8336010595</v>
      </c>
      <c r="KT251" s="517">
        <v>115.81822993011005</v>
      </c>
      <c r="KU251" s="517">
        <v>142.80597586697502</v>
      </c>
      <c r="KV251" s="517">
        <v>141.10832504083942</v>
      </c>
      <c r="KW251" s="517">
        <v>141.67323241789549</v>
      </c>
      <c r="KX251" s="517">
        <v>139.45152137617001</v>
      </c>
      <c r="KY251" s="517">
        <v>138.22951819749491</v>
      </c>
      <c r="KZ251" s="517">
        <v>135.2847534392964</v>
      </c>
      <c r="LA251" s="517">
        <v>139.90356368567674</v>
      </c>
      <c r="LB251" s="517"/>
      <c r="LC251" s="517"/>
      <c r="LD251" s="517"/>
      <c r="LE251" s="517"/>
      <c r="LF251" s="517"/>
      <c r="LG251" s="517"/>
      <c r="LH251" s="517"/>
      <c r="LI251" s="517"/>
      <c r="LJ251" s="517"/>
      <c r="LK251" s="517"/>
      <c r="LL251" s="517"/>
      <c r="LM251" s="517"/>
      <c r="LN251" s="517"/>
      <c r="LO251" s="517"/>
      <c r="LP251" s="517"/>
      <c r="LQ251" s="517"/>
      <c r="LR251" s="517"/>
      <c r="LS251" s="517"/>
      <c r="LT251" s="517"/>
      <c r="LU251" s="517"/>
      <c r="LV251" s="517"/>
      <c r="LW251" s="517"/>
      <c r="LX251" s="517"/>
      <c r="LY251" s="517"/>
      <c r="LZ251" s="517"/>
      <c r="MA251" s="517"/>
      <c r="MB251" s="517"/>
      <c r="MC251" s="517"/>
      <c r="MD251" s="517"/>
      <c r="ME251" s="517"/>
      <c r="MF251" s="517"/>
      <c r="MG251" s="517"/>
      <c r="MH251" s="517"/>
      <c r="MI251" s="517"/>
      <c r="MJ251" s="517"/>
      <c r="MK251" s="517"/>
      <c r="ML251" s="517"/>
      <c r="MM251" s="517"/>
      <c r="MN251" s="517"/>
      <c r="MO251" s="517"/>
      <c r="MP251" s="517"/>
      <c r="MQ251" s="517"/>
      <c r="MR251" s="517"/>
      <c r="MS251" s="517"/>
      <c r="MT251" s="517"/>
      <c r="MU251" s="517"/>
      <c r="MV251" s="517"/>
      <c r="MW251" s="517"/>
    </row>
    <row r="252" spans="1:361">
      <c r="A252" s="714" t="s">
        <v>581</v>
      </c>
      <c r="B252" s="570">
        <v>0</v>
      </c>
      <c r="C252" s="517">
        <v>0</v>
      </c>
      <c r="D252" s="517">
        <v>0</v>
      </c>
      <c r="E252" s="517">
        <v>0</v>
      </c>
      <c r="F252" s="517">
        <v>0</v>
      </c>
      <c r="G252" s="517">
        <v>0</v>
      </c>
      <c r="H252" s="517">
        <v>0</v>
      </c>
      <c r="I252" s="517">
        <v>0</v>
      </c>
      <c r="J252" s="517">
        <v>0</v>
      </c>
      <c r="K252" s="517">
        <v>0</v>
      </c>
      <c r="L252" s="517">
        <v>0</v>
      </c>
      <c r="M252" s="517">
        <v>0</v>
      </c>
      <c r="N252" s="517">
        <v>0</v>
      </c>
      <c r="O252" s="517">
        <v>0</v>
      </c>
      <c r="P252" s="517">
        <v>0</v>
      </c>
      <c r="Q252" s="517">
        <v>0</v>
      </c>
      <c r="R252" s="517">
        <v>0</v>
      </c>
      <c r="S252" s="517">
        <v>0</v>
      </c>
      <c r="T252" s="517">
        <v>0</v>
      </c>
      <c r="U252" s="517">
        <v>0</v>
      </c>
      <c r="V252" s="517">
        <v>0</v>
      </c>
      <c r="W252" s="517">
        <v>0</v>
      </c>
      <c r="X252" s="517">
        <v>0</v>
      </c>
      <c r="Y252" s="517">
        <v>0</v>
      </c>
      <c r="Z252" s="517">
        <v>0</v>
      </c>
      <c r="AA252" s="517">
        <v>0</v>
      </c>
      <c r="AB252" s="517">
        <v>0</v>
      </c>
      <c r="AC252" s="517">
        <v>0</v>
      </c>
      <c r="AD252" s="517">
        <v>0</v>
      </c>
      <c r="AE252" s="517">
        <v>0</v>
      </c>
      <c r="AF252" s="517">
        <v>0</v>
      </c>
      <c r="AG252" s="517">
        <v>0</v>
      </c>
      <c r="AH252" s="517">
        <v>0</v>
      </c>
      <c r="AI252" s="517">
        <v>0</v>
      </c>
      <c r="AJ252" s="517">
        <v>0</v>
      </c>
      <c r="AK252" s="517">
        <v>0</v>
      </c>
      <c r="AL252" s="517">
        <v>0</v>
      </c>
      <c r="AM252" s="517">
        <v>0</v>
      </c>
      <c r="AN252" s="517">
        <v>0</v>
      </c>
      <c r="AO252" s="517">
        <v>0</v>
      </c>
      <c r="AP252" s="517">
        <v>0</v>
      </c>
      <c r="AQ252" s="517">
        <v>0</v>
      </c>
      <c r="AR252" s="517">
        <v>0</v>
      </c>
      <c r="AS252" s="517">
        <v>0</v>
      </c>
      <c r="AT252" s="517">
        <v>0</v>
      </c>
      <c r="AU252" s="517">
        <v>0</v>
      </c>
      <c r="AV252" s="517">
        <v>0</v>
      </c>
      <c r="AW252" s="517">
        <v>0</v>
      </c>
      <c r="AX252" s="517">
        <v>0</v>
      </c>
      <c r="AY252" s="517">
        <v>0</v>
      </c>
      <c r="AZ252" s="517">
        <v>0</v>
      </c>
      <c r="BA252" s="517">
        <v>0</v>
      </c>
      <c r="BB252" s="517">
        <v>0</v>
      </c>
      <c r="BC252" s="517">
        <v>0</v>
      </c>
      <c r="BD252" s="517">
        <v>0</v>
      </c>
      <c r="BE252" s="517">
        <v>0</v>
      </c>
      <c r="BF252" s="517">
        <v>0</v>
      </c>
      <c r="BG252" s="517">
        <v>0</v>
      </c>
      <c r="BH252" s="517">
        <v>0</v>
      </c>
      <c r="BI252" s="517">
        <v>0</v>
      </c>
      <c r="BJ252" s="517">
        <v>0</v>
      </c>
      <c r="BK252" s="517">
        <v>0</v>
      </c>
      <c r="BL252" s="517">
        <v>0</v>
      </c>
      <c r="BM252" s="517">
        <v>0</v>
      </c>
      <c r="BN252" s="517">
        <v>0</v>
      </c>
      <c r="BO252" s="517">
        <v>0</v>
      </c>
      <c r="BP252" s="517">
        <v>0</v>
      </c>
      <c r="BQ252" s="517">
        <v>0</v>
      </c>
      <c r="BR252" s="517">
        <v>0</v>
      </c>
      <c r="BS252" s="517">
        <v>0</v>
      </c>
      <c r="BT252" s="517">
        <v>0</v>
      </c>
      <c r="BU252" s="517">
        <v>0</v>
      </c>
      <c r="BV252" s="517">
        <v>0</v>
      </c>
      <c r="BW252" s="517">
        <v>0</v>
      </c>
      <c r="BX252" s="517">
        <v>0</v>
      </c>
      <c r="BY252" s="517">
        <v>0</v>
      </c>
      <c r="BZ252" s="517">
        <v>0</v>
      </c>
      <c r="CA252" s="517">
        <v>0</v>
      </c>
      <c r="CB252" s="517">
        <v>0</v>
      </c>
      <c r="CC252" s="517">
        <v>0</v>
      </c>
      <c r="CD252" s="517">
        <v>0</v>
      </c>
      <c r="CE252" s="517">
        <v>0</v>
      </c>
      <c r="CF252" s="517">
        <v>0</v>
      </c>
      <c r="CG252" s="517">
        <v>0</v>
      </c>
      <c r="CH252" s="517">
        <v>0</v>
      </c>
      <c r="CI252" s="517">
        <v>0</v>
      </c>
      <c r="CJ252" s="517">
        <v>0</v>
      </c>
      <c r="CK252" s="517">
        <v>0</v>
      </c>
      <c r="CL252" s="517">
        <v>0</v>
      </c>
      <c r="CM252" s="517">
        <v>0</v>
      </c>
      <c r="CN252" s="517">
        <v>0</v>
      </c>
      <c r="CO252" s="517">
        <v>0</v>
      </c>
      <c r="CP252" s="517">
        <v>0</v>
      </c>
      <c r="CQ252" s="517">
        <v>0</v>
      </c>
      <c r="CR252" s="517">
        <v>0</v>
      </c>
      <c r="CS252" s="517">
        <v>0</v>
      </c>
      <c r="CT252" s="517">
        <v>0</v>
      </c>
      <c r="CU252" s="517">
        <v>0</v>
      </c>
      <c r="CV252" s="517">
        <v>0</v>
      </c>
      <c r="CW252" s="517">
        <v>0</v>
      </c>
      <c r="CX252" s="517">
        <v>0</v>
      </c>
      <c r="CY252" s="517">
        <v>0</v>
      </c>
      <c r="CZ252" s="517">
        <v>0</v>
      </c>
      <c r="DA252" s="517">
        <v>0</v>
      </c>
      <c r="DB252" s="517">
        <v>0</v>
      </c>
      <c r="DC252" s="517">
        <v>0</v>
      </c>
      <c r="DD252" s="517">
        <v>0</v>
      </c>
      <c r="DE252" s="517">
        <v>0</v>
      </c>
      <c r="DF252" s="517">
        <v>0</v>
      </c>
      <c r="DG252" s="517">
        <v>0</v>
      </c>
      <c r="DH252" s="517">
        <v>0</v>
      </c>
      <c r="DI252" s="517">
        <v>0</v>
      </c>
      <c r="DJ252" s="517">
        <v>0</v>
      </c>
      <c r="DK252" s="517">
        <v>0</v>
      </c>
      <c r="DL252" s="517">
        <v>0</v>
      </c>
      <c r="DM252" s="517">
        <v>0</v>
      </c>
      <c r="DN252" s="517">
        <v>0</v>
      </c>
      <c r="DO252" s="517">
        <v>0</v>
      </c>
      <c r="DP252" s="517">
        <v>0</v>
      </c>
      <c r="DQ252" s="517">
        <v>0</v>
      </c>
      <c r="DR252" s="517">
        <v>0</v>
      </c>
      <c r="DS252" s="517">
        <v>0</v>
      </c>
      <c r="DT252" s="517">
        <v>0</v>
      </c>
      <c r="DU252" s="517">
        <v>0</v>
      </c>
      <c r="DV252" s="517">
        <v>0</v>
      </c>
      <c r="DW252" s="517">
        <v>0</v>
      </c>
      <c r="DX252" s="517">
        <v>0</v>
      </c>
      <c r="DY252" s="517">
        <v>0</v>
      </c>
      <c r="DZ252" s="517">
        <v>0</v>
      </c>
      <c r="EA252" s="517">
        <v>0</v>
      </c>
      <c r="EB252" s="517">
        <v>0</v>
      </c>
      <c r="EC252" s="517">
        <v>0</v>
      </c>
      <c r="ED252" s="517">
        <v>0</v>
      </c>
      <c r="EE252" s="517">
        <v>0</v>
      </c>
      <c r="EF252" s="517">
        <v>0</v>
      </c>
      <c r="EG252" s="517">
        <v>0</v>
      </c>
      <c r="EH252" s="517">
        <v>0</v>
      </c>
      <c r="EI252" s="517">
        <v>0</v>
      </c>
      <c r="EJ252" s="517">
        <v>0</v>
      </c>
      <c r="EK252" s="517">
        <v>0</v>
      </c>
      <c r="EL252" s="517">
        <v>0</v>
      </c>
      <c r="EM252" s="517">
        <v>0</v>
      </c>
      <c r="EN252" s="517">
        <v>0</v>
      </c>
      <c r="EO252" s="517">
        <v>0</v>
      </c>
      <c r="EP252" s="517">
        <v>0</v>
      </c>
      <c r="EQ252" s="517">
        <v>0</v>
      </c>
      <c r="ER252" s="517">
        <v>0</v>
      </c>
      <c r="ES252" s="517">
        <v>0</v>
      </c>
      <c r="ET252" s="517">
        <v>0</v>
      </c>
      <c r="EU252" s="517">
        <v>0</v>
      </c>
      <c r="EV252" s="517">
        <v>0</v>
      </c>
      <c r="EW252" s="517">
        <v>0</v>
      </c>
      <c r="EX252" s="517">
        <v>0</v>
      </c>
      <c r="EY252" s="517">
        <v>0</v>
      </c>
      <c r="EZ252" s="517">
        <v>0</v>
      </c>
      <c r="FA252" s="517">
        <v>0</v>
      </c>
      <c r="FB252" s="517">
        <v>0</v>
      </c>
      <c r="FC252" s="517">
        <v>0</v>
      </c>
      <c r="FD252" s="517">
        <v>0</v>
      </c>
      <c r="FE252" s="517">
        <v>0</v>
      </c>
      <c r="FF252" s="517">
        <v>0</v>
      </c>
      <c r="FG252" s="517">
        <v>0</v>
      </c>
      <c r="FH252" s="517">
        <v>0</v>
      </c>
      <c r="FI252" s="517">
        <v>0</v>
      </c>
      <c r="FJ252" s="517">
        <v>0</v>
      </c>
      <c r="FK252" s="517">
        <v>0</v>
      </c>
      <c r="FL252" s="517">
        <v>0</v>
      </c>
      <c r="FM252" s="517">
        <v>0</v>
      </c>
      <c r="FN252" s="517">
        <v>0</v>
      </c>
      <c r="FO252" s="517">
        <v>0</v>
      </c>
      <c r="FP252" s="517">
        <v>0</v>
      </c>
      <c r="FQ252" s="517">
        <v>0</v>
      </c>
      <c r="FR252" s="517">
        <v>0</v>
      </c>
      <c r="FS252" s="517">
        <v>0</v>
      </c>
      <c r="FT252" s="517">
        <v>0</v>
      </c>
      <c r="FU252" s="517">
        <v>0</v>
      </c>
      <c r="FV252" s="517">
        <v>0</v>
      </c>
      <c r="FW252" s="517">
        <v>0</v>
      </c>
      <c r="FX252" s="517">
        <v>0</v>
      </c>
      <c r="FY252" s="517">
        <v>0</v>
      </c>
      <c r="FZ252" s="517">
        <v>0</v>
      </c>
      <c r="GA252" s="517">
        <v>0</v>
      </c>
      <c r="GB252" s="517">
        <v>0</v>
      </c>
      <c r="GC252" s="517">
        <v>0</v>
      </c>
      <c r="GD252" s="517">
        <v>0</v>
      </c>
      <c r="GE252" s="517">
        <v>0</v>
      </c>
      <c r="GF252" s="517">
        <v>0</v>
      </c>
      <c r="GG252" s="517">
        <v>0</v>
      </c>
      <c r="GH252" s="517">
        <v>0</v>
      </c>
      <c r="GI252" s="517">
        <v>0</v>
      </c>
      <c r="GJ252" s="517">
        <v>0</v>
      </c>
      <c r="GK252" s="517">
        <v>0</v>
      </c>
      <c r="GL252" s="517">
        <v>0</v>
      </c>
      <c r="GM252" s="517">
        <v>0</v>
      </c>
      <c r="GN252" s="517">
        <v>0</v>
      </c>
      <c r="GO252" s="517">
        <v>0</v>
      </c>
      <c r="GP252" s="517">
        <v>0</v>
      </c>
      <c r="GQ252" s="517">
        <v>0</v>
      </c>
      <c r="GR252" s="517">
        <v>0</v>
      </c>
      <c r="GS252" s="517">
        <v>0</v>
      </c>
      <c r="GT252" s="517">
        <v>0</v>
      </c>
      <c r="GU252" s="517">
        <v>0</v>
      </c>
      <c r="GV252" s="517">
        <v>0</v>
      </c>
      <c r="GW252" s="517">
        <v>0</v>
      </c>
      <c r="GX252" s="517">
        <v>0</v>
      </c>
      <c r="GY252" s="517">
        <v>0</v>
      </c>
      <c r="GZ252" s="517">
        <v>0</v>
      </c>
      <c r="HA252" s="517">
        <v>0</v>
      </c>
      <c r="HB252" s="517">
        <v>0</v>
      </c>
      <c r="HC252" s="517">
        <v>0</v>
      </c>
      <c r="HD252" s="517">
        <v>0</v>
      </c>
      <c r="HE252" s="517">
        <v>0</v>
      </c>
      <c r="HF252" s="517">
        <v>0</v>
      </c>
      <c r="HG252" s="517">
        <v>0</v>
      </c>
      <c r="HH252" s="517">
        <v>0</v>
      </c>
      <c r="HI252" s="517">
        <v>0</v>
      </c>
      <c r="HJ252" s="517">
        <v>0</v>
      </c>
      <c r="HK252" s="517">
        <v>0</v>
      </c>
      <c r="HL252" s="517">
        <v>0</v>
      </c>
      <c r="HM252" s="517">
        <v>4.0000000000000003E-5</v>
      </c>
      <c r="HN252" s="517">
        <v>4.3999999999999999E-5</v>
      </c>
      <c r="HO252" s="517">
        <v>4.6E-5</v>
      </c>
      <c r="HP252" s="517">
        <v>4.6999999999999997E-5</v>
      </c>
      <c r="HQ252" s="517">
        <v>5.1999999999999997E-5</v>
      </c>
      <c r="HR252" s="517">
        <v>5.1999999999999997E-5</v>
      </c>
      <c r="HS252" s="517">
        <v>4.2999999999999995E-5</v>
      </c>
      <c r="HT252" s="517">
        <v>5.1999999999999997E-5</v>
      </c>
      <c r="HU252" s="517">
        <v>6.7999999999999999E-5</v>
      </c>
      <c r="HV252" s="517">
        <v>1.0582739999999999</v>
      </c>
      <c r="HW252" s="517">
        <v>1.1694169999999999</v>
      </c>
      <c r="HX252" s="517">
        <v>0.73032699999999995</v>
      </c>
      <c r="HY252" s="517">
        <v>0.75777300000000003</v>
      </c>
      <c r="HZ252" s="517">
        <v>0.52617700000000001</v>
      </c>
      <c r="IA252" s="517">
        <v>0.76527000000000001</v>
      </c>
      <c r="IB252" s="517">
        <v>0.375612</v>
      </c>
      <c r="IC252" s="517">
        <v>5.0167999999999997E-2</v>
      </c>
      <c r="ID252" s="517">
        <v>2.7685008999999998</v>
      </c>
      <c r="IE252" s="517">
        <v>2.6357938500000002</v>
      </c>
      <c r="IF252" s="517">
        <v>6.1824379499999997</v>
      </c>
      <c r="IG252" s="517">
        <v>6.1107079999999998</v>
      </c>
      <c r="IH252" s="517">
        <v>5.7954646500000004</v>
      </c>
      <c r="II252" s="517">
        <v>5.5996280814955997</v>
      </c>
      <c r="IJ252" s="517">
        <v>6.0767807500000002</v>
      </c>
      <c r="IK252" s="517">
        <v>9.2686561792318507</v>
      </c>
      <c r="IL252" s="517">
        <v>9.8800468445055021</v>
      </c>
      <c r="IM252" s="517">
        <v>9.2579924412440011</v>
      </c>
      <c r="IN252" s="517">
        <v>7.9554267163116004</v>
      </c>
      <c r="IO252" s="517">
        <v>7.2324601094400007</v>
      </c>
      <c r="IP252" s="517">
        <v>4.6454469999999999</v>
      </c>
      <c r="IQ252" s="517">
        <v>5.4282579999999996</v>
      </c>
      <c r="IR252" s="517">
        <v>5.2866070000000001</v>
      </c>
      <c r="IS252" s="517">
        <v>1.2581849999999999</v>
      </c>
      <c r="IT252" s="517">
        <v>1.4157729999999999</v>
      </c>
      <c r="IU252" s="517">
        <v>8.378028219689801</v>
      </c>
      <c r="IV252" s="517">
        <v>12.7538736110705</v>
      </c>
      <c r="IW252" s="517">
        <v>17.864606424221762</v>
      </c>
      <c r="IX252" s="517">
        <v>17.407203596354339</v>
      </c>
      <c r="IY252" s="517">
        <v>17.565597063047168</v>
      </c>
      <c r="IZ252" s="517">
        <v>17.367367118390671</v>
      </c>
      <c r="JA252" s="517">
        <v>17.051098210982534</v>
      </c>
      <c r="JB252" s="517">
        <v>17.321311557530795</v>
      </c>
      <c r="JC252" s="517">
        <v>17.612523854168707</v>
      </c>
      <c r="JD252" s="517">
        <v>20.17588030331666</v>
      </c>
      <c r="JE252" s="517">
        <v>21.681661205816098</v>
      </c>
      <c r="JF252" s="517">
        <v>23.956251217431905</v>
      </c>
      <c r="JG252" s="517">
        <v>24.122390192281213</v>
      </c>
      <c r="JH252" s="517">
        <v>23.329056872200614</v>
      </c>
      <c r="JI252" s="517">
        <v>23.422641273256048</v>
      </c>
      <c r="JJ252" s="517">
        <v>23.189718056292733</v>
      </c>
      <c r="JK252" s="517">
        <v>22.665434171383332</v>
      </c>
      <c r="JL252" s="517">
        <v>22.684811594606938</v>
      </c>
      <c r="JM252" s="517">
        <v>22.519674560804027</v>
      </c>
      <c r="JN252" s="517">
        <v>21.656716454680076</v>
      </c>
      <c r="JO252" s="517">
        <v>20.561141953893291</v>
      </c>
      <c r="JP252" s="517">
        <v>21.114618334466563</v>
      </c>
      <c r="JQ252" s="517">
        <v>20.573196857327002</v>
      </c>
      <c r="JR252" s="517">
        <v>32.092546583050272</v>
      </c>
      <c r="JS252" s="517">
        <v>31.872188302853381</v>
      </c>
      <c r="JT252" s="517">
        <v>36.579160789809258</v>
      </c>
      <c r="JU252" s="517">
        <v>31.274582104444175</v>
      </c>
      <c r="JV252" s="517">
        <v>30.597665211885399</v>
      </c>
      <c r="JW252" s="517">
        <v>36.257240520676937</v>
      </c>
      <c r="JX252" s="517">
        <v>22.975317808806299</v>
      </c>
      <c r="JY252" s="517">
        <v>24.708583440613602</v>
      </c>
      <c r="JZ252" s="517">
        <v>26.753741539324498</v>
      </c>
      <c r="KA252" s="517">
        <v>31.212993539685581</v>
      </c>
      <c r="KB252" s="517">
        <v>26.590803350289995</v>
      </c>
      <c r="KC252" s="517">
        <v>28.597665212435608</v>
      </c>
      <c r="KD252" s="517">
        <v>29.022455597400004</v>
      </c>
      <c r="KE252" s="517">
        <v>28.621044188149998</v>
      </c>
      <c r="KF252" s="517">
        <v>26.368786962999998</v>
      </c>
      <c r="KG252" s="517">
        <v>25.001736663999999</v>
      </c>
      <c r="KH252" s="517">
        <v>30.528418422639998</v>
      </c>
      <c r="KI252" s="517">
        <v>30.398303024240001</v>
      </c>
      <c r="KJ252" s="517">
        <v>14.894592634190001</v>
      </c>
      <c r="KK252" s="517">
        <v>30.22215631185</v>
      </c>
      <c r="KL252" s="517">
        <v>29.763985259189997</v>
      </c>
      <c r="KM252" s="517">
        <v>21.887388379169998</v>
      </c>
      <c r="KN252" s="517">
        <v>18.946405069970002</v>
      </c>
      <c r="KO252" s="517">
        <v>11.93240117621</v>
      </c>
      <c r="KP252" s="517">
        <v>18.461989590799998</v>
      </c>
      <c r="KQ252" s="517">
        <v>18.458376631579998</v>
      </c>
      <c r="KR252" s="517">
        <v>18.465072683790002</v>
      </c>
      <c r="KS252" s="517">
        <v>18.306655577130002</v>
      </c>
      <c r="KT252" s="517">
        <v>16.339051558560001</v>
      </c>
      <c r="KU252" s="517">
        <v>18.390582376815001</v>
      </c>
      <c r="KV252" s="517">
        <v>19.138432346999409</v>
      </c>
      <c r="KW252" s="517">
        <v>18.880508834845489</v>
      </c>
      <c r="KX252" s="517">
        <v>11.407500788</v>
      </c>
      <c r="KY252" s="517">
        <v>11.976308938090922</v>
      </c>
      <c r="KZ252" s="517">
        <v>15.808618802676383</v>
      </c>
      <c r="LA252" s="517">
        <v>15.23719993099675</v>
      </c>
      <c r="LB252" s="517"/>
      <c r="LC252" s="517"/>
      <c r="LD252" s="517"/>
      <c r="LE252" s="517"/>
      <c r="LF252" s="517"/>
      <c r="LG252" s="517"/>
      <c r="LH252" s="517"/>
      <c r="LI252" s="517"/>
      <c r="LJ252" s="517"/>
      <c r="LK252" s="517"/>
      <c r="LL252" s="517"/>
      <c r="LM252" s="517"/>
      <c r="LN252" s="517"/>
      <c r="LO252" s="517"/>
      <c r="LP252" s="517"/>
      <c r="LQ252" s="517"/>
      <c r="LR252" s="517"/>
      <c r="LS252" s="517"/>
      <c r="LT252" s="517"/>
      <c r="LU252" s="517"/>
      <c r="LV252" s="517"/>
      <c r="LW252" s="517"/>
      <c r="LX252" s="517"/>
      <c r="LY252" s="517"/>
      <c r="LZ252" s="517"/>
      <c r="MA252" s="517"/>
      <c r="MB252" s="517"/>
      <c r="MC252" s="517"/>
      <c r="MD252" s="517"/>
      <c r="ME252" s="517"/>
      <c r="MF252" s="517"/>
      <c r="MG252" s="517"/>
      <c r="MH252" s="517"/>
      <c r="MI252" s="517"/>
      <c r="MJ252" s="517"/>
      <c r="MK252" s="517"/>
      <c r="ML252" s="517"/>
      <c r="MM252" s="517"/>
      <c r="MN252" s="517"/>
      <c r="MO252" s="517"/>
      <c r="MP252" s="517"/>
      <c r="MQ252" s="517"/>
      <c r="MR252" s="517"/>
      <c r="MS252" s="517"/>
      <c r="MT252" s="517"/>
      <c r="MU252" s="517"/>
      <c r="MV252" s="517"/>
      <c r="MW252" s="517"/>
    </row>
    <row r="253" spans="1:361">
      <c r="A253" s="714" t="s">
        <v>582</v>
      </c>
      <c r="B253" s="517">
        <v>16.880500000000001</v>
      </c>
      <c r="C253" s="517">
        <v>17.164000000000001</v>
      </c>
      <c r="D253" s="517">
        <v>17.232199999999999</v>
      </c>
      <c r="E253" s="517">
        <v>17.145499999999998</v>
      </c>
      <c r="F253" s="517">
        <v>18.195699999999999</v>
      </c>
      <c r="G253" s="517">
        <v>20.741699999999998</v>
      </c>
      <c r="H253" s="517">
        <v>24.490799999999997</v>
      </c>
      <c r="I253" s="517">
        <v>26.2563</v>
      </c>
      <c r="J253" s="517">
        <v>27.269499999999997</v>
      </c>
      <c r="K253" s="517">
        <v>27.557400000000001</v>
      </c>
      <c r="L253" s="517">
        <v>28.8705</v>
      </c>
      <c r="M253" s="517">
        <v>28.685399999999998</v>
      </c>
      <c r="N253" s="517">
        <v>27.036000000000001</v>
      </c>
      <c r="O253" s="517">
        <v>24.815999999999999</v>
      </c>
      <c r="P253" s="517">
        <v>25.446099999999998</v>
      </c>
      <c r="Q253" s="517">
        <v>25.846000000000004</v>
      </c>
      <c r="R253" s="517">
        <v>26.648199999999999</v>
      </c>
      <c r="S253" s="517">
        <v>28.756399999999999</v>
      </c>
      <c r="T253" s="517">
        <v>31.933799999999998</v>
      </c>
      <c r="U253" s="517">
        <v>30.881499999999999</v>
      </c>
      <c r="V253" s="517">
        <v>30.624999999999996</v>
      </c>
      <c r="W253" s="517">
        <v>30.040700000000001</v>
      </c>
      <c r="X253" s="517">
        <v>29.009600000000002</v>
      </c>
      <c r="Y253" s="517">
        <v>28.9618</v>
      </c>
      <c r="Z253" s="517">
        <v>28.807199999999998</v>
      </c>
      <c r="AA253" s="517">
        <v>30.038100000000004</v>
      </c>
      <c r="AB253" s="517">
        <v>30.235499999999998</v>
      </c>
      <c r="AC253" s="517">
        <v>31.636099999999999</v>
      </c>
      <c r="AD253" s="517">
        <v>36.422400000000003</v>
      </c>
      <c r="AE253" s="517">
        <v>38.793900000000001</v>
      </c>
      <c r="AF253" s="517">
        <v>40.083100000000002</v>
      </c>
      <c r="AG253" s="517">
        <v>40.318200000000004</v>
      </c>
      <c r="AH253" s="517">
        <v>38.872399999999999</v>
      </c>
      <c r="AI253" s="517">
        <v>41.664200000000001</v>
      </c>
      <c r="AJ253" s="517">
        <v>42.626600000000003</v>
      </c>
      <c r="AK253" s="517">
        <v>45.271099999999997</v>
      </c>
      <c r="AL253" s="517">
        <v>44.393499999999996</v>
      </c>
      <c r="AM253" s="517">
        <v>45.861640000000008</v>
      </c>
      <c r="AN253" s="517">
        <v>45.872430999999999</v>
      </c>
      <c r="AO253" s="517">
        <v>45.896926999999998</v>
      </c>
      <c r="AP253" s="517">
        <v>46.806197000000004</v>
      </c>
      <c r="AQ253" s="517">
        <v>51.323649000000003</v>
      </c>
      <c r="AR253" s="517">
        <v>54.898745000000005</v>
      </c>
      <c r="AS253" s="517">
        <v>55.194861999999993</v>
      </c>
      <c r="AT253" s="517">
        <v>52.403642999999995</v>
      </c>
      <c r="AU253" s="517">
        <v>52.112164</v>
      </c>
      <c r="AV253" s="517">
        <v>52.042889000000002</v>
      </c>
      <c r="AW253" s="517">
        <v>54.956028000000003</v>
      </c>
      <c r="AX253" s="517">
        <v>55.699922000000008</v>
      </c>
      <c r="AY253" s="517">
        <v>55.807372000000008</v>
      </c>
      <c r="AZ253" s="517">
        <v>57.708337</v>
      </c>
      <c r="BA253" s="517">
        <v>58.565591999999995</v>
      </c>
      <c r="BB253" s="517">
        <v>59.517262000000009</v>
      </c>
      <c r="BC253" s="517">
        <v>62.211086999999999</v>
      </c>
      <c r="BD253" s="517">
        <v>63.282796999999995</v>
      </c>
      <c r="BE253" s="517">
        <v>63.357951999999997</v>
      </c>
      <c r="BF253" s="517">
        <v>62.933320999999985</v>
      </c>
      <c r="BG253" s="517">
        <v>61.573390000000011</v>
      </c>
      <c r="BH253" s="517">
        <v>61.535024</v>
      </c>
      <c r="BI253" s="517">
        <v>60.847025000000016</v>
      </c>
      <c r="BJ253" s="517">
        <v>59.85</v>
      </c>
      <c r="BK253" s="517">
        <v>59.93</v>
      </c>
      <c r="BL253" s="517">
        <v>62.926946000000008</v>
      </c>
      <c r="BM253" s="517">
        <v>63.33</v>
      </c>
      <c r="BN253" s="517">
        <v>65.19</v>
      </c>
      <c r="BO253" s="517">
        <v>66.733250999999981</v>
      </c>
      <c r="BP253" s="517">
        <v>66.287099999999995</v>
      </c>
      <c r="BQ253" s="517">
        <v>67.056600000000003</v>
      </c>
      <c r="BR253" s="517">
        <v>67.132659000000004</v>
      </c>
      <c r="BS253" s="517">
        <v>67.007199999999997</v>
      </c>
      <c r="BT253" s="517">
        <v>68.627100000000013</v>
      </c>
      <c r="BU253" s="517">
        <v>70.875570999999994</v>
      </c>
      <c r="BV253" s="517">
        <v>68.552748999999991</v>
      </c>
      <c r="BW253" s="517">
        <v>68.793970000000002</v>
      </c>
      <c r="BX253" s="517">
        <v>69.478525999999988</v>
      </c>
      <c r="BY253" s="517">
        <v>70.582391000000001</v>
      </c>
      <c r="BZ253" s="517">
        <v>72.620585999999989</v>
      </c>
      <c r="CA253" s="517">
        <v>75.451999999999998</v>
      </c>
      <c r="CB253" s="517">
        <v>76.028999999999996</v>
      </c>
      <c r="CC253" s="517">
        <v>75.823310000000006</v>
      </c>
      <c r="CD253" s="517">
        <v>76.867845000000003</v>
      </c>
      <c r="CE253" s="517">
        <v>76.045779999999993</v>
      </c>
      <c r="CF253" s="517">
        <v>76.850610000000003</v>
      </c>
      <c r="CG253" s="517">
        <v>76.518570000000011</v>
      </c>
      <c r="CH253" s="517">
        <v>76.71153000000001</v>
      </c>
      <c r="CI253" s="517">
        <v>75.65889</v>
      </c>
      <c r="CJ253" s="517">
        <v>76.165909999999997</v>
      </c>
      <c r="CK253" s="517">
        <v>76.696669999999997</v>
      </c>
      <c r="CL253" s="517">
        <v>78.914880000000011</v>
      </c>
      <c r="CM253" s="517">
        <v>81.205749999999995</v>
      </c>
      <c r="CN253" s="517">
        <v>80.77946</v>
      </c>
      <c r="CO253" s="517">
        <v>81.113960000000006</v>
      </c>
      <c r="CP253" s="517">
        <v>81.051719999999989</v>
      </c>
      <c r="CQ253" s="517">
        <v>81.734459999999999</v>
      </c>
      <c r="CR253" s="517">
        <v>82.698510000000013</v>
      </c>
      <c r="CS253" s="517">
        <v>85.826550000000012</v>
      </c>
      <c r="CT253" s="517">
        <v>97.748940000000005</v>
      </c>
      <c r="CU253" s="517">
        <v>99.908229999999989</v>
      </c>
      <c r="CV253" s="517">
        <v>97.491240000000005</v>
      </c>
      <c r="CW253" s="517">
        <v>97.236100000000008</v>
      </c>
      <c r="CX253" s="517">
        <v>100.03134000000001</v>
      </c>
      <c r="CY253" s="517">
        <v>105.60906</v>
      </c>
      <c r="CZ253" s="517">
        <v>107.28023999999999</v>
      </c>
      <c r="DA253" s="517">
        <v>110.51372000000001</v>
      </c>
      <c r="DB253" s="517">
        <v>117.92321999999999</v>
      </c>
      <c r="DC253" s="517">
        <v>116.74833999999998</v>
      </c>
      <c r="DD253" s="517">
        <v>118.50842</v>
      </c>
      <c r="DE253" s="517">
        <v>120.16776</v>
      </c>
      <c r="DF253" s="517">
        <v>111.12135134500002</v>
      </c>
      <c r="DG253" s="517">
        <v>111.62384200000001</v>
      </c>
      <c r="DH253" s="517">
        <v>114.70175060499999</v>
      </c>
      <c r="DI253" s="517">
        <v>113.49570961100001</v>
      </c>
      <c r="DJ253" s="517">
        <v>115.77598302500003</v>
      </c>
      <c r="DK253" s="517">
        <v>117.460533078</v>
      </c>
      <c r="DL253" s="517">
        <v>118.47587023599999</v>
      </c>
      <c r="DM253" s="517">
        <v>120.20972958599999</v>
      </c>
      <c r="DN253" s="517">
        <v>124.92722012299998</v>
      </c>
      <c r="DO253" s="517">
        <v>125.581073123</v>
      </c>
      <c r="DP253" s="517">
        <v>126.55598812300001</v>
      </c>
      <c r="DQ253" s="517">
        <v>131.52347900000001</v>
      </c>
      <c r="DR253" s="517">
        <v>129.88733199999999</v>
      </c>
      <c r="DS253" s="517">
        <v>130.24224399999997</v>
      </c>
      <c r="DT253" s="517">
        <v>133.128085</v>
      </c>
      <c r="DU253" s="517">
        <v>140.04676800000001</v>
      </c>
      <c r="DV253" s="517">
        <v>144.583178</v>
      </c>
      <c r="DW253" s="517">
        <v>151.91807300000005</v>
      </c>
      <c r="DX253" s="517">
        <v>157.05041199999999</v>
      </c>
      <c r="DY253" s="517">
        <v>158.325198</v>
      </c>
      <c r="DZ253" s="517">
        <v>159.13195800000003</v>
      </c>
      <c r="EA253" s="517">
        <v>161.036237</v>
      </c>
      <c r="EB253" s="517">
        <v>162.24890500000004</v>
      </c>
      <c r="EC253" s="517">
        <v>165.73478900000001</v>
      </c>
      <c r="ED253" s="517">
        <v>166.642661</v>
      </c>
      <c r="EE253" s="517">
        <v>169.84242000000003</v>
      </c>
      <c r="EF253" s="517">
        <v>175.64299600000001</v>
      </c>
      <c r="EG253" s="517">
        <v>179.68074500000003</v>
      </c>
      <c r="EH253" s="517">
        <v>184.89402700000005</v>
      </c>
      <c r="EI253" s="517">
        <v>189.64666800000001</v>
      </c>
      <c r="EJ253" s="517">
        <v>195.958136</v>
      </c>
      <c r="EK253" s="517">
        <v>199.37788200000003</v>
      </c>
      <c r="EL253" s="517">
        <v>202.76787200000001</v>
      </c>
      <c r="EM253" s="517">
        <v>205.40744800000002</v>
      </c>
      <c r="EN253" s="517">
        <v>208.86053999999999</v>
      </c>
      <c r="EO253" s="517">
        <v>211.30727000000005</v>
      </c>
      <c r="EP253" s="517">
        <v>204.785034</v>
      </c>
      <c r="EQ253" s="517">
        <v>214.27888999999999</v>
      </c>
      <c r="ER253" s="517">
        <v>222.45299000000006</v>
      </c>
      <c r="ES253" s="517">
        <v>223.63190599999999</v>
      </c>
      <c r="ET253" s="517">
        <v>227.13399799999999</v>
      </c>
      <c r="EU253" s="517">
        <v>230.463641</v>
      </c>
      <c r="EV253" s="517">
        <v>237.04486399999999</v>
      </c>
      <c r="EW253" s="517">
        <v>246.52290399999998</v>
      </c>
      <c r="EX253" s="517">
        <v>249.83996830000001</v>
      </c>
      <c r="EY253" s="517">
        <v>251.35811999999996</v>
      </c>
      <c r="EZ253" s="517">
        <v>249.39641199999997</v>
      </c>
      <c r="FA253" s="517">
        <v>258.61374299999994</v>
      </c>
      <c r="FB253" s="517">
        <v>260.88658900000001</v>
      </c>
      <c r="FC253" s="517">
        <v>263.08147100000002</v>
      </c>
      <c r="FD253" s="517">
        <v>268.98638799999998</v>
      </c>
      <c r="FE253" s="517">
        <v>279.195806</v>
      </c>
      <c r="FF253" s="517">
        <v>287.69441900000004</v>
      </c>
      <c r="FG253" s="517">
        <v>294.31760599999996</v>
      </c>
      <c r="FH253" s="517">
        <v>310.21882810000005</v>
      </c>
      <c r="FI253" s="517">
        <v>322.26386700000006</v>
      </c>
      <c r="FJ253" s="517">
        <v>328.10825299999993</v>
      </c>
      <c r="FK253" s="517">
        <v>338.18794399999996</v>
      </c>
      <c r="FL253" s="517">
        <v>342.03849799999995</v>
      </c>
      <c r="FM253" s="517">
        <v>341.02824899999996</v>
      </c>
      <c r="FN253" s="517">
        <v>333.44481676600003</v>
      </c>
      <c r="FO253" s="517">
        <v>336.38198210499996</v>
      </c>
      <c r="FP253" s="517">
        <v>336.49753949400002</v>
      </c>
      <c r="FQ253" s="517">
        <v>337.61204451200001</v>
      </c>
      <c r="FR253" s="517">
        <v>336.32862549400005</v>
      </c>
      <c r="FS253" s="517">
        <v>326.92749615100001</v>
      </c>
      <c r="FT253" s="517">
        <v>327.23524489100004</v>
      </c>
      <c r="FU253" s="517">
        <v>324.67127922800006</v>
      </c>
      <c r="FV253" s="517">
        <v>322.66783333100005</v>
      </c>
      <c r="FW253" s="517">
        <v>320.76904633100003</v>
      </c>
      <c r="FX253" s="517">
        <v>332.00054245800004</v>
      </c>
      <c r="FY253" s="517">
        <v>357.26079843999997</v>
      </c>
      <c r="FZ253" s="517">
        <v>365.32756512599997</v>
      </c>
      <c r="GA253" s="517">
        <v>359.91713923000003</v>
      </c>
      <c r="GB253" s="517">
        <v>365.91719331600001</v>
      </c>
      <c r="GC253" s="517">
        <v>369.16147558100005</v>
      </c>
      <c r="GD253" s="517">
        <v>368.49049769999999</v>
      </c>
      <c r="GE253" s="517">
        <v>371.18712365199991</v>
      </c>
      <c r="GF253" s="517">
        <v>376.49001120900004</v>
      </c>
      <c r="GG253" s="517">
        <v>378.54984262300002</v>
      </c>
      <c r="GH253" s="517">
        <v>377.95047614000003</v>
      </c>
      <c r="GI253" s="517">
        <v>383.41782925899997</v>
      </c>
      <c r="GJ253" s="517">
        <v>392.70419025899997</v>
      </c>
      <c r="GK253" s="517">
        <v>397.06769437500009</v>
      </c>
      <c r="GL253" s="517">
        <v>405.92804437500001</v>
      </c>
      <c r="GM253" s="517">
        <v>415.67420444299995</v>
      </c>
      <c r="GN253" s="517">
        <v>421.39165644299999</v>
      </c>
      <c r="GO253" s="517">
        <v>435.89775666000003</v>
      </c>
      <c r="GP253" s="517">
        <v>441.98199406199996</v>
      </c>
      <c r="GQ253" s="517">
        <v>446.99674483448314</v>
      </c>
      <c r="GR253" s="517">
        <v>471.22709389999994</v>
      </c>
      <c r="GS253" s="517">
        <v>483.78878677399996</v>
      </c>
      <c r="GT253" s="517">
        <v>490.25558967700005</v>
      </c>
      <c r="GU253" s="517">
        <v>502.30263592300014</v>
      </c>
      <c r="GV253" s="517">
        <v>506.61386351700003</v>
      </c>
      <c r="GW253" s="517">
        <v>506.26729899999992</v>
      </c>
      <c r="GX253" s="517">
        <v>515.90202599999998</v>
      </c>
      <c r="GY253" s="517">
        <v>539.15266600000018</v>
      </c>
      <c r="GZ253" s="517">
        <v>559.01524100000006</v>
      </c>
      <c r="HA253" s="517">
        <v>574.51177900000016</v>
      </c>
      <c r="HB253" s="517">
        <v>592.42774600000007</v>
      </c>
      <c r="HC253" s="517">
        <v>606.11085600000013</v>
      </c>
      <c r="HD253" s="517">
        <v>627.75461800000016</v>
      </c>
      <c r="HE253" s="517">
        <v>650.26395100000013</v>
      </c>
      <c r="HF253" s="517">
        <v>670.44689700000015</v>
      </c>
      <c r="HG253" s="517">
        <v>668.87070700000004</v>
      </c>
      <c r="HH253" s="517">
        <v>678.98286300000007</v>
      </c>
      <c r="HI253" s="517">
        <v>682.60043700000006</v>
      </c>
      <c r="HJ253" s="517">
        <v>690.252295</v>
      </c>
      <c r="HK253" s="517">
        <v>695.01232200000004</v>
      </c>
      <c r="HL253" s="517">
        <v>705.47941999999989</v>
      </c>
      <c r="HM253" s="517">
        <v>716.3725300000001</v>
      </c>
      <c r="HN253" s="517">
        <v>709.77195060000008</v>
      </c>
      <c r="HO253" s="517">
        <v>717.06326799999988</v>
      </c>
      <c r="HP253" s="517">
        <v>725.61945700000001</v>
      </c>
      <c r="HQ253" s="517">
        <v>734.5184109999999</v>
      </c>
      <c r="HR253" s="517">
        <v>736.68237399999987</v>
      </c>
      <c r="HS253" s="517">
        <v>748.31013900000016</v>
      </c>
      <c r="HT253" s="517">
        <v>759.866085</v>
      </c>
      <c r="HU253" s="517">
        <v>757.97694999999976</v>
      </c>
      <c r="HV253" s="517">
        <v>774.11141172926</v>
      </c>
      <c r="HW253" s="517">
        <v>785.98459999454599</v>
      </c>
      <c r="HX253" s="517">
        <v>788.28608865208582</v>
      </c>
      <c r="HY253" s="517">
        <v>805.55465763682491</v>
      </c>
      <c r="HZ253" s="517">
        <v>822.09353050634468</v>
      </c>
      <c r="IA253" s="517">
        <v>817.80650584225305</v>
      </c>
      <c r="IB253" s="517">
        <v>828.32150699019417</v>
      </c>
      <c r="IC253" s="517">
        <v>848.00196966051885</v>
      </c>
      <c r="ID253" s="517">
        <v>858.73507501065205</v>
      </c>
      <c r="IE253" s="517">
        <v>878.37044300819491</v>
      </c>
      <c r="IF253" s="517">
        <v>895.499732242356</v>
      </c>
      <c r="IG253" s="517">
        <v>906.30193180599827</v>
      </c>
      <c r="IH253" s="517">
        <v>919.72994694741556</v>
      </c>
      <c r="II253" s="517">
        <v>936.66904483726785</v>
      </c>
      <c r="IJ253" s="517">
        <v>995.39162618740215</v>
      </c>
      <c r="IK253" s="517">
        <v>1009.1220411711425</v>
      </c>
      <c r="IL253" s="517">
        <v>1029.3775056125098</v>
      </c>
      <c r="IM253" s="517">
        <v>1042.6205326618742</v>
      </c>
      <c r="IN253" s="517">
        <v>1054.5246281676114</v>
      </c>
      <c r="IO253" s="517">
        <v>1076.9963374031668</v>
      </c>
      <c r="IP253" s="517">
        <v>1095.8678418562131</v>
      </c>
      <c r="IQ253" s="517">
        <v>1127.3904227081994</v>
      </c>
      <c r="IR253" s="517">
        <v>1150.6043358105107</v>
      </c>
      <c r="IS253" s="517">
        <v>1178.5563423766753</v>
      </c>
      <c r="IT253" s="517">
        <v>1219.2133413317758</v>
      </c>
      <c r="IU253" s="517">
        <v>1222.4054097729993</v>
      </c>
      <c r="IV253" s="517">
        <v>1235.2942997368878</v>
      </c>
      <c r="IW253" s="517">
        <v>1257.4973530030386</v>
      </c>
      <c r="IX253" s="517">
        <v>1272.1952425050215</v>
      </c>
      <c r="IY253" s="517">
        <v>1287.4432103560966</v>
      </c>
      <c r="IZ253" s="517">
        <v>1296.5519758893597</v>
      </c>
      <c r="JA253" s="517">
        <v>1303.6305244011726</v>
      </c>
      <c r="JB253" s="517">
        <v>1321.4050279749874</v>
      </c>
      <c r="JC253" s="517">
        <v>1338.8958724008855</v>
      </c>
      <c r="JD253" s="517">
        <v>1282.7282339572012</v>
      </c>
      <c r="JE253" s="517">
        <v>1285.4470065683392</v>
      </c>
      <c r="JF253" s="517">
        <v>1298.3247627951473</v>
      </c>
      <c r="JG253" s="517">
        <v>1313.278077205199</v>
      </c>
      <c r="JH253" s="517">
        <v>1350.0379241302335</v>
      </c>
      <c r="JI253" s="517">
        <v>1365.1725164063691</v>
      </c>
      <c r="JJ253" s="517">
        <v>1370.9190190806221</v>
      </c>
      <c r="JK253" s="517">
        <v>1390.3246712782186</v>
      </c>
      <c r="JL253" s="517">
        <v>1381.0956052523757</v>
      </c>
      <c r="JM253" s="517">
        <v>1397.9540452588785</v>
      </c>
      <c r="JN253" s="517">
        <v>1408.9276635414956</v>
      </c>
      <c r="JO253" s="517">
        <v>1432.3695130883827</v>
      </c>
      <c r="JP253" s="517">
        <v>1442.1665989229946</v>
      </c>
      <c r="JQ253" s="517">
        <v>1464.2461456562596</v>
      </c>
      <c r="JR253" s="517">
        <v>1429.5258803746221</v>
      </c>
      <c r="JS253" s="517">
        <v>1435.9954759013685</v>
      </c>
      <c r="JT253" s="517">
        <v>1448.6233265670758</v>
      </c>
      <c r="JU253" s="517">
        <v>1463.5999674021932</v>
      </c>
      <c r="JV253" s="517">
        <v>1471.5463830040831</v>
      </c>
      <c r="JW253" s="517">
        <v>1491.3339450444894</v>
      </c>
      <c r="JX253" s="517">
        <v>1479.5002761906078</v>
      </c>
      <c r="JY253" s="517">
        <v>1496.4816495770763</v>
      </c>
      <c r="JZ253" s="517">
        <v>1510.4355854646121</v>
      </c>
      <c r="KA253" s="517">
        <v>1517.5285526418156</v>
      </c>
      <c r="KB253" s="517">
        <v>1566.6465792285114</v>
      </c>
      <c r="KC253" s="517">
        <v>1622.100532272482</v>
      </c>
      <c r="KD253" s="517">
        <v>1642.5162610708462</v>
      </c>
      <c r="KE253" s="517">
        <v>1646.2413254646347</v>
      </c>
      <c r="KF253" s="517">
        <v>1675.8543302228595</v>
      </c>
      <c r="KG253" s="517">
        <v>1715.2177530489582</v>
      </c>
      <c r="KH253" s="517">
        <v>1738.6251930708986</v>
      </c>
      <c r="KI253" s="517">
        <v>1754.3824649850358</v>
      </c>
      <c r="KJ253" s="517">
        <v>1765.6741347278644</v>
      </c>
      <c r="KK253" s="517">
        <v>1802.8023327945564</v>
      </c>
      <c r="KL253" s="517">
        <v>1814.0317222447659</v>
      </c>
      <c r="KM253" s="517">
        <v>1808.1880602625615</v>
      </c>
      <c r="KN253" s="517">
        <v>1824.7766033238222</v>
      </c>
      <c r="KO253" s="517">
        <v>1826.0263921062442</v>
      </c>
      <c r="KP253" s="517">
        <v>1868.6981501245498</v>
      </c>
      <c r="KQ253" s="517">
        <v>1880.4581387592057</v>
      </c>
      <c r="KR253" s="517">
        <v>1885.9321195831862</v>
      </c>
      <c r="KS253" s="517">
        <v>1927.9168547449456</v>
      </c>
      <c r="KT253" s="517">
        <v>1941.7822928024591</v>
      </c>
      <c r="KU253" s="517">
        <v>2006.8285972995702</v>
      </c>
      <c r="KV253" s="517">
        <v>2013.1573718595146</v>
      </c>
      <c r="KW253" s="517">
        <v>2084.0935375559247</v>
      </c>
      <c r="KX253" s="517">
        <v>2129.2964806857676</v>
      </c>
      <c r="KY253" s="517">
        <v>2156.4642586942737</v>
      </c>
      <c r="KZ253" s="517">
        <v>2196.2091248913998</v>
      </c>
      <c r="LA253" s="517">
        <v>2224.3539065132268</v>
      </c>
      <c r="LB253" s="517"/>
      <c r="LC253" s="517"/>
      <c r="LD253" s="517"/>
      <c r="LE253" s="517"/>
      <c r="LF253" s="517"/>
      <c r="LG253" s="517"/>
      <c r="LH253" s="517"/>
      <c r="LI253" s="517"/>
      <c r="LJ253" s="517"/>
      <c r="LK253" s="517"/>
      <c r="LL253" s="517"/>
      <c r="LM253" s="517"/>
      <c r="LN253" s="517"/>
      <c r="LO253" s="517"/>
      <c r="LP253" s="517"/>
      <c r="LQ253" s="517"/>
      <c r="LR253" s="517"/>
      <c r="LS253" s="517"/>
      <c r="LT253" s="517"/>
      <c r="LU253" s="517"/>
      <c r="LV253" s="517"/>
      <c r="LW253" s="517"/>
      <c r="LX253" s="517"/>
      <c r="LY253" s="517"/>
      <c r="LZ253" s="517"/>
      <c r="MA253" s="517"/>
      <c r="MB253" s="517"/>
      <c r="MC253" s="517"/>
      <c r="MD253" s="517"/>
      <c r="ME253" s="517"/>
      <c r="MF253" s="517"/>
      <c r="MG253" s="517"/>
      <c r="MH253" s="517"/>
      <c r="MI253" s="517"/>
      <c r="MJ253" s="517"/>
      <c r="MK253" s="517"/>
      <c r="ML253" s="517"/>
      <c r="MM253" s="517"/>
      <c r="MN253" s="517"/>
      <c r="MO253" s="517"/>
      <c r="MP253" s="517"/>
      <c r="MQ253" s="517"/>
      <c r="MR253" s="517"/>
      <c r="MS253" s="517"/>
      <c r="MT253" s="517"/>
      <c r="MU253" s="517"/>
      <c r="MV253" s="517"/>
      <c r="MW253" s="517"/>
    </row>
    <row r="254" spans="1:361">
      <c r="A254" s="714" t="s">
        <v>581</v>
      </c>
      <c r="B254" s="570">
        <v>0</v>
      </c>
      <c r="C254" s="570">
        <v>0</v>
      </c>
      <c r="D254" s="570">
        <v>0</v>
      </c>
      <c r="E254" s="570">
        <v>0</v>
      </c>
      <c r="F254" s="570">
        <v>0</v>
      </c>
      <c r="G254" s="570">
        <v>0</v>
      </c>
      <c r="H254" s="570">
        <v>0</v>
      </c>
      <c r="I254" s="570">
        <v>0</v>
      </c>
      <c r="J254" s="570">
        <v>0</v>
      </c>
      <c r="K254" s="570">
        <v>0</v>
      </c>
      <c r="L254" s="570">
        <v>0</v>
      </c>
      <c r="M254" s="570">
        <v>0</v>
      </c>
      <c r="N254" s="570">
        <v>0</v>
      </c>
      <c r="O254" s="570">
        <v>0</v>
      </c>
      <c r="P254" s="570">
        <v>0</v>
      </c>
      <c r="Q254" s="570">
        <v>0</v>
      </c>
      <c r="R254" s="570">
        <v>0</v>
      </c>
      <c r="S254" s="570">
        <v>0</v>
      </c>
      <c r="T254" s="570">
        <v>0</v>
      </c>
      <c r="U254" s="570">
        <v>0</v>
      </c>
      <c r="V254" s="570">
        <v>0</v>
      </c>
      <c r="W254" s="570">
        <v>0</v>
      </c>
      <c r="X254" s="570">
        <v>0</v>
      </c>
      <c r="Y254" s="570">
        <v>0</v>
      </c>
      <c r="Z254" s="570">
        <v>0</v>
      </c>
      <c r="AA254" s="570">
        <v>0</v>
      </c>
      <c r="AB254" s="570">
        <v>0</v>
      </c>
      <c r="AC254" s="570">
        <v>0</v>
      </c>
      <c r="AD254" s="570">
        <v>0</v>
      </c>
      <c r="AE254" s="570">
        <v>0</v>
      </c>
      <c r="AF254" s="570">
        <v>0</v>
      </c>
      <c r="AG254" s="570">
        <v>0</v>
      </c>
      <c r="AH254" s="570">
        <v>0</v>
      </c>
      <c r="AI254" s="570">
        <v>0</v>
      </c>
      <c r="AJ254" s="570">
        <v>0</v>
      </c>
      <c r="AK254" s="570">
        <v>0</v>
      </c>
      <c r="AL254" s="570">
        <v>0</v>
      </c>
      <c r="AM254" s="570">
        <v>0</v>
      </c>
      <c r="AN254" s="570">
        <v>0</v>
      </c>
      <c r="AO254" s="570">
        <v>0</v>
      </c>
      <c r="AP254" s="570">
        <v>0</v>
      </c>
      <c r="AQ254" s="570">
        <v>0</v>
      </c>
      <c r="AR254" s="570">
        <v>0</v>
      </c>
      <c r="AS254" s="570">
        <v>0</v>
      </c>
      <c r="AT254" s="570">
        <v>0</v>
      </c>
      <c r="AU254" s="570">
        <v>0</v>
      </c>
      <c r="AV254" s="570">
        <v>0</v>
      </c>
      <c r="AW254" s="570">
        <v>0</v>
      </c>
      <c r="AX254" s="570">
        <v>0</v>
      </c>
      <c r="AY254" s="570">
        <v>0</v>
      </c>
      <c r="AZ254" s="570">
        <v>0</v>
      </c>
      <c r="BA254" s="570">
        <v>0</v>
      </c>
      <c r="BB254" s="570">
        <v>0</v>
      </c>
      <c r="BC254" s="570">
        <v>0</v>
      </c>
      <c r="BD254" s="570">
        <v>0</v>
      </c>
      <c r="BE254" s="570">
        <v>0</v>
      </c>
      <c r="BF254" s="570">
        <v>0</v>
      </c>
      <c r="BG254" s="570">
        <v>0</v>
      </c>
      <c r="BH254" s="570">
        <v>0</v>
      </c>
      <c r="BI254" s="570">
        <v>0</v>
      </c>
      <c r="BJ254" s="570">
        <v>0</v>
      </c>
      <c r="BK254" s="570">
        <v>0</v>
      </c>
      <c r="BL254" s="570">
        <v>0</v>
      </c>
      <c r="BM254" s="570">
        <v>0</v>
      </c>
      <c r="BN254" s="570">
        <v>0</v>
      </c>
      <c r="BO254" s="570">
        <v>0</v>
      </c>
      <c r="BP254" s="570">
        <v>0</v>
      </c>
      <c r="BQ254" s="570">
        <v>0</v>
      </c>
      <c r="BR254" s="570">
        <v>0</v>
      </c>
      <c r="BS254" s="570">
        <v>0</v>
      </c>
      <c r="BT254" s="570">
        <v>0</v>
      </c>
      <c r="BU254" s="570">
        <v>0</v>
      </c>
      <c r="BV254" s="570">
        <v>0</v>
      </c>
      <c r="BW254" s="570">
        <v>0</v>
      </c>
      <c r="BX254" s="570">
        <v>0</v>
      </c>
      <c r="BY254" s="570">
        <v>0</v>
      </c>
      <c r="BZ254" s="570">
        <v>0</v>
      </c>
      <c r="CA254" s="570">
        <v>0</v>
      </c>
      <c r="CB254" s="570">
        <v>0</v>
      </c>
      <c r="CC254" s="570">
        <v>0</v>
      </c>
      <c r="CD254" s="570">
        <v>0</v>
      </c>
      <c r="CE254" s="570">
        <v>0</v>
      </c>
      <c r="CF254" s="570">
        <v>0</v>
      </c>
      <c r="CG254" s="570">
        <v>0</v>
      </c>
      <c r="CH254" s="570">
        <v>0</v>
      </c>
      <c r="CI254" s="570">
        <v>0</v>
      </c>
      <c r="CJ254" s="570">
        <v>0</v>
      </c>
      <c r="CK254" s="570">
        <v>0</v>
      </c>
      <c r="CL254" s="570">
        <v>0</v>
      </c>
      <c r="CM254" s="570">
        <v>0</v>
      </c>
      <c r="CN254" s="570">
        <v>0</v>
      </c>
      <c r="CO254" s="570">
        <v>0</v>
      </c>
      <c r="CP254" s="570">
        <v>0</v>
      </c>
      <c r="CQ254" s="570">
        <v>0</v>
      </c>
      <c r="CR254" s="570">
        <v>0</v>
      </c>
      <c r="CS254" s="570">
        <v>0</v>
      </c>
      <c r="CT254" s="570">
        <v>0</v>
      </c>
      <c r="CU254" s="570">
        <v>0</v>
      </c>
      <c r="CV254" s="570">
        <v>0</v>
      </c>
      <c r="CW254" s="570">
        <v>0</v>
      </c>
      <c r="CX254" s="570">
        <v>0</v>
      </c>
      <c r="CY254" s="570">
        <v>0</v>
      </c>
      <c r="CZ254" s="570">
        <v>0</v>
      </c>
      <c r="DA254" s="570">
        <v>0</v>
      </c>
      <c r="DB254" s="570">
        <v>0</v>
      </c>
      <c r="DC254" s="570">
        <v>0</v>
      </c>
      <c r="DD254" s="570">
        <v>0</v>
      </c>
      <c r="DE254" s="570">
        <v>0</v>
      </c>
      <c r="DF254" s="570">
        <v>0</v>
      </c>
      <c r="DG254" s="570">
        <v>0</v>
      </c>
      <c r="DH254" s="570">
        <v>0</v>
      </c>
      <c r="DI254" s="570">
        <v>0</v>
      </c>
      <c r="DJ254" s="570">
        <v>0</v>
      </c>
      <c r="DK254" s="570">
        <v>0</v>
      </c>
      <c r="DL254" s="570">
        <v>0</v>
      </c>
      <c r="DM254" s="570">
        <v>0</v>
      </c>
      <c r="DN254" s="570">
        <v>0</v>
      </c>
      <c r="DO254" s="570">
        <v>0</v>
      </c>
      <c r="DP254" s="570">
        <v>0</v>
      </c>
      <c r="DQ254" s="570">
        <v>0</v>
      </c>
      <c r="DR254" s="570">
        <v>0</v>
      </c>
      <c r="DS254" s="570">
        <v>0</v>
      </c>
      <c r="DT254" s="570">
        <v>0</v>
      </c>
      <c r="DU254" s="570">
        <v>0</v>
      </c>
      <c r="DV254" s="570">
        <v>0</v>
      </c>
      <c r="DW254" s="570">
        <v>0</v>
      </c>
      <c r="DX254" s="570">
        <v>0</v>
      </c>
      <c r="DY254" s="570">
        <v>0</v>
      </c>
      <c r="DZ254" s="570">
        <v>0</v>
      </c>
      <c r="EA254" s="570">
        <v>0</v>
      </c>
      <c r="EB254" s="570">
        <v>0</v>
      </c>
      <c r="EC254" s="570">
        <v>0</v>
      </c>
      <c r="ED254" s="570">
        <v>0</v>
      </c>
      <c r="EE254" s="570">
        <v>0</v>
      </c>
      <c r="EF254" s="570">
        <v>0</v>
      </c>
      <c r="EG254" s="570">
        <v>0</v>
      </c>
      <c r="EH254" s="570">
        <v>0</v>
      </c>
      <c r="EI254" s="570">
        <v>0</v>
      </c>
      <c r="EJ254" s="570">
        <v>0</v>
      </c>
      <c r="EK254" s="570">
        <v>0</v>
      </c>
      <c r="EL254" s="570">
        <v>0</v>
      </c>
      <c r="EM254" s="570">
        <v>0</v>
      </c>
      <c r="EN254" s="570">
        <v>0</v>
      </c>
      <c r="EO254" s="570">
        <v>0</v>
      </c>
      <c r="EP254" s="570">
        <v>0</v>
      </c>
      <c r="EQ254" s="570">
        <v>0</v>
      </c>
      <c r="ER254" s="570">
        <v>0</v>
      </c>
      <c r="ES254" s="570">
        <v>0</v>
      </c>
      <c r="ET254" s="570">
        <v>0</v>
      </c>
      <c r="EU254" s="570">
        <v>0</v>
      </c>
      <c r="EV254" s="570">
        <v>0</v>
      </c>
      <c r="EW254" s="570">
        <v>0</v>
      </c>
      <c r="EX254" s="570">
        <v>0</v>
      </c>
      <c r="EY254" s="570">
        <v>0</v>
      </c>
      <c r="EZ254" s="570">
        <v>0</v>
      </c>
      <c r="FA254" s="570">
        <v>0</v>
      </c>
      <c r="FB254" s="570">
        <v>0</v>
      </c>
      <c r="FC254" s="570">
        <v>0</v>
      </c>
      <c r="FD254" s="570">
        <v>0</v>
      </c>
      <c r="FE254" s="570">
        <v>0</v>
      </c>
      <c r="FF254" s="570">
        <v>0</v>
      </c>
      <c r="FG254" s="570">
        <v>0</v>
      </c>
      <c r="FH254" s="570">
        <v>0</v>
      </c>
      <c r="FI254" s="570">
        <v>0</v>
      </c>
      <c r="FJ254" s="570">
        <v>0</v>
      </c>
      <c r="FK254" s="570">
        <v>0</v>
      </c>
      <c r="FL254" s="570">
        <v>0</v>
      </c>
      <c r="FM254" s="570">
        <v>0</v>
      </c>
      <c r="FN254" s="570">
        <v>0</v>
      </c>
      <c r="FO254" s="570">
        <v>0</v>
      </c>
      <c r="FP254" s="570">
        <v>0</v>
      </c>
      <c r="FQ254" s="570">
        <v>0</v>
      </c>
      <c r="FR254" s="570">
        <v>0</v>
      </c>
      <c r="FS254" s="570">
        <v>0</v>
      </c>
      <c r="FT254" s="570">
        <v>0</v>
      </c>
      <c r="FU254" s="570">
        <v>0</v>
      </c>
      <c r="FV254" s="570">
        <v>0</v>
      </c>
      <c r="FW254" s="570">
        <v>0</v>
      </c>
      <c r="FX254" s="570">
        <v>0</v>
      </c>
      <c r="FY254" s="570">
        <v>0</v>
      </c>
      <c r="FZ254" s="570">
        <v>0</v>
      </c>
      <c r="GA254" s="570">
        <v>0</v>
      </c>
      <c r="GB254" s="570">
        <v>0</v>
      </c>
      <c r="GC254" s="570">
        <v>0</v>
      </c>
      <c r="GD254" s="570">
        <v>0</v>
      </c>
      <c r="GE254" s="570">
        <v>0</v>
      </c>
      <c r="GF254" s="570">
        <v>0</v>
      </c>
      <c r="GG254" s="570">
        <v>0</v>
      </c>
      <c r="GH254" s="570">
        <v>0</v>
      </c>
      <c r="GI254" s="570">
        <v>0</v>
      </c>
      <c r="GJ254" s="570">
        <v>0</v>
      </c>
      <c r="GK254" s="570">
        <v>0</v>
      </c>
      <c r="GL254" s="570">
        <v>0</v>
      </c>
      <c r="GM254" s="570">
        <v>0</v>
      </c>
      <c r="GN254" s="570">
        <v>0</v>
      </c>
      <c r="GO254" s="570">
        <v>0</v>
      </c>
      <c r="GP254" s="570">
        <v>0</v>
      </c>
      <c r="GQ254" s="570">
        <v>0</v>
      </c>
      <c r="GR254" s="570">
        <v>0</v>
      </c>
      <c r="GS254" s="570">
        <v>0</v>
      </c>
      <c r="GT254" s="570">
        <v>0</v>
      </c>
      <c r="GU254" s="570">
        <v>0</v>
      </c>
      <c r="GV254" s="570">
        <v>3.3480799999999999</v>
      </c>
      <c r="GW254" s="570">
        <v>3.2157900000000001</v>
      </c>
      <c r="GX254" s="570">
        <v>3.4674389999999997</v>
      </c>
      <c r="GY254" s="570">
        <v>5.2117399999999998</v>
      </c>
      <c r="GZ254" s="570">
        <v>4.7693859999999999</v>
      </c>
      <c r="HA254" s="570">
        <v>6.0134730000000003</v>
      </c>
      <c r="HB254" s="570">
        <v>6.7576320000000001</v>
      </c>
      <c r="HC254" s="570">
        <v>6.5533530000000004</v>
      </c>
      <c r="HD254" s="570">
        <v>7.6841650000000001</v>
      </c>
      <c r="HE254" s="570">
        <v>10.816619000000001</v>
      </c>
      <c r="HF254" s="570">
        <v>10.141361000000002</v>
      </c>
      <c r="HG254" s="570">
        <v>7.5642860000000001</v>
      </c>
      <c r="HH254" s="570">
        <v>4.7158819999999997</v>
      </c>
      <c r="HI254" s="570">
        <v>6.075787</v>
      </c>
      <c r="HJ254" s="570">
        <v>6.3480310000000006</v>
      </c>
      <c r="HK254" s="570">
        <v>6.7901889999999998</v>
      </c>
      <c r="HL254" s="570">
        <v>7.5158959999999997</v>
      </c>
      <c r="HM254" s="570">
        <v>8.8598210000000002</v>
      </c>
      <c r="HN254" s="570">
        <v>10.524902000000003</v>
      </c>
      <c r="HO254" s="570">
        <v>10.995529000000001</v>
      </c>
      <c r="HP254" s="570">
        <v>15.128927000000001</v>
      </c>
      <c r="HQ254" s="570">
        <v>14.734783999999998</v>
      </c>
      <c r="HR254" s="570">
        <v>11.411412999999998</v>
      </c>
      <c r="HS254" s="570">
        <v>13.336269663000001</v>
      </c>
      <c r="HT254" s="570">
        <v>17.289920000000002</v>
      </c>
      <c r="HU254" s="570">
        <v>15.777235000000001</v>
      </c>
      <c r="HV254" s="570">
        <v>18.374082995531229</v>
      </c>
      <c r="HW254" s="570">
        <v>19.806015863413396</v>
      </c>
      <c r="HX254" s="570">
        <v>24.196698456395083</v>
      </c>
      <c r="HY254" s="570">
        <v>25.509326561666146</v>
      </c>
      <c r="HZ254" s="570">
        <v>32.331731645280861</v>
      </c>
      <c r="IA254" s="570">
        <v>35.395636434801546</v>
      </c>
      <c r="IB254" s="570">
        <v>37.29258882124585</v>
      </c>
      <c r="IC254" s="570">
        <v>42.786326288143734</v>
      </c>
      <c r="ID254" s="570">
        <v>38.468958904613807</v>
      </c>
      <c r="IE254" s="570">
        <v>49.014650989865238</v>
      </c>
      <c r="IF254" s="570">
        <v>52.835685418737462</v>
      </c>
      <c r="IG254" s="570">
        <v>57.479382685721482</v>
      </c>
      <c r="IH254" s="570">
        <v>53.372514898966969</v>
      </c>
      <c r="II254" s="570">
        <v>57.180183037942093</v>
      </c>
      <c r="IJ254" s="570">
        <v>63.437735730935003</v>
      </c>
      <c r="IK254" s="570">
        <v>68.929727234168439</v>
      </c>
      <c r="IL254" s="570">
        <v>71.62375682657094</v>
      </c>
      <c r="IM254" s="570">
        <v>76.171739389232258</v>
      </c>
      <c r="IN254" s="570">
        <v>77.505204800779055</v>
      </c>
      <c r="IO254" s="570">
        <v>78.666154852120073</v>
      </c>
      <c r="IP254" s="570">
        <v>90.953745350139215</v>
      </c>
      <c r="IQ254" s="570">
        <v>105.1825084943538</v>
      </c>
      <c r="IR254" s="570">
        <v>115.43355666309299</v>
      </c>
      <c r="IS254" s="570">
        <v>133.61742316157776</v>
      </c>
      <c r="IT254" s="570">
        <v>146.57173137470093</v>
      </c>
      <c r="IU254" s="570">
        <v>145.77402717498416</v>
      </c>
      <c r="IV254" s="570">
        <v>158.24393104108995</v>
      </c>
      <c r="IW254" s="570">
        <v>166.17320739312865</v>
      </c>
      <c r="IX254" s="570">
        <v>180.04208324162008</v>
      </c>
      <c r="IY254" s="570">
        <v>178.91996571310341</v>
      </c>
      <c r="IZ254" s="570">
        <v>185.16954546734863</v>
      </c>
      <c r="JA254" s="570">
        <v>188.61565037748244</v>
      </c>
      <c r="JB254" s="570">
        <v>198.17918587018875</v>
      </c>
      <c r="JC254" s="570">
        <v>197.60560747732734</v>
      </c>
      <c r="JD254" s="570">
        <v>139.1698783482725</v>
      </c>
      <c r="JE254" s="570">
        <v>141.30573403000005</v>
      </c>
      <c r="JF254" s="570">
        <v>149.70911518300946</v>
      </c>
      <c r="JG254" s="570">
        <v>156.76540411689842</v>
      </c>
      <c r="JH254" s="570">
        <v>161.74366730148103</v>
      </c>
      <c r="JI254" s="570">
        <v>167.10357792549479</v>
      </c>
      <c r="JJ254" s="570">
        <v>170.88609186593942</v>
      </c>
      <c r="JK254" s="570">
        <v>193.26453947665843</v>
      </c>
      <c r="JL254" s="570">
        <v>172.9527850913025</v>
      </c>
      <c r="JM254" s="570">
        <v>177.87640714061746</v>
      </c>
      <c r="JN254" s="570">
        <v>179.09111181187478</v>
      </c>
      <c r="JO254" s="570">
        <v>200.86276893285927</v>
      </c>
      <c r="JP254" s="570">
        <v>197.49559948357143</v>
      </c>
      <c r="JQ254" s="570">
        <v>199.27071320923233</v>
      </c>
      <c r="JR254" s="570">
        <v>180.96007607573213</v>
      </c>
      <c r="JS254" s="570">
        <v>179.70412175868842</v>
      </c>
      <c r="JT254" s="570">
        <v>192.91987131421041</v>
      </c>
      <c r="JU254" s="570">
        <v>192.7623650579358</v>
      </c>
      <c r="JV254" s="570">
        <v>196.61195948618791</v>
      </c>
      <c r="JW254" s="570">
        <v>199.46052431096442</v>
      </c>
      <c r="JX254" s="570">
        <v>197.52669535336679</v>
      </c>
      <c r="JY254" s="570">
        <v>179.97561550862466</v>
      </c>
      <c r="JZ254" s="570">
        <v>172.63262042216567</v>
      </c>
      <c r="KA254" s="570">
        <v>173.37504660115002</v>
      </c>
      <c r="KB254" s="570">
        <v>180.10002613724669</v>
      </c>
      <c r="KC254" s="570">
        <v>186.94040914501417</v>
      </c>
      <c r="KD254" s="570">
        <v>189.12957779345891</v>
      </c>
      <c r="KE254" s="570">
        <v>185.70817112950652</v>
      </c>
      <c r="KF254" s="570">
        <v>198.05030614336147</v>
      </c>
      <c r="KG254" s="570">
        <v>222.95653343930815</v>
      </c>
      <c r="KH254" s="570">
        <v>221.43167722011614</v>
      </c>
      <c r="KI254" s="570">
        <v>226.40568578677076</v>
      </c>
      <c r="KJ254" s="570">
        <v>231.94917616350864</v>
      </c>
      <c r="KK254" s="570">
        <v>233.1202389208797</v>
      </c>
      <c r="KL254" s="570">
        <v>228.94614735677655</v>
      </c>
      <c r="KM254" s="570">
        <v>223.33290104050661</v>
      </c>
      <c r="KN254" s="570">
        <v>213.06773027002944</v>
      </c>
      <c r="KO254" s="570">
        <v>210.12642340270062</v>
      </c>
      <c r="KP254" s="570">
        <v>200.78048686274042</v>
      </c>
      <c r="KQ254" s="570">
        <v>210.43782768111492</v>
      </c>
      <c r="KR254" s="570">
        <v>207.76622513767848</v>
      </c>
      <c r="KS254" s="570">
        <v>221.90153686449403</v>
      </c>
      <c r="KT254" s="570">
        <v>240.73974150774922</v>
      </c>
      <c r="KU254" s="570">
        <v>225.08563566696532</v>
      </c>
      <c r="KV254" s="570">
        <v>233.83174054867413</v>
      </c>
      <c r="KW254" s="570">
        <v>235.94632349655009</v>
      </c>
      <c r="KX254" s="570">
        <v>238.44405266393767</v>
      </c>
      <c r="KY254" s="570">
        <v>236.59285082818792</v>
      </c>
      <c r="KZ254" s="570">
        <v>226.70946697804004</v>
      </c>
      <c r="LA254" s="570">
        <v>236.25275463546299</v>
      </c>
      <c r="LB254" s="570"/>
      <c r="LC254" s="570"/>
      <c r="LD254" s="570"/>
      <c r="LE254" s="570"/>
      <c r="LF254" s="570"/>
      <c r="LG254" s="570"/>
      <c r="LH254" s="570"/>
      <c r="LI254" s="570"/>
      <c r="LJ254" s="570"/>
      <c r="LK254" s="570"/>
      <c r="LL254" s="570"/>
      <c r="LM254" s="570"/>
      <c r="LN254" s="570"/>
      <c r="LO254" s="570"/>
      <c r="LP254" s="570"/>
      <c r="LQ254" s="570"/>
      <c r="LR254" s="570"/>
      <c r="LS254" s="570"/>
      <c r="LT254" s="570"/>
      <c r="LU254" s="570"/>
      <c r="LV254" s="570"/>
      <c r="LW254" s="570"/>
      <c r="LX254" s="570"/>
      <c r="LY254" s="570"/>
      <c r="LZ254" s="570"/>
      <c r="MA254" s="570"/>
      <c r="MB254" s="570"/>
      <c r="MC254" s="570"/>
      <c r="MD254" s="570"/>
      <c r="ME254" s="570"/>
      <c r="MF254" s="570"/>
      <c r="MG254" s="570"/>
      <c r="MH254" s="570"/>
      <c r="MI254" s="570"/>
      <c r="MJ254" s="570"/>
      <c r="MK254" s="570"/>
      <c r="ML254" s="570"/>
      <c r="MM254" s="570"/>
      <c r="MN254" s="570"/>
      <c r="MO254" s="570"/>
      <c r="MP254" s="570"/>
      <c r="MQ254" s="570"/>
      <c r="MR254" s="570"/>
      <c r="MS254" s="570"/>
      <c r="MT254" s="570"/>
      <c r="MU254" s="570"/>
      <c r="MV254" s="570"/>
      <c r="MW254" s="570"/>
    </row>
    <row r="255" spans="1:361">
      <c r="A255" s="714" t="s">
        <v>583</v>
      </c>
      <c r="B255" s="517">
        <v>-10.841900000000001</v>
      </c>
      <c r="C255" s="517">
        <v>-10.137699999999999</v>
      </c>
      <c r="D255" s="517">
        <v>-4.558600000000002</v>
      </c>
      <c r="E255" s="517">
        <v>-3.9084999999999965</v>
      </c>
      <c r="F255" s="517">
        <v>-2.2337999999999933</v>
      </c>
      <c r="G255" s="517">
        <v>-1.546599999999998</v>
      </c>
      <c r="H255" s="517">
        <v>-2.5673999999999957</v>
      </c>
      <c r="I255" s="517">
        <v>-3.5214000000000034</v>
      </c>
      <c r="J255" s="517">
        <v>-5.3383000000000038</v>
      </c>
      <c r="K255" s="517">
        <v>-5.5792999999999999</v>
      </c>
      <c r="L255" s="517">
        <v>-12.582900000000002</v>
      </c>
      <c r="M255" s="517">
        <v>-10.714399999999991</v>
      </c>
      <c r="N255" s="517">
        <v>-11.274600000000003</v>
      </c>
      <c r="O255" s="517">
        <v>-12.160400000000003</v>
      </c>
      <c r="P255" s="517">
        <v>-11.772000000000006</v>
      </c>
      <c r="Q255" s="517">
        <v>-12.249600000000012</v>
      </c>
      <c r="R255" s="517">
        <v>-12.745400000000007</v>
      </c>
      <c r="S255" s="517">
        <v>-12.805399999999988</v>
      </c>
      <c r="T255" s="517">
        <v>-12.811899999999994</v>
      </c>
      <c r="U255" s="517">
        <v>-12.968899999999991</v>
      </c>
      <c r="V255" s="517">
        <v>-14.332600000000003</v>
      </c>
      <c r="W255" s="517">
        <v>-15.396300000000004</v>
      </c>
      <c r="X255" s="517">
        <v>-14.308700000000005</v>
      </c>
      <c r="Y255" s="517">
        <v>-14.6953</v>
      </c>
      <c r="Z255" s="517">
        <v>-15.816699999999997</v>
      </c>
      <c r="AA255" s="517">
        <v>-15.551600000000004</v>
      </c>
      <c r="AB255" s="517">
        <v>-16.162500000000001</v>
      </c>
      <c r="AC255" s="517">
        <v>-15.733900000000002</v>
      </c>
      <c r="AD255" s="517">
        <v>-15.514599999999991</v>
      </c>
      <c r="AE255" s="517">
        <v>-19.832599999999999</v>
      </c>
      <c r="AF255" s="517">
        <v>-20.425200000000007</v>
      </c>
      <c r="AG255" s="517">
        <v>-20.608000000000011</v>
      </c>
      <c r="AH255" s="517">
        <v>-30.024900000000002</v>
      </c>
      <c r="AI255" s="517">
        <v>-30.933999999999994</v>
      </c>
      <c r="AJ255" s="517">
        <v>-30.937600000000007</v>
      </c>
      <c r="AK255" s="517">
        <v>-36.598299999999995</v>
      </c>
      <c r="AL255" s="517">
        <v>-25.114028999999995</v>
      </c>
      <c r="AM255" s="517">
        <v>-26.008424000000005</v>
      </c>
      <c r="AN255" s="517">
        <v>-26.188185000000001</v>
      </c>
      <c r="AO255" s="517">
        <v>-28.188393000000005</v>
      </c>
      <c r="AP255" s="517">
        <v>-25.779022999999995</v>
      </c>
      <c r="AQ255" s="517">
        <v>-28.485906</v>
      </c>
      <c r="AR255" s="517">
        <v>-30.045836000000012</v>
      </c>
      <c r="AS255" s="517">
        <v>-30.653093999999996</v>
      </c>
      <c r="AT255" s="517">
        <v>-29.411429000000009</v>
      </c>
      <c r="AU255" s="517">
        <v>-29.862313000000007</v>
      </c>
      <c r="AV255" s="517">
        <v>-30.133341000000005</v>
      </c>
      <c r="AW255" s="517">
        <v>-31.780184999999996</v>
      </c>
      <c r="AX255" s="517">
        <v>-29.244136000000012</v>
      </c>
      <c r="AY255" s="517">
        <v>-30.536460000000019</v>
      </c>
      <c r="AZ255" s="517">
        <v>-29.527944000000009</v>
      </c>
      <c r="BA255" s="517">
        <v>-28.827350000000003</v>
      </c>
      <c r="BB255" s="517">
        <v>-28.719533000000006</v>
      </c>
      <c r="BC255" s="517">
        <v>-29.216518000000004</v>
      </c>
      <c r="BD255" s="517">
        <v>-29.108423999999999</v>
      </c>
      <c r="BE255" s="517">
        <v>-31.612481999999996</v>
      </c>
      <c r="BF255" s="517">
        <v>-31.633998000000002</v>
      </c>
      <c r="BG255" s="517">
        <v>-30.004075000000018</v>
      </c>
      <c r="BH255" s="517">
        <v>-31.166690999999997</v>
      </c>
      <c r="BI255" s="517">
        <v>-35.451531000000017</v>
      </c>
      <c r="BJ255" s="517">
        <v>-31.885000000000005</v>
      </c>
      <c r="BK255" s="517">
        <v>-32.605000000000004</v>
      </c>
      <c r="BL255" s="517">
        <v>-31.031267</v>
      </c>
      <c r="BM255" s="517">
        <v>-31.962999999999997</v>
      </c>
      <c r="BN255" s="517">
        <v>-29.074300000000001</v>
      </c>
      <c r="BO255" s="517">
        <v>-30.094347999999993</v>
      </c>
      <c r="BP255" s="517">
        <v>-32.364799999999995</v>
      </c>
      <c r="BQ255" s="517">
        <v>-34.004100000000001</v>
      </c>
      <c r="BR255" s="517">
        <v>-37.377308999999997</v>
      </c>
      <c r="BS255" s="517">
        <v>-37.444200000000009</v>
      </c>
      <c r="BT255" s="517">
        <v>-38.787920000000014</v>
      </c>
      <c r="BU255" s="517">
        <v>-42.617138999999987</v>
      </c>
      <c r="BV255" s="517">
        <v>-39.193919999999991</v>
      </c>
      <c r="BW255" s="517">
        <v>-39.36272000000001</v>
      </c>
      <c r="BX255" s="517">
        <v>-38.599629999999998</v>
      </c>
      <c r="BY255" s="517">
        <v>-40.150260000000003</v>
      </c>
      <c r="BZ255" s="517">
        <v>-40.609260000000006</v>
      </c>
      <c r="CA255" s="517">
        <v>-41.131099999999996</v>
      </c>
      <c r="CB255" s="517">
        <v>-42.016469999999998</v>
      </c>
      <c r="CC255" s="517">
        <v>-39.710290000000001</v>
      </c>
      <c r="CD255" s="517">
        <v>-42.189830000000001</v>
      </c>
      <c r="CE255" s="517">
        <v>-46.855408999999995</v>
      </c>
      <c r="CF255" s="517">
        <v>-46.348250000000007</v>
      </c>
      <c r="CG255" s="517">
        <v>-45.359639999999999</v>
      </c>
      <c r="CH255" s="517">
        <v>-43.830079999999995</v>
      </c>
      <c r="CI255" s="517">
        <v>-42.496690000000008</v>
      </c>
      <c r="CJ255" s="517">
        <v>-40.280940000000015</v>
      </c>
      <c r="CK255" s="517">
        <v>-40.885779999999997</v>
      </c>
      <c r="CL255" s="517">
        <v>-42.719920000000002</v>
      </c>
      <c r="CM255" s="517">
        <v>-39.130569999999999</v>
      </c>
      <c r="CN255" s="517">
        <v>-42.141230000000007</v>
      </c>
      <c r="CO255" s="517">
        <v>-41.863069999999993</v>
      </c>
      <c r="CP255" s="517">
        <v>-42.625399999999999</v>
      </c>
      <c r="CQ255" s="517">
        <v>-45.646940000000001</v>
      </c>
      <c r="CR255" s="517">
        <v>-45.770430000000005</v>
      </c>
      <c r="CS255" s="517">
        <v>-48.623470000000012</v>
      </c>
      <c r="CT255" s="517">
        <v>-54.982809999999986</v>
      </c>
      <c r="CU255" s="517">
        <v>-53.103039999999993</v>
      </c>
      <c r="CV255" s="517">
        <v>-53.153070000000007</v>
      </c>
      <c r="CW255" s="517">
        <v>-56.247500000000002</v>
      </c>
      <c r="CX255" s="517">
        <v>-58.459609999999991</v>
      </c>
      <c r="CY255" s="517">
        <v>-61.988750000000003</v>
      </c>
      <c r="CZ255" s="517">
        <v>-60.345130000000005</v>
      </c>
      <c r="DA255" s="517">
        <v>-59.3994</v>
      </c>
      <c r="DB255" s="517">
        <v>-61.499739999999996</v>
      </c>
      <c r="DC255" s="517">
        <v>-62.592129999999997</v>
      </c>
      <c r="DD255" s="517">
        <v>-59.253789999999995</v>
      </c>
      <c r="DE255" s="517">
        <v>-65.730249999999984</v>
      </c>
      <c r="DF255" s="517">
        <v>-60.861982545000004</v>
      </c>
      <c r="DG255" s="517">
        <v>-61.097477799999993</v>
      </c>
      <c r="DH255" s="517">
        <v>-60.960424000000003</v>
      </c>
      <c r="DI255" s="517">
        <v>-57.850064040999982</v>
      </c>
      <c r="DJ255" s="517">
        <v>-59.255325384000002</v>
      </c>
      <c r="DK255" s="517">
        <v>-61.719757399000024</v>
      </c>
      <c r="DL255" s="517">
        <v>-62.157349703999998</v>
      </c>
      <c r="DM255" s="517">
        <v>-58.428180402999992</v>
      </c>
      <c r="DN255" s="517">
        <v>-61.020683000000012</v>
      </c>
      <c r="DO255" s="517">
        <v>-62.442260999999995</v>
      </c>
      <c r="DP255" s="517">
        <v>-68.552441000000002</v>
      </c>
      <c r="DQ255" s="517">
        <v>-76.90506900000004</v>
      </c>
      <c r="DR255" s="517">
        <v>-77.805143000000044</v>
      </c>
      <c r="DS255" s="517">
        <v>-69.827221000000009</v>
      </c>
      <c r="DT255" s="517">
        <v>-72.257159999999999</v>
      </c>
      <c r="DU255" s="517">
        <v>-70.039931000000081</v>
      </c>
      <c r="DV255" s="517">
        <v>-71.786697999999973</v>
      </c>
      <c r="DW255" s="517">
        <v>-73.644319326000073</v>
      </c>
      <c r="DX255" s="517">
        <v>-73.085678000000001</v>
      </c>
      <c r="DY255" s="517">
        <v>-77.117192000000003</v>
      </c>
      <c r="DZ255" s="517">
        <v>-78.419372000000038</v>
      </c>
      <c r="EA255" s="517">
        <v>-80.73509500000003</v>
      </c>
      <c r="EB255" s="517">
        <v>-81.810528000000033</v>
      </c>
      <c r="EC255" s="517">
        <v>-83.604976000000022</v>
      </c>
      <c r="ED255" s="517">
        <v>-88.924499999999938</v>
      </c>
      <c r="EE255" s="517">
        <v>-88.596142000000043</v>
      </c>
      <c r="EF255" s="517">
        <v>-89.232049999999973</v>
      </c>
      <c r="EG255" s="517">
        <v>-90.344513000000063</v>
      </c>
      <c r="EH255" s="517">
        <v>-90.446403000000103</v>
      </c>
      <c r="EI255" s="517">
        <v>-94.71265099999998</v>
      </c>
      <c r="EJ255" s="517">
        <v>-91.931978000000015</v>
      </c>
      <c r="EK255" s="517">
        <v>-99.912755000000047</v>
      </c>
      <c r="EL255" s="517">
        <v>-108.53246099999996</v>
      </c>
      <c r="EM255" s="517">
        <v>-107.13317400000003</v>
      </c>
      <c r="EN255" s="517">
        <v>-109.55058400000004</v>
      </c>
      <c r="EO255" s="517">
        <v>-106.39017600000005</v>
      </c>
      <c r="EP255" s="517">
        <v>-105.40172299999998</v>
      </c>
      <c r="EQ255" s="517">
        <v>-109.54129500000006</v>
      </c>
      <c r="ER255" s="517">
        <v>-112.08153800000002</v>
      </c>
      <c r="ES255" s="517">
        <v>-103.68422400000003</v>
      </c>
      <c r="ET255" s="517">
        <v>-98.059440999999964</v>
      </c>
      <c r="EU255" s="517">
        <v>-112.02690762900011</v>
      </c>
      <c r="EV255" s="517">
        <v>-116.75670599999997</v>
      </c>
      <c r="EW255" s="517">
        <v>-116.77892200000004</v>
      </c>
      <c r="EX255" s="517">
        <v>-121.34154329999987</v>
      </c>
      <c r="EY255" s="517">
        <v>-115.04703300000011</v>
      </c>
      <c r="EZ255" s="517">
        <v>-112.54675400000011</v>
      </c>
      <c r="FA255" s="517">
        <v>-109.63427599999989</v>
      </c>
      <c r="FB255" s="517">
        <v>-123.22839974700003</v>
      </c>
      <c r="FC255" s="517">
        <v>-109.38209100000006</v>
      </c>
      <c r="FD255" s="517">
        <v>-115.52875800000005</v>
      </c>
      <c r="FE255" s="517">
        <v>-119.55661663300006</v>
      </c>
      <c r="FF255" s="517">
        <v>-122.60944000000009</v>
      </c>
      <c r="FG255" s="517">
        <v>-104.93363099999982</v>
      </c>
      <c r="FH255" s="517">
        <v>-114.93739896700001</v>
      </c>
      <c r="FI255" s="517">
        <v>-128.19342200000008</v>
      </c>
      <c r="FJ255" s="517">
        <v>-129.75442399999997</v>
      </c>
      <c r="FK255" s="517">
        <v>-134.07948799999986</v>
      </c>
      <c r="FL255" s="517">
        <v>-133.58950599999986</v>
      </c>
      <c r="FM255" s="517">
        <v>-137.72298127999997</v>
      </c>
      <c r="FN255" s="517">
        <v>-136.496203428</v>
      </c>
      <c r="FO255" s="517">
        <v>-142.25433093000004</v>
      </c>
      <c r="FP255" s="517">
        <v>-137.64353784100004</v>
      </c>
      <c r="FQ255" s="517">
        <v>-138.05289154556206</v>
      </c>
      <c r="FR255" s="517">
        <v>-142.55975825000002</v>
      </c>
      <c r="FS255" s="517">
        <v>-144.99413304599992</v>
      </c>
      <c r="FT255" s="517">
        <v>-142.49027524200005</v>
      </c>
      <c r="FU255" s="517">
        <v>-139.18044487500009</v>
      </c>
      <c r="FV255" s="517">
        <v>-141.18237982299996</v>
      </c>
      <c r="FW255" s="517">
        <v>-139.53554507509006</v>
      </c>
      <c r="FX255" s="517">
        <v>-146.90952300000009</v>
      </c>
      <c r="FY255" s="517">
        <v>-135.46770482599996</v>
      </c>
      <c r="FZ255" s="517">
        <v>-140.58267845540007</v>
      </c>
      <c r="GA255" s="517">
        <v>-149.6179166136001</v>
      </c>
      <c r="GB255" s="517">
        <v>-151.8057809341999</v>
      </c>
      <c r="GC255" s="517">
        <v>-142.95359043700009</v>
      </c>
      <c r="GD255" s="517">
        <v>-145.92706495093776</v>
      </c>
      <c r="GE255" s="517">
        <v>-163.50401101499989</v>
      </c>
      <c r="GF255" s="517">
        <v>-157.59271882500008</v>
      </c>
      <c r="GG255" s="517">
        <v>-155.59445999440004</v>
      </c>
      <c r="GH255" s="517">
        <v>-157.89589992799995</v>
      </c>
      <c r="GI255" s="517">
        <v>-162.19058483200001</v>
      </c>
      <c r="GJ255" s="517">
        <v>-171.01281122419991</v>
      </c>
      <c r="GK255" s="517">
        <v>-171.22269532939998</v>
      </c>
      <c r="GL255" s="517">
        <v>-174.04513833780001</v>
      </c>
      <c r="GM255" s="517">
        <v>-168.1956932599999</v>
      </c>
      <c r="GN255" s="517">
        <v>-161.37308536260008</v>
      </c>
      <c r="GO255" s="517">
        <v>-169.93376532700012</v>
      </c>
      <c r="GP255" s="517">
        <v>-182.14426107400004</v>
      </c>
      <c r="GQ255" s="517">
        <v>-141.92225822375173</v>
      </c>
      <c r="GR255" s="517">
        <v>-154.44961608099987</v>
      </c>
      <c r="GS255" s="517">
        <v>-162.71106849772019</v>
      </c>
      <c r="GT255" s="517">
        <v>-177.47214702964021</v>
      </c>
      <c r="GU255" s="517">
        <v>-172.81717169820004</v>
      </c>
      <c r="GV255" s="517">
        <v>-170.99626710268021</v>
      </c>
      <c r="GW255" s="517">
        <v>-182.6346771219998</v>
      </c>
      <c r="GX255" s="517">
        <v>-175.95516615583995</v>
      </c>
      <c r="GY255" s="517">
        <v>-192.88675268336002</v>
      </c>
      <c r="GZ255" s="517">
        <v>-183.71027036532001</v>
      </c>
      <c r="HA255" s="517">
        <v>-181.12099601712012</v>
      </c>
      <c r="HB255" s="517">
        <v>-172.73740384232011</v>
      </c>
      <c r="HC255" s="517">
        <v>-187.11496964672008</v>
      </c>
      <c r="HD255" s="517">
        <v>-186.63608851743999</v>
      </c>
      <c r="HE255" s="517">
        <v>-191.2982280814401</v>
      </c>
      <c r="HF255" s="517">
        <v>-204.88524614544011</v>
      </c>
      <c r="HG255" s="517">
        <v>-213.52213998112023</v>
      </c>
      <c r="HH255" s="517">
        <v>-213.52903869760016</v>
      </c>
      <c r="HI255" s="517">
        <v>-210.09044011799998</v>
      </c>
      <c r="HJ255" s="517">
        <v>-213.7992569763999</v>
      </c>
      <c r="HK255" s="517">
        <v>-214.90521828240003</v>
      </c>
      <c r="HL255" s="517">
        <v>-217.06441409855998</v>
      </c>
      <c r="HM255" s="517">
        <v>-215.52104826016003</v>
      </c>
      <c r="HN255" s="517">
        <v>-227.59500317952015</v>
      </c>
      <c r="HO255" s="517">
        <v>-231.95654254367992</v>
      </c>
      <c r="HP255" s="517">
        <v>-239.36039401791999</v>
      </c>
      <c r="HQ255" s="517">
        <v>-243.25797258395971</v>
      </c>
      <c r="HR255" s="517">
        <v>-248.52512612991978</v>
      </c>
      <c r="HS255" s="517">
        <v>-255.85802519827533</v>
      </c>
      <c r="HT255" s="517">
        <v>-267.62944693883696</v>
      </c>
      <c r="HU255" s="517">
        <v>-282.46632906318064</v>
      </c>
      <c r="HV255" s="517">
        <v>-302.26040619674166</v>
      </c>
      <c r="HW255" s="517">
        <v>-309.17096985942948</v>
      </c>
      <c r="HX255" s="517">
        <v>-302.93709574224221</v>
      </c>
      <c r="HY255" s="517">
        <v>-313.4255099471896</v>
      </c>
      <c r="HZ255" s="517">
        <v>-327.00410830491569</v>
      </c>
      <c r="IA255" s="517">
        <v>-311.38685979213642</v>
      </c>
      <c r="IB255" s="517">
        <v>-341.42827392746756</v>
      </c>
      <c r="IC255" s="517">
        <v>-339.8095654362404</v>
      </c>
      <c r="ID255" s="517">
        <v>-371.5660456060337</v>
      </c>
      <c r="IE255" s="517">
        <v>-361.72348163904525</v>
      </c>
      <c r="IF255" s="517">
        <v>-356.46696969847835</v>
      </c>
      <c r="IG255" s="517">
        <v>-363.51016214828661</v>
      </c>
      <c r="IH255" s="517">
        <v>-356.78462057342608</v>
      </c>
      <c r="II255" s="517">
        <v>-340.47738968987824</v>
      </c>
      <c r="IJ255" s="517">
        <v>-389.0328455338954</v>
      </c>
      <c r="IK255" s="517">
        <v>-354.61277685419066</v>
      </c>
      <c r="IL255" s="517">
        <v>-371.48568820911606</v>
      </c>
      <c r="IM255" s="517">
        <v>-353.10437213388923</v>
      </c>
      <c r="IN255" s="517">
        <v>-330.65476729086993</v>
      </c>
      <c r="IO255" s="517">
        <v>-337.12830586957188</v>
      </c>
      <c r="IP255" s="517">
        <v>-345.43290983120124</v>
      </c>
      <c r="IQ255" s="517">
        <v>-340.73072892246898</v>
      </c>
      <c r="IR255" s="517">
        <v>-369.36374550540182</v>
      </c>
      <c r="IS255" s="517">
        <v>-383.68480029210247</v>
      </c>
      <c r="IT255" s="517">
        <v>-395.36326579092531</v>
      </c>
      <c r="IU255" s="517">
        <v>-407.78383543824333</v>
      </c>
      <c r="IV255" s="517">
        <v>-419.92250938931033</v>
      </c>
      <c r="IW255" s="517">
        <v>-420.79730607216152</v>
      </c>
      <c r="IX255" s="517">
        <v>-426.93287337321823</v>
      </c>
      <c r="IY255" s="517">
        <v>-446.79094022153811</v>
      </c>
      <c r="IZ255" s="517">
        <v>-439.08744437441362</v>
      </c>
      <c r="JA255" s="517">
        <v>-453.5091125347945</v>
      </c>
      <c r="JB255" s="517">
        <v>-455.20069263785075</v>
      </c>
      <c r="JC255" s="517">
        <v>-473.72237391541017</v>
      </c>
      <c r="JD255" s="517">
        <v>-483.75224591707791</v>
      </c>
      <c r="JE255" s="517">
        <v>-485.74309739998728</v>
      </c>
      <c r="JF255" s="517">
        <v>-486.7755801135379</v>
      </c>
      <c r="JG255" s="517">
        <v>-505.31452883060228</v>
      </c>
      <c r="JH255" s="517">
        <v>-510.758288974219</v>
      </c>
      <c r="JI255" s="517">
        <v>-498.29569521661745</v>
      </c>
      <c r="JJ255" s="517">
        <v>-508.62717456065775</v>
      </c>
      <c r="JK255" s="517">
        <v>-535.74195455977144</v>
      </c>
      <c r="JL255" s="517">
        <v>-524.65186388040627</v>
      </c>
      <c r="JM255" s="517">
        <v>-535.76357704963254</v>
      </c>
      <c r="JN255" s="517">
        <v>-533.1352205911229</v>
      </c>
      <c r="JO255" s="517">
        <v>-547.42425541426564</v>
      </c>
      <c r="JP255" s="517">
        <v>-564.38424352094682</v>
      </c>
      <c r="JQ255" s="517">
        <v>-580.3247872012023</v>
      </c>
      <c r="JR255" s="517">
        <v>-587.43738959249822</v>
      </c>
      <c r="JS255" s="517">
        <v>-618.77643456670103</v>
      </c>
      <c r="JT255" s="517">
        <v>-590.34627989148055</v>
      </c>
      <c r="JU255" s="517">
        <v>-585.52277331655091</v>
      </c>
      <c r="JV255" s="517">
        <v>-605.26021682456849</v>
      </c>
      <c r="JW255" s="517">
        <v>-629.29455869958997</v>
      </c>
      <c r="JX255" s="517">
        <v>-607.5322864923362</v>
      </c>
      <c r="JY255" s="517">
        <v>-630.47687889876397</v>
      </c>
      <c r="JZ255" s="517">
        <v>-633.9399488667176</v>
      </c>
      <c r="KA255" s="517">
        <v>-639.79348860108735</v>
      </c>
      <c r="KB255" s="517">
        <v>-625.75356576957222</v>
      </c>
      <c r="KC255" s="517">
        <v>-711.76080299706769</v>
      </c>
      <c r="KD255" s="517">
        <v>-708.63673697207332</v>
      </c>
      <c r="KE255" s="517">
        <v>-730.53170448946389</v>
      </c>
      <c r="KF255" s="517">
        <v>-719.77516159295237</v>
      </c>
      <c r="KG255" s="517">
        <v>-738.01890559114167</v>
      </c>
      <c r="KH255" s="517">
        <v>-743.94836499012979</v>
      </c>
      <c r="KI255" s="517">
        <v>-762.00568594442746</v>
      </c>
      <c r="KJ255" s="517">
        <v>-740.13558776998809</v>
      </c>
      <c r="KK255" s="517">
        <v>-730.59335058015085</v>
      </c>
      <c r="KL255" s="517">
        <v>-758.6529547391608</v>
      </c>
      <c r="KM255" s="517">
        <v>-751.45813697642029</v>
      </c>
      <c r="KN255" s="517">
        <v>-760.00465821534794</v>
      </c>
      <c r="KO255" s="517">
        <v>-771.74087575748479</v>
      </c>
      <c r="KP255" s="517">
        <v>-810.43366843285855</v>
      </c>
      <c r="KQ255" s="517">
        <v>-833.77761194720131</v>
      </c>
      <c r="KR255" s="517">
        <v>-886.86926682059652</v>
      </c>
      <c r="KS255" s="517">
        <v>-864.14272250719273</v>
      </c>
      <c r="KT255" s="517">
        <v>-852.52290145384745</v>
      </c>
      <c r="KU255" s="517">
        <v>-912.02075200124864</v>
      </c>
      <c r="KV255" s="517">
        <v>-874.90050406661226</v>
      </c>
      <c r="KW255" s="517">
        <v>-902.85286237608966</v>
      </c>
      <c r="KX255" s="517">
        <v>-916.64562162967809</v>
      </c>
      <c r="KY255" s="517">
        <v>-934.897428785118</v>
      </c>
      <c r="KZ255" s="517">
        <v>-980.25626796693166</v>
      </c>
      <c r="LA255" s="517">
        <v>-962.23023736220341</v>
      </c>
      <c r="LB255" s="517"/>
      <c r="LC255" s="517"/>
      <c r="LD255" s="517"/>
      <c r="LE255" s="517"/>
      <c r="LF255" s="517"/>
      <c r="LG255" s="517"/>
      <c r="LH255" s="517"/>
      <c r="LI255" s="517"/>
      <c r="LJ255" s="517"/>
      <c r="LK255" s="517"/>
      <c r="LL255" s="517"/>
      <c r="LM255" s="517"/>
      <c r="LN255" s="517"/>
      <c r="LO255" s="517"/>
      <c r="LP255" s="517"/>
      <c r="LQ255" s="517"/>
      <c r="LR255" s="517"/>
      <c r="LS255" s="517"/>
      <c r="LT255" s="517"/>
      <c r="LU255" s="517"/>
      <c r="LV255" s="517"/>
      <c r="LW255" s="517"/>
      <c r="LX255" s="517"/>
      <c r="LY255" s="517"/>
      <c r="LZ255" s="517"/>
      <c r="MA255" s="517"/>
      <c r="MB255" s="517"/>
      <c r="MC255" s="517"/>
      <c r="MD255" s="517"/>
      <c r="ME255" s="517"/>
      <c r="MF255" s="517"/>
      <c r="MG255" s="517"/>
      <c r="MH255" s="517"/>
      <c r="MI255" s="517"/>
      <c r="MJ255" s="517"/>
      <c r="MK255" s="517"/>
      <c r="ML255" s="517"/>
      <c r="MM255" s="517"/>
      <c r="MN255" s="517"/>
      <c r="MO255" s="517"/>
      <c r="MP255" s="517"/>
      <c r="MQ255" s="517"/>
      <c r="MR255" s="517"/>
      <c r="MS255" s="517"/>
      <c r="MT255" s="517"/>
      <c r="MU255" s="517"/>
      <c r="MV255" s="517"/>
      <c r="MW255" s="517"/>
    </row>
    <row r="256" spans="1:361">
      <c r="A256" s="717" t="s">
        <v>1358</v>
      </c>
      <c r="B256" s="517">
        <v>3.0700000000003058E-2</v>
      </c>
      <c r="C256" s="517">
        <v>2.250000000003638E-3</v>
      </c>
      <c r="D256" s="517">
        <v>-9.2999999999960892E-3</v>
      </c>
      <c r="E256" s="517">
        <v>1.799999999995805E-3</v>
      </c>
      <c r="F256" s="517">
        <v>4.199999999997317E-3</v>
      </c>
      <c r="G256" s="517">
        <v>2.6999999999901547E-3</v>
      </c>
      <c r="H256" s="517">
        <v>3.1000000000034333E-3</v>
      </c>
      <c r="I256" s="517">
        <v>3.6999999999878241E-3</v>
      </c>
      <c r="J256" s="517">
        <v>5.2999999999983061E-3</v>
      </c>
      <c r="K256" s="517">
        <v>0.18270000000001119</v>
      </c>
      <c r="L256" s="517">
        <v>7.0000000000192131E-4</v>
      </c>
      <c r="M256" s="517">
        <v>3.5300000000013654E-2</v>
      </c>
      <c r="N256" s="517">
        <v>6.4100000000003376E-2</v>
      </c>
      <c r="O256" s="517">
        <v>5.0100000000000477E-2</v>
      </c>
      <c r="P256" s="517">
        <v>0.16279999999998296</v>
      </c>
      <c r="Q256" s="517">
        <v>1.7999999999886995E-3</v>
      </c>
      <c r="R256" s="517">
        <v>4.4000000000039563E-3</v>
      </c>
      <c r="S256" s="517">
        <v>-0.19709999999999184</v>
      </c>
      <c r="T256" s="517">
        <v>4.199999999997317E-3</v>
      </c>
      <c r="U256" s="517">
        <v>5.0000000001659828E-4</v>
      </c>
      <c r="V256" s="517">
        <v>5.0199999999989586E-2</v>
      </c>
      <c r="W256" s="517">
        <v>-7.0000000000121076E-3</v>
      </c>
      <c r="X256" s="517">
        <v>3.1000000000034333E-3</v>
      </c>
      <c r="Y256" s="517">
        <v>-8.8000000000079126E-3</v>
      </c>
      <c r="Z256" s="517">
        <v>2.9999999999574811E-4</v>
      </c>
      <c r="AA256" s="517">
        <v>0.65296999999999628</v>
      </c>
      <c r="AB256" s="517">
        <v>-0.62789999999999679</v>
      </c>
      <c r="AC256" s="517">
        <v>-0.1160899999999998</v>
      </c>
      <c r="AD256" s="517">
        <v>-9.8599999999990473E-2</v>
      </c>
      <c r="AE256" s="517">
        <v>-8.8000000000008072E-2</v>
      </c>
      <c r="AF256" s="517">
        <v>0.136099999999999</v>
      </c>
      <c r="AG256" s="517">
        <v>3.6900000000002819E-2</v>
      </c>
      <c r="AH256" s="517">
        <v>1.4000000000010004E-2</v>
      </c>
      <c r="AI256" s="517">
        <v>-0.10030000000000427</v>
      </c>
      <c r="AJ256" s="517">
        <v>-4.7700000000006071E-2</v>
      </c>
      <c r="AK256" s="517">
        <v>-5.0000000000238742E-3</v>
      </c>
      <c r="AL256" s="517">
        <v>-0.17502999999999247</v>
      </c>
      <c r="AM256" s="517">
        <v>-0.11524000000000001</v>
      </c>
      <c r="AN256" s="517">
        <v>-1.0876599999999854</v>
      </c>
      <c r="AO256" s="517">
        <v>-0.67768999999999835</v>
      </c>
      <c r="AP256" s="517">
        <v>4.6260000000017953E-2</v>
      </c>
      <c r="AQ256" s="517">
        <v>-1.7874800000000022</v>
      </c>
      <c r="AR256" s="517">
        <v>1.1426300000000111</v>
      </c>
      <c r="AS256" s="517">
        <v>0.43379999999999086</v>
      </c>
      <c r="AT256" s="517">
        <v>0.40976999999999464</v>
      </c>
      <c r="AU256" s="517">
        <v>0.57184999999998354</v>
      </c>
      <c r="AV256" s="517">
        <v>0.47516000000000247</v>
      </c>
      <c r="AW256" s="517">
        <v>2.6200000000073942E-3</v>
      </c>
      <c r="AX256" s="517">
        <v>6.7740999999983842E-2</v>
      </c>
      <c r="AY256" s="517">
        <v>-0.57896500000001083</v>
      </c>
      <c r="AZ256" s="517">
        <v>-8.5306000000002769E-2</v>
      </c>
      <c r="BA256" s="517">
        <v>0.91481199999999774</v>
      </c>
      <c r="BB256" s="517">
        <v>0.40347399999998856</v>
      </c>
      <c r="BC256" s="517">
        <v>0.4522049999999922</v>
      </c>
      <c r="BD256" s="517">
        <v>0.39202199999999721</v>
      </c>
      <c r="BE256" s="517">
        <v>9.6429999999969596E-3</v>
      </c>
      <c r="BF256" s="517">
        <v>5.4824999999979696E-2</v>
      </c>
      <c r="BG256" s="517">
        <v>7.1347000000002936E-2</v>
      </c>
      <c r="BH256" s="517">
        <v>4.5530000000297832E-3</v>
      </c>
      <c r="BI256" s="517">
        <v>0.4813800000000299</v>
      </c>
      <c r="BJ256" s="517">
        <v>0.8939200000000227</v>
      </c>
      <c r="BK256" s="517">
        <v>1.5263199999999983</v>
      </c>
      <c r="BL256" s="517">
        <v>1.0176310000000228</v>
      </c>
      <c r="BM256" s="517">
        <v>1.2411999999999921</v>
      </c>
      <c r="BN256" s="517">
        <v>0.86105999999998062</v>
      </c>
      <c r="BO256" s="517">
        <v>0.77330600000000516</v>
      </c>
      <c r="BP256" s="517">
        <v>0.40709999999998558</v>
      </c>
      <c r="BQ256" s="517">
        <v>0.54010000000000957</v>
      </c>
      <c r="BR256" s="517">
        <v>0.33911000000000513</v>
      </c>
      <c r="BS256" s="517">
        <v>-0.84082000000002211</v>
      </c>
      <c r="BT256" s="517">
        <v>0.68967999999999563</v>
      </c>
      <c r="BU256" s="517">
        <v>1.0614649999999841</v>
      </c>
      <c r="BV256" s="517">
        <v>-0.3386690000000101</v>
      </c>
      <c r="BW256" s="517">
        <v>1.3999399999999582</v>
      </c>
      <c r="BX256" s="517">
        <v>2.7999999986150215E-5</v>
      </c>
      <c r="BY256" s="517">
        <v>7.899999999949614E-5</v>
      </c>
      <c r="BZ256" s="517">
        <v>-2.8000000014571924E-5</v>
      </c>
      <c r="CA256" s="517">
        <v>0.19662000000002422</v>
      </c>
      <c r="CB256" s="517">
        <v>2.8799999999762349E-3</v>
      </c>
      <c r="CC256" s="517">
        <v>2.6877300000000162</v>
      </c>
      <c r="CD256" s="517">
        <v>2.4025749999999846</v>
      </c>
      <c r="CE256" s="517">
        <v>-2.6281490000000218</v>
      </c>
      <c r="CF256" s="517">
        <v>-0.64979999999999905</v>
      </c>
      <c r="CG256" s="517">
        <v>-0.20047999999997046</v>
      </c>
      <c r="CH256" s="517">
        <v>0.80548000000003128</v>
      </c>
      <c r="CI256" s="517">
        <v>0.79931999999996606</v>
      </c>
      <c r="CJ256" s="517">
        <v>-0.19658000000001152</v>
      </c>
      <c r="CK256" s="517">
        <v>-0.20289999999999964</v>
      </c>
      <c r="CL256" s="517">
        <v>4.7000000003549758E-4</v>
      </c>
      <c r="CM256" s="517">
        <v>1.3999999995917278E-4</v>
      </c>
      <c r="CN256" s="517">
        <v>4.5269999999987931E-2</v>
      </c>
      <c r="CO256" s="517">
        <v>9.0000000000145519E-5</v>
      </c>
      <c r="CP256" s="517">
        <v>1.5999999996552106E-4</v>
      </c>
      <c r="CQ256" s="517">
        <v>6.4800000000104774E-3</v>
      </c>
      <c r="CR256" s="517">
        <v>-4.0999999998803105E-4</v>
      </c>
      <c r="CS256" s="517">
        <v>4.9999999998817657E-4</v>
      </c>
      <c r="CT256" s="517">
        <v>0.42277000000001408</v>
      </c>
      <c r="CU256" s="517">
        <v>0.42236999999997238</v>
      </c>
      <c r="CV256" s="517">
        <v>0.44617999999999824</v>
      </c>
      <c r="CW256" s="517">
        <v>0.7066000000000372</v>
      </c>
      <c r="CX256" s="517">
        <v>0.70721000000000345</v>
      </c>
      <c r="CY256" s="517">
        <v>0.70709999999999695</v>
      </c>
      <c r="CZ256" s="517">
        <v>2.4467899999999645</v>
      </c>
      <c r="DA256" s="517">
        <v>2.4573200000000384</v>
      </c>
      <c r="DB256" s="517">
        <v>2.4071299999999667</v>
      </c>
      <c r="DC256" s="517">
        <v>3.7650799999999833</v>
      </c>
      <c r="DD256" s="517">
        <v>3.3181800000000408</v>
      </c>
      <c r="DE256" s="517">
        <v>3.0452100000000257</v>
      </c>
      <c r="DF256" s="517">
        <v>-0.1774918467999953</v>
      </c>
      <c r="DG256" s="517">
        <v>-0.17092284299997118</v>
      </c>
      <c r="DH256" s="517">
        <v>0.1708001119999949</v>
      </c>
      <c r="DI256" s="517">
        <v>-1.7190880000157449E-3</v>
      </c>
      <c r="DJ256" s="517">
        <v>-0.92329647299996509</v>
      </c>
      <c r="DK256" s="517">
        <v>-0.40191194300001598</v>
      </c>
      <c r="DL256" s="517">
        <v>-1.8879682170000365</v>
      </c>
      <c r="DM256" s="517">
        <v>-0.35860560700004385</v>
      </c>
      <c r="DN256" s="517">
        <v>-0.29794244600003594</v>
      </c>
      <c r="DO256" s="517">
        <v>-6.2385340999981054E-2</v>
      </c>
      <c r="DP256" s="517">
        <v>-0.19216112399999474</v>
      </c>
      <c r="DQ256" s="517">
        <v>-2.25619999999995</v>
      </c>
      <c r="DR256" s="517">
        <v>1.1019999999945185E-2</v>
      </c>
      <c r="DS256" s="517">
        <v>3.350000000003206E-2</v>
      </c>
      <c r="DT256" s="517">
        <v>-4.500000000007276E-3</v>
      </c>
      <c r="DU256" s="517">
        <v>-6.0000000047466528E-5</v>
      </c>
      <c r="DV256" s="517">
        <v>4.0300000000286218E-3</v>
      </c>
      <c r="DW256" s="517">
        <v>-7.4000000000751243E-4</v>
      </c>
      <c r="DX256" s="517">
        <v>6.1000000002309207E-4</v>
      </c>
      <c r="DY256" s="517">
        <v>9.9999999747524271E-6</v>
      </c>
      <c r="DZ256" s="517">
        <v>-9.9999999747524271E-6</v>
      </c>
      <c r="EA256" s="517">
        <v>-1.0000000031595846E-5</v>
      </c>
      <c r="EB256" s="517">
        <v>-1.9999999949504854E-5</v>
      </c>
      <c r="EC256" s="517">
        <v>6.5000000003578862E-4</v>
      </c>
      <c r="ED256" s="517">
        <v>-9.9999999747524271E-6</v>
      </c>
      <c r="EE256" s="517">
        <v>9.9999999463307176E-6</v>
      </c>
      <c r="EF256" s="517">
        <v>-0.32981000000003746</v>
      </c>
      <c r="EG256" s="517">
        <v>0</v>
      </c>
      <c r="EH256" s="517">
        <v>0</v>
      </c>
      <c r="EI256" s="517">
        <v>8.0000000025393092E-5</v>
      </c>
      <c r="EJ256" s="517">
        <v>5.009999999970205E-3</v>
      </c>
      <c r="EK256" s="517">
        <v>1.0000000031595846E-5</v>
      </c>
      <c r="EL256" s="517">
        <v>-9.9999999179090082E-6</v>
      </c>
      <c r="EM256" s="517">
        <v>1.0000000088439265E-5</v>
      </c>
      <c r="EN256" s="517">
        <v>-3.1999999998788553E-4</v>
      </c>
      <c r="EO256" s="517">
        <v>9.9999999747524271E-6</v>
      </c>
      <c r="EP256" s="517">
        <v>-4.3000000005122274E-4</v>
      </c>
      <c r="EQ256" s="517">
        <v>-2.0000000006348273E-5</v>
      </c>
      <c r="ER256" s="517">
        <v>0</v>
      </c>
      <c r="ES256" s="517">
        <v>-5.0000000044292392E-5</v>
      </c>
      <c r="ET256" s="517">
        <v>9.9999999179090082E-6</v>
      </c>
      <c r="EU256" s="517">
        <v>-1.0000000088439265E-5</v>
      </c>
      <c r="EV256" s="517">
        <v>-2.0000000006348273E-5</v>
      </c>
      <c r="EW256" s="517">
        <v>2.0000000063191692E-5</v>
      </c>
      <c r="EX256" s="517">
        <v>2.0000000063191692E-5</v>
      </c>
      <c r="EY256" s="517">
        <v>0</v>
      </c>
      <c r="EZ256" s="517">
        <v>-8.0000000082236511E-5</v>
      </c>
      <c r="FA256" s="517">
        <v>-1.8699999999398642E-3</v>
      </c>
      <c r="FB256" s="517">
        <v>1.0086399999999571</v>
      </c>
      <c r="FC256" s="517">
        <v>1.0020200000000727</v>
      </c>
      <c r="FD256" s="517">
        <v>-4.8999999995658072E-4</v>
      </c>
      <c r="FE256" s="517">
        <v>0.99644000000000688</v>
      </c>
      <c r="FF256" s="517">
        <v>0.99733000000003358</v>
      </c>
      <c r="FG256" s="517">
        <v>-4.899999998997373E-4</v>
      </c>
      <c r="FH256" s="517">
        <v>1.077880000000107</v>
      </c>
      <c r="FI256" s="517">
        <v>1.0450800000000413</v>
      </c>
      <c r="FJ256" s="517">
        <v>-2.4740000000008422E-2</v>
      </c>
      <c r="FK256" s="517">
        <v>1.0370000000000346</v>
      </c>
      <c r="FL256" s="517">
        <v>1.015260000000012</v>
      </c>
      <c r="FM256" s="517">
        <v>9.1200000000526416E-3</v>
      </c>
      <c r="FN256" s="517">
        <v>-5.3300000000717773E-3</v>
      </c>
      <c r="FO256" s="517">
        <v>1.5449999999646025E-3</v>
      </c>
      <c r="FP256" s="517">
        <v>1.1000000000649379E-4</v>
      </c>
      <c r="FQ256" s="517">
        <v>6.1149999999940974E-2</v>
      </c>
      <c r="FR256" s="517">
        <v>5.1010000000076161E-2</v>
      </c>
      <c r="FS256" s="517">
        <v>2.6800000000548607E-3</v>
      </c>
      <c r="FT256" s="517">
        <v>2.955999999994674E-2</v>
      </c>
      <c r="FU256" s="517">
        <v>-2.3289999999917654E-2</v>
      </c>
      <c r="FV256" s="517">
        <v>1.8670000000042819E-2</v>
      </c>
      <c r="FW256" s="517">
        <v>3.0000000037944119E-5</v>
      </c>
      <c r="FX256" s="517">
        <v>1.0400000000117871E-2</v>
      </c>
      <c r="FY256" s="517">
        <v>-2.1070173860000523</v>
      </c>
      <c r="FZ256" s="517">
        <v>-8.0350000000066757E-2</v>
      </c>
      <c r="GA256" s="517">
        <v>-3.5372569983394442E-2</v>
      </c>
      <c r="GB256" s="517">
        <v>-3.8359448374762906E-2</v>
      </c>
      <c r="GC256" s="517">
        <v>-1.8076785760285929E-3</v>
      </c>
      <c r="GD256" s="517">
        <v>-3.8169999999922766E-2</v>
      </c>
      <c r="GE256" s="517">
        <v>5.1499999999577994E-3</v>
      </c>
      <c r="GF256" s="517">
        <v>5.7699999999840657E-3</v>
      </c>
      <c r="GG256" s="517">
        <v>-0.15606948039987856</v>
      </c>
      <c r="GH256" s="517">
        <v>-0.16562000000010357</v>
      </c>
      <c r="GI256" s="517">
        <v>-5.452000000013868E-2</v>
      </c>
      <c r="GJ256" s="517">
        <v>-7.9233313200006705E-2</v>
      </c>
      <c r="GK256" s="517">
        <v>-7.5649999999995998E-2</v>
      </c>
      <c r="GL256" s="517">
        <v>-7.5349999999957618E-2</v>
      </c>
      <c r="GM256" s="517">
        <v>-7.5340000000096552E-2</v>
      </c>
      <c r="GN256" s="517">
        <v>-7.5369999999907122E-2</v>
      </c>
      <c r="GO256" s="517">
        <v>-0.10241172557891787</v>
      </c>
      <c r="GP256" s="517">
        <v>-6.7099999999982174E-3</v>
      </c>
      <c r="GQ256" s="517">
        <v>-2.9895510000073955E-2</v>
      </c>
      <c r="GR256" s="517">
        <v>0.10008627999991404</v>
      </c>
      <c r="GS256" s="517">
        <v>3.6860000000046966E-2</v>
      </c>
      <c r="GT256" s="517">
        <v>-3.7670000000048276E-2</v>
      </c>
      <c r="GU256" s="517">
        <v>4.0720000000078471E-2</v>
      </c>
      <c r="GV256" s="517">
        <v>-4.070999999996161E-2</v>
      </c>
      <c r="GW256" s="517">
        <v>0.22088311055978238</v>
      </c>
      <c r="GX256" s="517">
        <v>0</v>
      </c>
      <c r="GY256" s="517">
        <v>0</v>
      </c>
      <c r="GZ256" s="517">
        <v>0</v>
      </c>
      <c r="HA256" s="517">
        <v>0</v>
      </c>
      <c r="HB256" s="517">
        <v>0</v>
      </c>
      <c r="HC256" s="517">
        <v>0</v>
      </c>
      <c r="HD256" s="517">
        <v>0</v>
      </c>
      <c r="HE256" s="517">
        <v>0</v>
      </c>
      <c r="HF256" s="517">
        <v>0</v>
      </c>
      <c r="HG256" s="517">
        <v>0</v>
      </c>
      <c r="HH256" s="517">
        <v>0</v>
      </c>
      <c r="HI256" s="517">
        <v>0</v>
      </c>
      <c r="HJ256" s="517">
        <v>0</v>
      </c>
      <c r="HK256" s="517">
        <v>0</v>
      </c>
      <c r="HL256" s="517">
        <v>0</v>
      </c>
      <c r="HM256" s="517">
        <v>0</v>
      </c>
      <c r="HN256" s="517">
        <v>0</v>
      </c>
      <c r="HO256" s="517">
        <v>0</v>
      </c>
      <c r="HP256" s="517">
        <v>0</v>
      </c>
      <c r="HQ256" s="517">
        <v>0</v>
      </c>
      <c r="HR256" s="517">
        <v>0</v>
      </c>
      <c r="HS256" s="517">
        <v>0</v>
      </c>
      <c r="HT256" s="517">
        <v>0</v>
      </c>
      <c r="HU256" s="517">
        <v>3.4043551602962907E-2</v>
      </c>
      <c r="HV256" s="517">
        <v>0</v>
      </c>
      <c r="HW256" s="517">
        <v>0</v>
      </c>
      <c r="HX256" s="517">
        <v>0</v>
      </c>
      <c r="HY256" s="517">
        <v>0</v>
      </c>
      <c r="HZ256" s="517">
        <v>0</v>
      </c>
      <c r="IA256" s="517">
        <v>0</v>
      </c>
      <c r="IB256" s="517">
        <v>0</v>
      </c>
      <c r="IC256" s="517">
        <v>0</v>
      </c>
      <c r="ID256" s="517">
        <v>0</v>
      </c>
      <c r="IE256" s="517">
        <v>0</v>
      </c>
      <c r="IF256" s="517">
        <v>0</v>
      </c>
      <c r="IG256" s="517">
        <v>0</v>
      </c>
      <c r="IH256" s="517">
        <v>0</v>
      </c>
      <c r="II256" s="517">
        <v>0</v>
      </c>
      <c r="IJ256" s="517">
        <v>0</v>
      </c>
      <c r="IK256" s="517">
        <v>0</v>
      </c>
      <c r="IL256" s="517">
        <v>0</v>
      </c>
      <c r="IM256" s="517">
        <v>0</v>
      </c>
      <c r="IN256" s="517">
        <v>0</v>
      </c>
      <c r="IO256" s="517">
        <v>0</v>
      </c>
      <c r="IP256" s="517">
        <v>0</v>
      </c>
      <c r="IQ256" s="517">
        <v>0</v>
      </c>
      <c r="IR256" s="517">
        <v>0</v>
      </c>
      <c r="IS256" s="517">
        <v>0</v>
      </c>
      <c r="IT256" s="517">
        <v>0</v>
      </c>
      <c r="IU256" s="517">
        <v>0</v>
      </c>
      <c r="IV256" s="517">
        <v>0</v>
      </c>
      <c r="IW256" s="517">
        <v>0</v>
      </c>
      <c r="IX256" s="517">
        <v>0</v>
      </c>
      <c r="IY256" s="517">
        <v>0</v>
      </c>
      <c r="IZ256" s="517">
        <v>0</v>
      </c>
      <c r="JA256" s="517">
        <v>0</v>
      </c>
      <c r="JB256" s="517">
        <v>0</v>
      </c>
      <c r="JC256" s="517">
        <v>0</v>
      </c>
      <c r="JD256" s="517">
        <v>0</v>
      </c>
      <c r="JE256" s="517">
        <v>0</v>
      </c>
      <c r="JF256" s="517">
        <v>0</v>
      </c>
      <c r="JG256" s="517">
        <v>0</v>
      </c>
      <c r="JH256" s="517">
        <v>0</v>
      </c>
      <c r="JI256" s="517">
        <v>0</v>
      </c>
      <c r="JJ256" s="517">
        <v>0</v>
      </c>
      <c r="JK256" s="517">
        <v>0</v>
      </c>
      <c r="JL256" s="517">
        <v>0</v>
      </c>
      <c r="JM256" s="517">
        <v>0</v>
      </c>
      <c r="JN256" s="517">
        <v>0</v>
      </c>
      <c r="JO256" s="517">
        <v>0</v>
      </c>
      <c r="JP256" s="517">
        <v>0</v>
      </c>
      <c r="JQ256" s="517">
        <v>0</v>
      </c>
      <c r="JR256" s="517">
        <v>0</v>
      </c>
      <c r="JS256" s="517">
        <v>0</v>
      </c>
      <c r="JT256" s="517">
        <v>0</v>
      </c>
      <c r="JU256" s="517">
        <v>0</v>
      </c>
      <c r="JV256" s="517">
        <v>0</v>
      </c>
      <c r="JW256" s="517">
        <v>0</v>
      </c>
      <c r="JX256" s="517">
        <v>0</v>
      </c>
      <c r="JY256" s="517">
        <v>0</v>
      </c>
      <c r="JZ256" s="517">
        <v>0</v>
      </c>
      <c r="KA256" s="517">
        <v>0</v>
      </c>
      <c r="KB256" s="517">
        <v>0</v>
      </c>
      <c r="KC256" s="517">
        <v>0</v>
      </c>
      <c r="KD256" s="517">
        <v>0</v>
      </c>
      <c r="KE256" s="517">
        <v>0</v>
      </c>
      <c r="KF256" s="517">
        <v>0</v>
      </c>
      <c r="KG256" s="517">
        <v>0</v>
      </c>
      <c r="KH256" s="517">
        <v>0</v>
      </c>
      <c r="KI256" s="517">
        <v>0</v>
      </c>
      <c r="KJ256" s="517">
        <v>0</v>
      </c>
      <c r="KK256" s="517">
        <v>0</v>
      </c>
      <c r="KL256" s="517">
        <v>0</v>
      </c>
      <c r="KM256" s="517">
        <v>0</v>
      </c>
      <c r="KN256" s="517">
        <v>0</v>
      </c>
      <c r="KO256" s="517">
        <v>0</v>
      </c>
      <c r="KP256" s="517">
        <v>0</v>
      </c>
      <c r="KQ256" s="517">
        <v>0</v>
      </c>
      <c r="KR256" s="517">
        <v>0</v>
      </c>
      <c r="KS256" s="517">
        <v>0</v>
      </c>
      <c r="KT256" s="517">
        <v>0</v>
      </c>
      <c r="KU256" s="517">
        <v>0</v>
      </c>
      <c r="KV256" s="517">
        <v>0</v>
      </c>
      <c r="KW256" s="517">
        <v>0</v>
      </c>
      <c r="KX256" s="517">
        <v>0</v>
      </c>
      <c r="KY256" s="517">
        <v>0</v>
      </c>
      <c r="KZ256" s="517">
        <v>0</v>
      </c>
      <c r="LA256" s="517">
        <v>0</v>
      </c>
      <c r="LB256" s="517"/>
      <c r="LC256" s="517"/>
      <c r="LD256" s="517"/>
      <c r="LE256" s="517"/>
      <c r="LF256" s="517"/>
      <c r="LG256" s="517"/>
      <c r="LH256" s="517"/>
      <c r="LI256" s="517"/>
      <c r="LJ256" s="517"/>
      <c r="LK256" s="517"/>
      <c r="LL256" s="517"/>
      <c r="LM256" s="517"/>
      <c r="LN256" s="517"/>
      <c r="LO256" s="517"/>
      <c r="LP256" s="517"/>
      <c r="LQ256" s="517"/>
      <c r="LR256" s="517"/>
      <c r="LS256" s="517"/>
      <c r="LT256" s="517"/>
      <c r="LU256" s="517"/>
      <c r="LV256" s="517"/>
      <c r="LW256" s="517"/>
      <c r="LX256" s="517"/>
      <c r="LY256" s="517"/>
      <c r="LZ256" s="517"/>
      <c r="MA256" s="517"/>
      <c r="MB256" s="517"/>
      <c r="MC256" s="517"/>
      <c r="MD256" s="517"/>
      <c r="ME256" s="517"/>
      <c r="MF256" s="517"/>
      <c r="MG256" s="517"/>
      <c r="MH256" s="517"/>
      <c r="MI256" s="517"/>
      <c r="MJ256" s="517"/>
      <c r="MK256" s="517"/>
      <c r="ML256" s="517"/>
      <c r="MM256" s="517"/>
      <c r="MN256" s="517"/>
      <c r="MO256" s="517"/>
      <c r="MP256" s="517"/>
      <c r="MQ256" s="517"/>
      <c r="MR256" s="517"/>
      <c r="MS256" s="517"/>
      <c r="MT256" s="517"/>
      <c r="MU256" s="517"/>
      <c r="MV256" s="517"/>
      <c r="MW256" s="517"/>
    </row>
    <row r="257" spans="1:361" s="216" customFormat="1">
      <c r="A257" s="713" t="s">
        <v>584</v>
      </c>
      <c r="B257" s="516">
        <v>36.602699999999999</v>
      </c>
      <c r="C257" s="516">
        <v>38.230400000000003</v>
      </c>
      <c r="D257" s="516">
        <v>39.864799999999995</v>
      </c>
      <c r="E257" s="516">
        <v>41.429600000000001</v>
      </c>
      <c r="F257" s="516">
        <v>43.978200000000001</v>
      </c>
      <c r="G257" s="516">
        <v>49.824200000000005</v>
      </c>
      <c r="H257" s="516">
        <v>54.483699999999999</v>
      </c>
      <c r="I257" s="516">
        <v>55.959800000000008</v>
      </c>
      <c r="J257" s="516">
        <v>59.287199999999999</v>
      </c>
      <c r="K257" s="516">
        <v>60.266199999999998</v>
      </c>
      <c r="L257" s="516">
        <v>58.495699999999992</v>
      </c>
      <c r="M257" s="516">
        <v>62.659199999999991</v>
      </c>
      <c r="N257" s="516">
        <v>61.9604</v>
      </c>
      <c r="O257" s="516">
        <v>59.908199999999994</v>
      </c>
      <c r="P257" s="516">
        <v>62.040000000000006</v>
      </c>
      <c r="Q257" s="516">
        <v>60.117199999999997</v>
      </c>
      <c r="R257" s="516">
        <v>59.885499999999993</v>
      </c>
      <c r="S257" s="516">
        <v>63.789900000000003</v>
      </c>
      <c r="T257" s="516">
        <v>64.946899999999999</v>
      </c>
      <c r="U257" s="516">
        <v>65.630099999999999</v>
      </c>
      <c r="V257" s="516">
        <v>65.617800000000003</v>
      </c>
      <c r="W257" s="516">
        <v>63.822500000000005</v>
      </c>
      <c r="X257" s="516">
        <v>65.188400000000001</v>
      </c>
      <c r="Y257" s="516">
        <v>68.899000000000001</v>
      </c>
      <c r="Z257" s="516">
        <v>68.623500000000007</v>
      </c>
      <c r="AA257" s="516">
        <v>70.538700000000006</v>
      </c>
      <c r="AB257" s="516">
        <v>74.159599999999998</v>
      </c>
      <c r="AC257" s="516">
        <v>78.832699999999988</v>
      </c>
      <c r="AD257" s="516">
        <v>86.822300000000013</v>
      </c>
      <c r="AE257" s="516">
        <v>84.304100000000005</v>
      </c>
      <c r="AF257" s="516">
        <v>82.465499999999992</v>
      </c>
      <c r="AG257" s="516">
        <v>81.534099999999995</v>
      </c>
      <c r="AH257" s="516">
        <v>81.179399999999987</v>
      </c>
      <c r="AI257" s="516">
        <v>81.238600000000005</v>
      </c>
      <c r="AJ257" s="516">
        <v>84.470500000000001</v>
      </c>
      <c r="AK257" s="516">
        <v>90.171500000000009</v>
      </c>
      <c r="AL257" s="516">
        <v>85.455299999999994</v>
      </c>
      <c r="AM257" s="516">
        <v>87.611900000000006</v>
      </c>
      <c r="AN257" s="516">
        <v>86.49169999999998</v>
      </c>
      <c r="AO257" s="516">
        <v>81.256799999999998</v>
      </c>
      <c r="AP257" s="516">
        <v>80.749799999999993</v>
      </c>
      <c r="AQ257" s="516">
        <v>83.725000000000009</v>
      </c>
      <c r="AR257" s="516">
        <v>82.694081999999995</v>
      </c>
      <c r="AS257" s="516">
        <v>81.800060999999999</v>
      </c>
      <c r="AT257" s="516">
        <v>82.035038</v>
      </c>
      <c r="AU257" s="516">
        <v>81.824972000000002</v>
      </c>
      <c r="AV257" s="516">
        <v>81.989869999999996</v>
      </c>
      <c r="AW257" s="516">
        <v>92.420668000000006</v>
      </c>
      <c r="AX257" s="516">
        <v>89.177131000000003</v>
      </c>
      <c r="AY257" s="516">
        <v>91.185987000000011</v>
      </c>
      <c r="AZ257" s="516">
        <v>92.526920999999987</v>
      </c>
      <c r="BA257" s="516">
        <v>88.557202000000004</v>
      </c>
      <c r="BB257" s="516">
        <v>92.759997000000013</v>
      </c>
      <c r="BC257" s="516">
        <v>93.284128999999993</v>
      </c>
      <c r="BD257" s="516">
        <v>94.758027999999996</v>
      </c>
      <c r="BE257" s="516">
        <v>94.150953000000001</v>
      </c>
      <c r="BF257" s="516">
        <v>97.56244199999999</v>
      </c>
      <c r="BG257" s="516">
        <v>95.662756000000002</v>
      </c>
      <c r="BH257" s="516">
        <v>93.419723999999988</v>
      </c>
      <c r="BI257" s="516">
        <v>97.250058999999993</v>
      </c>
      <c r="BJ257" s="516">
        <v>94.617399999999989</v>
      </c>
      <c r="BK257" s="516">
        <v>93.202399999999983</v>
      </c>
      <c r="BL257" s="516">
        <v>95.471669999999989</v>
      </c>
      <c r="BM257" s="516">
        <v>98.887900000000002</v>
      </c>
      <c r="BN257" s="516">
        <v>98.306600000000003</v>
      </c>
      <c r="BO257" s="516">
        <v>101.54268399999999</v>
      </c>
      <c r="BP257" s="516">
        <v>102.20740000000001</v>
      </c>
      <c r="BQ257" s="516">
        <v>103.271</v>
      </c>
      <c r="BR257" s="516">
        <v>99.730489000000006</v>
      </c>
      <c r="BS257" s="516">
        <v>101.5523</v>
      </c>
      <c r="BT257" s="516">
        <v>104.0433</v>
      </c>
      <c r="BU257" s="516">
        <v>111.81519200000001</v>
      </c>
      <c r="BV257" s="516">
        <v>123.87395700000002</v>
      </c>
      <c r="BW257" s="516">
        <v>123.82785700000001</v>
      </c>
      <c r="BX257" s="516">
        <v>122.16746900000001</v>
      </c>
      <c r="BY257" s="516">
        <v>123.385313</v>
      </c>
      <c r="BZ257" s="516">
        <v>127.55199999999999</v>
      </c>
      <c r="CA257" s="516">
        <v>127.74614999999997</v>
      </c>
      <c r="CB257" s="516">
        <v>126.76553000000001</v>
      </c>
      <c r="CC257" s="516">
        <v>122.48996</v>
      </c>
      <c r="CD257" s="516">
        <v>125.3165</v>
      </c>
      <c r="CE257" s="516">
        <v>122.89289000000002</v>
      </c>
      <c r="CF257" s="516">
        <v>124.18086</v>
      </c>
      <c r="CG257" s="516">
        <v>130.68788999999998</v>
      </c>
      <c r="CH257" s="516">
        <v>126.91050999999999</v>
      </c>
      <c r="CI257" s="516">
        <v>128.39985000000001</v>
      </c>
      <c r="CJ257" s="516">
        <v>129.70029</v>
      </c>
      <c r="CK257" s="516">
        <v>129.34800000000001</v>
      </c>
      <c r="CL257" s="516">
        <v>133.96538000000001</v>
      </c>
      <c r="CM257" s="516">
        <v>135.59664000000004</v>
      </c>
      <c r="CN257" s="516">
        <v>143.77734000000001</v>
      </c>
      <c r="CO257" s="516">
        <v>143.09545</v>
      </c>
      <c r="CP257" s="516">
        <v>135.30090000000001</v>
      </c>
      <c r="CQ257" s="516">
        <v>143.06644</v>
      </c>
      <c r="CR257" s="516">
        <v>142.16147000000001</v>
      </c>
      <c r="CS257" s="516">
        <v>146.79408000000001</v>
      </c>
      <c r="CT257" s="516">
        <v>148.16712999999999</v>
      </c>
      <c r="CU257" s="516">
        <v>151.03653000000003</v>
      </c>
      <c r="CV257" s="516">
        <v>149.47967</v>
      </c>
      <c r="CW257" s="516">
        <v>150.13042999999999</v>
      </c>
      <c r="CX257" s="516">
        <v>154.96796000000001</v>
      </c>
      <c r="CY257" s="516">
        <v>159.66892999999999</v>
      </c>
      <c r="CZ257" s="516">
        <v>164.59333000000001</v>
      </c>
      <c r="DA257" s="516">
        <v>165.71364999999997</v>
      </c>
      <c r="DB257" s="516">
        <v>167.73446000000001</v>
      </c>
      <c r="DC257" s="516">
        <v>168.98612</v>
      </c>
      <c r="DD257" s="516">
        <v>168.41588999999999</v>
      </c>
      <c r="DE257" s="516">
        <v>178.0137</v>
      </c>
      <c r="DF257" s="516">
        <v>171.53655333200001</v>
      </c>
      <c r="DG257" s="516">
        <v>172.68038664699998</v>
      </c>
      <c r="DH257" s="516">
        <v>169.80421107800001</v>
      </c>
      <c r="DI257" s="516">
        <v>172.10794145900002</v>
      </c>
      <c r="DJ257" s="516">
        <v>173.76405367870001</v>
      </c>
      <c r="DK257" s="516">
        <v>174.57272671999999</v>
      </c>
      <c r="DL257" s="516">
        <v>184.24508281300001</v>
      </c>
      <c r="DM257" s="516">
        <v>181.53153449600003</v>
      </c>
      <c r="DN257" s="516">
        <v>180.62173218899997</v>
      </c>
      <c r="DO257" s="516">
        <v>184.443963553</v>
      </c>
      <c r="DP257" s="516">
        <v>187.54764511299999</v>
      </c>
      <c r="DQ257" s="516">
        <v>206.16541121199995</v>
      </c>
      <c r="DR257" s="516">
        <v>202.70980963099998</v>
      </c>
      <c r="DS257" s="516">
        <v>204.66610852999997</v>
      </c>
      <c r="DT257" s="516">
        <v>207.92070002299999</v>
      </c>
      <c r="DU257" s="516">
        <v>211.45104409699996</v>
      </c>
      <c r="DV257" s="516">
        <v>221.23953195199999</v>
      </c>
      <c r="DW257" s="516">
        <v>224.66217802199998</v>
      </c>
      <c r="DX257" s="516">
        <v>235.42101393233997</v>
      </c>
      <c r="DY257" s="516">
        <v>230.05846211348</v>
      </c>
      <c r="DZ257" s="516">
        <v>224.50677313327998</v>
      </c>
      <c r="EA257" s="516">
        <v>230.10605128799</v>
      </c>
      <c r="EB257" s="516">
        <v>239.90019753899995</v>
      </c>
      <c r="EC257" s="516">
        <v>246.22652493999999</v>
      </c>
      <c r="ED257" s="516">
        <v>235.34183229400003</v>
      </c>
      <c r="EE257" s="516">
        <v>242.75588630199999</v>
      </c>
      <c r="EF257" s="516">
        <v>244.90094889400007</v>
      </c>
      <c r="EG257" s="516">
        <v>259.31055884599999</v>
      </c>
      <c r="EH257" s="516">
        <v>271.93991206199991</v>
      </c>
      <c r="EI257" s="516">
        <v>269.83211206730005</v>
      </c>
      <c r="EJ257" s="516">
        <v>287.06735276000001</v>
      </c>
      <c r="EK257" s="516">
        <v>288.00191212199996</v>
      </c>
      <c r="EL257" s="516">
        <v>287.39812175700001</v>
      </c>
      <c r="EM257" s="516">
        <v>296.71118323399998</v>
      </c>
      <c r="EN257" s="516">
        <v>309.12177482599998</v>
      </c>
      <c r="EO257" s="516">
        <v>320.97249406600002</v>
      </c>
      <c r="EP257" s="516">
        <v>296.39665141199998</v>
      </c>
      <c r="EQ257" s="516">
        <v>306.02706753799993</v>
      </c>
      <c r="ER257" s="516">
        <v>313.17604371100003</v>
      </c>
      <c r="ES257" s="516">
        <v>326.67645613899998</v>
      </c>
      <c r="ET257" s="516">
        <v>343.70519335800003</v>
      </c>
      <c r="EU257" s="516">
        <v>341.83733026599992</v>
      </c>
      <c r="EV257" s="516">
        <v>352.62147348299999</v>
      </c>
      <c r="EW257" s="516">
        <v>365.6898722119999</v>
      </c>
      <c r="EX257" s="516">
        <v>374.19346705100008</v>
      </c>
      <c r="EY257" s="516">
        <v>389.03702913099994</v>
      </c>
      <c r="EZ257" s="516">
        <v>405.49362980999996</v>
      </c>
      <c r="FA257" s="516">
        <v>425.65391606399999</v>
      </c>
      <c r="FB257" s="516">
        <v>423.81747277699998</v>
      </c>
      <c r="FC257" s="516">
        <v>415.73001222699997</v>
      </c>
      <c r="FD257" s="516">
        <v>422.04521137899991</v>
      </c>
      <c r="FE257" s="516">
        <v>431.96744836699997</v>
      </c>
      <c r="FF257" s="516">
        <v>443.92570529799991</v>
      </c>
      <c r="FG257" s="516">
        <v>453.95061725700009</v>
      </c>
      <c r="FH257" s="516">
        <v>466.20983013299991</v>
      </c>
      <c r="FI257" s="516">
        <v>462.41818678800001</v>
      </c>
      <c r="FJ257" s="516">
        <v>466.57029194699999</v>
      </c>
      <c r="FK257" s="516">
        <v>464.31399120100002</v>
      </c>
      <c r="FL257" s="516">
        <v>473.71469675200012</v>
      </c>
      <c r="FM257" s="516">
        <v>466.40499265699992</v>
      </c>
      <c r="FN257" s="516">
        <v>438.72276768423836</v>
      </c>
      <c r="FO257" s="516">
        <v>427.91566403399997</v>
      </c>
      <c r="FP257" s="516">
        <v>432.85796699299999</v>
      </c>
      <c r="FQ257" s="516">
        <v>442.70156586100006</v>
      </c>
      <c r="FR257" s="516">
        <v>435.87195357100001</v>
      </c>
      <c r="FS257" s="516">
        <v>437.06358575000007</v>
      </c>
      <c r="FT257" s="516">
        <v>465.98791927800005</v>
      </c>
      <c r="FU257" s="516">
        <v>467.88036470599991</v>
      </c>
      <c r="FV257" s="516">
        <v>460.31403682500013</v>
      </c>
      <c r="FW257" s="516">
        <v>468.74197782499999</v>
      </c>
      <c r="FX257" s="516">
        <v>486.7949608969999</v>
      </c>
      <c r="FY257" s="516">
        <v>526.58001216000002</v>
      </c>
      <c r="FZ257" s="516">
        <v>511.31045116999996</v>
      </c>
      <c r="GA257" s="516">
        <v>510.35083488099997</v>
      </c>
      <c r="GB257" s="516">
        <v>502.77015313700008</v>
      </c>
      <c r="GC257" s="516">
        <v>520.03976750799995</v>
      </c>
      <c r="GD257" s="516">
        <v>528.38372636199983</v>
      </c>
      <c r="GE257" s="516">
        <v>554.93535648800002</v>
      </c>
      <c r="GF257" s="516">
        <v>568.91813274699996</v>
      </c>
      <c r="GG257" s="516">
        <v>572.23424384299994</v>
      </c>
      <c r="GH257" s="516">
        <v>571.06451309400018</v>
      </c>
      <c r="GI257" s="516">
        <v>584.98945452900011</v>
      </c>
      <c r="GJ257" s="516">
        <v>585.24314451700002</v>
      </c>
      <c r="GK257" s="516">
        <v>615.935806168</v>
      </c>
      <c r="GL257" s="516">
        <v>610.28525882199995</v>
      </c>
      <c r="GM257" s="516">
        <v>619.56424961700009</v>
      </c>
      <c r="GN257" s="516">
        <v>626.49516490199983</v>
      </c>
      <c r="GO257" s="516">
        <v>647.91772235399992</v>
      </c>
      <c r="GP257" s="516">
        <v>670.11596717199996</v>
      </c>
      <c r="GQ257" s="516">
        <v>720.25296018885183</v>
      </c>
      <c r="GR257" s="516">
        <v>713.69783805900011</v>
      </c>
      <c r="GS257" s="516">
        <v>735.47155068999984</v>
      </c>
      <c r="GT257" s="516">
        <v>721.79302291799991</v>
      </c>
      <c r="GU257" s="516">
        <v>723.63103995000006</v>
      </c>
      <c r="GV257" s="516">
        <v>745.51845414702984</v>
      </c>
      <c r="GW257" s="516">
        <v>780.35434878499996</v>
      </c>
      <c r="GX257" s="516">
        <v>760.31795300399995</v>
      </c>
      <c r="GY257" s="516">
        <v>796.58333202400001</v>
      </c>
      <c r="GZ257" s="516">
        <v>816.92089400000009</v>
      </c>
      <c r="HA257" s="516">
        <v>832.33000288500011</v>
      </c>
      <c r="HB257" s="516">
        <v>866.17865199199991</v>
      </c>
      <c r="HC257" s="516">
        <v>880.82117203200005</v>
      </c>
      <c r="HD257" s="516">
        <v>863.33732713200004</v>
      </c>
      <c r="HE257" s="516">
        <v>843.54506569500006</v>
      </c>
      <c r="HF257" s="516">
        <v>835.99206923399993</v>
      </c>
      <c r="HG257" s="516">
        <v>824.90842936399986</v>
      </c>
      <c r="HH257" s="516">
        <v>847.09715603199993</v>
      </c>
      <c r="HI257" s="516">
        <v>890.15668425000013</v>
      </c>
      <c r="HJ257" s="516">
        <v>868.19931857400002</v>
      </c>
      <c r="HK257" s="516">
        <v>887.25533643800009</v>
      </c>
      <c r="HL257" s="516">
        <v>885.62405948600008</v>
      </c>
      <c r="HM257" s="516">
        <v>899.53550195599996</v>
      </c>
      <c r="HN257" s="516">
        <v>892.29983416199991</v>
      </c>
      <c r="HO257" s="516">
        <v>961.88864155599993</v>
      </c>
      <c r="HP257" s="516">
        <v>956.103064227</v>
      </c>
      <c r="HQ257" s="516">
        <v>983.49534676400003</v>
      </c>
      <c r="HR257" s="516">
        <v>975.76310748599997</v>
      </c>
      <c r="HS257" s="516">
        <v>978.13011784000003</v>
      </c>
      <c r="HT257" s="516">
        <v>1000.784636247</v>
      </c>
      <c r="HU257" s="516">
        <v>1028.6876886319997</v>
      </c>
      <c r="HV257" s="516">
        <v>1017.6792152785482</v>
      </c>
      <c r="HW257" s="516">
        <v>1029.4670813899995</v>
      </c>
      <c r="HX257" s="516">
        <v>1046.6050526446043</v>
      </c>
      <c r="HY257" s="516">
        <v>1130.5586127931433</v>
      </c>
      <c r="HZ257" s="516">
        <v>1162.71764621889</v>
      </c>
      <c r="IA257" s="516">
        <v>1223.9502631719006</v>
      </c>
      <c r="IB257" s="516">
        <v>1218.9939443328735</v>
      </c>
      <c r="IC257" s="516">
        <v>1216.233172224056</v>
      </c>
      <c r="ID257" s="516">
        <v>1208.7103006823193</v>
      </c>
      <c r="IE257" s="516">
        <v>1210.090739003183</v>
      </c>
      <c r="IF257" s="516">
        <v>1213.5019474134808</v>
      </c>
      <c r="IG257" s="516">
        <v>1223.8711455605196</v>
      </c>
      <c r="IH257" s="516">
        <v>1243.3139436243412</v>
      </c>
      <c r="II257" s="516">
        <v>1231.763477071918</v>
      </c>
      <c r="IJ257" s="516">
        <v>1274.8933742484592</v>
      </c>
      <c r="IK257" s="516">
        <v>1326.709819084439</v>
      </c>
      <c r="IL257" s="516">
        <v>1360.2712006511442</v>
      </c>
      <c r="IM257" s="516">
        <v>1427.7971317541947</v>
      </c>
      <c r="IN257" s="516">
        <v>1433.1131964341166</v>
      </c>
      <c r="IO257" s="516">
        <v>1411.6922617575788</v>
      </c>
      <c r="IP257" s="516">
        <v>1417.9366885170934</v>
      </c>
      <c r="IQ257" s="516">
        <v>1458.7411906670279</v>
      </c>
      <c r="IR257" s="516">
        <v>1444.6469900630063</v>
      </c>
      <c r="IS257" s="516">
        <v>1482.1011678091143</v>
      </c>
      <c r="IT257" s="516">
        <v>1490.4776000756578</v>
      </c>
      <c r="IU257" s="516">
        <v>1498.6517528253985</v>
      </c>
      <c r="IV257" s="516">
        <v>1479.9333934280403</v>
      </c>
      <c r="IW257" s="516">
        <v>1479.4512477901119</v>
      </c>
      <c r="IX257" s="516">
        <v>1500.410245320192</v>
      </c>
      <c r="IY257" s="516">
        <v>1572.4153969235106</v>
      </c>
      <c r="IZ257" s="516">
        <v>1563.6156055269755</v>
      </c>
      <c r="JA257" s="516">
        <v>1525.9040537832423</v>
      </c>
      <c r="JB257" s="516">
        <v>1500.7707473512278</v>
      </c>
      <c r="JC257" s="516">
        <v>1518.4600343428294</v>
      </c>
      <c r="JD257" s="516">
        <v>1543.1400578951395</v>
      </c>
      <c r="JE257" s="516">
        <v>1594.6826878499337</v>
      </c>
      <c r="JF257" s="516">
        <v>1597.8692331374232</v>
      </c>
      <c r="JG257" s="516">
        <v>1601.4537780100361</v>
      </c>
      <c r="JH257" s="516">
        <v>1624.5179563009485</v>
      </c>
      <c r="JI257" s="516">
        <v>1655.3032124481247</v>
      </c>
      <c r="JJ257" s="516">
        <v>1683.624623331774</v>
      </c>
      <c r="JK257" s="516">
        <v>1772.1816388198367</v>
      </c>
      <c r="JL257" s="516">
        <v>1742.9135870163241</v>
      </c>
      <c r="JM257" s="516">
        <v>1769.9301572002516</v>
      </c>
      <c r="JN257" s="516">
        <v>1748.8801771711835</v>
      </c>
      <c r="JO257" s="516">
        <v>1764.5931732469044</v>
      </c>
      <c r="JP257" s="516">
        <v>1746.6397477926284</v>
      </c>
      <c r="JQ257" s="516">
        <v>1791.6765755707381</v>
      </c>
      <c r="JR257" s="516">
        <v>1823.9271184005211</v>
      </c>
      <c r="JS257" s="516">
        <v>1858.7844026754447</v>
      </c>
      <c r="JT257" s="516">
        <v>1877.5776417309894</v>
      </c>
      <c r="JU257" s="516">
        <v>1874.5184084200273</v>
      </c>
      <c r="JV257" s="516">
        <v>1897.2498855037529</v>
      </c>
      <c r="JW257" s="516">
        <v>1942.0105239251777</v>
      </c>
      <c r="JX257" s="516">
        <v>1933.8282251395028</v>
      </c>
      <c r="JY257" s="516">
        <v>1945.8068518291818</v>
      </c>
      <c r="JZ257" s="516">
        <v>1962.2934301604871</v>
      </c>
      <c r="KA257" s="516">
        <v>1968.7999402816185</v>
      </c>
      <c r="KB257" s="516">
        <v>2034.8031738799177</v>
      </c>
      <c r="KC257" s="516">
        <v>2071.2876543929183</v>
      </c>
      <c r="KD257" s="516">
        <v>2042.3816543400076</v>
      </c>
      <c r="KE257" s="516">
        <v>2064.5997998404355</v>
      </c>
      <c r="KF257" s="516">
        <v>2139.6237436034844</v>
      </c>
      <c r="KG257" s="516">
        <v>2138.2848426539699</v>
      </c>
      <c r="KH257" s="516">
        <v>2139.9673312077002</v>
      </c>
      <c r="KI257" s="516">
        <v>2219.8253202254582</v>
      </c>
      <c r="KJ257" s="516">
        <v>2206.3255279273626</v>
      </c>
      <c r="KK257" s="516">
        <v>2243.6211272242535</v>
      </c>
      <c r="KL257" s="516">
        <v>2204.5763512810927</v>
      </c>
      <c r="KM257" s="516">
        <v>2251.2509579551324</v>
      </c>
      <c r="KN257" s="516">
        <v>2300.788703237296</v>
      </c>
      <c r="KO257" s="516">
        <v>2391.2618610258901</v>
      </c>
      <c r="KP257" s="516">
        <v>2394.7807285637423</v>
      </c>
      <c r="KQ257" s="516">
        <v>2487.7770401080156</v>
      </c>
      <c r="KR257" s="516">
        <v>2401.9796270931697</v>
      </c>
      <c r="KS257" s="516">
        <v>2468.3370761726615</v>
      </c>
      <c r="KT257" s="516">
        <v>2530.78090824223</v>
      </c>
      <c r="KU257" s="516">
        <v>2640.4635922940006</v>
      </c>
      <c r="KV257" s="516">
        <v>2643.124170706506</v>
      </c>
      <c r="KW257" s="516">
        <v>2674.9801765774869</v>
      </c>
      <c r="KX257" s="516">
        <v>2722.3800542171548</v>
      </c>
      <c r="KY257" s="516">
        <v>2720.9392608200201</v>
      </c>
      <c r="KZ257" s="516">
        <v>2741.5420278784759</v>
      </c>
      <c r="LA257" s="516">
        <v>2820.928532709464</v>
      </c>
      <c r="LB257" s="516"/>
      <c r="LC257" s="516"/>
      <c r="LD257" s="516"/>
      <c r="LE257" s="516"/>
      <c r="LF257" s="516"/>
      <c r="LG257" s="516"/>
      <c r="LH257" s="516"/>
      <c r="LI257" s="516"/>
      <c r="LJ257" s="516"/>
      <c r="LK257" s="516"/>
      <c r="LL257" s="516"/>
      <c r="LM257" s="516"/>
      <c r="LN257" s="516"/>
      <c r="LO257" s="516"/>
      <c r="LP257" s="516"/>
      <c r="LQ257" s="516"/>
      <c r="LR257" s="516"/>
      <c r="LS257" s="516"/>
      <c r="LT257" s="516"/>
      <c r="LU257" s="516"/>
      <c r="LV257" s="516"/>
      <c r="LW257" s="516"/>
      <c r="LX257" s="516"/>
      <c r="LY257" s="516"/>
      <c r="LZ257" s="516"/>
      <c r="MA257" s="516"/>
      <c r="MB257" s="516"/>
      <c r="MC257" s="516"/>
      <c r="MD257" s="516"/>
      <c r="ME257" s="516"/>
      <c r="MF257" s="516"/>
      <c r="MG257" s="516"/>
      <c r="MH257" s="516"/>
      <c r="MI257" s="516"/>
      <c r="MJ257" s="516"/>
      <c r="MK257" s="516"/>
      <c r="ML257" s="516"/>
      <c r="MM257" s="516"/>
      <c r="MN257" s="516"/>
      <c r="MO257" s="516"/>
      <c r="MP257" s="516"/>
      <c r="MQ257" s="516"/>
      <c r="MR257" s="516"/>
      <c r="MS257" s="516"/>
      <c r="MT257" s="516"/>
      <c r="MU257" s="516"/>
      <c r="MV257" s="516"/>
      <c r="MW257" s="516"/>
    </row>
    <row r="258" spans="1:361" s="216" customFormat="1">
      <c r="A258" s="711" t="s">
        <v>585</v>
      </c>
      <c r="B258" s="516">
        <v>34.055700000000002</v>
      </c>
      <c r="C258" s="516">
        <v>35.7164</v>
      </c>
      <c r="D258" s="516">
        <v>34.880799999999994</v>
      </c>
      <c r="E258" s="516">
        <v>36.416600000000003</v>
      </c>
      <c r="F258" s="516">
        <v>37.369199999999999</v>
      </c>
      <c r="G258" s="516">
        <v>41.165200000000006</v>
      </c>
      <c r="H258" s="516">
        <v>43.896699999999996</v>
      </c>
      <c r="I258" s="516">
        <v>45.136800000000008</v>
      </c>
      <c r="J258" s="516">
        <v>46.779199999999996</v>
      </c>
      <c r="K258" s="516">
        <v>47.682199999999995</v>
      </c>
      <c r="L258" s="516">
        <v>45.105699999999992</v>
      </c>
      <c r="M258" s="516">
        <v>47.506199999999993</v>
      </c>
      <c r="N258" s="516">
        <v>47.280799999999999</v>
      </c>
      <c r="O258" s="516">
        <v>45.083199999999998</v>
      </c>
      <c r="P258" s="516">
        <v>46.685300000000005</v>
      </c>
      <c r="Q258" s="516">
        <v>46.278199999999998</v>
      </c>
      <c r="R258" s="516">
        <v>45.877499999999998</v>
      </c>
      <c r="S258" s="516">
        <v>50.207900000000002</v>
      </c>
      <c r="T258" s="516">
        <v>51.382899999999999</v>
      </c>
      <c r="U258" s="516">
        <v>51.402100000000004</v>
      </c>
      <c r="V258" s="516">
        <v>50.622799999999998</v>
      </c>
      <c r="W258" s="516">
        <v>50.080500000000001</v>
      </c>
      <c r="X258" s="516">
        <v>51.4664</v>
      </c>
      <c r="Y258" s="516">
        <v>54.766999999999996</v>
      </c>
      <c r="Z258" s="516">
        <v>54.474500000000006</v>
      </c>
      <c r="AA258" s="516">
        <v>54.8367</v>
      </c>
      <c r="AB258" s="516">
        <v>60.2166</v>
      </c>
      <c r="AC258" s="516">
        <v>58.591699999999996</v>
      </c>
      <c r="AD258" s="516">
        <v>66.780300000000011</v>
      </c>
      <c r="AE258" s="516">
        <v>65.270099999999999</v>
      </c>
      <c r="AF258" s="516">
        <v>66.131499999999988</v>
      </c>
      <c r="AG258" s="516">
        <v>65.4011</v>
      </c>
      <c r="AH258" s="516">
        <v>65.133399999999995</v>
      </c>
      <c r="AI258" s="516">
        <v>65.562600000000003</v>
      </c>
      <c r="AJ258" s="516">
        <v>68.140500000000003</v>
      </c>
      <c r="AK258" s="516">
        <v>74.251500000000007</v>
      </c>
      <c r="AL258" s="516">
        <v>70.013300000000001</v>
      </c>
      <c r="AM258" s="516">
        <v>71.948900000000009</v>
      </c>
      <c r="AN258" s="516">
        <v>69.546699999999987</v>
      </c>
      <c r="AO258" s="516">
        <v>65.630799999999994</v>
      </c>
      <c r="AP258" s="516">
        <v>65.310999999999993</v>
      </c>
      <c r="AQ258" s="516">
        <v>68.686000000000007</v>
      </c>
      <c r="AR258" s="516">
        <v>67.088082</v>
      </c>
      <c r="AS258" s="516">
        <v>66.026060999999999</v>
      </c>
      <c r="AT258" s="516">
        <v>65.235038000000003</v>
      </c>
      <c r="AU258" s="516">
        <v>65.549971999999997</v>
      </c>
      <c r="AV258" s="516">
        <v>65.308869999999999</v>
      </c>
      <c r="AW258" s="516">
        <v>73.9071</v>
      </c>
      <c r="AX258" s="516">
        <v>71.287300000000002</v>
      </c>
      <c r="AY258" s="516">
        <v>72.229300000000009</v>
      </c>
      <c r="AZ258" s="516">
        <v>71.883399999999995</v>
      </c>
      <c r="BA258" s="516">
        <v>70.0779</v>
      </c>
      <c r="BB258" s="516">
        <v>73.87530000000001</v>
      </c>
      <c r="BC258" s="516">
        <v>76.240033999999994</v>
      </c>
      <c r="BD258" s="516">
        <v>75.383920000000003</v>
      </c>
      <c r="BE258" s="516">
        <v>72.394356000000002</v>
      </c>
      <c r="BF258" s="516">
        <v>74.615416999999994</v>
      </c>
      <c r="BG258" s="516">
        <v>73.103982999999999</v>
      </c>
      <c r="BH258" s="516">
        <v>72.221806999999998</v>
      </c>
      <c r="BI258" s="516">
        <v>77.744866999999999</v>
      </c>
      <c r="BJ258" s="516">
        <v>74.835399999999993</v>
      </c>
      <c r="BK258" s="516">
        <v>74.92349999999999</v>
      </c>
      <c r="BL258" s="516">
        <v>76.287898999999996</v>
      </c>
      <c r="BM258" s="516">
        <v>78.5124</v>
      </c>
      <c r="BN258" s="516">
        <v>78.364999999999995</v>
      </c>
      <c r="BO258" s="516">
        <v>80.184590999999998</v>
      </c>
      <c r="BP258" s="516">
        <v>79.341200000000001</v>
      </c>
      <c r="BQ258" s="516">
        <v>78.589399999999998</v>
      </c>
      <c r="BR258" s="516">
        <v>76.169689000000005</v>
      </c>
      <c r="BS258" s="516">
        <v>78.171300000000002</v>
      </c>
      <c r="BT258" s="516">
        <v>77.731999999999999</v>
      </c>
      <c r="BU258" s="516">
        <v>85.235847000000007</v>
      </c>
      <c r="BV258" s="516">
        <v>94.722239000000016</v>
      </c>
      <c r="BW258" s="516">
        <v>94.523180000000011</v>
      </c>
      <c r="BX258" s="516">
        <v>94.254120999999998</v>
      </c>
      <c r="BY258" s="516">
        <v>96.366677999999993</v>
      </c>
      <c r="BZ258" s="516">
        <v>98.649828999999983</v>
      </c>
      <c r="CA258" s="516">
        <v>100.38438999999997</v>
      </c>
      <c r="CB258" s="516">
        <v>98.595830000000007</v>
      </c>
      <c r="CC258" s="516">
        <v>95.124589999999998</v>
      </c>
      <c r="CD258" s="516">
        <v>94.812460000000002</v>
      </c>
      <c r="CE258" s="516">
        <v>92.922890000000024</v>
      </c>
      <c r="CF258" s="516">
        <v>94.870859999999993</v>
      </c>
      <c r="CG258" s="516">
        <v>102.65088999999998</v>
      </c>
      <c r="CH258" s="516">
        <v>100.87302</v>
      </c>
      <c r="CI258" s="516">
        <v>101.32155</v>
      </c>
      <c r="CJ258" s="516">
        <v>101.23634</v>
      </c>
      <c r="CK258" s="516">
        <v>102.97224000000001</v>
      </c>
      <c r="CL258" s="516">
        <v>104.33901000000002</v>
      </c>
      <c r="CM258" s="516">
        <v>107.80555000000004</v>
      </c>
      <c r="CN258" s="516">
        <v>111.19261</v>
      </c>
      <c r="CO258" s="516">
        <v>110.89165</v>
      </c>
      <c r="CP258" s="516">
        <v>104.73842000000002</v>
      </c>
      <c r="CQ258" s="516">
        <v>111.06065</v>
      </c>
      <c r="CR258" s="516">
        <v>110.75201000000001</v>
      </c>
      <c r="CS258" s="516">
        <v>117.43742</v>
      </c>
      <c r="CT258" s="516">
        <v>118.20052999999999</v>
      </c>
      <c r="CU258" s="516">
        <v>120.51043000000004</v>
      </c>
      <c r="CV258" s="516">
        <v>119.18426999999997</v>
      </c>
      <c r="CW258" s="516">
        <v>119.05502999999999</v>
      </c>
      <c r="CX258" s="516">
        <v>121.40905999999998</v>
      </c>
      <c r="CY258" s="516">
        <v>123.70263</v>
      </c>
      <c r="CZ258" s="516">
        <v>127.09323000000001</v>
      </c>
      <c r="DA258" s="516">
        <v>126.70654999999998</v>
      </c>
      <c r="DB258" s="516">
        <v>129.77526</v>
      </c>
      <c r="DC258" s="516">
        <v>127.91602</v>
      </c>
      <c r="DD258" s="516">
        <v>128.58528999999999</v>
      </c>
      <c r="DE258" s="516">
        <v>138.1831</v>
      </c>
      <c r="DF258" s="516">
        <v>130.175550332</v>
      </c>
      <c r="DG258" s="516">
        <v>129.06829464699999</v>
      </c>
      <c r="DH258" s="516">
        <v>129.02392407799999</v>
      </c>
      <c r="DI258" s="516">
        <v>128.95725645900001</v>
      </c>
      <c r="DJ258" s="516">
        <v>132.7680546787</v>
      </c>
      <c r="DK258" s="516">
        <v>129.55950971999999</v>
      </c>
      <c r="DL258" s="516">
        <v>140.02887481300002</v>
      </c>
      <c r="DM258" s="516">
        <v>139.00489149600003</v>
      </c>
      <c r="DN258" s="516">
        <v>139.18594918899998</v>
      </c>
      <c r="DO258" s="516">
        <v>142.07653255299999</v>
      </c>
      <c r="DP258" s="516">
        <v>145.23910511299999</v>
      </c>
      <c r="DQ258" s="516">
        <v>155.15162621199994</v>
      </c>
      <c r="DR258" s="516">
        <v>153.05800763099998</v>
      </c>
      <c r="DS258" s="516">
        <v>156.20809252999999</v>
      </c>
      <c r="DT258" s="516">
        <v>160.59244702300001</v>
      </c>
      <c r="DU258" s="516">
        <v>163.34009009699997</v>
      </c>
      <c r="DV258" s="516">
        <v>173.304348952</v>
      </c>
      <c r="DW258" s="516">
        <v>177.98454502199996</v>
      </c>
      <c r="DX258" s="516">
        <v>189.30269293233999</v>
      </c>
      <c r="DY258" s="516">
        <v>183.07389311347998</v>
      </c>
      <c r="DZ258" s="516">
        <v>179.43281313327998</v>
      </c>
      <c r="EA258" s="516">
        <v>183.81442828798998</v>
      </c>
      <c r="EB258" s="516">
        <v>194.21013653899996</v>
      </c>
      <c r="EC258" s="516">
        <v>202.55381093999998</v>
      </c>
      <c r="ED258" s="516">
        <v>190.43899929400001</v>
      </c>
      <c r="EE258" s="516">
        <v>195.99560930199999</v>
      </c>
      <c r="EF258" s="516">
        <v>201.07099589400008</v>
      </c>
      <c r="EG258" s="516">
        <v>213.34009084600001</v>
      </c>
      <c r="EH258" s="516">
        <v>223.9498880619999</v>
      </c>
      <c r="EI258" s="516">
        <v>223.74309206730004</v>
      </c>
      <c r="EJ258" s="516">
        <v>230.39361076</v>
      </c>
      <c r="EK258" s="516">
        <v>232.40784212199998</v>
      </c>
      <c r="EL258" s="516">
        <v>231.11042675700003</v>
      </c>
      <c r="EM258" s="516">
        <v>240.49204923399998</v>
      </c>
      <c r="EN258" s="516">
        <v>248.25621082599997</v>
      </c>
      <c r="EO258" s="516">
        <v>261.79409006600002</v>
      </c>
      <c r="EP258" s="516">
        <v>237.77090541199999</v>
      </c>
      <c r="EQ258" s="516">
        <v>248.32982253799995</v>
      </c>
      <c r="ER258" s="516">
        <v>256.56967971100005</v>
      </c>
      <c r="ES258" s="516">
        <v>269.14239013899999</v>
      </c>
      <c r="ET258" s="516">
        <v>285.60586735800001</v>
      </c>
      <c r="EU258" s="516">
        <v>283.3817612659999</v>
      </c>
      <c r="EV258" s="516">
        <v>291.38550348299998</v>
      </c>
      <c r="EW258" s="516">
        <v>303.66215921199989</v>
      </c>
      <c r="EX258" s="516">
        <v>312.47625805100012</v>
      </c>
      <c r="EY258" s="516">
        <v>321.83943913099995</v>
      </c>
      <c r="EZ258" s="516">
        <v>339.32263380999996</v>
      </c>
      <c r="FA258" s="516">
        <v>357.019904064</v>
      </c>
      <c r="FB258" s="516">
        <v>354.88877677699998</v>
      </c>
      <c r="FC258" s="516">
        <v>345.45374622699995</v>
      </c>
      <c r="FD258" s="516">
        <v>352.4171743789999</v>
      </c>
      <c r="FE258" s="516">
        <v>356.23094036699996</v>
      </c>
      <c r="FF258" s="516">
        <v>364.78157729799989</v>
      </c>
      <c r="FG258" s="516">
        <v>374.18928025700012</v>
      </c>
      <c r="FH258" s="516">
        <v>376.90597713299991</v>
      </c>
      <c r="FI258" s="516">
        <v>381.56468278800003</v>
      </c>
      <c r="FJ258" s="516">
        <v>382.267760947</v>
      </c>
      <c r="FK258" s="516">
        <v>381.89265120100004</v>
      </c>
      <c r="FL258" s="516">
        <v>388.33351975200014</v>
      </c>
      <c r="FM258" s="516">
        <v>384.06677365699994</v>
      </c>
      <c r="FN258" s="516">
        <v>361.45862768423837</v>
      </c>
      <c r="FO258" s="516">
        <v>348.13578103399999</v>
      </c>
      <c r="FP258" s="516">
        <v>350.905624993</v>
      </c>
      <c r="FQ258" s="516">
        <v>359.43943786100004</v>
      </c>
      <c r="FR258" s="516">
        <v>350.41134057100004</v>
      </c>
      <c r="FS258" s="516">
        <v>351.54385775000009</v>
      </c>
      <c r="FT258" s="516">
        <v>364.29173927800002</v>
      </c>
      <c r="FU258" s="516">
        <v>375.74223070599987</v>
      </c>
      <c r="FV258" s="516">
        <v>369.94313382500013</v>
      </c>
      <c r="FW258" s="516">
        <v>377.21191082500002</v>
      </c>
      <c r="FX258" s="516">
        <v>389.94106689699993</v>
      </c>
      <c r="FY258" s="516">
        <v>429.54306415999997</v>
      </c>
      <c r="FZ258" s="516">
        <v>416.49577916999993</v>
      </c>
      <c r="GA258" s="516">
        <v>410.17733388099998</v>
      </c>
      <c r="GB258" s="516">
        <v>407.97106113700011</v>
      </c>
      <c r="GC258" s="516">
        <v>428.24343442199995</v>
      </c>
      <c r="GD258" s="516">
        <v>437.03549387499987</v>
      </c>
      <c r="GE258" s="516">
        <v>462.05371186500003</v>
      </c>
      <c r="GF258" s="516">
        <v>467.15423174699993</v>
      </c>
      <c r="GG258" s="516">
        <v>466.27858784299997</v>
      </c>
      <c r="GH258" s="516">
        <v>466.80563809400013</v>
      </c>
      <c r="GI258" s="516">
        <v>480.69020852900007</v>
      </c>
      <c r="GJ258" s="516">
        <v>481.42297751700005</v>
      </c>
      <c r="GK258" s="516">
        <v>516.70625916799997</v>
      </c>
      <c r="GL258" s="516">
        <v>501.84779516599991</v>
      </c>
      <c r="GM258" s="516">
        <v>500.72737861700011</v>
      </c>
      <c r="GN258" s="516">
        <v>510.67418190199987</v>
      </c>
      <c r="GO258" s="516">
        <v>537.13959435399988</v>
      </c>
      <c r="GP258" s="516">
        <v>558.57283717199994</v>
      </c>
      <c r="GQ258" s="516">
        <v>607.43350536000003</v>
      </c>
      <c r="GR258" s="516">
        <v>604.92282105900017</v>
      </c>
      <c r="GS258" s="516">
        <v>618.87807568999983</v>
      </c>
      <c r="GT258" s="516">
        <v>598.67238091799982</v>
      </c>
      <c r="GU258" s="516">
        <v>600.59411195000007</v>
      </c>
      <c r="GV258" s="516">
        <v>625.45954814702986</v>
      </c>
      <c r="GW258" s="516">
        <v>644.78489278500001</v>
      </c>
      <c r="GX258" s="516">
        <v>635.31199300399999</v>
      </c>
      <c r="GY258" s="516">
        <v>671.38757002399996</v>
      </c>
      <c r="GZ258" s="516">
        <v>691.24872800000003</v>
      </c>
      <c r="HA258" s="516">
        <v>710.32347188500012</v>
      </c>
      <c r="HB258" s="516">
        <v>723.939065992</v>
      </c>
      <c r="HC258" s="516">
        <v>748.56671403200005</v>
      </c>
      <c r="HD258" s="516">
        <v>726.8345121320001</v>
      </c>
      <c r="HE258" s="516">
        <v>705.14181369500011</v>
      </c>
      <c r="HF258" s="516">
        <v>699.35917423399997</v>
      </c>
      <c r="HG258" s="516">
        <v>692.11008736399992</v>
      </c>
      <c r="HH258" s="516">
        <v>697.21834903199999</v>
      </c>
      <c r="HI258" s="516">
        <v>725.5351162500001</v>
      </c>
      <c r="HJ258" s="516">
        <v>719.52340357399999</v>
      </c>
      <c r="HK258" s="516">
        <v>726.47750043800011</v>
      </c>
      <c r="HL258" s="516">
        <v>728.37956848600015</v>
      </c>
      <c r="HM258" s="516">
        <v>749.02656095600003</v>
      </c>
      <c r="HN258" s="516">
        <v>742.96138316199995</v>
      </c>
      <c r="HO258" s="516">
        <v>801.27289955600008</v>
      </c>
      <c r="HP258" s="516">
        <v>795.38631022699997</v>
      </c>
      <c r="HQ258" s="516">
        <v>820.44993976399996</v>
      </c>
      <c r="HR258" s="516">
        <v>814.58147248599994</v>
      </c>
      <c r="HS258" s="516">
        <v>818.98109983999996</v>
      </c>
      <c r="HT258" s="516">
        <v>829.09001924699999</v>
      </c>
      <c r="HU258" s="516">
        <v>834.52669563199981</v>
      </c>
      <c r="HV258" s="516">
        <v>826.3939249443647</v>
      </c>
      <c r="HW258" s="516">
        <v>828.45380148337563</v>
      </c>
      <c r="HX258" s="516">
        <v>844.36592334375473</v>
      </c>
      <c r="HY258" s="516">
        <v>862.77491390736986</v>
      </c>
      <c r="HZ258" s="516">
        <v>894.93394733311652</v>
      </c>
      <c r="IA258" s="516">
        <v>964.47038854360403</v>
      </c>
      <c r="IB258" s="516">
        <v>954.02369480302775</v>
      </c>
      <c r="IC258" s="516">
        <v>959.71813161939713</v>
      </c>
      <c r="ID258" s="516">
        <v>958.89181510970684</v>
      </c>
      <c r="IE258" s="516">
        <v>965.67977578697241</v>
      </c>
      <c r="IF258" s="516">
        <v>972.44967352601793</v>
      </c>
      <c r="IG258" s="516">
        <v>982.10969484345969</v>
      </c>
      <c r="IH258" s="516">
        <v>1001.4132259223874</v>
      </c>
      <c r="II258" s="516">
        <v>1000.5145456737523</v>
      </c>
      <c r="IJ258" s="516">
        <v>1044.7324712879952</v>
      </c>
      <c r="IK258" s="516">
        <v>1093.3235303362815</v>
      </c>
      <c r="IL258" s="516">
        <v>1118.8601769254292</v>
      </c>
      <c r="IM258" s="516">
        <v>1192.2152090034178</v>
      </c>
      <c r="IN258" s="516">
        <v>1188.1757571055018</v>
      </c>
      <c r="IO258" s="516">
        <v>1173.2665637517071</v>
      </c>
      <c r="IP258" s="516">
        <v>1162.0220539000602</v>
      </c>
      <c r="IQ258" s="516">
        <v>1201.5025208556951</v>
      </c>
      <c r="IR258" s="516">
        <v>1189.8759328699425</v>
      </c>
      <c r="IS258" s="516">
        <v>1226.2310864118854</v>
      </c>
      <c r="IT258" s="516">
        <v>1233.9693807217197</v>
      </c>
      <c r="IU258" s="516">
        <v>1220.7839271683945</v>
      </c>
      <c r="IV258" s="516">
        <v>1223.562589261528</v>
      </c>
      <c r="IW258" s="516">
        <v>1220.2695835921165</v>
      </c>
      <c r="IX258" s="516">
        <v>1231.9229256666345</v>
      </c>
      <c r="IY258" s="516">
        <v>1303.2056952240771</v>
      </c>
      <c r="IZ258" s="516">
        <v>1281.5376369603432</v>
      </c>
      <c r="JA258" s="516">
        <v>1233.499199675316</v>
      </c>
      <c r="JB258" s="516">
        <v>1205.0196766496815</v>
      </c>
      <c r="JC258" s="516">
        <v>1204.0723679517509</v>
      </c>
      <c r="JD258" s="516">
        <v>1212.3473610479484</v>
      </c>
      <c r="JE258" s="516">
        <v>1266.1423421562961</v>
      </c>
      <c r="JF258" s="516">
        <v>1272.643021607737</v>
      </c>
      <c r="JG258" s="516">
        <v>1263.4438014727252</v>
      </c>
      <c r="JH258" s="516">
        <v>1285.8505015421283</v>
      </c>
      <c r="JI258" s="516">
        <v>1289.7126549784346</v>
      </c>
      <c r="JJ258" s="516">
        <v>1313.1831079376752</v>
      </c>
      <c r="JK258" s="516">
        <v>1382.1664349917314</v>
      </c>
      <c r="JL258" s="516">
        <v>1369.756827411527</v>
      </c>
      <c r="JM258" s="516">
        <v>1374.7592353562181</v>
      </c>
      <c r="JN258" s="516">
        <v>1365.796066411616</v>
      </c>
      <c r="JO258" s="516">
        <v>1358.0660760891978</v>
      </c>
      <c r="JP258" s="516">
        <v>1356.9163531352579</v>
      </c>
      <c r="JQ258" s="516">
        <v>1393.174967045099</v>
      </c>
      <c r="JR258" s="516">
        <v>1422.8839167086639</v>
      </c>
      <c r="JS258" s="516">
        <v>1432.0195096264999</v>
      </c>
      <c r="JT258" s="516">
        <v>1448.2070004747484</v>
      </c>
      <c r="JU258" s="516">
        <v>1433.5345013181993</v>
      </c>
      <c r="JV258" s="516">
        <v>1455.0197105593652</v>
      </c>
      <c r="JW258" s="516">
        <v>1495.824600907215</v>
      </c>
      <c r="JX258" s="516">
        <v>1473.1295957517136</v>
      </c>
      <c r="JY258" s="516">
        <v>1483.6778749865568</v>
      </c>
      <c r="JZ258" s="516">
        <v>1492.0852930469759</v>
      </c>
      <c r="KA258" s="516">
        <v>1487.0262552278512</v>
      </c>
      <c r="KB258" s="516">
        <v>1535.1472296449729</v>
      </c>
      <c r="KC258" s="516">
        <v>1557.2613521100488</v>
      </c>
      <c r="KD258" s="516">
        <v>1554.6986660977907</v>
      </c>
      <c r="KE258" s="516">
        <v>1575.888075064247</v>
      </c>
      <c r="KF258" s="516">
        <v>1634.4343500027628</v>
      </c>
      <c r="KG258" s="516">
        <v>1646.6074036097784</v>
      </c>
      <c r="KH258" s="516">
        <v>1667.9835430736355</v>
      </c>
      <c r="KI258" s="516">
        <v>1728.3970181615673</v>
      </c>
      <c r="KJ258" s="516">
        <v>1719.5404758318164</v>
      </c>
      <c r="KK258" s="516">
        <v>1749.1919248546824</v>
      </c>
      <c r="KL258" s="516">
        <v>1703.0010572159204</v>
      </c>
      <c r="KM258" s="516">
        <v>1755.3038028200924</v>
      </c>
      <c r="KN258" s="516">
        <v>1803.2912507741366</v>
      </c>
      <c r="KO258" s="516">
        <v>1879.6985633380148</v>
      </c>
      <c r="KP258" s="516">
        <v>1867.2983341476413</v>
      </c>
      <c r="KQ258" s="516">
        <v>1927.5464630515373</v>
      </c>
      <c r="KR258" s="516">
        <v>1862.8998499935904</v>
      </c>
      <c r="KS258" s="516">
        <v>1892.1633588824548</v>
      </c>
      <c r="KT258" s="516">
        <v>1961.7012288952023</v>
      </c>
      <c r="KU258" s="516">
        <v>2070.5609491158248</v>
      </c>
      <c r="KV258" s="516">
        <v>2065.7623914232195</v>
      </c>
      <c r="KW258" s="516">
        <v>2069.7247348752917</v>
      </c>
      <c r="KX258" s="516">
        <v>2109.2389135786862</v>
      </c>
      <c r="KY258" s="516">
        <v>2128.9922947432706</v>
      </c>
      <c r="KZ258" s="516">
        <v>2115.7717270109015</v>
      </c>
      <c r="LA258" s="516">
        <v>2162.764221820843</v>
      </c>
      <c r="LB258" s="516"/>
      <c r="LC258" s="516"/>
      <c r="LD258" s="516"/>
      <c r="LE258" s="516"/>
      <c r="LF258" s="516"/>
      <c r="LG258" s="516"/>
      <c r="LH258" s="516"/>
      <c r="LI258" s="516"/>
      <c r="LJ258" s="516"/>
      <c r="LK258" s="516"/>
      <c r="LL258" s="516"/>
      <c r="LM258" s="516"/>
      <c r="LN258" s="516"/>
      <c r="LO258" s="516"/>
      <c r="LP258" s="516"/>
      <c r="LQ258" s="516"/>
      <c r="LR258" s="516"/>
      <c r="LS258" s="516"/>
      <c r="LT258" s="516"/>
      <c r="LU258" s="516"/>
      <c r="LV258" s="516"/>
      <c r="LW258" s="516"/>
      <c r="LX258" s="516"/>
      <c r="LY258" s="516"/>
      <c r="LZ258" s="516"/>
      <c r="MA258" s="516"/>
      <c r="MB258" s="516"/>
      <c r="MC258" s="516"/>
      <c r="MD258" s="516"/>
      <c r="ME258" s="516"/>
      <c r="MF258" s="516"/>
      <c r="MG258" s="516"/>
      <c r="MH258" s="516"/>
      <c r="MI258" s="516"/>
      <c r="MJ258" s="516"/>
      <c r="MK258" s="516"/>
      <c r="ML258" s="516"/>
      <c r="MM258" s="516"/>
      <c r="MN258" s="516"/>
      <c r="MO258" s="516"/>
      <c r="MP258" s="516"/>
      <c r="MQ258" s="516"/>
      <c r="MR258" s="516"/>
      <c r="MS258" s="516"/>
      <c r="MT258" s="516"/>
      <c r="MU258" s="516"/>
      <c r="MV258" s="516"/>
      <c r="MW258" s="516"/>
    </row>
    <row r="259" spans="1:361" s="216" customFormat="1">
      <c r="A259" s="713" t="s">
        <v>586</v>
      </c>
      <c r="B259" s="516">
        <v>28.114899999999999</v>
      </c>
      <c r="C259" s="516">
        <v>30.863500000000002</v>
      </c>
      <c r="D259" s="516">
        <v>30.036399999999997</v>
      </c>
      <c r="E259" s="516">
        <v>30.7409</v>
      </c>
      <c r="F259" s="516">
        <v>31.656400000000001</v>
      </c>
      <c r="G259" s="516">
        <v>34.301900000000003</v>
      </c>
      <c r="H259" s="516">
        <v>37.303699999999999</v>
      </c>
      <c r="I259" s="516">
        <v>38.484700000000004</v>
      </c>
      <c r="J259" s="516">
        <v>39.770299999999999</v>
      </c>
      <c r="K259" s="516">
        <v>40.595199999999998</v>
      </c>
      <c r="L259" s="516">
        <v>37.534699999999994</v>
      </c>
      <c r="M259" s="516">
        <v>40.271699999999996</v>
      </c>
      <c r="N259" s="516">
        <v>40.317900000000002</v>
      </c>
      <c r="O259" s="516">
        <v>38.027000000000001</v>
      </c>
      <c r="P259" s="516">
        <v>39.796000000000006</v>
      </c>
      <c r="Q259" s="516">
        <v>39.351399999999998</v>
      </c>
      <c r="R259" s="516">
        <v>38.554499999999997</v>
      </c>
      <c r="S259" s="516">
        <v>42.857900000000001</v>
      </c>
      <c r="T259" s="516">
        <v>44.077100000000002</v>
      </c>
      <c r="U259" s="516">
        <v>44.426600000000001</v>
      </c>
      <c r="V259" s="516">
        <v>43.384799999999998</v>
      </c>
      <c r="W259" s="516">
        <v>42.217500000000001</v>
      </c>
      <c r="X259" s="516">
        <v>43.194400000000002</v>
      </c>
      <c r="Y259" s="516">
        <v>45.850999999999999</v>
      </c>
      <c r="Z259" s="516">
        <v>44.456900000000005</v>
      </c>
      <c r="AA259" s="516">
        <v>44.059699999999999</v>
      </c>
      <c r="AB259" s="516">
        <v>48.439300000000003</v>
      </c>
      <c r="AC259" s="516">
        <v>46.992199999999997</v>
      </c>
      <c r="AD259" s="516">
        <v>52.546800000000005</v>
      </c>
      <c r="AE259" s="516">
        <v>53.087299999999999</v>
      </c>
      <c r="AF259" s="516">
        <v>53.437299999999993</v>
      </c>
      <c r="AG259" s="516">
        <v>52.557000000000002</v>
      </c>
      <c r="AH259" s="516">
        <v>52.162300000000002</v>
      </c>
      <c r="AI259" s="516">
        <v>50.649299999999997</v>
      </c>
      <c r="AJ259" s="516">
        <v>52.287100000000002</v>
      </c>
      <c r="AK259" s="516">
        <v>56.841700000000003</v>
      </c>
      <c r="AL259" s="516">
        <v>51.3566</v>
      </c>
      <c r="AM259" s="516">
        <v>51.041600000000003</v>
      </c>
      <c r="AN259" s="516">
        <v>49.399699999999996</v>
      </c>
      <c r="AO259" s="516">
        <v>48.260799999999996</v>
      </c>
      <c r="AP259" s="516">
        <v>51.691099999999999</v>
      </c>
      <c r="AQ259" s="516">
        <v>53.881</v>
      </c>
      <c r="AR259" s="516">
        <v>48.835082</v>
      </c>
      <c r="AS259" s="516">
        <v>46.499861000000003</v>
      </c>
      <c r="AT259" s="516">
        <v>45.411038000000005</v>
      </c>
      <c r="AU259" s="516">
        <v>45.484971999999999</v>
      </c>
      <c r="AV259" s="516">
        <v>44.148469999999996</v>
      </c>
      <c r="AW259" s="516">
        <v>53.313699999999997</v>
      </c>
      <c r="AX259" s="516">
        <v>52.677599999999998</v>
      </c>
      <c r="AY259" s="516">
        <v>52.948300000000003</v>
      </c>
      <c r="AZ259" s="516">
        <v>51.305999999999997</v>
      </c>
      <c r="BA259" s="516">
        <v>50.901499999999999</v>
      </c>
      <c r="BB259" s="516">
        <v>54.883300000000006</v>
      </c>
      <c r="BC259" s="516">
        <v>56.833033999999991</v>
      </c>
      <c r="BD259" s="516">
        <v>57.29392</v>
      </c>
      <c r="BE259" s="516">
        <v>55.734356000000005</v>
      </c>
      <c r="BF259" s="516">
        <v>57.908416999999993</v>
      </c>
      <c r="BG259" s="516">
        <v>55.729382999999999</v>
      </c>
      <c r="BH259" s="516">
        <v>54.354607000000001</v>
      </c>
      <c r="BI259" s="516">
        <v>58.572867000000002</v>
      </c>
      <c r="BJ259" s="516">
        <v>57.321399999999997</v>
      </c>
      <c r="BK259" s="516">
        <v>56.070499999999996</v>
      </c>
      <c r="BL259" s="516">
        <v>57.084898999999993</v>
      </c>
      <c r="BM259" s="516">
        <v>59.043399999999998</v>
      </c>
      <c r="BN259" s="516">
        <v>57.473999999999997</v>
      </c>
      <c r="BO259" s="516">
        <v>57.776590999999996</v>
      </c>
      <c r="BP259" s="516">
        <v>57.770200000000003</v>
      </c>
      <c r="BQ259" s="516">
        <v>57.1554</v>
      </c>
      <c r="BR259" s="516">
        <v>54.959688999999997</v>
      </c>
      <c r="BS259" s="516">
        <v>57.693300000000008</v>
      </c>
      <c r="BT259" s="516">
        <v>55.646000000000001</v>
      </c>
      <c r="BU259" s="516">
        <v>61.154847000000004</v>
      </c>
      <c r="BV259" s="516">
        <v>70.32423900000002</v>
      </c>
      <c r="BW259" s="516">
        <v>67.104180000000014</v>
      </c>
      <c r="BX259" s="516">
        <v>66.236120999999997</v>
      </c>
      <c r="BY259" s="516">
        <v>69.798677999999995</v>
      </c>
      <c r="BZ259" s="516">
        <v>71.698828999999989</v>
      </c>
      <c r="CA259" s="516">
        <v>74.493389999999977</v>
      </c>
      <c r="CB259" s="516">
        <v>75.339830000000006</v>
      </c>
      <c r="CC259" s="516">
        <v>73.389589999999998</v>
      </c>
      <c r="CD259" s="516">
        <v>72.533460000000005</v>
      </c>
      <c r="CE259" s="516">
        <v>68.822890000000015</v>
      </c>
      <c r="CF259" s="516">
        <v>69.770859999999999</v>
      </c>
      <c r="CG259" s="516">
        <v>69.050889999999981</v>
      </c>
      <c r="CH259" s="516">
        <v>66.173019999999994</v>
      </c>
      <c r="CI259" s="516">
        <v>65.921550000000011</v>
      </c>
      <c r="CJ259" s="516">
        <v>66.236339999999998</v>
      </c>
      <c r="CK259" s="516">
        <v>68.172240000000016</v>
      </c>
      <c r="CL259" s="516">
        <v>70.139010000000013</v>
      </c>
      <c r="CM259" s="516">
        <v>69.905550000000034</v>
      </c>
      <c r="CN259" s="516">
        <v>71.592610000000008</v>
      </c>
      <c r="CO259" s="516">
        <v>71.991649999999993</v>
      </c>
      <c r="CP259" s="516">
        <v>71.595420000000018</v>
      </c>
      <c r="CQ259" s="516">
        <v>68.807649999999995</v>
      </c>
      <c r="CR259" s="516">
        <v>69.650010000000009</v>
      </c>
      <c r="CS259" s="516">
        <v>77.894419999999997</v>
      </c>
      <c r="CT259" s="516">
        <v>79.532729999999987</v>
      </c>
      <c r="CU259" s="516">
        <v>79.788430000000034</v>
      </c>
      <c r="CV259" s="516">
        <v>80.837269999999975</v>
      </c>
      <c r="CW259" s="516">
        <v>79.954229999999995</v>
      </c>
      <c r="CX259" s="516">
        <v>80.101159999999993</v>
      </c>
      <c r="CY259" s="516">
        <v>94.304929999999999</v>
      </c>
      <c r="CZ259" s="516">
        <v>87.113830000000007</v>
      </c>
      <c r="DA259" s="516">
        <v>89.200049999999976</v>
      </c>
      <c r="DB259" s="516">
        <v>92.26876</v>
      </c>
      <c r="DC259" s="516">
        <v>90.409520000000001</v>
      </c>
      <c r="DD259" s="516">
        <v>89.187989999999985</v>
      </c>
      <c r="DE259" s="516">
        <v>98.785799999999995</v>
      </c>
      <c r="DF259" s="516">
        <v>87.454399331999994</v>
      </c>
      <c r="DG259" s="516">
        <v>85.389462646999988</v>
      </c>
      <c r="DH259" s="516">
        <v>85.58828607800001</v>
      </c>
      <c r="DI259" s="516">
        <v>87.432736817999995</v>
      </c>
      <c r="DJ259" s="516">
        <v>89.357889561999997</v>
      </c>
      <c r="DK259" s="516">
        <v>86.777510285999995</v>
      </c>
      <c r="DL259" s="516">
        <v>94.654020133000017</v>
      </c>
      <c r="DM259" s="516">
        <v>89.750221399000026</v>
      </c>
      <c r="DN259" s="516">
        <v>90.803831577999986</v>
      </c>
      <c r="DO259" s="516">
        <v>92.499840586999994</v>
      </c>
      <c r="DP259" s="516">
        <v>92.581617587999972</v>
      </c>
      <c r="DQ259" s="516">
        <v>100.63487627899995</v>
      </c>
      <c r="DR259" s="516">
        <v>99.847466567999987</v>
      </c>
      <c r="DS259" s="516">
        <v>104.80878428399997</v>
      </c>
      <c r="DT259" s="516">
        <v>107.074012947</v>
      </c>
      <c r="DU259" s="516">
        <v>108.42041113499997</v>
      </c>
      <c r="DV259" s="516">
        <v>114.85121717100002</v>
      </c>
      <c r="DW259" s="516">
        <v>116.94738299699996</v>
      </c>
      <c r="DX259" s="516">
        <v>122.87653094333999</v>
      </c>
      <c r="DY259" s="516">
        <v>117.41207582248001</v>
      </c>
      <c r="DZ259" s="516">
        <v>114.41685684727997</v>
      </c>
      <c r="EA259" s="516">
        <v>116.72212316599</v>
      </c>
      <c r="EB259" s="516">
        <v>124.21836896299996</v>
      </c>
      <c r="EC259" s="516">
        <v>129.89156362799997</v>
      </c>
      <c r="ED259" s="516">
        <v>119.41783602600002</v>
      </c>
      <c r="EE259" s="516">
        <v>124.89141392800001</v>
      </c>
      <c r="EF259" s="516">
        <v>128.98409407900007</v>
      </c>
      <c r="EG259" s="516">
        <v>136.22846284599999</v>
      </c>
      <c r="EH259" s="516">
        <v>140.33996706199991</v>
      </c>
      <c r="EI259" s="516">
        <v>139.35483358330004</v>
      </c>
      <c r="EJ259" s="516">
        <v>138.06817776000003</v>
      </c>
      <c r="EK259" s="516">
        <v>138.41144912199996</v>
      </c>
      <c r="EL259" s="516">
        <v>134.67275515</v>
      </c>
      <c r="EM259" s="516">
        <v>140.542225234</v>
      </c>
      <c r="EN259" s="516">
        <v>147.830508826</v>
      </c>
      <c r="EO259" s="516">
        <v>154.67252706600004</v>
      </c>
      <c r="EP259" s="516">
        <v>145.09274141200001</v>
      </c>
      <c r="EQ259" s="516">
        <v>151.81224953799995</v>
      </c>
      <c r="ER259" s="516">
        <v>151.91751671100002</v>
      </c>
      <c r="ES259" s="516">
        <v>161.10528513899999</v>
      </c>
      <c r="ET259" s="516">
        <v>171.78953535800002</v>
      </c>
      <c r="EU259" s="516">
        <v>162.71846074699991</v>
      </c>
      <c r="EV259" s="516">
        <v>168.29137748299999</v>
      </c>
      <c r="EW259" s="516">
        <v>168.05023921199989</v>
      </c>
      <c r="EX259" s="516">
        <v>176.30868605100011</v>
      </c>
      <c r="EY259" s="516">
        <v>187.08416413099994</v>
      </c>
      <c r="EZ259" s="516">
        <v>198.77976280999997</v>
      </c>
      <c r="FA259" s="516">
        <v>214.97030806399999</v>
      </c>
      <c r="FB259" s="516">
        <v>211.10635377699995</v>
      </c>
      <c r="FC259" s="516">
        <v>219.11464922699997</v>
      </c>
      <c r="FD259" s="516">
        <v>225.95712937899992</v>
      </c>
      <c r="FE259" s="516">
        <v>221.62589736699996</v>
      </c>
      <c r="FF259" s="516">
        <v>235.36613229799991</v>
      </c>
      <c r="FG259" s="516">
        <v>253.1771192570001</v>
      </c>
      <c r="FH259" s="516">
        <v>251.20224813299993</v>
      </c>
      <c r="FI259" s="516">
        <v>246.79654478800001</v>
      </c>
      <c r="FJ259" s="516">
        <v>246.37052794700003</v>
      </c>
      <c r="FK259" s="516">
        <v>242.814832201</v>
      </c>
      <c r="FL259" s="516">
        <v>258.32692675200019</v>
      </c>
      <c r="FM259" s="516">
        <v>248.54887665699991</v>
      </c>
      <c r="FN259" s="516">
        <v>234.78517868423836</v>
      </c>
      <c r="FO259" s="516">
        <v>219.749340034</v>
      </c>
      <c r="FP259" s="516">
        <v>215.94702099300002</v>
      </c>
      <c r="FQ259" s="516">
        <v>228.00014131100005</v>
      </c>
      <c r="FR259" s="516">
        <v>219.33016857100006</v>
      </c>
      <c r="FS259" s="516">
        <v>222.7988287500001</v>
      </c>
      <c r="FT259" s="516">
        <v>236.19339927800004</v>
      </c>
      <c r="FU259" s="516">
        <v>251.68280310599991</v>
      </c>
      <c r="FV259" s="516">
        <v>241.08836022500009</v>
      </c>
      <c r="FW259" s="516">
        <v>241.51564397499999</v>
      </c>
      <c r="FX259" s="516">
        <v>245.7760707969999</v>
      </c>
      <c r="FY259" s="516">
        <v>267.10533090999996</v>
      </c>
      <c r="FZ259" s="516">
        <v>250.60744777999992</v>
      </c>
      <c r="GA259" s="516">
        <v>248.63062592200001</v>
      </c>
      <c r="GB259" s="516">
        <v>247.79579193400014</v>
      </c>
      <c r="GC259" s="516">
        <v>269.58112442639998</v>
      </c>
      <c r="GD259" s="516">
        <v>270.63027868599988</v>
      </c>
      <c r="GE259" s="516">
        <v>290.61149100700004</v>
      </c>
      <c r="GF259" s="516">
        <v>292.98116947799986</v>
      </c>
      <c r="GG259" s="516">
        <v>288.29519601099992</v>
      </c>
      <c r="GH259" s="516">
        <v>293.77940234800013</v>
      </c>
      <c r="GI259" s="516">
        <v>309.90693537900006</v>
      </c>
      <c r="GJ259" s="516">
        <v>298.19942296700003</v>
      </c>
      <c r="GK259" s="516">
        <v>330.568798668</v>
      </c>
      <c r="GL259" s="516">
        <v>317.9214028159999</v>
      </c>
      <c r="GM259" s="516">
        <v>311.68364171700006</v>
      </c>
      <c r="GN259" s="516">
        <v>323.08642450199989</v>
      </c>
      <c r="GO259" s="516">
        <v>345.0447252539999</v>
      </c>
      <c r="GP259" s="516">
        <v>354.29222947199997</v>
      </c>
      <c r="GQ259" s="516">
        <v>374.23350535999998</v>
      </c>
      <c r="GR259" s="516">
        <v>361.59046252600001</v>
      </c>
      <c r="GS259" s="516">
        <v>361.74150350400004</v>
      </c>
      <c r="GT259" s="516">
        <v>356.27397927399988</v>
      </c>
      <c r="GU259" s="516">
        <v>357.54607267400002</v>
      </c>
      <c r="GV259" s="516">
        <v>370.13994159702986</v>
      </c>
      <c r="GW259" s="516">
        <v>381.47559913499998</v>
      </c>
      <c r="GX259" s="516">
        <v>372.07923710399996</v>
      </c>
      <c r="GY259" s="516">
        <v>392.392311124</v>
      </c>
      <c r="GZ259" s="516">
        <v>409.45296280000002</v>
      </c>
      <c r="HA259" s="516">
        <v>425.66289113500017</v>
      </c>
      <c r="HB259" s="516">
        <v>415.809819092</v>
      </c>
      <c r="HC259" s="516">
        <v>442.55676468200016</v>
      </c>
      <c r="HD259" s="516">
        <v>424.34063668199997</v>
      </c>
      <c r="HE259" s="516">
        <v>419.41727659500009</v>
      </c>
      <c r="HF259" s="516">
        <v>416.88863008399989</v>
      </c>
      <c r="HG259" s="516">
        <v>406.87545676399992</v>
      </c>
      <c r="HH259" s="516">
        <v>405.92758888200001</v>
      </c>
      <c r="HI259" s="516">
        <v>425.42412125000004</v>
      </c>
      <c r="HJ259" s="516">
        <v>419.98997737399998</v>
      </c>
      <c r="HK259" s="516">
        <v>420.57155058800009</v>
      </c>
      <c r="HL259" s="516">
        <v>423.9546374360001</v>
      </c>
      <c r="HM259" s="516">
        <v>451.51486560600006</v>
      </c>
      <c r="HN259" s="516">
        <v>435.18705801199985</v>
      </c>
      <c r="HO259" s="516">
        <v>506.07628255600002</v>
      </c>
      <c r="HP259" s="516">
        <v>500.15339022699993</v>
      </c>
      <c r="HQ259" s="516">
        <v>501.23940776400002</v>
      </c>
      <c r="HR259" s="516">
        <v>492.20320948599988</v>
      </c>
      <c r="HS259" s="516">
        <v>476.52362483999997</v>
      </c>
      <c r="HT259" s="516">
        <v>501.97481924700003</v>
      </c>
      <c r="HU259" s="516">
        <v>495.32346863199984</v>
      </c>
      <c r="HV259" s="516">
        <v>485.97416381829828</v>
      </c>
      <c r="HW259" s="516">
        <v>493.95207666368611</v>
      </c>
      <c r="HX259" s="516">
        <v>495.4374831470123</v>
      </c>
      <c r="HY259" s="516">
        <v>501.40996183562277</v>
      </c>
      <c r="HZ259" s="516">
        <v>533.56899526136942</v>
      </c>
      <c r="IA259" s="516">
        <v>573.29757898822015</v>
      </c>
      <c r="IB259" s="516">
        <v>534.97610667242293</v>
      </c>
      <c r="IC259" s="516">
        <v>553.22281475998636</v>
      </c>
      <c r="ID259" s="516">
        <v>548.34543196848244</v>
      </c>
      <c r="IE259" s="516">
        <v>555.10418558155561</v>
      </c>
      <c r="IF259" s="516">
        <v>556.94618804626225</v>
      </c>
      <c r="IG259" s="516">
        <v>574.76101922062026</v>
      </c>
      <c r="IH259" s="516">
        <v>576.76953605767505</v>
      </c>
      <c r="II259" s="516">
        <v>599.05795687414798</v>
      </c>
      <c r="IJ259" s="516">
        <v>598.07816313142757</v>
      </c>
      <c r="IK259" s="516">
        <v>636.46667040012017</v>
      </c>
      <c r="IL259" s="516">
        <v>664.3858083810577</v>
      </c>
      <c r="IM259" s="516">
        <v>751.11843196591224</v>
      </c>
      <c r="IN259" s="516">
        <v>756.8378343169552</v>
      </c>
      <c r="IO259" s="516">
        <v>720.51107408425264</v>
      </c>
      <c r="IP259" s="516">
        <v>700.90690338737488</v>
      </c>
      <c r="IQ259" s="516">
        <v>745.41647310173346</v>
      </c>
      <c r="IR259" s="516">
        <v>713.02996714913536</v>
      </c>
      <c r="IS259" s="516">
        <v>757.19466806353535</v>
      </c>
      <c r="IT259" s="516">
        <v>776.41545355134872</v>
      </c>
      <c r="IU259" s="516">
        <v>752.6436745390173</v>
      </c>
      <c r="IV259" s="516">
        <v>750.7139032268401</v>
      </c>
      <c r="IW259" s="516">
        <v>715.13419435799415</v>
      </c>
      <c r="IX259" s="516">
        <v>733.67240455686704</v>
      </c>
      <c r="IY259" s="516">
        <v>790.76608112811959</v>
      </c>
      <c r="IZ259" s="516">
        <v>766.63014828560347</v>
      </c>
      <c r="JA259" s="516">
        <v>711.52537015457392</v>
      </c>
      <c r="JB259" s="516">
        <v>682.00145188804993</v>
      </c>
      <c r="JC259" s="516">
        <v>671.55690963947472</v>
      </c>
      <c r="JD259" s="516">
        <v>669.69045738861473</v>
      </c>
      <c r="JE259" s="516">
        <v>733.74131876099545</v>
      </c>
      <c r="JF259" s="516">
        <v>712.42931509629591</v>
      </c>
      <c r="JG259" s="516">
        <v>699.49330503500846</v>
      </c>
      <c r="JH259" s="516">
        <v>713.60663420924493</v>
      </c>
      <c r="JI259" s="516">
        <v>747.6281038134473</v>
      </c>
      <c r="JJ259" s="516">
        <v>792.02660696538373</v>
      </c>
      <c r="JK259" s="516">
        <v>839.89866362402836</v>
      </c>
      <c r="JL259" s="516">
        <v>801.1480597255669</v>
      </c>
      <c r="JM259" s="516">
        <v>807.36667503009971</v>
      </c>
      <c r="JN259" s="516">
        <v>796.40142997517819</v>
      </c>
      <c r="JO259" s="516">
        <v>777.24810209295333</v>
      </c>
      <c r="JP259" s="516">
        <v>770.69541334215899</v>
      </c>
      <c r="JQ259" s="516">
        <v>810.06387434904445</v>
      </c>
      <c r="JR259" s="516">
        <v>817.24086179249059</v>
      </c>
      <c r="JS259" s="516">
        <v>807.50343937670323</v>
      </c>
      <c r="JT259" s="516">
        <v>819.99317039539392</v>
      </c>
      <c r="JU259" s="516">
        <v>803.1450857470976</v>
      </c>
      <c r="JV259" s="516">
        <v>823.97969024367148</v>
      </c>
      <c r="JW259" s="516">
        <v>881.37562596127952</v>
      </c>
      <c r="JX259" s="516">
        <v>858.68925247062566</v>
      </c>
      <c r="JY259" s="516">
        <v>888.82426462219985</v>
      </c>
      <c r="JZ259" s="516">
        <v>893.26489394656267</v>
      </c>
      <c r="KA259" s="516">
        <v>880.38665616426545</v>
      </c>
      <c r="KB259" s="516">
        <v>918.00353786425637</v>
      </c>
      <c r="KC259" s="516">
        <v>954.00226707168713</v>
      </c>
      <c r="KD259" s="516">
        <v>952.19854341752239</v>
      </c>
      <c r="KE259" s="516">
        <v>979.10042576592775</v>
      </c>
      <c r="KF259" s="516">
        <v>985.91352580326804</v>
      </c>
      <c r="KG259" s="516">
        <v>978.79186320023939</v>
      </c>
      <c r="KH259" s="516">
        <v>977.08096644612112</v>
      </c>
      <c r="KI259" s="516">
        <v>1033.2079469243017</v>
      </c>
      <c r="KJ259" s="516">
        <v>1007.4732135094475</v>
      </c>
      <c r="KK259" s="516">
        <v>1024.5779884551316</v>
      </c>
      <c r="KL259" s="516">
        <v>975.28146204065263</v>
      </c>
      <c r="KM259" s="516">
        <v>991.90674647467381</v>
      </c>
      <c r="KN259" s="516">
        <v>1039.8069117729117</v>
      </c>
      <c r="KO259" s="516">
        <v>1147.5094083511285</v>
      </c>
      <c r="KP259" s="516">
        <v>1146.0658685297087</v>
      </c>
      <c r="KQ259" s="516">
        <v>1157.7465690594079</v>
      </c>
      <c r="KR259" s="516">
        <v>1086.5754973834798</v>
      </c>
      <c r="KS259" s="516">
        <v>1119.936943155408</v>
      </c>
      <c r="KT259" s="516">
        <v>1143.8408470999295</v>
      </c>
      <c r="KU259" s="516">
        <v>1193.4150230581552</v>
      </c>
      <c r="KV259" s="516">
        <v>1206.979942339128</v>
      </c>
      <c r="KW259" s="516">
        <v>1193.9877540555503</v>
      </c>
      <c r="KX259" s="516">
        <v>1207.8296450446155</v>
      </c>
      <c r="KY259" s="516">
        <v>1218.8519024157554</v>
      </c>
      <c r="KZ259" s="516">
        <v>1195.6101254065798</v>
      </c>
      <c r="LA259" s="516">
        <v>1231.8799280641247</v>
      </c>
      <c r="LB259" s="516"/>
      <c r="LC259" s="516"/>
      <c r="LD259" s="516"/>
      <c r="LE259" s="516"/>
      <c r="LF259" s="516"/>
      <c r="LG259" s="516"/>
      <c r="LH259" s="516"/>
      <c r="LI259" s="516"/>
      <c r="LJ259" s="516"/>
      <c r="LK259" s="516"/>
      <c r="LL259" s="516"/>
      <c r="LM259" s="516"/>
      <c r="LN259" s="516"/>
      <c r="LO259" s="516"/>
      <c r="LP259" s="516"/>
      <c r="LQ259" s="516"/>
      <c r="LR259" s="516"/>
      <c r="LS259" s="516"/>
      <c r="LT259" s="516"/>
      <c r="LU259" s="516"/>
      <c r="LV259" s="516"/>
      <c r="LW259" s="516"/>
      <c r="LX259" s="516"/>
      <c r="LY259" s="516"/>
      <c r="LZ259" s="516"/>
      <c r="MA259" s="516"/>
      <c r="MB259" s="516"/>
      <c r="MC259" s="516"/>
      <c r="MD259" s="516"/>
      <c r="ME259" s="516"/>
      <c r="MF259" s="516"/>
      <c r="MG259" s="516"/>
      <c r="MH259" s="516"/>
      <c r="MI259" s="516"/>
      <c r="MJ259" s="516"/>
      <c r="MK259" s="516"/>
      <c r="ML259" s="516"/>
      <c r="MM259" s="516"/>
      <c r="MN259" s="516"/>
      <c r="MO259" s="516"/>
      <c r="MP259" s="516"/>
      <c r="MQ259" s="516"/>
      <c r="MR259" s="516"/>
      <c r="MS259" s="516"/>
      <c r="MT259" s="516"/>
      <c r="MU259" s="516"/>
      <c r="MV259" s="516"/>
      <c r="MW259" s="516"/>
    </row>
    <row r="260" spans="1:361">
      <c r="A260" s="715" t="s">
        <v>587</v>
      </c>
      <c r="B260" s="517">
        <v>11.315799999999999</v>
      </c>
      <c r="C260" s="517">
        <v>12.646700000000001</v>
      </c>
      <c r="D260" s="517">
        <v>12.5106</v>
      </c>
      <c r="E260" s="517">
        <v>12.7742</v>
      </c>
      <c r="F260" s="517">
        <v>13.513500000000001</v>
      </c>
      <c r="G260" s="517">
        <v>16.144400000000001</v>
      </c>
      <c r="H260" s="517">
        <v>17.808299999999999</v>
      </c>
      <c r="I260" s="517">
        <v>17.831599999999998</v>
      </c>
      <c r="J260" s="517">
        <v>16.701000000000001</v>
      </c>
      <c r="K260" s="517">
        <v>16.253</v>
      </c>
      <c r="L260" s="517">
        <v>15.675399999999998</v>
      </c>
      <c r="M260" s="517">
        <v>17.256999999999998</v>
      </c>
      <c r="N260" s="517">
        <v>15.6897</v>
      </c>
      <c r="O260" s="517">
        <v>14.68</v>
      </c>
      <c r="P260" s="517">
        <v>16.415700000000001</v>
      </c>
      <c r="Q260" s="517">
        <v>15.2834</v>
      </c>
      <c r="R260" s="517">
        <v>14.994199999999999</v>
      </c>
      <c r="S260" s="517">
        <v>18.023299999999999</v>
      </c>
      <c r="T260" s="517">
        <v>18.602</v>
      </c>
      <c r="U260" s="517">
        <v>18.4297</v>
      </c>
      <c r="V260" s="517">
        <v>18.400600000000001</v>
      </c>
      <c r="W260" s="517">
        <v>18.274900000000002</v>
      </c>
      <c r="X260" s="517">
        <v>18.316700000000001</v>
      </c>
      <c r="Y260" s="517">
        <v>20.9313</v>
      </c>
      <c r="Z260" s="517">
        <v>20.209</v>
      </c>
      <c r="AA260" s="517">
        <v>20.297999999999998</v>
      </c>
      <c r="AB260" s="517">
        <v>20.579699999999999</v>
      </c>
      <c r="AC260" s="517">
        <v>20.201999999999998</v>
      </c>
      <c r="AD260" s="517">
        <v>23.8857</v>
      </c>
      <c r="AE260" s="517">
        <v>23.458600000000001</v>
      </c>
      <c r="AF260" s="517">
        <v>22.901</v>
      </c>
      <c r="AG260" s="517">
        <v>21.992999999999999</v>
      </c>
      <c r="AH260" s="517">
        <v>21.678000000000001</v>
      </c>
      <c r="AI260" s="517">
        <v>21.050999999999998</v>
      </c>
      <c r="AJ260" s="517">
        <v>20.612000000000002</v>
      </c>
      <c r="AK260" s="517">
        <v>22.635400000000001</v>
      </c>
      <c r="AL260" s="517">
        <v>19.917999999999999</v>
      </c>
      <c r="AM260" s="517">
        <v>19.873000000000001</v>
      </c>
      <c r="AN260" s="517">
        <v>19.510999999999999</v>
      </c>
      <c r="AO260" s="517">
        <v>18.817999999999998</v>
      </c>
      <c r="AP260" s="517">
        <v>18.274000000000001</v>
      </c>
      <c r="AQ260" s="517">
        <v>19.651000000000003</v>
      </c>
      <c r="AR260" s="517">
        <v>18.243482</v>
      </c>
      <c r="AS260" s="517">
        <v>17.227161000000002</v>
      </c>
      <c r="AT260" s="517">
        <v>16.643638000000003</v>
      </c>
      <c r="AU260" s="517">
        <v>16.728672000000003</v>
      </c>
      <c r="AV260" s="517">
        <v>16.493269999999999</v>
      </c>
      <c r="AW260" s="517">
        <v>20.918699999999998</v>
      </c>
      <c r="AX260" s="517">
        <v>18.984000000000002</v>
      </c>
      <c r="AY260" s="517">
        <v>18.7483</v>
      </c>
      <c r="AZ260" s="517">
        <v>18.570399999999999</v>
      </c>
      <c r="BA260" s="517">
        <v>19.058100000000003</v>
      </c>
      <c r="BB260" s="517">
        <v>20.3018</v>
      </c>
      <c r="BC260" s="517">
        <v>20.886733999999997</v>
      </c>
      <c r="BD260" s="517">
        <v>20.568520000000003</v>
      </c>
      <c r="BE260" s="517">
        <v>19.531456000000002</v>
      </c>
      <c r="BF260" s="517">
        <v>19.552616999999998</v>
      </c>
      <c r="BG260" s="517">
        <v>18.875482999999999</v>
      </c>
      <c r="BH260" s="517">
        <v>18.735907000000001</v>
      </c>
      <c r="BI260" s="517">
        <v>21.412166999999997</v>
      </c>
      <c r="BJ260" s="517">
        <v>18.73</v>
      </c>
      <c r="BK260" s="517">
        <v>18.989999999999998</v>
      </c>
      <c r="BL260" s="517">
        <v>19.735599000000001</v>
      </c>
      <c r="BM260" s="517">
        <v>20.46</v>
      </c>
      <c r="BN260" s="517">
        <v>21.14</v>
      </c>
      <c r="BO260" s="517">
        <v>21.639590999999999</v>
      </c>
      <c r="BP260" s="517">
        <v>21.090199999999999</v>
      </c>
      <c r="BQ260" s="517">
        <v>20.439399999999999</v>
      </c>
      <c r="BR260" s="517">
        <v>20.063689</v>
      </c>
      <c r="BS260" s="517">
        <v>19.779</v>
      </c>
      <c r="BT260" s="517">
        <v>19.36</v>
      </c>
      <c r="BU260" s="517">
        <v>22.576847000000001</v>
      </c>
      <c r="BV260" s="517">
        <v>21.201637000000002</v>
      </c>
      <c r="BW260" s="517">
        <v>22.149635</v>
      </c>
      <c r="BX260" s="517">
        <v>22.426738999999998</v>
      </c>
      <c r="BY260" s="517">
        <v>22.564653</v>
      </c>
      <c r="BZ260" s="517">
        <v>23.129649999999998</v>
      </c>
      <c r="CA260" s="517">
        <v>24.610400000000002</v>
      </c>
      <c r="CB260" s="517">
        <v>24.5458</v>
      </c>
      <c r="CC260" s="517">
        <v>23.69697</v>
      </c>
      <c r="CD260" s="517">
        <v>22.847369999999998</v>
      </c>
      <c r="CE260" s="517">
        <v>22.454040000000003</v>
      </c>
      <c r="CF260" s="517">
        <v>22.31512</v>
      </c>
      <c r="CG260" s="517">
        <v>25.811789999999998</v>
      </c>
      <c r="CH260" s="517">
        <v>23.63223</v>
      </c>
      <c r="CI260" s="517">
        <v>23.7379</v>
      </c>
      <c r="CJ260" s="517">
        <v>24.196899999999999</v>
      </c>
      <c r="CK260" s="517">
        <v>23.730629999999998</v>
      </c>
      <c r="CL260" s="517">
        <v>24.78678</v>
      </c>
      <c r="CM260" s="517">
        <v>25.909929999999999</v>
      </c>
      <c r="CN260" s="517">
        <v>25.565150000000003</v>
      </c>
      <c r="CO260" s="517">
        <v>25.646570000000001</v>
      </c>
      <c r="CP260" s="517">
        <v>24.532869999999999</v>
      </c>
      <c r="CQ260" s="517">
        <v>24.932040000000001</v>
      </c>
      <c r="CR260" s="517">
        <v>25.40982</v>
      </c>
      <c r="CS260" s="517">
        <v>28.046119999999998</v>
      </c>
      <c r="CT260" s="517">
        <v>25.51784</v>
      </c>
      <c r="CU260" s="517">
        <v>26.2455</v>
      </c>
      <c r="CV260" s="517">
        <v>25.837609999999998</v>
      </c>
      <c r="CW260" s="517">
        <v>25.81955</v>
      </c>
      <c r="CX260" s="517">
        <v>27.47391</v>
      </c>
      <c r="CY260" s="517">
        <v>28.640090000000001</v>
      </c>
      <c r="CZ260" s="517">
        <v>30.269709999999996</v>
      </c>
      <c r="DA260" s="517">
        <v>30.13965</v>
      </c>
      <c r="DB260" s="517">
        <v>31.343050000000002</v>
      </c>
      <c r="DC260" s="517">
        <v>29.715869999999995</v>
      </c>
      <c r="DD260" s="517">
        <v>29.615650000000002</v>
      </c>
      <c r="DE260" s="517">
        <v>33.639620000000001</v>
      </c>
      <c r="DF260" s="517">
        <v>30.767027000000002</v>
      </c>
      <c r="DG260" s="517">
        <v>31.295010000000001</v>
      </c>
      <c r="DH260" s="517">
        <v>30.853423299999996</v>
      </c>
      <c r="DI260" s="517">
        <v>31.729119388000001</v>
      </c>
      <c r="DJ260" s="517">
        <v>33.172526599000001</v>
      </c>
      <c r="DK260" s="517">
        <v>36.383070890999996</v>
      </c>
      <c r="DL260" s="517">
        <v>37.859960000000001</v>
      </c>
      <c r="DM260" s="517">
        <v>35.491749029000005</v>
      </c>
      <c r="DN260" s="517">
        <v>35.968153999999998</v>
      </c>
      <c r="DO260" s="517">
        <v>35.675654000000002</v>
      </c>
      <c r="DP260" s="517">
        <v>35.260043999999994</v>
      </c>
      <c r="DQ260" s="517">
        <v>40.297892999999995</v>
      </c>
      <c r="DR260" s="517">
        <v>35.547877</v>
      </c>
      <c r="DS260" s="517">
        <v>35.222408999999999</v>
      </c>
      <c r="DT260" s="517">
        <v>35.493459951999995</v>
      </c>
      <c r="DU260" s="517">
        <v>36.979936000000002</v>
      </c>
      <c r="DV260" s="517">
        <v>39.272106284999992</v>
      </c>
      <c r="DW260" s="517">
        <v>42.956529000000003</v>
      </c>
      <c r="DX260" s="517">
        <v>42.562513000000003</v>
      </c>
      <c r="DY260" s="517">
        <v>40.555790999999999</v>
      </c>
      <c r="DZ260" s="517">
        <v>40.068378000000003</v>
      </c>
      <c r="EA260" s="517">
        <v>40.650492</v>
      </c>
      <c r="EB260" s="517">
        <v>41.555448945000002</v>
      </c>
      <c r="EC260" s="517">
        <v>47.028105999999994</v>
      </c>
      <c r="ED260" s="517">
        <v>42.081103999999996</v>
      </c>
      <c r="EE260" s="517">
        <v>41.734686999999994</v>
      </c>
      <c r="EF260" s="517">
        <v>43.144284000000006</v>
      </c>
      <c r="EG260" s="517">
        <v>44.738986000000004</v>
      </c>
      <c r="EH260" s="517">
        <v>45.904469000000006</v>
      </c>
      <c r="EI260" s="517">
        <v>49.071528999999998</v>
      </c>
      <c r="EJ260" s="517">
        <v>48.409644</v>
      </c>
      <c r="EK260" s="517">
        <v>46.458644999999997</v>
      </c>
      <c r="EL260" s="517">
        <v>45.389072000000006</v>
      </c>
      <c r="EM260" s="517">
        <v>45.524386999999997</v>
      </c>
      <c r="EN260" s="517">
        <v>45.970783000000004</v>
      </c>
      <c r="EO260" s="517">
        <v>52.730864000000004</v>
      </c>
      <c r="EP260" s="517">
        <v>46.573084000000001</v>
      </c>
      <c r="EQ260" s="517">
        <v>45.819960000000002</v>
      </c>
      <c r="ER260" s="517">
        <v>47.241529</v>
      </c>
      <c r="ES260" s="517">
        <v>47.899267000000002</v>
      </c>
      <c r="ET260" s="517">
        <v>49.625619</v>
      </c>
      <c r="EU260" s="517">
        <v>51.732907000000004</v>
      </c>
      <c r="EV260" s="517">
        <v>54.57264</v>
      </c>
      <c r="EW260" s="517">
        <v>52.841621000000004</v>
      </c>
      <c r="EX260" s="517">
        <v>52.842233000000007</v>
      </c>
      <c r="EY260" s="517">
        <v>53.918553000000003</v>
      </c>
      <c r="EZ260" s="517">
        <v>54.790971000000006</v>
      </c>
      <c r="FA260" s="517">
        <v>63.223981999999992</v>
      </c>
      <c r="FB260" s="517">
        <v>61.089933999999992</v>
      </c>
      <c r="FC260" s="517">
        <v>59.667279999999998</v>
      </c>
      <c r="FD260" s="517">
        <v>61.297467999999995</v>
      </c>
      <c r="FE260" s="517">
        <v>64.207028000000008</v>
      </c>
      <c r="FF260" s="517">
        <v>67.499435000000005</v>
      </c>
      <c r="FG260" s="517">
        <v>72.433218000000011</v>
      </c>
      <c r="FH260" s="517">
        <v>75.260391999999996</v>
      </c>
      <c r="FI260" s="517">
        <v>75.147934000000006</v>
      </c>
      <c r="FJ260" s="517">
        <v>74.168718000000013</v>
      </c>
      <c r="FK260" s="517">
        <v>74.247595000000004</v>
      </c>
      <c r="FL260" s="517">
        <v>73.231234999999998</v>
      </c>
      <c r="FM260" s="517">
        <v>80.892340958000005</v>
      </c>
      <c r="FN260" s="517">
        <v>71.957638126999996</v>
      </c>
      <c r="FO260" s="517">
        <v>69.029550695999987</v>
      </c>
      <c r="FP260" s="517">
        <v>66.251893359000007</v>
      </c>
      <c r="FQ260" s="517">
        <v>68.058863447000007</v>
      </c>
      <c r="FR260" s="517">
        <v>67.677599000000001</v>
      </c>
      <c r="FS260" s="517">
        <v>72.081234500000008</v>
      </c>
      <c r="FT260" s="517">
        <v>73.173179097999991</v>
      </c>
      <c r="FU260" s="517">
        <v>70.392907256000001</v>
      </c>
      <c r="FV260" s="517">
        <v>69.433488603000001</v>
      </c>
      <c r="FW260" s="517">
        <v>70.456076603</v>
      </c>
      <c r="FX260" s="517">
        <v>70.701078999999993</v>
      </c>
      <c r="FY260" s="517">
        <v>77</v>
      </c>
      <c r="FZ260" s="517">
        <v>72.895240989000001</v>
      </c>
      <c r="GA260" s="517">
        <v>68.526338541000001</v>
      </c>
      <c r="GB260" s="517">
        <v>68.389821718000007</v>
      </c>
      <c r="GC260" s="517">
        <v>72.456699151999999</v>
      </c>
      <c r="GD260" s="517">
        <v>75.001261490000005</v>
      </c>
      <c r="GE260" s="517">
        <v>83.465409106999999</v>
      </c>
      <c r="GF260" s="517">
        <v>84.215446209000007</v>
      </c>
      <c r="GG260" s="517">
        <v>81.214544498000009</v>
      </c>
      <c r="GH260" s="517">
        <v>81.772888000000009</v>
      </c>
      <c r="GI260" s="517">
        <v>81.489381605999995</v>
      </c>
      <c r="GJ260" s="517">
        <v>80.920058054999998</v>
      </c>
      <c r="GK260" s="517">
        <v>90.478210000000004</v>
      </c>
      <c r="GL260" s="517">
        <v>83.719149999999999</v>
      </c>
      <c r="GM260" s="517">
        <v>82.676794724999993</v>
      </c>
      <c r="GN260" s="517">
        <v>83.946219999999997</v>
      </c>
      <c r="GO260" s="517">
        <v>89.607169999999996</v>
      </c>
      <c r="GP260" s="517">
        <v>89.715833787000008</v>
      </c>
      <c r="GQ260" s="517">
        <v>101.53350535999999</v>
      </c>
      <c r="GR260" s="517">
        <v>100.857382226</v>
      </c>
      <c r="GS260" s="517">
        <v>95.284076034000009</v>
      </c>
      <c r="GT260" s="517">
        <v>93.42916029700001</v>
      </c>
      <c r="GU260" s="517">
        <v>92.829349297000007</v>
      </c>
      <c r="GV260" s="517">
        <v>91.337658177029994</v>
      </c>
      <c r="GW260" s="517">
        <v>102.754722878</v>
      </c>
      <c r="GX260" s="517">
        <v>96.303478842000004</v>
      </c>
      <c r="GY260" s="517">
        <v>96.635628362000006</v>
      </c>
      <c r="GZ260" s="517">
        <v>99.252810000000011</v>
      </c>
      <c r="HA260" s="517">
        <v>105.13356688499999</v>
      </c>
      <c r="HB260" s="517">
        <v>103.355301134</v>
      </c>
      <c r="HC260" s="517">
        <v>111.57098000000002</v>
      </c>
      <c r="HD260" s="517">
        <v>108.63953000000001</v>
      </c>
      <c r="HE260" s="517">
        <v>106.70851999999999</v>
      </c>
      <c r="HF260" s="517">
        <v>102.234315</v>
      </c>
      <c r="HG260" s="517">
        <v>99.315130999999994</v>
      </c>
      <c r="HH260" s="517">
        <v>100.226332</v>
      </c>
      <c r="HI260" s="517">
        <v>107.012134</v>
      </c>
      <c r="HJ260" s="517">
        <v>102.160355</v>
      </c>
      <c r="HK260" s="517">
        <v>100.488043</v>
      </c>
      <c r="HL260" s="517">
        <v>105.630349</v>
      </c>
      <c r="HM260" s="517">
        <v>105.67316599999998</v>
      </c>
      <c r="HN260" s="517">
        <v>107.59830000000001</v>
      </c>
      <c r="HO260" s="517">
        <v>116.3009</v>
      </c>
      <c r="HP260" s="517">
        <v>113.660293</v>
      </c>
      <c r="HQ260" s="517">
        <v>111.27487599999998</v>
      </c>
      <c r="HR260" s="517">
        <v>106.437444</v>
      </c>
      <c r="HS260" s="517">
        <v>104.92754699999999</v>
      </c>
      <c r="HT260" s="517">
        <v>104.49005000000001</v>
      </c>
      <c r="HU260" s="517">
        <v>116.60095699999999</v>
      </c>
      <c r="HV260" s="517">
        <v>110.03681410417404</v>
      </c>
      <c r="HW260" s="517">
        <v>109.31742638448993</v>
      </c>
      <c r="HX260" s="517">
        <v>109.44222885961602</v>
      </c>
      <c r="HY260" s="517">
        <v>115.1794236504126</v>
      </c>
      <c r="HZ260" s="517">
        <v>117.27022940283869</v>
      </c>
      <c r="IA260" s="517">
        <v>119.44374431437119</v>
      </c>
      <c r="IB260" s="517">
        <v>117.78012715249281</v>
      </c>
      <c r="IC260" s="517">
        <v>110.43637974823065</v>
      </c>
      <c r="ID260" s="517">
        <v>105.61956038314389</v>
      </c>
      <c r="IE260" s="517">
        <v>107.4481319146427</v>
      </c>
      <c r="IF260" s="517">
        <v>109.24402352615442</v>
      </c>
      <c r="IG260" s="517">
        <v>118.52927862943534</v>
      </c>
      <c r="IH260" s="517">
        <v>114.34171306522333</v>
      </c>
      <c r="II260" s="517">
        <v>116.5387642300081</v>
      </c>
      <c r="IJ260" s="517">
        <v>117.40284615096442</v>
      </c>
      <c r="IK260" s="517">
        <v>125.67181915401554</v>
      </c>
      <c r="IL260" s="517">
        <v>126.68020995595236</v>
      </c>
      <c r="IM260" s="517">
        <v>134.9457904738621</v>
      </c>
      <c r="IN260" s="517">
        <v>137.84900760297228</v>
      </c>
      <c r="IO260" s="517">
        <v>129.33574748073505</v>
      </c>
      <c r="IP260" s="517">
        <v>122.00402424075344</v>
      </c>
      <c r="IQ260" s="517">
        <v>124.44748139983325</v>
      </c>
      <c r="IR260" s="517">
        <v>123.59332659266499</v>
      </c>
      <c r="IS260" s="517">
        <v>142.63439110731991</v>
      </c>
      <c r="IT260" s="517">
        <v>137.56590231728882</v>
      </c>
      <c r="IU260" s="517">
        <v>134.30599073558813</v>
      </c>
      <c r="IV260" s="517">
        <v>132.96085583909456</v>
      </c>
      <c r="IW260" s="517">
        <v>139.27147611916703</v>
      </c>
      <c r="IX260" s="517">
        <v>142.05334076372802</v>
      </c>
      <c r="IY260" s="517">
        <v>150.79480627460703</v>
      </c>
      <c r="IZ260" s="517">
        <v>147.18000578341005</v>
      </c>
      <c r="JA260" s="517">
        <v>137.08942303952159</v>
      </c>
      <c r="JB260" s="517">
        <v>133.56129520187949</v>
      </c>
      <c r="JC260" s="517">
        <v>130.19669570441766</v>
      </c>
      <c r="JD260" s="517">
        <v>127.2603126343397</v>
      </c>
      <c r="JE260" s="517">
        <v>145.85038945232401</v>
      </c>
      <c r="JF260" s="517">
        <v>140.46759989489769</v>
      </c>
      <c r="JG260" s="517">
        <v>139.32343828472409</v>
      </c>
      <c r="JH260" s="517">
        <v>143.0412460259783</v>
      </c>
      <c r="JI260" s="517">
        <v>147.3492755404979</v>
      </c>
      <c r="JJ260" s="517">
        <v>152.1480765860918</v>
      </c>
      <c r="JK260" s="517">
        <v>159.68148062929561</v>
      </c>
      <c r="JL260" s="517">
        <v>157.88467374847562</v>
      </c>
      <c r="JM260" s="517">
        <v>151.51867739880021</v>
      </c>
      <c r="JN260" s="517">
        <v>147.94356659779163</v>
      </c>
      <c r="JO260" s="517">
        <v>139.81077784384999</v>
      </c>
      <c r="JP260" s="517">
        <v>143.85801233166001</v>
      </c>
      <c r="JQ260" s="517">
        <v>162.73207544399</v>
      </c>
      <c r="JR260" s="517">
        <v>153.57002799020816</v>
      </c>
      <c r="JS260" s="517">
        <v>154.57348240460925</v>
      </c>
      <c r="JT260" s="517">
        <v>164.87499935265527</v>
      </c>
      <c r="JU260" s="517">
        <v>169.65328593079471</v>
      </c>
      <c r="JV260" s="517">
        <v>169.63764125099229</v>
      </c>
      <c r="JW260" s="517">
        <v>181.58910991239853</v>
      </c>
      <c r="JX260" s="517">
        <v>173.10497391166024</v>
      </c>
      <c r="JY260" s="517">
        <v>168.88065265630209</v>
      </c>
      <c r="JZ260" s="517">
        <v>162.56690115954692</v>
      </c>
      <c r="KA260" s="517">
        <v>162.70475734011359</v>
      </c>
      <c r="KB260" s="517">
        <v>166.42548268699568</v>
      </c>
      <c r="KC260" s="517">
        <v>179.96611842580725</v>
      </c>
      <c r="KD260" s="517">
        <v>170.61404081098095</v>
      </c>
      <c r="KE260" s="517">
        <v>172.41349251676934</v>
      </c>
      <c r="KF260" s="517">
        <v>182.39068276961731</v>
      </c>
      <c r="KG260" s="517">
        <v>185.53558946404712</v>
      </c>
      <c r="KH260" s="517">
        <v>191.97465421447998</v>
      </c>
      <c r="KI260" s="517">
        <v>201.27633861078999</v>
      </c>
      <c r="KJ260" s="517">
        <v>196.10774223105</v>
      </c>
      <c r="KK260" s="517">
        <v>188.10582079013</v>
      </c>
      <c r="KL260" s="517">
        <v>184.35280271376999</v>
      </c>
      <c r="KM260" s="517">
        <v>186.66435939322</v>
      </c>
      <c r="KN260" s="517">
        <v>186.99541620589</v>
      </c>
      <c r="KO260" s="517">
        <v>214.01874976688998</v>
      </c>
      <c r="KP260" s="517">
        <v>198.19312297908999</v>
      </c>
      <c r="KQ260" s="517">
        <v>203.61984345108996</v>
      </c>
      <c r="KR260" s="517">
        <v>211.10568718929997</v>
      </c>
      <c r="KS260" s="517">
        <v>209.45713536680998</v>
      </c>
      <c r="KT260" s="517">
        <v>222.19757963000001</v>
      </c>
      <c r="KU260" s="517">
        <v>229.729039943</v>
      </c>
      <c r="KV260" s="517">
        <v>226.03627140780006</v>
      </c>
      <c r="KW260" s="517">
        <v>225.17367859479998</v>
      </c>
      <c r="KX260" s="517">
        <v>223.9919013258</v>
      </c>
      <c r="KY260" s="517">
        <v>224.55097633680003</v>
      </c>
      <c r="KZ260" s="517">
        <v>219.62714515479999</v>
      </c>
      <c r="LA260" s="517">
        <v>243.57951606679998</v>
      </c>
      <c r="LB260" s="517"/>
      <c r="LC260" s="517"/>
      <c r="LD260" s="517"/>
      <c r="LE260" s="517"/>
      <c r="LF260" s="517"/>
      <c r="LG260" s="517"/>
      <c r="LH260" s="517"/>
      <c r="LI260" s="517"/>
      <c r="LJ260" s="517"/>
      <c r="LK260" s="517"/>
      <c r="LL260" s="517"/>
      <c r="LM260" s="517"/>
      <c r="LN260" s="517"/>
      <c r="LO260" s="517"/>
      <c r="LP260" s="517"/>
      <c r="LQ260" s="517"/>
      <c r="LR260" s="517"/>
      <c r="LS260" s="517"/>
      <c r="LT260" s="517"/>
      <c r="LU260" s="517"/>
      <c r="LV260" s="517"/>
      <c r="LW260" s="517"/>
      <c r="LX260" s="517"/>
      <c r="LY260" s="517"/>
      <c r="LZ260" s="517"/>
      <c r="MA260" s="517"/>
      <c r="MB260" s="517"/>
      <c r="MC260" s="517"/>
      <c r="MD260" s="517"/>
      <c r="ME260" s="517"/>
      <c r="MF260" s="517"/>
      <c r="MG260" s="517"/>
      <c r="MH260" s="517"/>
      <c r="MI260" s="517"/>
      <c r="MJ260" s="517"/>
      <c r="MK260" s="517"/>
      <c r="ML260" s="517"/>
      <c r="MM260" s="517"/>
      <c r="MN260" s="517"/>
      <c r="MO260" s="517"/>
      <c r="MP260" s="517"/>
      <c r="MQ260" s="517"/>
      <c r="MR260" s="517"/>
      <c r="MS260" s="517"/>
      <c r="MT260" s="517"/>
      <c r="MU260" s="517"/>
      <c r="MV260" s="517"/>
      <c r="MW260" s="517"/>
    </row>
    <row r="261" spans="1:361">
      <c r="A261" s="715" t="s">
        <v>588</v>
      </c>
      <c r="B261" s="517">
        <v>25.289000000000001</v>
      </c>
      <c r="C261" s="517">
        <v>25.583199999999998</v>
      </c>
      <c r="D261" s="517">
        <v>27.354199999999999</v>
      </c>
      <c r="E261" s="517">
        <v>28.714700000000001</v>
      </c>
      <c r="F261" s="517">
        <v>30.464100000000002</v>
      </c>
      <c r="G261" s="517">
        <v>33.6798</v>
      </c>
      <c r="H261" s="517">
        <v>36.675400000000003</v>
      </c>
      <c r="I261" s="517">
        <v>38.127600000000001</v>
      </c>
      <c r="J261" s="517">
        <v>42.587399999999995</v>
      </c>
      <c r="K261" s="517">
        <v>43.993800000000007</v>
      </c>
      <c r="L261" s="517">
        <v>42.819600000000001</v>
      </c>
      <c r="M261" s="517">
        <v>45.402200000000001</v>
      </c>
      <c r="N261" s="517">
        <v>46.270699999999998</v>
      </c>
      <c r="O261" s="517">
        <v>45.228200000000001</v>
      </c>
      <c r="P261" s="517">
        <v>45.624300000000005</v>
      </c>
      <c r="Q261" s="517">
        <v>44.833799999999997</v>
      </c>
      <c r="R261" s="517">
        <v>44.891300000000001</v>
      </c>
      <c r="S261" s="517">
        <v>45.766600000000004</v>
      </c>
      <c r="T261" s="517">
        <v>46.344899999999996</v>
      </c>
      <c r="U261" s="517">
        <v>47.200400000000002</v>
      </c>
      <c r="V261" s="517">
        <v>47.217199999999998</v>
      </c>
      <c r="W261" s="517">
        <v>45.547600000000003</v>
      </c>
      <c r="X261" s="517">
        <v>46.871700000000004</v>
      </c>
      <c r="Y261" s="517">
        <v>47.967699999999994</v>
      </c>
      <c r="Z261" s="517">
        <v>48.414500000000004</v>
      </c>
      <c r="AA261" s="517">
        <v>50.240700000000004</v>
      </c>
      <c r="AB261" s="517">
        <v>53.579900000000002</v>
      </c>
      <c r="AC261" s="517">
        <v>58.630699999999997</v>
      </c>
      <c r="AD261" s="517">
        <v>62.936600000000006</v>
      </c>
      <c r="AE261" s="517">
        <v>60.845499999999994</v>
      </c>
      <c r="AF261" s="517">
        <v>59.564499999999995</v>
      </c>
      <c r="AG261" s="517">
        <v>59.5411</v>
      </c>
      <c r="AH261" s="517">
        <v>59.501399999999997</v>
      </c>
      <c r="AI261" s="517">
        <v>60.187600000000003</v>
      </c>
      <c r="AJ261" s="517">
        <v>63.858499999999999</v>
      </c>
      <c r="AK261" s="517">
        <v>67.526700000000005</v>
      </c>
      <c r="AL261" s="517">
        <v>65.324700000000007</v>
      </c>
      <c r="AM261" s="517">
        <v>67.739699999999999</v>
      </c>
      <c r="AN261" s="517">
        <v>66.953500000000005</v>
      </c>
      <c r="AO261" s="517">
        <v>62.438600000000001</v>
      </c>
      <c r="AP261" s="517">
        <v>62.35410000000001</v>
      </c>
      <c r="AQ261" s="517">
        <v>62.674999999999997</v>
      </c>
      <c r="AR261" s="517">
        <v>65.592489999999998</v>
      </c>
      <c r="AS261" s="517">
        <v>65.006180000000001</v>
      </c>
      <c r="AT261" s="517">
        <v>65.800899999999999</v>
      </c>
      <c r="AU261" s="517">
        <v>65.667630000000003</v>
      </c>
      <c r="AV261" s="517">
        <v>65.970829999999992</v>
      </c>
      <c r="AW261" s="517">
        <v>71.502600000000015</v>
      </c>
      <c r="AX261" s="517">
        <v>70.147199999999998</v>
      </c>
      <c r="AY261" s="517">
        <v>72.456000000000003</v>
      </c>
      <c r="AZ261" s="517">
        <v>73.866599999999991</v>
      </c>
      <c r="BA261" s="517">
        <v>69.929199999999994</v>
      </c>
      <c r="BB261" s="517">
        <v>72.858500000000006</v>
      </c>
      <c r="BC261" s="517">
        <v>72.846400000000003</v>
      </c>
      <c r="BD261" s="517">
        <v>74.576999999999998</v>
      </c>
      <c r="BE261" s="517">
        <v>74.618700000000004</v>
      </c>
      <c r="BF261" s="517">
        <v>78.004999999999995</v>
      </c>
      <c r="BG261" s="517">
        <v>76.922899999999998</v>
      </c>
      <c r="BH261" s="517">
        <v>74.685100000000006</v>
      </c>
      <c r="BI261" s="517">
        <v>76.213249999999988</v>
      </c>
      <c r="BJ261" s="517">
        <v>76.786000000000001</v>
      </c>
      <c r="BK261" s="517">
        <v>75.727000000000004</v>
      </c>
      <c r="BL261" s="517">
        <v>76.709820000000008</v>
      </c>
      <c r="BM261" s="517">
        <v>79.671000000000006</v>
      </c>
      <c r="BN261" s="517">
        <v>78.016000000000005</v>
      </c>
      <c r="BO261" s="517">
        <v>80.641850000000005</v>
      </c>
      <c r="BP261" s="517">
        <v>81.525499999999994</v>
      </c>
      <c r="BQ261" s="517">
        <v>83.267099999999999</v>
      </c>
      <c r="BR261" s="517">
        <v>79.948999999999998</v>
      </c>
      <c r="BS261" s="517">
        <v>80.933799999999991</v>
      </c>
      <c r="BT261" s="517">
        <v>85.524599999999992</v>
      </c>
      <c r="BU261" s="517">
        <v>90.299839999999989</v>
      </c>
      <c r="BV261" s="517">
        <v>102.67232000000001</v>
      </c>
      <c r="BW261" s="517">
        <v>101.67822200000001</v>
      </c>
      <c r="BX261" s="517">
        <v>99.740729999999999</v>
      </c>
      <c r="BY261" s="517">
        <v>100.82065999999999</v>
      </c>
      <c r="BZ261" s="517">
        <v>104.42235000000001</v>
      </c>
      <c r="CA261" s="517">
        <v>103.13574999999999</v>
      </c>
      <c r="CB261" s="517">
        <v>102.21973000000001</v>
      </c>
      <c r="CC261" s="517">
        <v>98.792989999999989</v>
      </c>
      <c r="CD261" s="517">
        <v>102.46913000000001</v>
      </c>
      <c r="CE261" s="517">
        <v>100.43885</v>
      </c>
      <c r="CF261" s="517">
        <v>101.86573999999999</v>
      </c>
      <c r="CG261" s="517">
        <v>104.87609999999999</v>
      </c>
      <c r="CH261" s="517">
        <v>103.27828</v>
      </c>
      <c r="CI261" s="517">
        <v>104.66195</v>
      </c>
      <c r="CJ261" s="517">
        <v>105.50339</v>
      </c>
      <c r="CK261" s="517">
        <v>105.61737000000001</v>
      </c>
      <c r="CL261" s="517">
        <v>109.17860000000002</v>
      </c>
      <c r="CM261" s="517">
        <v>109.68671000000002</v>
      </c>
      <c r="CN261" s="517">
        <v>118.21218999999999</v>
      </c>
      <c r="CO261" s="517">
        <v>117.44887999999999</v>
      </c>
      <c r="CP261" s="517">
        <v>110.76803000000002</v>
      </c>
      <c r="CQ261" s="517">
        <v>118.1344</v>
      </c>
      <c r="CR261" s="517">
        <v>116.75165</v>
      </c>
      <c r="CS261" s="517">
        <v>118.74796000000001</v>
      </c>
      <c r="CT261" s="517">
        <v>122.64928999999999</v>
      </c>
      <c r="CU261" s="517">
        <v>124.79103000000002</v>
      </c>
      <c r="CV261" s="517">
        <v>123.64205999999999</v>
      </c>
      <c r="CW261" s="517">
        <v>124.31088</v>
      </c>
      <c r="CX261" s="517">
        <v>127.49405</v>
      </c>
      <c r="CY261" s="517">
        <v>131.02884</v>
      </c>
      <c r="CZ261" s="517">
        <v>134.32362000000001</v>
      </c>
      <c r="DA261" s="517">
        <v>135.57399999999998</v>
      </c>
      <c r="DB261" s="517">
        <v>136.39141000000001</v>
      </c>
      <c r="DC261" s="517">
        <v>139.27025</v>
      </c>
      <c r="DD261" s="517">
        <v>138.80023999999997</v>
      </c>
      <c r="DE261" s="517">
        <v>144.37407999999999</v>
      </c>
      <c r="DF261" s="517">
        <v>140.769526332</v>
      </c>
      <c r="DG261" s="517">
        <v>141.38537664699999</v>
      </c>
      <c r="DH261" s="517">
        <v>138.95078777800001</v>
      </c>
      <c r="DI261" s="517">
        <v>140.378822071</v>
      </c>
      <c r="DJ261" s="517">
        <v>140.5915270797</v>
      </c>
      <c r="DK261" s="517">
        <v>138.189655829</v>
      </c>
      <c r="DL261" s="517">
        <v>146.38512281300001</v>
      </c>
      <c r="DM261" s="517">
        <v>146.03978546700003</v>
      </c>
      <c r="DN261" s="517">
        <v>144.65357818899997</v>
      </c>
      <c r="DO261" s="517">
        <v>148.76830955299999</v>
      </c>
      <c r="DP261" s="517">
        <v>152.28760111299999</v>
      </c>
      <c r="DQ261" s="517">
        <v>165.86751821199996</v>
      </c>
      <c r="DR261" s="517">
        <v>167.16193263099998</v>
      </c>
      <c r="DS261" s="517">
        <v>169.44369952999998</v>
      </c>
      <c r="DT261" s="517">
        <v>172.427240071</v>
      </c>
      <c r="DU261" s="517">
        <v>174.47110809699996</v>
      </c>
      <c r="DV261" s="517">
        <v>181.96742566700001</v>
      </c>
      <c r="DW261" s="517">
        <v>181.70564902199996</v>
      </c>
      <c r="DX261" s="517">
        <v>192.85850093233998</v>
      </c>
      <c r="DY261" s="517">
        <v>189.50267111348001</v>
      </c>
      <c r="DZ261" s="517">
        <v>184.43839513327998</v>
      </c>
      <c r="EA261" s="517">
        <v>189.45555928798998</v>
      </c>
      <c r="EB261" s="517">
        <v>198.34474859399995</v>
      </c>
      <c r="EC261" s="517">
        <v>199.19841893999998</v>
      </c>
      <c r="ED261" s="517">
        <v>193.26072829400002</v>
      </c>
      <c r="EE261" s="517">
        <v>201.02119930200001</v>
      </c>
      <c r="EF261" s="517">
        <v>201.75666489400004</v>
      </c>
      <c r="EG261" s="517">
        <v>214.57157284600001</v>
      </c>
      <c r="EH261" s="517">
        <v>226.03544306199993</v>
      </c>
      <c r="EI261" s="517">
        <v>220.76058306730002</v>
      </c>
      <c r="EJ261" s="517">
        <v>238.65770876000002</v>
      </c>
      <c r="EK261" s="517">
        <v>241.54326712199997</v>
      </c>
      <c r="EL261" s="517">
        <v>242.00904975700001</v>
      </c>
      <c r="EM261" s="517">
        <v>251.18679623399998</v>
      </c>
      <c r="EN261" s="517">
        <v>263.15099182599999</v>
      </c>
      <c r="EO261" s="517">
        <v>268.24163006600003</v>
      </c>
      <c r="EP261" s="517">
        <v>249.82356741200002</v>
      </c>
      <c r="EQ261" s="517">
        <v>260.20710753799995</v>
      </c>
      <c r="ER261" s="517">
        <v>265.93451471100002</v>
      </c>
      <c r="ES261" s="517">
        <v>278.77718913899997</v>
      </c>
      <c r="ET261" s="517">
        <v>294.079574358</v>
      </c>
      <c r="EU261" s="517">
        <v>290.10442326599991</v>
      </c>
      <c r="EV261" s="517">
        <v>298.04883348300001</v>
      </c>
      <c r="EW261" s="517">
        <v>312.84825121199992</v>
      </c>
      <c r="EX261" s="517">
        <v>321.35123405100012</v>
      </c>
      <c r="EY261" s="517">
        <v>335.11847613099991</v>
      </c>
      <c r="EZ261" s="517">
        <v>350.70265880999995</v>
      </c>
      <c r="FA261" s="517">
        <v>362.42993406400001</v>
      </c>
      <c r="FB261" s="517">
        <v>362.72753877700001</v>
      </c>
      <c r="FC261" s="517">
        <v>356.06273222699997</v>
      </c>
      <c r="FD261" s="517">
        <v>360.74774337899993</v>
      </c>
      <c r="FE261" s="517">
        <v>367.76042036699994</v>
      </c>
      <c r="FF261" s="517">
        <v>376.42627029799991</v>
      </c>
      <c r="FG261" s="517">
        <v>381.51739925700008</v>
      </c>
      <c r="FH261" s="517">
        <v>390.94943813299994</v>
      </c>
      <c r="FI261" s="517">
        <v>387.27025278799999</v>
      </c>
      <c r="FJ261" s="517">
        <v>392.40157394699997</v>
      </c>
      <c r="FK261" s="517">
        <v>390.06639620100003</v>
      </c>
      <c r="FL261" s="517">
        <v>400.48346175200015</v>
      </c>
      <c r="FM261" s="517">
        <v>385.51265169899995</v>
      </c>
      <c r="FN261" s="517">
        <v>366.76512955723837</v>
      </c>
      <c r="FO261" s="517">
        <v>358.88611333799997</v>
      </c>
      <c r="FP261" s="517">
        <v>366.60607363399998</v>
      </c>
      <c r="FQ261" s="517">
        <v>374.64270241400004</v>
      </c>
      <c r="FR261" s="517">
        <v>368.19435457100002</v>
      </c>
      <c r="FS261" s="517">
        <v>364.98235125000008</v>
      </c>
      <c r="FT261" s="517">
        <v>392.81474018000006</v>
      </c>
      <c r="FU261" s="517">
        <v>397.48745744999991</v>
      </c>
      <c r="FV261" s="517">
        <v>390.88054822200013</v>
      </c>
      <c r="FW261" s="517">
        <v>398.28590122200001</v>
      </c>
      <c r="FX261" s="517">
        <v>416.0938818969999</v>
      </c>
      <c r="FY261" s="517">
        <v>447.47179517400002</v>
      </c>
      <c r="FZ261" s="517">
        <v>438.41521018099996</v>
      </c>
      <c r="GA261" s="517">
        <v>441.82449634</v>
      </c>
      <c r="GB261" s="517">
        <v>434.38033141900007</v>
      </c>
      <c r="GC261" s="517">
        <v>447.58306835599996</v>
      </c>
      <c r="GD261" s="517">
        <v>453.3824648719999</v>
      </c>
      <c r="GE261" s="517">
        <v>471.46994738100005</v>
      </c>
      <c r="GF261" s="517">
        <v>484.70268653799997</v>
      </c>
      <c r="GG261" s="517">
        <v>491.01969934499994</v>
      </c>
      <c r="GH261" s="517">
        <v>489.2916250940001</v>
      </c>
      <c r="GI261" s="517">
        <v>503.50007292300006</v>
      </c>
      <c r="GJ261" s="517">
        <v>504.32308646200005</v>
      </c>
      <c r="GK261" s="517">
        <v>525.45759616800001</v>
      </c>
      <c r="GL261" s="517">
        <v>526.56610882199993</v>
      </c>
      <c r="GM261" s="517">
        <v>536.88745489200005</v>
      </c>
      <c r="GN261" s="517">
        <v>542.5489449019999</v>
      </c>
      <c r="GO261" s="517">
        <v>558.31055235399992</v>
      </c>
      <c r="GP261" s="517">
        <v>580.40013338499989</v>
      </c>
      <c r="GQ261" s="517">
        <v>618.71945482885189</v>
      </c>
      <c r="GR261" s="517">
        <v>612.84045583300008</v>
      </c>
      <c r="GS261" s="517">
        <v>640.18747465599984</v>
      </c>
      <c r="GT261" s="517">
        <v>628.36386262099984</v>
      </c>
      <c r="GU261" s="517">
        <v>630.80169065300004</v>
      </c>
      <c r="GV261" s="517">
        <v>654.18079596999985</v>
      </c>
      <c r="GW261" s="517">
        <v>677.59962590700002</v>
      </c>
      <c r="GX261" s="517">
        <v>664.01447416199994</v>
      </c>
      <c r="GY261" s="517">
        <v>699.94770366199998</v>
      </c>
      <c r="GZ261" s="517">
        <v>717.66808400000002</v>
      </c>
      <c r="HA261" s="517">
        <v>727.19643600000006</v>
      </c>
      <c r="HB261" s="517">
        <v>762.82335085799991</v>
      </c>
      <c r="HC261" s="517">
        <v>769.25019203199997</v>
      </c>
      <c r="HD261" s="517">
        <v>754.69779713200001</v>
      </c>
      <c r="HE261" s="517">
        <v>736.83654569500004</v>
      </c>
      <c r="HF261" s="517">
        <v>733.75775423399989</v>
      </c>
      <c r="HG261" s="517">
        <v>725.59329836399991</v>
      </c>
      <c r="HH261" s="517">
        <v>746.87082403199997</v>
      </c>
      <c r="HI261" s="517">
        <v>783.14455025000007</v>
      </c>
      <c r="HJ261" s="517">
        <v>766.03896357400004</v>
      </c>
      <c r="HK261" s="517">
        <v>786.76729343800002</v>
      </c>
      <c r="HL261" s="517">
        <v>779.99371048600005</v>
      </c>
      <c r="HM261" s="517">
        <v>793.86233595600004</v>
      </c>
      <c r="HN261" s="517">
        <v>784.70153416199992</v>
      </c>
      <c r="HO261" s="517">
        <v>845.58774155599997</v>
      </c>
      <c r="HP261" s="517">
        <v>842.44277122699998</v>
      </c>
      <c r="HQ261" s="517">
        <v>872.22047076400008</v>
      </c>
      <c r="HR261" s="517">
        <v>869.32566348599994</v>
      </c>
      <c r="HS261" s="517">
        <v>873.20257084000002</v>
      </c>
      <c r="HT261" s="517">
        <v>896.29458624699998</v>
      </c>
      <c r="HU261" s="517">
        <v>912.08673163199978</v>
      </c>
      <c r="HV261" s="517">
        <v>907.64240117437419</v>
      </c>
      <c r="HW261" s="517">
        <v>920.14965500550954</v>
      </c>
      <c r="HX261" s="517">
        <v>937.16282378498829</v>
      </c>
      <c r="HY261" s="517">
        <v>1015.3791891427308</v>
      </c>
      <c r="HZ261" s="517">
        <v>1045.4474168160514</v>
      </c>
      <c r="IA261" s="517">
        <v>1104.5065188575295</v>
      </c>
      <c r="IB261" s="517">
        <v>1101.2138171803806</v>
      </c>
      <c r="IC261" s="517">
        <v>1105.7967924758254</v>
      </c>
      <c r="ID261" s="517">
        <v>1103.0907402991754</v>
      </c>
      <c r="IE261" s="517">
        <v>1102.6426070885402</v>
      </c>
      <c r="IF261" s="517">
        <v>1104.2579238873263</v>
      </c>
      <c r="IG261" s="517">
        <v>1105.3418669310843</v>
      </c>
      <c r="IH261" s="517">
        <v>1128.9722305591179</v>
      </c>
      <c r="II261" s="517">
        <v>1115.2247128419099</v>
      </c>
      <c r="IJ261" s="517">
        <v>1157.4905280974947</v>
      </c>
      <c r="IK261" s="517">
        <v>1201.0379999304234</v>
      </c>
      <c r="IL261" s="517">
        <v>1233.5909906951917</v>
      </c>
      <c r="IM261" s="517">
        <v>1292.8513412803325</v>
      </c>
      <c r="IN261" s="517">
        <v>1295.2641888311443</v>
      </c>
      <c r="IO261" s="517">
        <v>1282.3565142768437</v>
      </c>
      <c r="IP261" s="517">
        <v>1295.9326642763399</v>
      </c>
      <c r="IQ261" s="517">
        <v>1334.2937092671946</v>
      </c>
      <c r="IR261" s="517">
        <v>1321.0536634703412</v>
      </c>
      <c r="IS261" s="517">
        <v>1339.4667767017943</v>
      </c>
      <c r="IT261" s="517">
        <v>1352.911697758369</v>
      </c>
      <c r="IU261" s="517">
        <v>1364.3457620898105</v>
      </c>
      <c r="IV261" s="517">
        <v>1346.9725375889457</v>
      </c>
      <c r="IW261" s="517">
        <v>1340.1797716709448</v>
      </c>
      <c r="IX261" s="517">
        <v>1358.3569045564639</v>
      </c>
      <c r="IY261" s="517">
        <v>1421.6205906489035</v>
      </c>
      <c r="IZ261" s="517">
        <v>1416.4355997435655</v>
      </c>
      <c r="JA261" s="517">
        <v>1388.8146307437207</v>
      </c>
      <c r="JB261" s="517">
        <v>1367.2094521493482</v>
      </c>
      <c r="JC261" s="517">
        <v>1388.2633386384118</v>
      </c>
      <c r="JD261" s="517">
        <v>1415.8797452607998</v>
      </c>
      <c r="JE261" s="517">
        <v>1448.8322983976097</v>
      </c>
      <c r="JF261" s="517">
        <v>1457.4016332425256</v>
      </c>
      <c r="JG261" s="517">
        <v>1462.1303397253121</v>
      </c>
      <c r="JH261" s="517">
        <v>1481.4767102749702</v>
      </c>
      <c r="JI261" s="517">
        <v>1507.9539369076267</v>
      </c>
      <c r="JJ261" s="517">
        <v>1531.4765467456823</v>
      </c>
      <c r="JK261" s="517">
        <v>1612.5001581905412</v>
      </c>
      <c r="JL261" s="517">
        <v>1585.0289132678483</v>
      </c>
      <c r="JM261" s="517">
        <v>1618.4114798014514</v>
      </c>
      <c r="JN261" s="517">
        <v>1600.9366105733918</v>
      </c>
      <c r="JO261" s="517">
        <v>1624.7823954030544</v>
      </c>
      <c r="JP261" s="517">
        <v>1602.7817354609683</v>
      </c>
      <c r="JQ261" s="517">
        <v>1628.9445001267482</v>
      </c>
      <c r="JR261" s="517">
        <v>1670.3570904103128</v>
      </c>
      <c r="JS261" s="517">
        <v>1704.2109202708355</v>
      </c>
      <c r="JT261" s="517">
        <v>1712.7026423783341</v>
      </c>
      <c r="JU261" s="517">
        <v>1704.8651224892326</v>
      </c>
      <c r="JV261" s="517">
        <v>1727.6122442527605</v>
      </c>
      <c r="JW261" s="517">
        <v>1760.4214140127792</v>
      </c>
      <c r="JX261" s="517">
        <v>1760.7232512278426</v>
      </c>
      <c r="JY261" s="517">
        <v>1776.9261991728797</v>
      </c>
      <c r="JZ261" s="517">
        <v>1799.7265290009402</v>
      </c>
      <c r="KA261" s="517">
        <v>1806.0951829415048</v>
      </c>
      <c r="KB261" s="517">
        <v>1868.3776911929219</v>
      </c>
      <c r="KC261" s="517">
        <v>1891.321535967111</v>
      </c>
      <c r="KD261" s="517">
        <v>1871.7676135290267</v>
      </c>
      <c r="KE261" s="517">
        <v>1892.1863073236661</v>
      </c>
      <c r="KF261" s="517">
        <v>1957.2330608338673</v>
      </c>
      <c r="KG261" s="517">
        <v>1952.7492531899227</v>
      </c>
      <c r="KH261" s="517">
        <v>1947.9926769932201</v>
      </c>
      <c r="KI261" s="517">
        <v>2018.5489816146683</v>
      </c>
      <c r="KJ261" s="517">
        <v>2010.2177856963124</v>
      </c>
      <c r="KK261" s="517">
        <v>2055.5153064341234</v>
      </c>
      <c r="KL261" s="517">
        <v>2020.2235485673227</v>
      </c>
      <c r="KM261" s="517">
        <v>2064.5865985619125</v>
      </c>
      <c r="KN261" s="517">
        <v>2113.7932870314062</v>
      </c>
      <c r="KO261" s="517">
        <v>2177.2431112590002</v>
      </c>
      <c r="KP261" s="517">
        <v>2196.5876055846525</v>
      </c>
      <c r="KQ261" s="517">
        <v>2284.1571966569259</v>
      </c>
      <c r="KR261" s="517">
        <v>2190.8739399038695</v>
      </c>
      <c r="KS261" s="517">
        <v>2258.8799408058517</v>
      </c>
      <c r="KT261" s="517">
        <v>2308.5833286122302</v>
      </c>
      <c r="KU261" s="517">
        <v>2410.7345523510007</v>
      </c>
      <c r="KV261" s="517">
        <v>2417.0878992987059</v>
      </c>
      <c r="KW261" s="517">
        <v>2449.8064979826868</v>
      </c>
      <c r="KX261" s="517">
        <v>2498.3881528913548</v>
      </c>
      <c r="KY261" s="517">
        <v>2496.3882844832201</v>
      </c>
      <c r="KZ261" s="517">
        <v>2521.9148827236759</v>
      </c>
      <c r="LA261" s="517">
        <v>2577.3490166426641</v>
      </c>
      <c r="LB261" s="517"/>
      <c r="LC261" s="517"/>
      <c r="LD261" s="517"/>
      <c r="LE261" s="517"/>
      <c r="LF261" s="517"/>
      <c r="LG261" s="517"/>
      <c r="LH261" s="517"/>
      <c r="LI261" s="517"/>
      <c r="LJ261" s="517"/>
      <c r="LK261" s="517"/>
      <c r="LL261" s="517"/>
      <c r="LM261" s="517"/>
      <c r="LN261" s="517"/>
      <c r="LO261" s="517"/>
      <c r="LP261" s="517"/>
      <c r="LQ261" s="517"/>
      <c r="LR261" s="517"/>
      <c r="LS261" s="517"/>
      <c r="LT261" s="517"/>
      <c r="LU261" s="517"/>
      <c r="LV261" s="517"/>
      <c r="LW261" s="517"/>
      <c r="LX261" s="517"/>
      <c r="LY261" s="517"/>
      <c r="LZ261" s="517"/>
      <c r="MA261" s="517"/>
      <c r="MB261" s="517"/>
      <c r="MC261" s="517"/>
      <c r="MD261" s="517"/>
      <c r="ME261" s="517"/>
      <c r="MF261" s="517"/>
      <c r="MG261" s="517"/>
      <c r="MH261" s="517"/>
      <c r="MI261" s="517"/>
      <c r="MJ261" s="517"/>
      <c r="MK261" s="517"/>
      <c r="ML261" s="517"/>
      <c r="MM261" s="517"/>
      <c r="MN261" s="517"/>
      <c r="MO261" s="517"/>
      <c r="MP261" s="517"/>
      <c r="MQ261" s="517"/>
      <c r="MR261" s="517"/>
      <c r="MS261" s="517"/>
      <c r="MT261" s="517"/>
      <c r="MU261" s="517"/>
      <c r="MV261" s="517"/>
      <c r="MW261" s="517"/>
    </row>
    <row r="262" spans="1:361">
      <c r="A262" s="715" t="s">
        <v>589</v>
      </c>
      <c r="B262" s="517">
        <v>16.799099999999999</v>
      </c>
      <c r="C262" s="517">
        <v>18.216800000000003</v>
      </c>
      <c r="D262" s="517">
        <v>17.525799999999997</v>
      </c>
      <c r="E262" s="517">
        <v>17.966699999999999</v>
      </c>
      <c r="F262" s="517">
        <v>18.142900000000001</v>
      </c>
      <c r="G262" s="517">
        <v>18.157500000000002</v>
      </c>
      <c r="H262" s="517">
        <v>19.4954</v>
      </c>
      <c r="I262" s="517">
        <v>20.653100000000002</v>
      </c>
      <c r="J262" s="517">
        <v>23.069299999999998</v>
      </c>
      <c r="K262" s="517">
        <v>24.342199999999998</v>
      </c>
      <c r="L262" s="517">
        <v>21.859299999999998</v>
      </c>
      <c r="M262" s="517">
        <v>23.014700000000001</v>
      </c>
      <c r="N262" s="517">
        <v>24.6282</v>
      </c>
      <c r="O262" s="517">
        <v>23.347000000000001</v>
      </c>
      <c r="P262" s="517">
        <v>23.380300000000002</v>
      </c>
      <c r="Q262" s="517">
        <v>24.067999999999998</v>
      </c>
      <c r="R262" s="517">
        <v>23.560299999999998</v>
      </c>
      <c r="S262" s="517">
        <v>24.834600000000002</v>
      </c>
      <c r="T262" s="517">
        <v>25.475099999999998</v>
      </c>
      <c r="U262" s="517">
        <v>25.9969</v>
      </c>
      <c r="V262" s="517">
        <v>24.984199999999998</v>
      </c>
      <c r="W262" s="517">
        <v>23.942599999999999</v>
      </c>
      <c r="X262" s="517">
        <v>24.877700000000001</v>
      </c>
      <c r="Y262" s="517">
        <v>24.919699999999999</v>
      </c>
      <c r="Z262" s="517">
        <v>24.247900000000001</v>
      </c>
      <c r="AA262" s="517">
        <v>23.761700000000001</v>
      </c>
      <c r="AB262" s="517">
        <v>27.859600000000004</v>
      </c>
      <c r="AC262" s="517">
        <v>26.790199999999999</v>
      </c>
      <c r="AD262" s="517">
        <v>28.661100000000001</v>
      </c>
      <c r="AE262" s="517">
        <v>29.628699999999995</v>
      </c>
      <c r="AF262" s="517">
        <v>30.536299999999997</v>
      </c>
      <c r="AG262" s="517">
        <v>30.564000000000004</v>
      </c>
      <c r="AH262" s="517">
        <v>30.484300000000001</v>
      </c>
      <c r="AI262" s="517">
        <v>29.598300000000002</v>
      </c>
      <c r="AJ262" s="517">
        <v>31.6751</v>
      </c>
      <c r="AK262" s="517">
        <v>34.206299999999999</v>
      </c>
      <c r="AL262" s="517">
        <v>31.438600000000001</v>
      </c>
      <c r="AM262" s="517">
        <v>31.168600000000001</v>
      </c>
      <c r="AN262" s="517">
        <v>29.888699999999996</v>
      </c>
      <c r="AO262" s="517">
        <v>29.442799999999998</v>
      </c>
      <c r="AP262" s="517">
        <v>33.417099999999998</v>
      </c>
      <c r="AQ262" s="517">
        <v>34.229999999999997</v>
      </c>
      <c r="AR262" s="517">
        <v>30.5916</v>
      </c>
      <c r="AS262" s="517">
        <v>29.2727</v>
      </c>
      <c r="AT262" s="517">
        <v>28.767399999999999</v>
      </c>
      <c r="AU262" s="517">
        <v>28.7563</v>
      </c>
      <c r="AV262" s="517">
        <v>27.655199999999997</v>
      </c>
      <c r="AW262" s="517">
        <v>32.395000000000003</v>
      </c>
      <c r="AX262" s="517">
        <v>33.693599999999996</v>
      </c>
      <c r="AY262" s="517">
        <v>34.200000000000003</v>
      </c>
      <c r="AZ262" s="517">
        <v>32.735599999999998</v>
      </c>
      <c r="BA262" s="517">
        <v>31.843399999999999</v>
      </c>
      <c r="BB262" s="517">
        <v>34.581500000000005</v>
      </c>
      <c r="BC262" s="517">
        <v>35.946299999999994</v>
      </c>
      <c r="BD262" s="517">
        <v>36.7254</v>
      </c>
      <c r="BE262" s="517">
        <v>36.2029</v>
      </c>
      <c r="BF262" s="517">
        <v>38.355799999999995</v>
      </c>
      <c r="BG262" s="517">
        <v>36.853900000000003</v>
      </c>
      <c r="BH262" s="517">
        <v>35.618700000000004</v>
      </c>
      <c r="BI262" s="517">
        <v>37.160700000000006</v>
      </c>
      <c r="BJ262" s="517">
        <v>38.5914</v>
      </c>
      <c r="BK262" s="517">
        <v>37.080500000000001</v>
      </c>
      <c r="BL262" s="517">
        <v>37.349299999999992</v>
      </c>
      <c r="BM262" s="517">
        <v>38.583399999999997</v>
      </c>
      <c r="BN262" s="517">
        <v>36.333999999999996</v>
      </c>
      <c r="BO262" s="517">
        <v>36.137</v>
      </c>
      <c r="BP262" s="517">
        <v>36.68</v>
      </c>
      <c r="BQ262" s="517">
        <v>36.716000000000001</v>
      </c>
      <c r="BR262" s="517">
        <v>34.895999999999994</v>
      </c>
      <c r="BS262" s="517">
        <v>37.914300000000004</v>
      </c>
      <c r="BT262" s="517">
        <v>36.286000000000001</v>
      </c>
      <c r="BU262" s="517">
        <v>38.578000000000003</v>
      </c>
      <c r="BV262" s="517">
        <v>49.122602000000015</v>
      </c>
      <c r="BW262" s="517">
        <v>44.95454500000001</v>
      </c>
      <c r="BX262" s="517">
        <v>43.809381999999992</v>
      </c>
      <c r="BY262" s="517">
        <v>47.234024999999988</v>
      </c>
      <c r="BZ262" s="517">
        <v>48.569178999999991</v>
      </c>
      <c r="CA262" s="517">
        <v>49.882989999999978</v>
      </c>
      <c r="CB262" s="517">
        <v>50.794030000000014</v>
      </c>
      <c r="CC262" s="517">
        <v>49.692619999999991</v>
      </c>
      <c r="CD262" s="517">
        <v>49.686090000000007</v>
      </c>
      <c r="CE262" s="517">
        <v>46.368850000000009</v>
      </c>
      <c r="CF262" s="517">
        <v>47.455739999999992</v>
      </c>
      <c r="CG262" s="517">
        <v>43.239099999999986</v>
      </c>
      <c r="CH262" s="517">
        <v>42.540789999999994</v>
      </c>
      <c r="CI262" s="517">
        <v>42.183650000000014</v>
      </c>
      <c r="CJ262" s="517">
        <v>42.039439999999999</v>
      </c>
      <c r="CK262" s="517">
        <v>44.441610000000011</v>
      </c>
      <c r="CL262" s="517">
        <v>45.352230000000013</v>
      </c>
      <c r="CM262" s="517">
        <v>43.995620000000031</v>
      </c>
      <c r="CN262" s="517">
        <v>46.027459999999998</v>
      </c>
      <c r="CO262" s="517">
        <v>46.345079999999996</v>
      </c>
      <c r="CP262" s="517">
        <v>47.062550000000023</v>
      </c>
      <c r="CQ262" s="517">
        <v>43.875610000000002</v>
      </c>
      <c r="CR262" s="517">
        <v>44.240190000000013</v>
      </c>
      <c r="CS262" s="517">
        <v>49.848299999999995</v>
      </c>
      <c r="CT262" s="517">
        <v>54.014889999999994</v>
      </c>
      <c r="CU262" s="517">
        <v>53.542930000000027</v>
      </c>
      <c r="CV262" s="517">
        <v>54.999659999999977</v>
      </c>
      <c r="CW262" s="517">
        <v>54.134680000000003</v>
      </c>
      <c r="CX262" s="517">
        <v>52.627249999999997</v>
      </c>
      <c r="CY262" s="517">
        <v>65.664839999999998</v>
      </c>
      <c r="CZ262" s="517">
        <v>56.844120000000004</v>
      </c>
      <c r="DA262" s="517">
        <v>59.06039999999998</v>
      </c>
      <c r="DB262" s="517">
        <v>60.925710000000002</v>
      </c>
      <c r="DC262" s="517">
        <v>60.693650000000005</v>
      </c>
      <c r="DD262" s="517">
        <v>59.572339999999976</v>
      </c>
      <c r="DE262" s="517">
        <v>65.146179999999987</v>
      </c>
      <c r="DF262" s="517">
        <v>56.687372331999995</v>
      </c>
      <c r="DG262" s="517">
        <v>54.094452646999983</v>
      </c>
      <c r="DH262" s="517">
        <v>54.734862778000014</v>
      </c>
      <c r="DI262" s="517">
        <v>55.703617430000001</v>
      </c>
      <c r="DJ262" s="517">
        <v>56.185362963000003</v>
      </c>
      <c r="DK262" s="517">
        <v>50.394439395000006</v>
      </c>
      <c r="DL262" s="517">
        <v>56.794060133000009</v>
      </c>
      <c r="DM262" s="517">
        <v>54.258472370000021</v>
      </c>
      <c r="DN262" s="517">
        <v>54.835677577999988</v>
      </c>
      <c r="DO262" s="517">
        <v>56.824186587</v>
      </c>
      <c r="DP262" s="517">
        <v>57.321573587999985</v>
      </c>
      <c r="DQ262" s="517">
        <v>60.336983278999959</v>
      </c>
      <c r="DR262" s="517">
        <v>64.299589567999988</v>
      </c>
      <c r="DS262" s="517">
        <v>69.586375283999971</v>
      </c>
      <c r="DT262" s="517">
        <v>71.580552995000005</v>
      </c>
      <c r="DU262" s="517">
        <v>71.440475134999957</v>
      </c>
      <c r="DV262" s="517">
        <v>75.579110886000024</v>
      </c>
      <c r="DW262" s="517">
        <v>73.990853996999959</v>
      </c>
      <c r="DX262" s="517">
        <v>80.314017943339991</v>
      </c>
      <c r="DY262" s="517">
        <v>76.856284822480006</v>
      </c>
      <c r="DZ262" s="517">
        <v>74.348478847279978</v>
      </c>
      <c r="EA262" s="517">
        <v>76.071631165989999</v>
      </c>
      <c r="EB262" s="517">
        <v>82.662920017999966</v>
      </c>
      <c r="EC262" s="517">
        <v>82.863457627999964</v>
      </c>
      <c r="ED262" s="517">
        <v>77.336732026000021</v>
      </c>
      <c r="EE262" s="517">
        <v>83.156726928000012</v>
      </c>
      <c r="EF262" s="517">
        <v>85.83981007900006</v>
      </c>
      <c r="EG262" s="517">
        <v>91.489476845999988</v>
      </c>
      <c r="EH262" s="517">
        <v>94.435498061999908</v>
      </c>
      <c r="EI262" s="517">
        <v>90.283304583300037</v>
      </c>
      <c r="EJ262" s="517">
        <v>89.658533760000012</v>
      </c>
      <c r="EK262" s="517">
        <v>91.952804121999975</v>
      </c>
      <c r="EL262" s="517">
        <v>89.283683149999987</v>
      </c>
      <c r="EM262" s="517">
        <v>95.01783823400001</v>
      </c>
      <c r="EN262" s="517">
        <v>101.85972582599999</v>
      </c>
      <c r="EO262" s="517">
        <v>101.94166306600005</v>
      </c>
      <c r="EP262" s="517">
        <v>98.519657412000015</v>
      </c>
      <c r="EQ262" s="517">
        <v>105.99228953799995</v>
      </c>
      <c r="ER262" s="517">
        <v>104.67598771100002</v>
      </c>
      <c r="ES262" s="517">
        <v>113.20601813899998</v>
      </c>
      <c r="ET262" s="517">
        <v>122.16391635800002</v>
      </c>
      <c r="EU262" s="517">
        <v>110.9855537469999</v>
      </c>
      <c r="EV262" s="517">
        <v>113.71873748299998</v>
      </c>
      <c r="EW262" s="517">
        <v>115.20861821199989</v>
      </c>
      <c r="EX262" s="517">
        <v>123.46645305100012</v>
      </c>
      <c r="EY262" s="517">
        <v>133.16561113099993</v>
      </c>
      <c r="EZ262" s="517">
        <v>143.98879180999995</v>
      </c>
      <c r="FA262" s="517">
        <v>151.74632606400002</v>
      </c>
      <c r="FB262" s="517">
        <v>150.01641977699995</v>
      </c>
      <c r="FC262" s="517">
        <v>159.44736922699997</v>
      </c>
      <c r="FD262" s="517">
        <v>164.65966137899994</v>
      </c>
      <c r="FE262" s="517">
        <v>157.41886936699996</v>
      </c>
      <c r="FF262" s="517">
        <v>167.86669729799991</v>
      </c>
      <c r="FG262" s="517">
        <v>180.74390125700009</v>
      </c>
      <c r="FH262" s="517">
        <v>175.94185613299993</v>
      </c>
      <c r="FI262" s="517">
        <v>171.64861078800001</v>
      </c>
      <c r="FJ262" s="517">
        <v>172.20180994700002</v>
      </c>
      <c r="FK262" s="517">
        <v>168.56723720100001</v>
      </c>
      <c r="FL262" s="517">
        <v>185.09569175200022</v>
      </c>
      <c r="FM262" s="517">
        <v>167.6565356989999</v>
      </c>
      <c r="FN262" s="517">
        <v>162.82754055723836</v>
      </c>
      <c r="FO262" s="517">
        <v>150.719789338</v>
      </c>
      <c r="FP262" s="517">
        <v>149.69512763400002</v>
      </c>
      <c r="FQ262" s="517">
        <v>159.94127786400006</v>
      </c>
      <c r="FR262" s="517">
        <v>151.65256957100004</v>
      </c>
      <c r="FS262" s="517">
        <v>150.7175942500001</v>
      </c>
      <c r="FT262" s="517">
        <v>163.02022018000005</v>
      </c>
      <c r="FU262" s="517">
        <v>181.28989584999991</v>
      </c>
      <c r="FV262" s="517">
        <v>171.65487162200009</v>
      </c>
      <c r="FW262" s="517">
        <v>171.05956737199998</v>
      </c>
      <c r="FX262" s="517">
        <v>175.07499179699991</v>
      </c>
      <c r="FY262" s="517">
        <v>190.10533090999996</v>
      </c>
      <c r="FZ262" s="517">
        <v>177.71220679099991</v>
      </c>
      <c r="GA262" s="517">
        <v>180.10428738100001</v>
      </c>
      <c r="GB262" s="517">
        <v>179.40597021600013</v>
      </c>
      <c r="GC262" s="517">
        <v>197.12442527439998</v>
      </c>
      <c r="GD262" s="517">
        <v>195.62901719599989</v>
      </c>
      <c r="GE262" s="517">
        <v>207.14608190000007</v>
      </c>
      <c r="GF262" s="517">
        <v>208.76572326899986</v>
      </c>
      <c r="GG262" s="517">
        <v>207.08065151299988</v>
      </c>
      <c r="GH262" s="517">
        <v>212.00651434800011</v>
      </c>
      <c r="GI262" s="517">
        <v>228.41755377300007</v>
      </c>
      <c r="GJ262" s="517">
        <v>217.27936491200001</v>
      </c>
      <c r="GK262" s="517">
        <v>240.09058866800001</v>
      </c>
      <c r="GL262" s="517">
        <v>234.20225281599991</v>
      </c>
      <c r="GM262" s="517">
        <v>229.00684699200008</v>
      </c>
      <c r="GN262" s="517">
        <v>239.1402045019999</v>
      </c>
      <c r="GO262" s="517">
        <v>255.43755525399993</v>
      </c>
      <c r="GP262" s="517">
        <v>264.57639568499997</v>
      </c>
      <c r="GQ262" s="517">
        <v>272.7</v>
      </c>
      <c r="GR262" s="517">
        <v>260.73308029999998</v>
      </c>
      <c r="GS262" s="517">
        <v>266.45742747000003</v>
      </c>
      <c r="GT262" s="517">
        <v>262.84481897699987</v>
      </c>
      <c r="GU262" s="517">
        <v>264.71672337699999</v>
      </c>
      <c r="GV262" s="517">
        <v>278.80228341999987</v>
      </c>
      <c r="GW262" s="517">
        <v>278.72087625699999</v>
      </c>
      <c r="GX262" s="517">
        <v>275.77575826199995</v>
      </c>
      <c r="GY262" s="517">
        <v>295.75668276200003</v>
      </c>
      <c r="GZ262" s="517">
        <v>310.20015280000001</v>
      </c>
      <c r="HA262" s="517">
        <v>320.52932425000017</v>
      </c>
      <c r="HB262" s="517">
        <v>312.454517958</v>
      </c>
      <c r="HC262" s="517">
        <v>330.98578468200014</v>
      </c>
      <c r="HD262" s="517">
        <v>315.70110668199993</v>
      </c>
      <c r="HE262" s="517">
        <v>312.70875659500007</v>
      </c>
      <c r="HF262" s="517">
        <v>314.6543150839999</v>
      </c>
      <c r="HG262" s="517">
        <v>307.56032576399991</v>
      </c>
      <c r="HH262" s="517">
        <v>305.701256882</v>
      </c>
      <c r="HI262" s="517">
        <v>318.41198725000004</v>
      </c>
      <c r="HJ262" s="517">
        <v>317.829622374</v>
      </c>
      <c r="HK262" s="517">
        <v>320.08350758800009</v>
      </c>
      <c r="HL262" s="517">
        <v>318.32428843600007</v>
      </c>
      <c r="HM262" s="517">
        <v>345.84169960600008</v>
      </c>
      <c r="HN262" s="517">
        <v>327.58875801199986</v>
      </c>
      <c r="HO262" s="517">
        <v>389.77538255600001</v>
      </c>
      <c r="HP262" s="517">
        <v>386.49309722699991</v>
      </c>
      <c r="HQ262" s="517">
        <v>389.96453176400007</v>
      </c>
      <c r="HR262" s="517">
        <v>385.76576548599991</v>
      </c>
      <c r="HS262" s="517">
        <v>371.59607783999996</v>
      </c>
      <c r="HT262" s="517">
        <v>397.48476924700003</v>
      </c>
      <c r="HU262" s="517">
        <v>378.72251163199985</v>
      </c>
      <c r="HV262" s="517">
        <v>375.93734971412425</v>
      </c>
      <c r="HW262" s="517">
        <v>384.63465027919619</v>
      </c>
      <c r="HX262" s="517">
        <v>385.99525428739628</v>
      </c>
      <c r="HY262" s="517">
        <v>386.23053818521015</v>
      </c>
      <c r="HZ262" s="517">
        <v>416.29876585853077</v>
      </c>
      <c r="IA262" s="517">
        <v>453.85383467384901</v>
      </c>
      <c r="IB262" s="517">
        <v>417.19597951993018</v>
      </c>
      <c r="IC262" s="517">
        <v>442.78643501175571</v>
      </c>
      <c r="ID262" s="517">
        <v>442.72587158533861</v>
      </c>
      <c r="IE262" s="517">
        <v>447.65605366691295</v>
      </c>
      <c r="IF262" s="517">
        <v>447.70216452010789</v>
      </c>
      <c r="IG262" s="517">
        <v>456.23174059118492</v>
      </c>
      <c r="IH262" s="517">
        <v>462.42782299245169</v>
      </c>
      <c r="II262" s="517">
        <v>482.51919264413993</v>
      </c>
      <c r="IJ262" s="517">
        <v>480.67531698046321</v>
      </c>
      <c r="IK262" s="517">
        <v>510.7948512461046</v>
      </c>
      <c r="IL262" s="517">
        <v>537.70559842510534</v>
      </c>
      <c r="IM262" s="517">
        <v>616.17264149205016</v>
      </c>
      <c r="IN262" s="517">
        <v>618.98882671398292</v>
      </c>
      <c r="IO262" s="517">
        <v>591.17532660351753</v>
      </c>
      <c r="IP262" s="517">
        <v>578.90287914662144</v>
      </c>
      <c r="IQ262" s="517">
        <v>620.96899170190022</v>
      </c>
      <c r="IR262" s="517">
        <v>589.43664055647037</v>
      </c>
      <c r="IS262" s="517">
        <v>614.56027695621549</v>
      </c>
      <c r="IT262" s="517">
        <v>638.84955123405985</v>
      </c>
      <c r="IU262" s="517">
        <v>618.33768380342917</v>
      </c>
      <c r="IV262" s="517">
        <v>617.7530473877456</v>
      </c>
      <c r="IW262" s="517">
        <v>575.86271823882714</v>
      </c>
      <c r="IX262" s="517">
        <v>591.61906379313905</v>
      </c>
      <c r="IY262" s="517">
        <v>639.97127485351257</v>
      </c>
      <c r="IZ262" s="517">
        <v>619.45014250219344</v>
      </c>
      <c r="JA262" s="517">
        <v>574.43594711505239</v>
      </c>
      <c r="JB262" s="517">
        <v>548.44015668617044</v>
      </c>
      <c r="JC262" s="517">
        <v>541.36021393505712</v>
      </c>
      <c r="JD262" s="517">
        <v>542.43014475427503</v>
      </c>
      <c r="JE262" s="517">
        <v>587.8909293086715</v>
      </c>
      <c r="JF262" s="517">
        <v>571.96171520139819</v>
      </c>
      <c r="JG262" s="517">
        <v>560.16986675028443</v>
      </c>
      <c r="JH262" s="517">
        <v>570.56538818326669</v>
      </c>
      <c r="JI262" s="517">
        <v>600.27882827294945</v>
      </c>
      <c r="JJ262" s="517">
        <v>639.87853037929187</v>
      </c>
      <c r="JK262" s="517">
        <v>680.21718299473275</v>
      </c>
      <c r="JL262" s="517">
        <v>643.26338597709127</v>
      </c>
      <c r="JM262" s="517">
        <v>655.84799763129945</v>
      </c>
      <c r="JN262" s="517">
        <v>648.45786337738662</v>
      </c>
      <c r="JO262" s="517">
        <v>637.43732424910331</v>
      </c>
      <c r="JP262" s="517">
        <v>626.83740101049898</v>
      </c>
      <c r="JQ262" s="517">
        <v>647.33179890505448</v>
      </c>
      <c r="JR262" s="517">
        <v>663.67083380228246</v>
      </c>
      <c r="JS262" s="517">
        <v>652.92995697209403</v>
      </c>
      <c r="JT262" s="517">
        <v>655.1181710427386</v>
      </c>
      <c r="JU262" s="517">
        <v>633.49179981630289</v>
      </c>
      <c r="JV262" s="517">
        <v>654.34204899267922</v>
      </c>
      <c r="JW262" s="517">
        <v>699.78651604888103</v>
      </c>
      <c r="JX262" s="517">
        <v>685.58427855896537</v>
      </c>
      <c r="JY262" s="517">
        <v>719.94361196589773</v>
      </c>
      <c r="JZ262" s="517">
        <v>730.69799278701578</v>
      </c>
      <c r="KA262" s="517">
        <v>717.68189882415186</v>
      </c>
      <c r="KB262" s="517">
        <v>751.57805517726069</v>
      </c>
      <c r="KC262" s="517">
        <v>774.03614864587985</v>
      </c>
      <c r="KD262" s="517">
        <v>781.58450260654149</v>
      </c>
      <c r="KE262" s="517">
        <v>806.68693324915841</v>
      </c>
      <c r="KF262" s="517">
        <v>803.5228430336507</v>
      </c>
      <c r="KG262" s="517">
        <v>793.25627373619227</v>
      </c>
      <c r="KH262" s="517">
        <v>785.10631223164114</v>
      </c>
      <c r="KI262" s="517">
        <v>831.93160831351179</v>
      </c>
      <c r="KJ262" s="517">
        <v>811.36547127839754</v>
      </c>
      <c r="KK262" s="517">
        <v>836.47216766500151</v>
      </c>
      <c r="KL262" s="517">
        <v>790.92865932688267</v>
      </c>
      <c r="KM262" s="517">
        <v>805.24238708145378</v>
      </c>
      <c r="KN262" s="517">
        <v>852.81149556702178</v>
      </c>
      <c r="KO262" s="517">
        <v>933.49065858423842</v>
      </c>
      <c r="KP262" s="517">
        <v>947.87274555061867</v>
      </c>
      <c r="KQ262" s="517">
        <v>954.12672560831788</v>
      </c>
      <c r="KR262" s="517">
        <v>875.4698101941799</v>
      </c>
      <c r="KS262" s="517">
        <v>910.47980778859801</v>
      </c>
      <c r="KT262" s="517">
        <v>921.64326746992958</v>
      </c>
      <c r="KU262" s="517">
        <v>963.68598311515518</v>
      </c>
      <c r="KV262" s="517">
        <v>980.94367093132803</v>
      </c>
      <c r="KW262" s="517">
        <v>968.81407546075025</v>
      </c>
      <c r="KX262" s="517">
        <v>983.83774371881543</v>
      </c>
      <c r="KY262" s="517">
        <v>994.30092607895529</v>
      </c>
      <c r="KZ262" s="517">
        <v>975.98298025177974</v>
      </c>
      <c r="LA262" s="517">
        <v>988.30041199732477</v>
      </c>
      <c r="LB262" s="517"/>
      <c r="LC262" s="517"/>
      <c r="LD262" s="517"/>
      <c r="LE262" s="517"/>
      <c r="LF262" s="517"/>
      <c r="LG262" s="517"/>
      <c r="LH262" s="517"/>
      <c r="LI262" s="517"/>
      <c r="LJ262" s="517"/>
      <c r="LK262" s="517"/>
      <c r="LL262" s="517"/>
      <c r="LM262" s="517"/>
      <c r="LN262" s="517"/>
      <c r="LO262" s="517"/>
      <c r="LP262" s="517"/>
      <c r="LQ262" s="517"/>
      <c r="LR262" s="517"/>
      <c r="LS262" s="517"/>
      <c r="LT262" s="517"/>
      <c r="LU262" s="517"/>
      <c r="LV262" s="517"/>
      <c r="LW262" s="517"/>
      <c r="LX262" s="517"/>
      <c r="LY262" s="517"/>
      <c r="LZ262" s="517"/>
      <c r="MA262" s="517"/>
      <c r="MB262" s="517"/>
      <c r="MC262" s="517"/>
      <c r="MD262" s="517"/>
      <c r="ME262" s="517"/>
      <c r="MF262" s="517"/>
      <c r="MG262" s="517"/>
      <c r="MH262" s="517"/>
      <c r="MI262" s="517"/>
      <c r="MJ262" s="517"/>
      <c r="MK262" s="517"/>
      <c r="ML262" s="517"/>
      <c r="MM262" s="517"/>
      <c r="MN262" s="517"/>
      <c r="MO262" s="517"/>
      <c r="MP262" s="517"/>
      <c r="MQ262" s="517"/>
      <c r="MR262" s="517"/>
      <c r="MS262" s="517"/>
      <c r="MT262" s="517"/>
      <c r="MU262" s="517"/>
      <c r="MV262" s="517"/>
      <c r="MW262" s="517"/>
    </row>
    <row r="263" spans="1:361">
      <c r="A263" s="715" t="s">
        <v>590</v>
      </c>
      <c r="B263" s="517">
        <v>5.9408000000000003</v>
      </c>
      <c r="C263" s="517">
        <v>4.8529</v>
      </c>
      <c r="D263" s="517">
        <v>4.8444000000000003</v>
      </c>
      <c r="E263" s="517">
        <v>5.6757</v>
      </c>
      <c r="F263" s="517">
        <v>5.7127999999999997</v>
      </c>
      <c r="G263" s="517">
        <v>6.8632999999999997</v>
      </c>
      <c r="H263" s="517">
        <v>6.593</v>
      </c>
      <c r="I263" s="517">
        <v>6.6521000000000008</v>
      </c>
      <c r="J263" s="517">
        <v>7.0088999999999997</v>
      </c>
      <c r="K263" s="517">
        <v>7.0869999999999997</v>
      </c>
      <c r="L263" s="517">
        <v>7.5709999999999997</v>
      </c>
      <c r="M263" s="517">
        <v>7.2344999999999997</v>
      </c>
      <c r="N263" s="517">
        <v>6.9628999999999994</v>
      </c>
      <c r="O263" s="517">
        <v>7.0561999999999996</v>
      </c>
      <c r="P263" s="517">
        <v>6.8893000000000004</v>
      </c>
      <c r="Q263" s="517">
        <v>6.9268000000000001</v>
      </c>
      <c r="R263" s="517">
        <v>7.3229999999999995</v>
      </c>
      <c r="S263" s="517">
        <v>7.35</v>
      </c>
      <c r="T263" s="517">
        <v>7.3058000000000005</v>
      </c>
      <c r="U263" s="517">
        <v>6.9755000000000003</v>
      </c>
      <c r="V263" s="517">
        <v>7.2380000000000004</v>
      </c>
      <c r="W263" s="517">
        <v>7.8629999999999995</v>
      </c>
      <c r="X263" s="517">
        <v>8.2720000000000002</v>
      </c>
      <c r="Y263" s="517">
        <v>8.9159999999999986</v>
      </c>
      <c r="Z263" s="517">
        <v>10.0176</v>
      </c>
      <c r="AA263" s="517">
        <v>10.777000000000001</v>
      </c>
      <c r="AB263" s="517">
        <v>11.7773</v>
      </c>
      <c r="AC263" s="517">
        <v>11.599499999999999</v>
      </c>
      <c r="AD263" s="517">
        <v>14.233500000000001</v>
      </c>
      <c r="AE263" s="517">
        <v>12.1828</v>
      </c>
      <c r="AF263" s="517">
        <v>12.6942</v>
      </c>
      <c r="AG263" s="517">
        <v>12.844100000000001</v>
      </c>
      <c r="AH263" s="517">
        <v>12.9711</v>
      </c>
      <c r="AI263" s="517">
        <v>14.9133</v>
      </c>
      <c r="AJ263" s="517">
        <v>15.853399999999999</v>
      </c>
      <c r="AK263" s="517">
        <v>17.409800000000001</v>
      </c>
      <c r="AL263" s="517">
        <v>18.656700000000001</v>
      </c>
      <c r="AM263" s="517">
        <v>20.907299999999999</v>
      </c>
      <c r="AN263" s="517">
        <v>20.146999999999998</v>
      </c>
      <c r="AO263" s="517">
        <v>17.37</v>
      </c>
      <c r="AP263" s="517">
        <v>13.619899999999999</v>
      </c>
      <c r="AQ263" s="517">
        <v>14.805</v>
      </c>
      <c r="AR263" s="517">
        <v>18.253</v>
      </c>
      <c r="AS263" s="517">
        <v>19.526199999999999</v>
      </c>
      <c r="AT263" s="517">
        <v>19.824000000000002</v>
      </c>
      <c r="AU263" s="517">
        <v>20.064999999999998</v>
      </c>
      <c r="AV263" s="517">
        <v>21.160399999999999</v>
      </c>
      <c r="AW263" s="517">
        <v>20.593399999999999</v>
      </c>
      <c r="AX263" s="517">
        <v>18.6097</v>
      </c>
      <c r="AY263" s="517">
        <v>19.281000000000002</v>
      </c>
      <c r="AZ263" s="517">
        <v>20.577400000000001</v>
      </c>
      <c r="BA263" s="517">
        <v>19.176400000000001</v>
      </c>
      <c r="BB263" s="517">
        <v>18.992000000000001</v>
      </c>
      <c r="BC263" s="517">
        <v>19.407</v>
      </c>
      <c r="BD263" s="517">
        <v>18.09</v>
      </c>
      <c r="BE263" s="517">
        <v>16.66</v>
      </c>
      <c r="BF263" s="517">
        <v>16.707000000000001</v>
      </c>
      <c r="BG263" s="517">
        <v>17.374600000000001</v>
      </c>
      <c r="BH263" s="517">
        <v>17.8672</v>
      </c>
      <c r="BI263" s="517">
        <v>19.172000000000001</v>
      </c>
      <c r="BJ263" s="517">
        <v>17.513999999999999</v>
      </c>
      <c r="BK263" s="517">
        <v>18.853000000000002</v>
      </c>
      <c r="BL263" s="517">
        <v>19.202999999999999</v>
      </c>
      <c r="BM263" s="517">
        <v>19.469000000000001</v>
      </c>
      <c r="BN263" s="517">
        <v>20.890999999999998</v>
      </c>
      <c r="BO263" s="517">
        <v>22.408000000000001</v>
      </c>
      <c r="BP263" s="517">
        <v>21.571000000000002</v>
      </c>
      <c r="BQ263" s="517">
        <v>21.434000000000001</v>
      </c>
      <c r="BR263" s="517">
        <v>21.21</v>
      </c>
      <c r="BS263" s="517">
        <v>20.478000000000002</v>
      </c>
      <c r="BT263" s="517">
        <v>22.085999999999999</v>
      </c>
      <c r="BU263" s="517">
        <v>24.081</v>
      </c>
      <c r="BV263" s="517">
        <v>24.398</v>
      </c>
      <c r="BW263" s="517">
        <v>27.419</v>
      </c>
      <c r="BX263" s="517">
        <v>28.018000000000001</v>
      </c>
      <c r="BY263" s="517">
        <v>26.568000000000001</v>
      </c>
      <c r="BZ263" s="517">
        <v>26.951000000000001</v>
      </c>
      <c r="CA263" s="517">
        <v>25.890999999999998</v>
      </c>
      <c r="CB263" s="517">
        <v>23.256</v>
      </c>
      <c r="CC263" s="517">
        <v>21.734999999999999</v>
      </c>
      <c r="CD263" s="517">
        <v>22.279</v>
      </c>
      <c r="CE263" s="517">
        <v>24.1</v>
      </c>
      <c r="CF263" s="517">
        <v>25.1</v>
      </c>
      <c r="CG263" s="517">
        <v>33.6</v>
      </c>
      <c r="CH263" s="517">
        <v>34.700000000000003</v>
      </c>
      <c r="CI263" s="517">
        <v>35.4</v>
      </c>
      <c r="CJ263" s="517">
        <v>35</v>
      </c>
      <c r="CK263" s="517">
        <v>34.799999999999997</v>
      </c>
      <c r="CL263" s="517">
        <v>34.200000000000003</v>
      </c>
      <c r="CM263" s="517">
        <v>37.9</v>
      </c>
      <c r="CN263" s="517">
        <v>39.6</v>
      </c>
      <c r="CO263" s="517">
        <v>38.9</v>
      </c>
      <c r="CP263" s="517">
        <v>33.143000000000001</v>
      </c>
      <c r="CQ263" s="517">
        <v>42.253</v>
      </c>
      <c r="CR263" s="517">
        <v>41.101999999999997</v>
      </c>
      <c r="CS263" s="517">
        <v>39.542999999999999</v>
      </c>
      <c r="CT263" s="517">
        <v>38.6678</v>
      </c>
      <c r="CU263" s="517">
        <v>40.722000000000001</v>
      </c>
      <c r="CV263" s="517">
        <v>38.347000000000001</v>
      </c>
      <c r="CW263" s="517">
        <v>39.1008</v>
      </c>
      <c r="CX263" s="517">
        <v>41.307899999999997</v>
      </c>
      <c r="CY263" s="517">
        <v>29.3977</v>
      </c>
      <c r="CZ263" s="517">
        <v>39.979399999999998</v>
      </c>
      <c r="DA263" s="517">
        <v>37.506500000000003</v>
      </c>
      <c r="DB263" s="517">
        <v>37.506500000000003</v>
      </c>
      <c r="DC263" s="517">
        <v>37.506500000000003</v>
      </c>
      <c r="DD263" s="517">
        <v>39.397300000000001</v>
      </c>
      <c r="DE263" s="517">
        <v>39.397300000000001</v>
      </c>
      <c r="DF263" s="517">
        <v>42.721151000000006</v>
      </c>
      <c r="DG263" s="517">
        <v>43.678832000000007</v>
      </c>
      <c r="DH263" s="517">
        <v>43.435637999999997</v>
      </c>
      <c r="DI263" s="517">
        <v>41.524519640999998</v>
      </c>
      <c r="DJ263" s="517">
        <v>43.4101651167</v>
      </c>
      <c r="DK263" s="517">
        <v>42.781999434000006</v>
      </c>
      <c r="DL263" s="517">
        <v>45.374854680000006</v>
      </c>
      <c r="DM263" s="517">
        <v>49.254670096999995</v>
      </c>
      <c r="DN263" s="517">
        <v>48.382117610999991</v>
      </c>
      <c r="DO263" s="517">
        <v>49.576691965999999</v>
      </c>
      <c r="DP263" s="517">
        <v>52.657487525000008</v>
      </c>
      <c r="DQ263" s="517">
        <v>54.516749933</v>
      </c>
      <c r="DR263" s="517">
        <v>53.210541062999987</v>
      </c>
      <c r="DS263" s="517">
        <v>51.399308246000004</v>
      </c>
      <c r="DT263" s="517">
        <v>53.518434075999998</v>
      </c>
      <c r="DU263" s="517">
        <v>54.919678961999999</v>
      </c>
      <c r="DV263" s="517">
        <v>58.453131780999996</v>
      </c>
      <c r="DW263" s="517">
        <v>61.037162025000001</v>
      </c>
      <c r="DX263" s="517">
        <v>66.426161988999993</v>
      </c>
      <c r="DY263" s="517">
        <v>65.661817290999991</v>
      </c>
      <c r="DZ263" s="517">
        <v>65.015956286000005</v>
      </c>
      <c r="EA263" s="517">
        <v>67.092305121999985</v>
      </c>
      <c r="EB263" s="517">
        <v>69.991767576000001</v>
      </c>
      <c r="EC263" s="517">
        <v>72.662247312000005</v>
      </c>
      <c r="ED263" s="517">
        <v>71.021163267999995</v>
      </c>
      <c r="EE263" s="517">
        <v>71.104195374</v>
      </c>
      <c r="EF263" s="517">
        <v>72.08690181499999</v>
      </c>
      <c r="EG263" s="517">
        <v>77.11162800000001</v>
      </c>
      <c r="EH263" s="517">
        <v>83.609921</v>
      </c>
      <c r="EI263" s="517">
        <v>84.388258483999991</v>
      </c>
      <c r="EJ263" s="517">
        <v>92.32543299999999</v>
      </c>
      <c r="EK263" s="517">
        <v>93.996393000000012</v>
      </c>
      <c r="EL263" s="517">
        <v>96.437671607000013</v>
      </c>
      <c r="EM263" s="517">
        <v>99.949823999999992</v>
      </c>
      <c r="EN263" s="517">
        <v>100.42570199999999</v>
      </c>
      <c r="EO263" s="517">
        <v>107.12156299999999</v>
      </c>
      <c r="EP263" s="517">
        <v>92.678163999999995</v>
      </c>
      <c r="EQ263" s="517">
        <v>96.517572999999999</v>
      </c>
      <c r="ER263" s="517">
        <v>104.652163</v>
      </c>
      <c r="ES263" s="517">
        <v>108.03710500000001</v>
      </c>
      <c r="ET263" s="517">
        <v>113.816332</v>
      </c>
      <c r="EU263" s="517">
        <v>120.663300519</v>
      </c>
      <c r="EV263" s="517">
        <v>123.09412600000002</v>
      </c>
      <c r="EW263" s="517">
        <v>135.61192000000003</v>
      </c>
      <c r="EX263" s="517">
        <v>136.16757200000001</v>
      </c>
      <c r="EY263" s="517">
        <v>134.75527499999998</v>
      </c>
      <c r="EZ263" s="517">
        <v>140.54287100000002</v>
      </c>
      <c r="FA263" s="517">
        <v>142.04959600000001</v>
      </c>
      <c r="FB263" s="517">
        <v>143.78242300000002</v>
      </c>
      <c r="FC263" s="517">
        <v>126.339097</v>
      </c>
      <c r="FD263" s="517">
        <v>126.46004500000001</v>
      </c>
      <c r="FE263" s="517">
        <v>134.60504299999999</v>
      </c>
      <c r="FF263" s="517">
        <v>129.41544500000001</v>
      </c>
      <c r="FG263" s="517">
        <v>121.01216100000002</v>
      </c>
      <c r="FH263" s="517">
        <v>125.703729</v>
      </c>
      <c r="FI263" s="517">
        <v>134.76813799999999</v>
      </c>
      <c r="FJ263" s="517">
        <v>135.89723299999997</v>
      </c>
      <c r="FK263" s="517">
        <v>139.07781900000001</v>
      </c>
      <c r="FL263" s="517">
        <v>130.00659299999998</v>
      </c>
      <c r="FM263" s="517">
        <v>135.51789700000003</v>
      </c>
      <c r="FN263" s="517">
        <v>126.67344900000001</v>
      </c>
      <c r="FO263" s="517">
        <v>128.38644099999999</v>
      </c>
      <c r="FP263" s="517">
        <v>134.95860399999998</v>
      </c>
      <c r="FQ263" s="517">
        <v>131.43929654999999</v>
      </c>
      <c r="FR263" s="517">
        <v>131.08117199999998</v>
      </c>
      <c r="FS263" s="517">
        <v>128.74502899999999</v>
      </c>
      <c r="FT263" s="517">
        <v>128.09834000000001</v>
      </c>
      <c r="FU263" s="517">
        <v>124.05942759999999</v>
      </c>
      <c r="FV263" s="517">
        <v>128.85477360000002</v>
      </c>
      <c r="FW263" s="517">
        <v>135.69626685</v>
      </c>
      <c r="FX263" s="517">
        <v>144.1649961</v>
      </c>
      <c r="FY263" s="517">
        <v>162.43773325000001</v>
      </c>
      <c r="FZ263" s="517">
        <v>165.88833139000002</v>
      </c>
      <c r="GA263" s="517">
        <v>161.546707959</v>
      </c>
      <c r="GB263" s="517">
        <v>160.175269203</v>
      </c>
      <c r="GC263" s="517">
        <v>158.6623099956</v>
      </c>
      <c r="GD263" s="517">
        <v>166.40521518899999</v>
      </c>
      <c r="GE263" s="517">
        <v>171.44222085799998</v>
      </c>
      <c r="GF263" s="517">
        <v>174.17306226900004</v>
      </c>
      <c r="GG263" s="517">
        <v>177.98339183200002</v>
      </c>
      <c r="GH263" s="517">
        <v>173.026235746</v>
      </c>
      <c r="GI263" s="517">
        <v>170.78327315000001</v>
      </c>
      <c r="GJ263" s="517">
        <v>183.22355455000002</v>
      </c>
      <c r="GK263" s="517">
        <v>186.1374605</v>
      </c>
      <c r="GL263" s="517">
        <v>183.92639235000001</v>
      </c>
      <c r="GM263" s="517">
        <v>189.04373690000003</v>
      </c>
      <c r="GN263" s="517">
        <v>187.58775740000002</v>
      </c>
      <c r="GO263" s="517">
        <v>192.09486910000001</v>
      </c>
      <c r="GP263" s="517">
        <v>204.28060769999996</v>
      </c>
      <c r="GQ263" s="517">
        <v>233.2</v>
      </c>
      <c r="GR263" s="517">
        <v>243.3323585330001</v>
      </c>
      <c r="GS263" s="517">
        <v>257.1365721859998</v>
      </c>
      <c r="GT263" s="517">
        <v>242.39840164399999</v>
      </c>
      <c r="GU263" s="517">
        <v>243.04803927600005</v>
      </c>
      <c r="GV263" s="517">
        <v>255.31960654999997</v>
      </c>
      <c r="GW263" s="517">
        <v>263.30929365000003</v>
      </c>
      <c r="GX263" s="517">
        <v>263.23275589999997</v>
      </c>
      <c r="GY263" s="517">
        <v>278.99525889999995</v>
      </c>
      <c r="GZ263" s="517">
        <v>281.79576520000001</v>
      </c>
      <c r="HA263" s="517">
        <v>284.66058074999989</v>
      </c>
      <c r="HB263" s="517">
        <v>308.12924689999994</v>
      </c>
      <c r="HC263" s="517">
        <v>306.00994934999989</v>
      </c>
      <c r="HD263" s="517">
        <v>302.49387545000008</v>
      </c>
      <c r="HE263" s="517">
        <v>285.72453710000002</v>
      </c>
      <c r="HF263" s="517">
        <v>282.47054415000002</v>
      </c>
      <c r="HG263" s="517">
        <v>285.2346306</v>
      </c>
      <c r="HH263" s="517">
        <v>291.29076014999998</v>
      </c>
      <c r="HI263" s="517">
        <v>300.110995</v>
      </c>
      <c r="HJ263" s="517">
        <v>299.53342620000006</v>
      </c>
      <c r="HK263" s="517">
        <v>305.90594984999996</v>
      </c>
      <c r="HL263" s="517">
        <v>304.42493105</v>
      </c>
      <c r="HM263" s="517">
        <v>297.51169534999997</v>
      </c>
      <c r="HN263" s="517">
        <v>307.77432515000004</v>
      </c>
      <c r="HO263" s="517">
        <v>295.196617</v>
      </c>
      <c r="HP263" s="517">
        <v>295.23291999999998</v>
      </c>
      <c r="HQ263" s="517">
        <v>319.210532</v>
      </c>
      <c r="HR263" s="517">
        <v>322.378263</v>
      </c>
      <c r="HS263" s="517">
        <v>342.45747499999999</v>
      </c>
      <c r="HT263" s="517">
        <v>327.11519999999996</v>
      </c>
      <c r="HU263" s="517">
        <v>339.20322699999997</v>
      </c>
      <c r="HV263" s="517">
        <v>340.41976112606642</v>
      </c>
      <c r="HW263" s="517">
        <v>334.50172481968957</v>
      </c>
      <c r="HX263" s="517">
        <v>348.92844019674249</v>
      </c>
      <c r="HY263" s="517">
        <v>361.3649520717471</v>
      </c>
      <c r="HZ263" s="517">
        <v>361.3649520717471</v>
      </c>
      <c r="IA263" s="517">
        <v>391.17280955538382</v>
      </c>
      <c r="IB263" s="517">
        <v>419.04758813060482</v>
      </c>
      <c r="IC263" s="517">
        <v>406.49531685941076</v>
      </c>
      <c r="ID263" s="517">
        <v>410.54638314122434</v>
      </c>
      <c r="IE263" s="517">
        <v>410.57559020541674</v>
      </c>
      <c r="IF263" s="517">
        <v>415.50348547975568</v>
      </c>
      <c r="IG263" s="517">
        <v>407.34867562283938</v>
      </c>
      <c r="IH263" s="517">
        <v>424.64368986471231</v>
      </c>
      <c r="II263" s="517">
        <v>401.45658879960428</v>
      </c>
      <c r="IJ263" s="517">
        <v>446.65430815656759</v>
      </c>
      <c r="IK263" s="517">
        <v>456.85685993616136</v>
      </c>
      <c r="IL263" s="517">
        <v>454.47436854437137</v>
      </c>
      <c r="IM263" s="517">
        <v>441.09677703750572</v>
      </c>
      <c r="IN263" s="517">
        <v>431.33792278854651</v>
      </c>
      <c r="IO263" s="517">
        <v>452.75548966745453</v>
      </c>
      <c r="IP263" s="517">
        <v>461.1151505126852</v>
      </c>
      <c r="IQ263" s="517">
        <v>456.08604775396162</v>
      </c>
      <c r="IR263" s="517">
        <v>476.8459657208071</v>
      </c>
      <c r="IS263" s="517">
        <v>469.03641834834991</v>
      </c>
      <c r="IT263" s="517">
        <v>457.55392717037108</v>
      </c>
      <c r="IU263" s="517">
        <v>468.14025262937724</v>
      </c>
      <c r="IV263" s="517">
        <v>472.848686034688</v>
      </c>
      <c r="IW263" s="517">
        <v>505.13538923412233</v>
      </c>
      <c r="IX263" s="517">
        <v>498.25052110976731</v>
      </c>
      <c r="IY263" s="517">
        <v>512.4396140959575</v>
      </c>
      <c r="IZ263" s="517">
        <v>514.90748867473962</v>
      </c>
      <c r="JA263" s="517">
        <v>521.97382952074213</v>
      </c>
      <c r="JB263" s="517">
        <v>523.01822476163159</v>
      </c>
      <c r="JC263" s="517">
        <v>532.51545831227634</v>
      </c>
      <c r="JD263" s="517">
        <v>542.65690365933369</v>
      </c>
      <c r="JE263" s="517">
        <v>532.40102339530063</v>
      </c>
      <c r="JF263" s="517">
        <v>560.21370651144093</v>
      </c>
      <c r="JG263" s="517">
        <v>563.95049643771688</v>
      </c>
      <c r="JH263" s="517">
        <v>572.24386733288338</v>
      </c>
      <c r="JI263" s="517">
        <v>542.08455116498726</v>
      </c>
      <c r="JJ263" s="517">
        <v>521.15650097229138</v>
      </c>
      <c r="JK263" s="517">
        <v>542.26777136770318</v>
      </c>
      <c r="JL263" s="517">
        <v>568.60876768596017</v>
      </c>
      <c r="JM263" s="517">
        <v>567.39256032611843</v>
      </c>
      <c r="JN263" s="517">
        <v>569.39463643643785</v>
      </c>
      <c r="JO263" s="517">
        <v>580.8179739962444</v>
      </c>
      <c r="JP263" s="517">
        <v>586.22093979309886</v>
      </c>
      <c r="JQ263" s="517">
        <v>583.11109269605458</v>
      </c>
      <c r="JR263" s="517">
        <v>605.64305491617347</v>
      </c>
      <c r="JS263" s="517">
        <v>624.51607024979671</v>
      </c>
      <c r="JT263" s="517">
        <v>628.21383007935447</v>
      </c>
      <c r="JU263" s="517">
        <v>630.38941557110172</v>
      </c>
      <c r="JV263" s="517">
        <v>631.04002031569371</v>
      </c>
      <c r="JW263" s="517">
        <v>614.44897494593556</v>
      </c>
      <c r="JX263" s="517">
        <v>614.44034328108808</v>
      </c>
      <c r="JY263" s="517">
        <v>594.853610364357</v>
      </c>
      <c r="JZ263" s="517">
        <v>598.82039910041328</v>
      </c>
      <c r="KA263" s="517">
        <v>606.63959906358571</v>
      </c>
      <c r="KB263" s="517">
        <v>617.14369178071649</v>
      </c>
      <c r="KC263" s="517">
        <v>603.2590850383616</v>
      </c>
      <c r="KD263" s="517">
        <v>602.5001226802683</v>
      </c>
      <c r="KE263" s="517">
        <v>596.78764929831914</v>
      </c>
      <c r="KF263" s="517">
        <v>648.52082419949477</v>
      </c>
      <c r="KG263" s="517">
        <v>667.81554040953893</v>
      </c>
      <c r="KH263" s="517">
        <v>690.90257662751435</v>
      </c>
      <c r="KI263" s="517">
        <v>695.18907123726558</v>
      </c>
      <c r="KJ263" s="517">
        <v>712.06726232236872</v>
      </c>
      <c r="KK263" s="517">
        <v>724.61393639955065</v>
      </c>
      <c r="KL263" s="517">
        <v>727.71959517526784</v>
      </c>
      <c r="KM263" s="517">
        <v>763.3970563454186</v>
      </c>
      <c r="KN263" s="517">
        <v>763.48433900122484</v>
      </c>
      <c r="KO263" s="517">
        <v>732.18915498688625</v>
      </c>
      <c r="KP263" s="517">
        <v>721.23246561793258</v>
      </c>
      <c r="KQ263" s="517">
        <v>769.79989399212946</v>
      </c>
      <c r="KR263" s="517">
        <v>776.32435261011051</v>
      </c>
      <c r="KS263" s="517">
        <v>772.22641572704674</v>
      </c>
      <c r="KT263" s="517">
        <v>817.86038179527293</v>
      </c>
      <c r="KU263" s="517">
        <v>877.14592605766961</v>
      </c>
      <c r="KV263" s="517">
        <v>858.78244908409135</v>
      </c>
      <c r="KW263" s="517">
        <v>875.73698081974112</v>
      </c>
      <c r="KX263" s="517">
        <v>901.40926853407086</v>
      </c>
      <c r="KY263" s="517">
        <v>910.1403923275152</v>
      </c>
      <c r="KZ263" s="517">
        <v>920.1616016043215</v>
      </c>
      <c r="LA263" s="517">
        <v>930.88429375671842</v>
      </c>
      <c r="LB263" s="517"/>
      <c r="LC263" s="517"/>
      <c r="LD263" s="517"/>
      <c r="LE263" s="517"/>
      <c r="LF263" s="517"/>
      <c r="LG263" s="517"/>
      <c r="LH263" s="517"/>
      <c r="LI263" s="517"/>
      <c r="LJ263" s="517"/>
      <c r="LK263" s="517"/>
      <c r="LL263" s="517"/>
      <c r="LM263" s="517"/>
      <c r="LN263" s="517"/>
      <c r="LO263" s="517"/>
      <c r="LP263" s="517"/>
      <c r="LQ263" s="517"/>
      <c r="LR263" s="517"/>
      <c r="LS263" s="517"/>
      <c r="LT263" s="517"/>
      <c r="LU263" s="517"/>
      <c r="LV263" s="517"/>
      <c r="LW263" s="517"/>
      <c r="LX263" s="517"/>
      <c r="LY263" s="517"/>
      <c r="LZ263" s="517"/>
      <c r="MA263" s="517"/>
      <c r="MB263" s="517"/>
      <c r="MC263" s="517"/>
      <c r="MD263" s="517"/>
      <c r="ME263" s="517"/>
      <c r="MF263" s="517"/>
      <c r="MG263" s="517"/>
      <c r="MH263" s="517"/>
      <c r="MI263" s="517"/>
      <c r="MJ263" s="517"/>
      <c r="MK263" s="517"/>
      <c r="ML263" s="517"/>
      <c r="MM263" s="517"/>
      <c r="MN263" s="517"/>
      <c r="MO263" s="517"/>
      <c r="MP263" s="517"/>
      <c r="MQ263" s="517"/>
      <c r="MR263" s="517"/>
      <c r="MS263" s="517"/>
      <c r="MT263" s="517"/>
      <c r="MU263" s="517"/>
      <c r="MV263" s="517"/>
      <c r="MW263" s="517"/>
    </row>
    <row r="264" spans="1:361">
      <c r="A264" s="715" t="s">
        <v>591</v>
      </c>
      <c r="B264" s="517">
        <v>2.5470000000000002</v>
      </c>
      <c r="C264" s="517">
        <v>2.5139999999999998</v>
      </c>
      <c r="D264" s="517">
        <v>4.984</v>
      </c>
      <c r="E264" s="517">
        <v>5.0129999999999999</v>
      </c>
      <c r="F264" s="517">
        <v>6.609</v>
      </c>
      <c r="G264" s="517">
        <v>8.6590000000000007</v>
      </c>
      <c r="H264" s="517">
        <v>10.587</v>
      </c>
      <c r="I264" s="517">
        <v>10.823</v>
      </c>
      <c r="J264" s="517">
        <v>12.507999999999999</v>
      </c>
      <c r="K264" s="517">
        <v>12.584</v>
      </c>
      <c r="L264" s="517">
        <v>13.39</v>
      </c>
      <c r="M264" s="517">
        <v>15.153</v>
      </c>
      <c r="N264" s="517">
        <v>14.679600000000001</v>
      </c>
      <c r="O264" s="517">
        <v>14.824999999999999</v>
      </c>
      <c r="P264" s="517">
        <v>15.354699999999999</v>
      </c>
      <c r="Q264" s="517">
        <v>13.839</v>
      </c>
      <c r="R264" s="517">
        <v>14.007999999999999</v>
      </c>
      <c r="S264" s="517">
        <v>13.582000000000001</v>
      </c>
      <c r="T264" s="517">
        <v>13.564</v>
      </c>
      <c r="U264" s="517">
        <v>14.228</v>
      </c>
      <c r="V264" s="517">
        <v>14.994999999999999</v>
      </c>
      <c r="W264" s="517">
        <v>13.742000000000001</v>
      </c>
      <c r="X264" s="517">
        <v>13.722</v>
      </c>
      <c r="Y264" s="517">
        <v>14.132</v>
      </c>
      <c r="Z264" s="517">
        <v>14.148999999999999</v>
      </c>
      <c r="AA264" s="517">
        <v>15.702</v>
      </c>
      <c r="AB264" s="517">
        <v>13.943</v>
      </c>
      <c r="AC264" s="517">
        <v>20.241</v>
      </c>
      <c r="AD264" s="517">
        <v>20.042000000000002</v>
      </c>
      <c r="AE264" s="517">
        <v>19.033999999999999</v>
      </c>
      <c r="AF264" s="517">
        <v>16.334</v>
      </c>
      <c r="AG264" s="517">
        <v>16.132999999999999</v>
      </c>
      <c r="AH264" s="517">
        <v>16.045999999999999</v>
      </c>
      <c r="AI264" s="517">
        <v>15.676</v>
      </c>
      <c r="AJ264" s="517">
        <v>16.329999999999998</v>
      </c>
      <c r="AK264" s="517">
        <v>15.92</v>
      </c>
      <c r="AL264" s="517">
        <v>15.442</v>
      </c>
      <c r="AM264" s="517">
        <v>15.663</v>
      </c>
      <c r="AN264" s="517">
        <v>16.945</v>
      </c>
      <c r="AO264" s="517">
        <v>15.625999999999999</v>
      </c>
      <c r="AP264" s="517">
        <v>15.438800000000001</v>
      </c>
      <c r="AQ264" s="517">
        <v>15.039</v>
      </c>
      <c r="AR264" s="517">
        <v>15.606</v>
      </c>
      <c r="AS264" s="517">
        <v>15.773999999999999</v>
      </c>
      <c r="AT264" s="517">
        <v>16.8</v>
      </c>
      <c r="AU264" s="517">
        <v>16.274999999999999</v>
      </c>
      <c r="AV264" s="517">
        <v>16.681000000000001</v>
      </c>
      <c r="AW264" s="517">
        <v>18.513567999999999</v>
      </c>
      <c r="AX264" s="517">
        <v>17.889830999999997</v>
      </c>
      <c r="AY264" s="517">
        <v>18.956686999999999</v>
      </c>
      <c r="AZ264" s="517">
        <v>20.643520999999996</v>
      </c>
      <c r="BA264" s="517">
        <v>18.479302000000001</v>
      </c>
      <c r="BB264" s="517">
        <v>18.884696999999999</v>
      </c>
      <c r="BC264" s="517">
        <v>17.044095000000002</v>
      </c>
      <c r="BD264" s="517">
        <v>19.374108</v>
      </c>
      <c r="BE264" s="517">
        <v>21.756596999999999</v>
      </c>
      <c r="BF264" s="517">
        <v>22.947025</v>
      </c>
      <c r="BG264" s="517">
        <v>22.558773000000002</v>
      </c>
      <c r="BH264" s="517">
        <v>21.197916999999993</v>
      </c>
      <c r="BI264" s="517">
        <v>19.505192000000001</v>
      </c>
      <c r="BJ264" s="517">
        <v>19.782</v>
      </c>
      <c r="BK264" s="517">
        <v>18.2789</v>
      </c>
      <c r="BL264" s="517">
        <v>19.183771</v>
      </c>
      <c r="BM264" s="517">
        <v>20.375499999999999</v>
      </c>
      <c r="BN264" s="517">
        <v>19.941600000000001</v>
      </c>
      <c r="BO264" s="517">
        <v>21.358093</v>
      </c>
      <c r="BP264" s="517">
        <v>22.866199999999999</v>
      </c>
      <c r="BQ264" s="517">
        <v>24.6816</v>
      </c>
      <c r="BR264" s="517">
        <v>23.5608</v>
      </c>
      <c r="BS264" s="517">
        <v>23.381</v>
      </c>
      <c r="BT264" s="517">
        <v>26.311299999999999</v>
      </c>
      <c r="BU264" s="517">
        <v>26.579345</v>
      </c>
      <c r="BV264" s="517">
        <v>29.151718000000002</v>
      </c>
      <c r="BW264" s="517">
        <v>29.304676999999998</v>
      </c>
      <c r="BX264" s="517">
        <v>27.913348000000006</v>
      </c>
      <c r="BY264" s="517">
        <v>27.018635</v>
      </c>
      <c r="BZ264" s="517">
        <v>28.902171000000006</v>
      </c>
      <c r="CA264" s="517">
        <v>27.36176</v>
      </c>
      <c r="CB264" s="517">
        <v>28.169699999999999</v>
      </c>
      <c r="CC264" s="517">
        <v>27.365369999999999</v>
      </c>
      <c r="CD264" s="517">
        <v>30.50404</v>
      </c>
      <c r="CE264" s="517">
        <v>29.97</v>
      </c>
      <c r="CF264" s="517">
        <v>29.31</v>
      </c>
      <c r="CG264" s="517">
        <v>28.036999999999999</v>
      </c>
      <c r="CH264" s="517">
        <v>26.037489999999998</v>
      </c>
      <c r="CI264" s="517">
        <v>27.078299999999999</v>
      </c>
      <c r="CJ264" s="517">
        <v>28.463950000000001</v>
      </c>
      <c r="CK264" s="517">
        <v>26.37576</v>
      </c>
      <c r="CL264" s="517">
        <v>29.626370000000001</v>
      </c>
      <c r="CM264" s="517">
        <v>27.791090000000001</v>
      </c>
      <c r="CN264" s="517">
        <v>32.58473</v>
      </c>
      <c r="CO264" s="517">
        <v>32.203800000000001</v>
      </c>
      <c r="CP264" s="517">
        <v>30.562480000000001</v>
      </c>
      <c r="CQ264" s="517">
        <v>32.005789999999998</v>
      </c>
      <c r="CR264" s="517">
        <v>31.409459999999999</v>
      </c>
      <c r="CS264" s="517">
        <v>29.356660000000002</v>
      </c>
      <c r="CT264" s="517">
        <v>29.9666</v>
      </c>
      <c r="CU264" s="517">
        <v>30.5261</v>
      </c>
      <c r="CV264" s="517">
        <v>30.295400000000001</v>
      </c>
      <c r="CW264" s="517">
        <v>31.075399999999998</v>
      </c>
      <c r="CX264" s="517">
        <v>33.558900000000001</v>
      </c>
      <c r="CY264" s="517">
        <v>35.966299999999997</v>
      </c>
      <c r="CZ264" s="517">
        <v>37.500100000000003</v>
      </c>
      <c r="DA264" s="517">
        <v>39.007100000000001</v>
      </c>
      <c r="DB264" s="517">
        <v>37.959200000000003</v>
      </c>
      <c r="DC264" s="517">
        <v>41.070099999999996</v>
      </c>
      <c r="DD264" s="517">
        <v>39.830599999999997</v>
      </c>
      <c r="DE264" s="517">
        <v>39.830599999999997</v>
      </c>
      <c r="DF264" s="517">
        <v>41.361002999999997</v>
      </c>
      <c r="DG264" s="517">
        <v>43.612092000000004</v>
      </c>
      <c r="DH264" s="517">
        <v>40.780286999999994</v>
      </c>
      <c r="DI264" s="517">
        <v>43.150685000000003</v>
      </c>
      <c r="DJ264" s="517">
        <v>40.995998999999998</v>
      </c>
      <c r="DK264" s="517">
        <v>45.013216999999997</v>
      </c>
      <c r="DL264" s="517">
        <v>44.216208000000002</v>
      </c>
      <c r="DM264" s="517">
        <v>42.526643000000007</v>
      </c>
      <c r="DN264" s="517">
        <v>41.435783000000001</v>
      </c>
      <c r="DO264" s="517">
        <v>42.367430999999996</v>
      </c>
      <c r="DP264" s="517">
        <v>42.308540000000001</v>
      </c>
      <c r="DQ264" s="517">
        <v>51.013785000000006</v>
      </c>
      <c r="DR264" s="517">
        <v>49.651801999999996</v>
      </c>
      <c r="DS264" s="517">
        <v>48.458016000000001</v>
      </c>
      <c r="DT264" s="517">
        <v>47.328252999999997</v>
      </c>
      <c r="DU264" s="517">
        <v>48.110954</v>
      </c>
      <c r="DV264" s="517">
        <v>47.935183000000002</v>
      </c>
      <c r="DW264" s="517">
        <v>46.677633</v>
      </c>
      <c r="DX264" s="517">
        <v>46.118321000000002</v>
      </c>
      <c r="DY264" s="517">
        <v>46.984569</v>
      </c>
      <c r="DZ264" s="517">
        <v>45.07396</v>
      </c>
      <c r="EA264" s="517">
        <v>46.291623000000001</v>
      </c>
      <c r="EB264" s="517">
        <v>45.690060999999993</v>
      </c>
      <c r="EC264" s="517">
        <v>43.672714000000006</v>
      </c>
      <c r="ED264" s="517">
        <v>44.902833000000001</v>
      </c>
      <c r="EE264" s="517">
        <v>46.760277000000009</v>
      </c>
      <c r="EF264" s="517">
        <v>43.829953000000003</v>
      </c>
      <c r="EG264" s="517">
        <v>45.970467999999997</v>
      </c>
      <c r="EH264" s="517">
        <v>47.990023999999998</v>
      </c>
      <c r="EI264" s="517">
        <v>46.089020000000005</v>
      </c>
      <c r="EJ264" s="517">
        <v>56.673742000000004</v>
      </c>
      <c r="EK264" s="517">
        <v>55.594069999999995</v>
      </c>
      <c r="EL264" s="517">
        <v>56.287694999999999</v>
      </c>
      <c r="EM264" s="517">
        <v>56.219134000000004</v>
      </c>
      <c r="EN264" s="517">
        <v>60.865563999999999</v>
      </c>
      <c r="EO264" s="517">
        <v>59.178404</v>
      </c>
      <c r="EP264" s="517">
        <v>58.625745999999999</v>
      </c>
      <c r="EQ264" s="517">
        <v>57.697244999999995</v>
      </c>
      <c r="ER264" s="517">
        <v>56.606363999999999</v>
      </c>
      <c r="ES264" s="517">
        <v>57.534066000000003</v>
      </c>
      <c r="ET264" s="517">
        <v>58.099325999999998</v>
      </c>
      <c r="EU264" s="517">
        <v>58.455569000000004</v>
      </c>
      <c r="EV264" s="517">
        <v>61.235970000000002</v>
      </c>
      <c r="EW264" s="517">
        <v>62.027713000000006</v>
      </c>
      <c r="EX264" s="517">
        <v>61.717208999999997</v>
      </c>
      <c r="EY264" s="517">
        <v>67.197589999999991</v>
      </c>
      <c r="EZ264" s="517">
        <v>66.170995999999988</v>
      </c>
      <c r="FA264" s="517">
        <v>68.634011999999998</v>
      </c>
      <c r="FB264" s="517">
        <v>68.928696000000016</v>
      </c>
      <c r="FC264" s="517">
        <v>70.276266000000007</v>
      </c>
      <c r="FD264" s="517">
        <v>69.628036999999992</v>
      </c>
      <c r="FE264" s="517">
        <v>75.736508000000001</v>
      </c>
      <c r="FF264" s="517">
        <v>79.144127999999995</v>
      </c>
      <c r="FG264" s="517">
        <v>79.761336999999997</v>
      </c>
      <c r="FH264" s="517">
        <v>89.303853000000004</v>
      </c>
      <c r="FI264" s="517">
        <v>80.853503999999987</v>
      </c>
      <c r="FJ264" s="517">
        <v>84.302531000000002</v>
      </c>
      <c r="FK264" s="517">
        <v>82.421340000000001</v>
      </c>
      <c r="FL264" s="517">
        <v>85.381176999999994</v>
      </c>
      <c r="FM264" s="517">
        <v>82.338218999999995</v>
      </c>
      <c r="FN264" s="517">
        <v>77.264139999999998</v>
      </c>
      <c r="FO264" s="517">
        <v>79.779882999999984</v>
      </c>
      <c r="FP264" s="517">
        <v>81.952342000000002</v>
      </c>
      <c r="FQ264" s="517">
        <v>83.26212799999999</v>
      </c>
      <c r="FR264" s="517">
        <v>85.460612999999995</v>
      </c>
      <c r="FS264" s="517">
        <v>85.519728000000001</v>
      </c>
      <c r="FT264" s="517">
        <v>101.69618</v>
      </c>
      <c r="FU264" s="517">
        <v>92.138134000000008</v>
      </c>
      <c r="FV264" s="517">
        <v>90.370902999999984</v>
      </c>
      <c r="FW264" s="517">
        <v>91.530067000000003</v>
      </c>
      <c r="FX264" s="517">
        <v>96.853893999999997</v>
      </c>
      <c r="FY264" s="517">
        <v>97.036947999999995</v>
      </c>
      <c r="FZ264" s="517">
        <v>94.814672000000016</v>
      </c>
      <c r="GA264" s="517">
        <v>100.17350099999999</v>
      </c>
      <c r="GB264" s="517">
        <v>94.799091999999987</v>
      </c>
      <c r="GC264" s="517">
        <v>91.796333086000004</v>
      </c>
      <c r="GD264" s="517">
        <v>91.348232487000004</v>
      </c>
      <c r="GE264" s="517">
        <v>92.881644623</v>
      </c>
      <c r="GF264" s="517">
        <v>101.76390100000002</v>
      </c>
      <c r="GG264" s="517">
        <v>105.955656</v>
      </c>
      <c r="GH264" s="517">
        <v>104.258875</v>
      </c>
      <c r="GI264" s="517">
        <v>104.29924599999998</v>
      </c>
      <c r="GJ264" s="517">
        <v>103.82016700000001</v>
      </c>
      <c r="GK264" s="517">
        <v>99.229547000000011</v>
      </c>
      <c r="GL264" s="517">
        <v>108.43746365600001</v>
      </c>
      <c r="GM264" s="517">
        <v>118.83687099999999</v>
      </c>
      <c r="GN264" s="517">
        <v>115.820983</v>
      </c>
      <c r="GO264" s="517">
        <v>110.77812800000001</v>
      </c>
      <c r="GP264" s="517">
        <v>111.54312999999999</v>
      </c>
      <c r="GQ264" s="517">
        <v>112.3</v>
      </c>
      <c r="GR264" s="517">
        <v>108.77501700000001</v>
      </c>
      <c r="GS264" s="517">
        <v>116.59347500000001</v>
      </c>
      <c r="GT264" s="517">
        <v>123.12064199999999</v>
      </c>
      <c r="GU264" s="517">
        <v>123.036928</v>
      </c>
      <c r="GV264" s="517">
        <v>120.05890600000001</v>
      </c>
      <c r="GW264" s="517">
        <v>135.56945600000003</v>
      </c>
      <c r="GX264" s="517">
        <v>125.00595999999999</v>
      </c>
      <c r="GY264" s="517">
        <v>125.195762</v>
      </c>
      <c r="GZ264" s="517">
        <v>125.672166</v>
      </c>
      <c r="HA264" s="517">
        <v>122.00653100000002</v>
      </c>
      <c r="HB264" s="517">
        <v>142.239586</v>
      </c>
      <c r="HC264" s="517">
        <v>132.25445799999997</v>
      </c>
      <c r="HD264" s="517">
        <v>136.502815</v>
      </c>
      <c r="HE264" s="517">
        <v>138.40325199999998</v>
      </c>
      <c r="HF264" s="517">
        <v>136.63289499999999</v>
      </c>
      <c r="HG264" s="517">
        <v>132.79834199999999</v>
      </c>
      <c r="HH264" s="517">
        <v>149.87880699999999</v>
      </c>
      <c r="HI264" s="517">
        <v>164.621568</v>
      </c>
      <c r="HJ264" s="517">
        <v>148.675915</v>
      </c>
      <c r="HK264" s="517">
        <v>160.77783600000001</v>
      </c>
      <c r="HL264" s="517">
        <v>157.24449100000001</v>
      </c>
      <c r="HM264" s="517">
        <v>150.50894099999999</v>
      </c>
      <c r="HN264" s="517">
        <v>149.33845099999999</v>
      </c>
      <c r="HO264" s="517">
        <v>160.61574200000001</v>
      </c>
      <c r="HP264" s="517">
        <v>160.71675400000001</v>
      </c>
      <c r="HQ264" s="517">
        <v>163.04540699999998</v>
      </c>
      <c r="HR264" s="517">
        <v>161.18163499999997</v>
      </c>
      <c r="HS264" s="517">
        <v>159.14901800000001</v>
      </c>
      <c r="HT264" s="517">
        <v>171.69461699999997</v>
      </c>
      <c r="HU264" s="517">
        <v>194.16099299999996</v>
      </c>
      <c r="HV264" s="517">
        <v>191.28529033418349</v>
      </c>
      <c r="HW264" s="517">
        <v>201.01327990662378</v>
      </c>
      <c r="HX264" s="517">
        <v>202.23912930084956</v>
      </c>
      <c r="HY264" s="517">
        <v>267.7836988857735</v>
      </c>
      <c r="HZ264" s="517">
        <v>267.7836988857735</v>
      </c>
      <c r="IA264" s="517">
        <v>259.47987462829673</v>
      </c>
      <c r="IB264" s="517">
        <v>264.9702495298456</v>
      </c>
      <c r="IC264" s="517">
        <v>256.51504060465896</v>
      </c>
      <c r="ID264" s="517">
        <v>249.81848557261239</v>
      </c>
      <c r="IE264" s="517">
        <v>244.41096321621046</v>
      </c>
      <c r="IF264" s="517">
        <v>241.05227388746275</v>
      </c>
      <c r="IG264" s="517">
        <v>241.76145071705989</v>
      </c>
      <c r="IH264" s="517">
        <v>241.90071770195385</v>
      </c>
      <c r="II264" s="517">
        <v>231.24893139816558</v>
      </c>
      <c r="IJ264" s="517">
        <v>230.16090296046389</v>
      </c>
      <c r="IK264" s="517">
        <v>233.38628874815754</v>
      </c>
      <c r="IL264" s="517">
        <v>241.41102372571504</v>
      </c>
      <c r="IM264" s="517">
        <v>235.58192275077656</v>
      </c>
      <c r="IN264" s="517">
        <v>244.93743932861489</v>
      </c>
      <c r="IO264" s="517">
        <v>238.42569800587162</v>
      </c>
      <c r="IP264" s="517">
        <v>255.9146346170333</v>
      </c>
      <c r="IQ264" s="517">
        <v>257.23866981133278</v>
      </c>
      <c r="IR264" s="517">
        <v>254.77105719306385</v>
      </c>
      <c r="IS264" s="517">
        <v>255.87008139722889</v>
      </c>
      <c r="IT264" s="517">
        <v>256.50821935393805</v>
      </c>
      <c r="IU264" s="517">
        <v>277.86782565700406</v>
      </c>
      <c r="IV264" s="517">
        <v>256.37080416651213</v>
      </c>
      <c r="IW264" s="517">
        <v>259.18166419799525</v>
      </c>
      <c r="IX264" s="517">
        <v>268.48731965355745</v>
      </c>
      <c r="IY264" s="517">
        <v>269.20970169943342</v>
      </c>
      <c r="IZ264" s="517">
        <v>282.07796856663242</v>
      </c>
      <c r="JA264" s="517">
        <v>292.40485410792621</v>
      </c>
      <c r="JB264" s="517">
        <v>295.7510707015461</v>
      </c>
      <c r="JC264" s="517">
        <v>314.38766639107837</v>
      </c>
      <c r="JD264" s="517">
        <v>330.79269684719105</v>
      </c>
      <c r="JE264" s="517">
        <v>328.54034569363762</v>
      </c>
      <c r="JF264" s="517">
        <v>325.2262115296864</v>
      </c>
      <c r="JG264" s="517">
        <v>338.00997653731076</v>
      </c>
      <c r="JH264" s="517">
        <v>338.6674547588201</v>
      </c>
      <c r="JI264" s="517">
        <v>365.59055746969</v>
      </c>
      <c r="JJ264" s="517">
        <v>370.44151539409904</v>
      </c>
      <c r="JK264" s="517">
        <v>390.01520382810543</v>
      </c>
      <c r="JL264" s="517">
        <v>373.15675960479683</v>
      </c>
      <c r="JM264" s="517">
        <v>395.17092184403344</v>
      </c>
      <c r="JN264" s="517">
        <v>383.08411075956735</v>
      </c>
      <c r="JO264" s="517">
        <v>406.52709715770646</v>
      </c>
      <c r="JP264" s="517">
        <v>389.72339465737053</v>
      </c>
      <c r="JQ264" s="517">
        <v>398.50160852563903</v>
      </c>
      <c r="JR264" s="517">
        <v>401.04320169185695</v>
      </c>
      <c r="JS264" s="517">
        <v>426.76489304894471</v>
      </c>
      <c r="JT264" s="517">
        <v>429.37064125624096</v>
      </c>
      <c r="JU264" s="517">
        <v>440.98390710182809</v>
      </c>
      <c r="JV264" s="517">
        <v>442.23017494438761</v>
      </c>
      <c r="JW264" s="517">
        <v>446.18592301796264</v>
      </c>
      <c r="JX264" s="517">
        <v>460.69862938778931</v>
      </c>
      <c r="JY264" s="517">
        <v>462.12897684262487</v>
      </c>
      <c r="JZ264" s="517">
        <v>470.20813711351127</v>
      </c>
      <c r="KA264" s="517">
        <v>481.77368505376745</v>
      </c>
      <c r="KB264" s="517">
        <v>499.65594423494468</v>
      </c>
      <c r="KC264" s="517">
        <v>514.02630228286966</v>
      </c>
      <c r="KD264" s="517">
        <v>487.68298824221682</v>
      </c>
      <c r="KE264" s="517">
        <v>488.71172477618859</v>
      </c>
      <c r="KF264" s="517">
        <v>505.1893936007217</v>
      </c>
      <c r="KG264" s="517">
        <v>491.67743904419154</v>
      </c>
      <c r="KH264" s="517">
        <v>471.98378813406475</v>
      </c>
      <c r="KI264" s="517">
        <v>491.4283020638909</v>
      </c>
      <c r="KJ264" s="517">
        <v>486.78505209554601</v>
      </c>
      <c r="KK264" s="517">
        <v>494.42920236957116</v>
      </c>
      <c r="KL264" s="517">
        <v>501.57529406517222</v>
      </c>
      <c r="KM264" s="517">
        <v>495.94715513504013</v>
      </c>
      <c r="KN264" s="517">
        <v>497.49745246315968</v>
      </c>
      <c r="KO264" s="517">
        <v>511.5632976878756</v>
      </c>
      <c r="KP264" s="517">
        <v>527.48239441610122</v>
      </c>
      <c r="KQ264" s="517">
        <v>560.23057705647852</v>
      </c>
      <c r="KR264" s="517">
        <v>539.07977709957913</v>
      </c>
      <c r="KS264" s="517">
        <v>576.17371729020692</v>
      </c>
      <c r="KT264" s="517">
        <v>569.07967934702754</v>
      </c>
      <c r="KU264" s="517">
        <v>569.90264317817594</v>
      </c>
      <c r="KV264" s="517">
        <v>577.36177928328664</v>
      </c>
      <c r="KW264" s="517">
        <v>605.25544170219541</v>
      </c>
      <c r="KX264" s="517">
        <v>613.14114063846853</v>
      </c>
      <c r="KY264" s="517">
        <v>591.94696607674962</v>
      </c>
      <c r="KZ264" s="517">
        <v>625.77030086757463</v>
      </c>
      <c r="LA264" s="517">
        <v>658.164310888621</v>
      </c>
      <c r="LB264" s="517"/>
      <c r="LC264" s="517"/>
      <c r="LD264" s="517"/>
      <c r="LE264" s="517"/>
      <c r="LF264" s="517"/>
      <c r="LG264" s="517"/>
      <c r="LH264" s="517"/>
      <c r="LI264" s="517"/>
      <c r="LJ264" s="517"/>
      <c r="LK264" s="517"/>
      <c r="LL264" s="517"/>
      <c r="LM264" s="517"/>
      <c r="LN264" s="517"/>
      <c r="LO264" s="517"/>
      <c r="LP264" s="517"/>
      <c r="LQ264" s="517"/>
      <c r="LR264" s="517"/>
      <c r="LS264" s="517"/>
      <c r="LT264" s="517"/>
      <c r="LU264" s="517"/>
      <c r="LV264" s="517"/>
      <c r="LW264" s="517"/>
      <c r="LX264" s="517"/>
      <c r="LY264" s="517"/>
      <c r="LZ264" s="517"/>
      <c r="MA264" s="517"/>
      <c r="MB264" s="517"/>
      <c r="MC264" s="517"/>
      <c r="MD264" s="517"/>
      <c r="ME264" s="517"/>
      <c r="MF264" s="517"/>
      <c r="MG264" s="517"/>
      <c r="MH264" s="517"/>
      <c r="MI264" s="517"/>
      <c r="MJ264" s="517"/>
      <c r="MK264" s="517"/>
      <c r="ML264" s="517"/>
      <c r="MM264" s="517"/>
      <c r="MN264" s="517"/>
      <c r="MO264" s="517"/>
      <c r="MP264" s="517"/>
      <c r="MQ264" s="517"/>
      <c r="MR264" s="517"/>
      <c r="MS264" s="517"/>
      <c r="MT264" s="517"/>
      <c r="MU264" s="517"/>
      <c r="MV264" s="517"/>
      <c r="MW264" s="517"/>
    </row>
    <row r="265" spans="1:361">
      <c r="A265" s="713" t="s">
        <v>592</v>
      </c>
      <c r="B265" s="516">
        <v>136.6</v>
      </c>
      <c r="C265" s="516">
        <v>134.6</v>
      </c>
      <c r="D265" s="516">
        <v>247.7</v>
      </c>
      <c r="E265" s="516">
        <v>253.4</v>
      </c>
      <c r="F265" s="516">
        <v>275.7</v>
      </c>
      <c r="G265" s="516">
        <v>291.12</v>
      </c>
      <c r="H265" s="516">
        <v>320.39999999999998</v>
      </c>
      <c r="I265" s="516">
        <v>309.98</v>
      </c>
      <c r="J265" s="516">
        <v>308.45</v>
      </c>
      <c r="K265" s="516">
        <v>312.13</v>
      </c>
      <c r="L265" s="516">
        <v>303.45999999999998</v>
      </c>
      <c r="M265" s="516">
        <v>297.69</v>
      </c>
      <c r="N265" s="516">
        <v>305.27</v>
      </c>
      <c r="O265" s="516">
        <v>304.77</v>
      </c>
      <c r="P265" s="516">
        <v>305.43</v>
      </c>
      <c r="Q265" s="516">
        <v>303.52</v>
      </c>
      <c r="R265" s="516">
        <v>308.31</v>
      </c>
      <c r="S265" s="516">
        <v>309.58</v>
      </c>
      <c r="T265" s="516">
        <v>308.2</v>
      </c>
      <c r="U265" s="516">
        <v>305.24</v>
      </c>
      <c r="V265" s="516">
        <v>307.38</v>
      </c>
      <c r="W265" s="516">
        <v>310.42</v>
      </c>
      <c r="X265" s="516">
        <v>309.89</v>
      </c>
      <c r="Y265" s="516">
        <v>304.16000000000003</v>
      </c>
      <c r="Z265" s="516">
        <v>303.74</v>
      </c>
      <c r="AA265" s="516">
        <v>303.58999999999997</v>
      </c>
      <c r="AB265" s="516">
        <v>307.89</v>
      </c>
      <c r="AC265" s="516">
        <v>305.85000000000002</v>
      </c>
      <c r="AD265" s="516">
        <v>299.63</v>
      </c>
      <c r="AE265" s="516">
        <v>299.52999999999997</v>
      </c>
      <c r="AF265" s="516">
        <v>297.51</v>
      </c>
      <c r="AG265" s="516">
        <v>298.99</v>
      </c>
      <c r="AH265" s="516">
        <v>302.45</v>
      </c>
      <c r="AI265" s="516">
        <v>304.76</v>
      </c>
      <c r="AJ265" s="516">
        <v>302.97000000000003</v>
      </c>
      <c r="AK265" s="516">
        <v>304.67219999999998</v>
      </c>
      <c r="AL265" s="516">
        <v>304.80239999999998</v>
      </c>
      <c r="AM265" s="516">
        <v>309.3125</v>
      </c>
      <c r="AN265" s="516">
        <v>307.62090000000001</v>
      </c>
      <c r="AO265" s="516">
        <v>308.86919999999998</v>
      </c>
      <c r="AP265" s="516">
        <v>306.63040000000001</v>
      </c>
      <c r="AQ265" s="516">
        <v>312.40109999999999</v>
      </c>
      <c r="AR265" s="516">
        <v>311.1103</v>
      </c>
      <c r="AS265" s="516">
        <v>317.98230000000001</v>
      </c>
      <c r="AT265" s="516">
        <v>317.21420000000001</v>
      </c>
      <c r="AU265" s="516">
        <v>320.63409999999999</v>
      </c>
      <c r="AV265" s="516">
        <v>324.15429999999998</v>
      </c>
      <c r="AW265" s="516">
        <v>330.7235</v>
      </c>
      <c r="AX265" s="516">
        <v>330.62689999999998</v>
      </c>
      <c r="AY265" s="516">
        <v>332.51819999999998</v>
      </c>
      <c r="AZ265" s="516">
        <v>335.03539999999998</v>
      </c>
      <c r="BA265" s="516">
        <v>336.53649999999999</v>
      </c>
      <c r="BB265" s="516">
        <v>338.7937</v>
      </c>
      <c r="BC265" s="516">
        <v>330.39769999999999</v>
      </c>
      <c r="BD265" s="516">
        <v>332.14210000000003</v>
      </c>
      <c r="BE265" s="516">
        <v>335.71550000000002</v>
      </c>
      <c r="BF265" s="516">
        <v>334.67020000000002</v>
      </c>
      <c r="BG265" s="516">
        <v>336.0564</v>
      </c>
      <c r="BH265" s="516">
        <v>342.43340000000001</v>
      </c>
      <c r="BI265" s="516">
        <v>349.53019999999998</v>
      </c>
      <c r="BJ265" s="516">
        <v>359.05</v>
      </c>
      <c r="BK265" s="516">
        <v>363.45</v>
      </c>
      <c r="BL265" s="516">
        <v>366.09570000000002</v>
      </c>
      <c r="BM265" s="516">
        <v>371.46</v>
      </c>
      <c r="BN265" s="516">
        <v>378.17</v>
      </c>
      <c r="BO265" s="516">
        <v>388.52859999999998</v>
      </c>
      <c r="BP265" s="516">
        <v>395.18</v>
      </c>
      <c r="BQ265" s="516">
        <v>409.45</v>
      </c>
      <c r="BR265" s="516">
        <v>411.71539999999999</v>
      </c>
      <c r="BS265" s="516">
        <v>416.77</v>
      </c>
      <c r="BT265" s="516">
        <v>428.41</v>
      </c>
      <c r="BU265" s="516">
        <v>430.48599999999999</v>
      </c>
      <c r="BV265" s="516">
        <v>433.06970000000001</v>
      </c>
      <c r="BW265" s="516">
        <v>433.9092</v>
      </c>
      <c r="BX265" s="516">
        <v>433.98219999999998</v>
      </c>
      <c r="BY265" s="516">
        <v>438.58420000000001</v>
      </c>
      <c r="BZ265" s="516">
        <v>439.07010000000002</v>
      </c>
      <c r="CA265" s="516">
        <v>442.09</v>
      </c>
      <c r="CB265" s="516">
        <v>442.279</v>
      </c>
      <c r="CC265" s="516">
        <v>442.82979999999998</v>
      </c>
      <c r="CD265" s="516">
        <v>449.4622</v>
      </c>
      <c r="CE265" s="516">
        <v>454.161</v>
      </c>
      <c r="CF265" s="516">
        <v>457.49380000000002</v>
      </c>
      <c r="CG265" s="516">
        <v>457.90440000000001</v>
      </c>
      <c r="CH265" s="516">
        <v>459.60910000000001</v>
      </c>
      <c r="CI265" s="516">
        <v>461.69229999999999</v>
      </c>
      <c r="CJ265" s="516">
        <v>461.04399999999998</v>
      </c>
      <c r="CK265" s="516">
        <v>463.66570000000002</v>
      </c>
      <c r="CL265" s="516">
        <v>467.18650000000002</v>
      </c>
      <c r="CM265" s="516">
        <v>469.8415</v>
      </c>
      <c r="CN265" s="516">
        <v>473.99619999999999</v>
      </c>
      <c r="CO265" s="516">
        <v>484.6191</v>
      </c>
      <c r="CP265" s="516">
        <v>487.42559999999997</v>
      </c>
      <c r="CQ265" s="516">
        <v>491.36259999999999</v>
      </c>
      <c r="CR265" s="516">
        <v>502.8064</v>
      </c>
      <c r="CS265" s="516">
        <v>511.85379999999998</v>
      </c>
      <c r="CT265" s="516">
        <v>512.65089999999998</v>
      </c>
      <c r="CU265" s="516">
        <v>512.66489999999999</v>
      </c>
      <c r="CV265" s="516">
        <v>516.07119999999998</v>
      </c>
      <c r="CW265" s="516">
        <v>522.5548</v>
      </c>
      <c r="CX265" s="516">
        <v>528.65179999999998</v>
      </c>
      <c r="CY265" s="516">
        <v>536.2509</v>
      </c>
      <c r="CZ265" s="516">
        <v>544.17660000000001</v>
      </c>
      <c r="DA265" s="516">
        <v>552.24220000000003</v>
      </c>
      <c r="DB265" s="516">
        <v>556.5154</v>
      </c>
      <c r="DC265" s="516">
        <v>561.9588</v>
      </c>
      <c r="DD265" s="516">
        <v>568.48940000000005</v>
      </c>
      <c r="DE265" s="516">
        <v>580.2799</v>
      </c>
      <c r="DF265" s="516">
        <v>582.57299999999998</v>
      </c>
      <c r="DG265" s="516">
        <v>582.28639999999996</v>
      </c>
      <c r="DH265" s="516">
        <v>582.93169999999998</v>
      </c>
      <c r="DI265" s="516">
        <v>581.0231</v>
      </c>
      <c r="DJ265" s="516">
        <v>578.7056</v>
      </c>
      <c r="DK265" s="516">
        <v>579.4529</v>
      </c>
      <c r="DL265" s="516">
        <v>578.48599999999999</v>
      </c>
      <c r="DM265" s="516">
        <v>576.98339999999996</v>
      </c>
      <c r="DN265" s="516">
        <v>573.22450000000003</v>
      </c>
      <c r="DO265" s="516">
        <v>570.25980000000004</v>
      </c>
      <c r="DP265" s="516">
        <v>569.38520000000005</v>
      </c>
      <c r="DQ265" s="516">
        <v>566.86</v>
      </c>
      <c r="DR265" s="516">
        <v>564.62109999999996</v>
      </c>
      <c r="DS265" s="516">
        <v>563.40239999999994</v>
      </c>
      <c r="DT265" s="516">
        <v>560.73450000000003</v>
      </c>
      <c r="DU265" s="516">
        <v>559.48500000000001</v>
      </c>
      <c r="DV265" s="516">
        <v>558</v>
      </c>
      <c r="DW265" s="516">
        <v>556.54700000000003</v>
      </c>
      <c r="DX265" s="516">
        <v>553.49710000000005</v>
      </c>
      <c r="DY265" s="516">
        <v>555.52229999999997</v>
      </c>
      <c r="DZ265" s="516">
        <v>554.29380000000003</v>
      </c>
      <c r="EA265" s="516">
        <v>553.84630000000004</v>
      </c>
      <c r="EB265" s="516">
        <v>553.62189999999998</v>
      </c>
      <c r="EC265" s="516">
        <v>553.71870000000001</v>
      </c>
      <c r="ED265" s="516">
        <v>554.66200000000003</v>
      </c>
      <c r="EE265" s="516">
        <v>554.01400000000001</v>
      </c>
      <c r="EF265" s="516">
        <v>552.90869999999995</v>
      </c>
      <c r="EG265" s="516">
        <v>552.42989999999998</v>
      </c>
      <c r="EH265" s="516">
        <v>551.69500000000005</v>
      </c>
      <c r="EI265" s="516">
        <v>552.00879999999995</v>
      </c>
      <c r="EJ265" s="516">
        <v>552.49540000000002</v>
      </c>
      <c r="EK265" s="516">
        <v>551.52210000000002</v>
      </c>
      <c r="EL265" s="516">
        <v>549.85249999999996</v>
      </c>
      <c r="EM265" s="516">
        <v>550.70315000000005</v>
      </c>
      <c r="EN265" s="516">
        <v>550.67470000000003</v>
      </c>
      <c r="EO265" s="516">
        <v>548.65234999999996</v>
      </c>
      <c r="EP265" s="516">
        <v>549.39880000000005</v>
      </c>
      <c r="EQ265" s="516">
        <v>547.74068599999998</v>
      </c>
      <c r="ER265" s="516">
        <v>546.47260000000006</v>
      </c>
      <c r="ES265" s="516">
        <v>546.10119999999995</v>
      </c>
      <c r="ET265" s="516">
        <v>545.13580000000002</v>
      </c>
      <c r="EU265" s="516">
        <v>547.86689999999999</v>
      </c>
      <c r="EV265" s="516">
        <v>549.17259999999999</v>
      </c>
      <c r="EW265" s="516">
        <v>547.85609999999997</v>
      </c>
      <c r="EX265" s="516">
        <v>546.76139999999998</v>
      </c>
      <c r="EY265" s="516">
        <v>545.86</v>
      </c>
      <c r="EZ265" s="516">
        <v>545.28710000000001</v>
      </c>
      <c r="FA265" s="516">
        <v>544.22029999999995</v>
      </c>
      <c r="FB265" s="516">
        <v>542.92430000000002</v>
      </c>
      <c r="FC265" s="516">
        <v>544.22559999999999</v>
      </c>
      <c r="FD265" s="516">
        <v>544.10059999999999</v>
      </c>
      <c r="FE265" s="516">
        <v>543.60059999999999</v>
      </c>
      <c r="FF265" s="516">
        <v>542.85059999999999</v>
      </c>
      <c r="FG265" s="516">
        <v>543.60059999999999</v>
      </c>
      <c r="FH265" s="516">
        <v>545.66890000000001</v>
      </c>
      <c r="FI265" s="516">
        <v>548.80359999999996</v>
      </c>
      <c r="FJ265" s="516">
        <v>550.87829999999997</v>
      </c>
      <c r="FK265" s="516">
        <v>552.19060000000002</v>
      </c>
      <c r="FL265" s="516">
        <v>553.53880000000004</v>
      </c>
      <c r="FM265" s="516">
        <v>558.89750000000004</v>
      </c>
      <c r="FN265" s="516">
        <v>566.03629999999998</v>
      </c>
      <c r="FO265" s="516">
        <v>567.38009999999997</v>
      </c>
      <c r="FP265" s="516">
        <v>569.12429999999995</v>
      </c>
      <c r="FQ265" s="516">
        <v>568.07000000000005</v>
      </c>
      <c r="FR265" s="516">
        <v>567.10950000000003</v>
      </c>
      <c r="FS265" s="516">
        <v>568.65599999999995</v>
      </c>
      <c r="FT265" s="516">
        <v>569.07280000000003</v>
      </c>
      <c r="FU265" s="516">
        <v>568.10619999999994</v>
      </c>
      <c r="FV265" s="516">
        <v>568.66729999999995</v>
      </c>
      <c r="FW265" s="516">
        <v>569.30269999999996</v>
      </c>
      <c r="FX265" s="516">
        <v>570.51</v>
      </c>
      <c r="FY265" s="516">
        <v>571.23749999999995</v>
      </c>
      <c r="FZ265" s="516">
        <v>572.97770000000003</v>
      </c>
      <c r="GA265" s="516">
        <v>572.3895</v>
      </c>
      <c r="GB265" s="516">
        <v>573.56600000000003</v>
      </c>
      <c r="GC265" s="516">
        <v>576.37959999999998</v>
      </c>
      <c r="GD265" s="516">
        <v>580.76700000000005</v>
      </c>
      <c r="GE265" s="516">
        <v>588.5806</v>
      </c>
      <c r="GF265" s="516">
        <v>588.83410000000003</v>
      </c>
      <c r="GG265" s="516">
        <v>587.19069999999999</v>
      </c>
      <c r="GH265" s="516">
        <v>589.95209999999997</v>
      </c>
      <c r="GI265" s="516">
        <v>591.31330000000003</v>
      </c>
      <c r="GJ265" s="516">
        <v>593.01909999999998</v>
      </c>
      <c r="GK265" s="516">
        <v>594.45000000000005</v>
      </c>
      <c r="GL265" s="516">
        <v>599.37689999999998</v>
      </c>
      <c r="GM265" s="516">
        <v>598.5</v>
      </c>
      <c r="GN265" s="516">
        <v>598.5</v>
      </c>
      <c r="GO265" s="516">
        <v>601.74130000000002</v>
      </c>
      <c r="GP265" s="516">
        <v>598.30849999999998</v>
      </c>
      <c r="GQ265" s="516">
        <v>602.4171</v>
      </c>
      <c r="GR265" s="516">
        <v>599.24959999999999</v>
      </c>
      <c r="GS265" s="516">
        <v>599.87429999999995</v>
      </c>
      <c r="GT265" s="516">
        <v>599.9846</v>
      </c>
      <c r="GU265" s="516">
        <v>601.87699999999995</v>
      </c>
      <c r="GV265" s="516">
        <v>602.64670000000001</v>
      </c>
      <c r="GW265" s="516">
        <v>604.14099999999996</v>
      </c>
      <c r="GX265" s="516">
        <v>604.6934</v>
      </c>
      <c r="GY265" s="516">
        <v>605.75310000000002</v>
      </c>
      <c r="GZ265" s="516">
        <v>606.83240000000001</v>
      </c>
      <c r="HA265" s="516">
        <v>608.125</v>
      </c>
      <c r="HB265" s="516">
        <v>609.30600000000004</v>
      </c>
      <c r="HC265" s="516">
        <v>612.42539999999997</v>
      </c>
      <c r="HD265" s="516">
        <v>613.11479999999995</v>
      </c>
      <c r="HE265" s="516">
        <v>614.48850000000004</v>
      </c>
      <c r="HF265" s="516">
        <v>622.73140000000001</v>
      </c>
      <c r="HG265" s="516">
        <v>627.17399999999998</v>
      </c>
      <c r="HH265" s="516">
        <v>629.73270000000002</v>
      </c>
      <c r="HI265" s="516">
        <v>629.73270000000002</v>
      </c>
      <c r="HJ265" s="516">
        <v>632.24180000000001</v>
      </c>
      <c r="HK265" s="516">
        <v>634.16049999999996</v>
      </c>
      <c r="HL265" s="516">
        <v>635.75149999999996</v>
      </c>
      <c r="HM265" s="516">
        <v>639.03779999999995</v>
      </c>
      <c r="HN265" s="516">
        <v>641.00760000000002</v>
      </c>
      <c r="HO265" s="516">
        <v>642.66999999999996</v>
      </c>
      <c r="HP265" s="516">
        <v>647.91179999999997</v>
      </c>
      <c r="HQ265" s="516">
        <v>649.82429999999999</v>
      </c>
      <c r="HR265" s="516">
        <v>657.41459999999995</v>
      </c>
      <c r="HS265" s="516">
        <v>661.67049999999995</v>
      </c>
      <c r="HT265" s="516">
        <v>666.61009999999999</v>
      </c>
      <c r="HU265" s="516">
        <v>670.07730000000004</v>
      </c>
      <c r="HV265" s="516">
        <v>674.21190000000001</v>
      </c>
      <c r="HW265" s="516">
        <v>675.35770000000002</v>
      </c>
      <c r="HX265" s="516">
        <v>677.86099999999999</v>
      </c>
      <c r="HY265" s="516">
        <v>679.61097600000005</v>
      </c>
      <c r="HZ265" s="516">
        <v>679.61097600000005</v>
      </c>
      <c r="IA265" s="516">
        <v>681.51</v>
      </c>
      <c r="IB265" s="516">
        <v>683.97821499999998</v>
      </c>
      <c r="IC265" s="516">
        <v>684.424755</v>
      </c>
      <c r="ID265" s="516">
        <v>686.91504099999997</v>
      </c>
      <c r="IE265" s="516">
        <v>689.45081200000004</v>
      </c>
      <c r="IF265" s="516">
        <v>691.38203999999996</v>
      </c>
      <c r="IG265" s="516">
        <v>694.37418600000001</v>
      </c>
      <c r="IH265" s="516">
        <v>700.29591400000004</v>
      </c>
      <c r="II265" s="516">
        <v>703.90776300000005</v>
      </c>
      <c r="IJ265" s="516">
        <v>707.924037</v>
      </c>
      <c r="IK265" s="516">
        <v>710.65601100000003</v>
      </c>
      <c r="IL265" s="516">
        <v>714.12688700000001</v>
      </c>
      <c r="IM265" s="516">
        <v>719.540526</v>
      </c>
      <c r="IN265" s="516">
        <v>723.413993</v>
      </c>
      <c r="IO265" s="516">
        <v>726.31570599999998</v>
      </c>
      <c r="IP265" s="516">
        <v>730.53897700000005</v>
      </c>
      <c r="IQ265" s="516">
        <v>735.99624700000004</v>
      </c>
      <c r="IR265" s="516">
        <v>741.77232100000003</v>
      </c>
      <c r="IS265" s="516">
        <v>747.40688645645673</v>
      </c>
      <c r="IT265" s="516">
        <v>754.35415399999999</v>
      </c>
      <c r="IU265" s="516">
        <v>762.30613000000005</v>
      </c>
      <c r="IV265" s="516">
        <v>768.40621599999997</v>
      </c>
      <c r="IW265" s="516">
        <v>773.772696</v>
      </c>
      <c r="IX265" s="516">
        <v>778.016974</v>
      </c>
      <c r="IY265" s="516">
        <v>783.25947399999995</v>
      </c>
      <c r="IZ265" s="516">
        <v>793.13350800000001</v>
      </c>
      <c r="JA265" s="516">
        <v>807.32241199999999</v>
      </c>
      <c r="JB265" s="516">
        <v>810.23373000000004</v>
      </c>
      <c r="JC265" s="516">
        <v>811.01968799999997</v>
      </c>
      <c r="JD265" s="516">
        <v>816.90517399999999</v>
      </c>
      <c r="JE265" s="516">
        <v>819.78917200000001</v>
      </c>
      <c r="JF265" s="516">
        <v>821.75482799999997</v>
      </c>
      <c r="JG265" s="516">
        <v>823.83235000000002</v>
      </c>
      <c r="JH265" s="516">
        <v>826.091408</v>
      </c>
      <c r="JI265" s="516">
        <v>827.21302500000002</v>
      </c>
      <c r="JJ265" s="516">
        <v>827.97308099999998</v>
      </c>
      <c r="JK265" s="516">
        <v>830.22176100000001</v>
      </c>
      <c r="JL265" s="516">
        <v>832.02747499999998</v>
      </c>
      <c r="JM265" s="516">
        <v>834.788183</v>
      </c>
      <c r="JN265" s="516">
        <v>837.70524599999999</v>
      </c>
      <c r="JO265" s="516">
        <v>840.40019500000005</v>
      </c>
      <c r="JP265" s="516">
        <v>843.19319800000005</v>
      </c>
      <c r="JQ265" s="516">
        <v>844.99699999999996</v>
      </c>
      <c r="JR265" s="516">
        <v>847.58452699999998</v>
      </c>
      <c r="JS265" s="516">
        <v>850.00671299999999</v>
      </c>
      <c r="JT265" s="516">
        <v>852.679396</v>
      </c>
      <c r="JU265" s="516">
        <v>854.98130500000002</v>
      </c>
      <c r="JV265" s="516">
        <v>857.26757399999997</v>
      </c>
      <c r="JW265" s="516">
        <v>859.76418899999999</v>
      </c>
      <c r="JX265" s="516">
        <v>862.67622800000004</v>
      </c>
      <c r="JY265" s="516">
        <v>865.96016599999996</v>
      </c>
      <c r="JZ265" s="516">
        <v>869.25213900000006</v>
      </c>
      <c r="KA265" s="516">
        <v>873.37770399999999</v>
      </c>
      <c r="KB265" s="516">
        <v>873.37770399999999</v>
      </c>
      <c r="KC265" s="516">
        <v>879.10087399999998</v>
      </c>
      <c r="KD265" s="516">
        <v>882.50609099999997</v>
      </c>
      <c r="KE265" s="516">
        <v>885.66312700000003</v>
      </c>
      <c r="KF265" s="516">
        <v>888.85670700000003</v>
      </c>
      <c r="KG265" s="516">
        <v>891.67955500000005</v>
      </c>
      <c r="KH265" s="516">
        <v>894.57317899999998</v>
      </c>
      <c r="KI265" s="516">
        <v>898.28344000000004</v>
      </c>
      <c r="KJ265" s="516">
        <v>902.22723299999996</v>
      </c>
      <c r="KK265" s="516">
        <v>905.9</v>
      </c>
      <c r="KL265" s="516">
        <v>909.78643299999999</v>
      </c>
      <c r="KM265" s="516">
        <v>914.03566699999999</v>
      </c>
      <c r="KN265" s="516">
        <v>918.38073599999996</v>
      </c>
      <c r="KO265" s="516">
        <v>922.51743799999997</v>
      </c>
      <c r="KP265" s="516">
        <v>926.08411599999999</v>
      </c>
      <c r="KQ265" s="516">
        <v>929.20072500000003</v>
      </c>
      <c r="KR265" s="516">
        <v>930.68336599999998</v>
      </c>
      <c r="KS265" s="516">
        <v>931.14418799999999</v>
      </c>
      <c r="KT265" s="516">
        <v>933.55142699999999</v>
      </c>
      <c r="KU265" s="516">
        <v>937.07716100000005</v>
      </c>
      <c r="KV265" s="516">
        <v>943.68441800000005</v>
      </c>
      <c r="KW265" s="516">
        <v>949.90795600000001</v>
      </c>
      <c r="KX265" s="516">
        <v>956.80992400000002</v>
      </c>
      <c r="KY265" s="516">
        <v>963.25888999999995</v>
      </c>
      <c r="KZ265" s="516">
        <v>968.42949099999998</v>
      </c>
      <c r="LA265" s="516">
        <v>972.47503600000005</v>
      </c>
      <c r="LB265" s="516"/>
      <c r="LC265" s="516"/>
      <c r="LD265" s="516"/>
      <c r="LE265" s="516"/>
      <c r="LF265" s="516"/>
      <c r="LG265" s="516"/>
      <c r="LH265" s="516"/>
      <c r="LI265" s="516"/>
      <c r="LJ265" s="516"/>
      <c r="LK265" s="516"/>
      <c r="LL265" s="516"/>
      <c r="LM265" s="516"/>
      <c r="LN265" s="516"/>
      <c r="LO265" s="516"/>
      <c r="LP265" s="516"/>
      <c r="LQ265" s="516"/>
      <c r="LR265" s="516"/>
      <c r="LS265" s="516"/>
      <c r="LT265" s="516"/>
      <c r="LU265" s="516"/>
      <c r="LV265" s="516"/>
      <c r="LW265" s="516"/>
      <c r="LX265" s="516"/>
      <c r="LY265" s="516"/>
      <c r="LZ265" s="516"/>
      <c r="MA265" s="516"/>
      <c r="MB265" s="516"/>
      <c r="MC265" s="516"/>
      <c r="MD265" s="516"/>
      <c r="ME265" s="516"/>
      <c r="MF265" s="516"/>
      <c r="MG265" s="516"/>
      <c r="MH265" s="516"/>
      <c r="MI265" s="516"/>
      <c r="MJ265" s="516"/>
      <c r="MK265" s="516"/>
      <c r="ML265" s="516"/>
      <c r="MM265" s="516"/>
      <c r="MN265" s="516"/>
      <c r="MO265" s="516"/>
      <c r="MP265" s="516"/>
      <c r="MQ265" s="516"/>
      <c r="MR265" s="516"/>
      <c r="MS265" s="516"/>
      <c r="MT265" s="516"/>
      <c r="MU265" s="516"/>
      <c r="MV265" s="516"/>
      <c r="MW265" s="516"/>
    </row>
    <row r="266" spans="1:361">
      <c r="A266" s="716" t="s">
        <v>593</v>
      </c>
      <c r="B266" s="519">
        <v>201.39</v>
      </c>
      <c r="C266" s="519">
        <v>201.39</v>
      </c>
      <c r="D266" s="519">
        <v>386.58</v>
      </c>
      <c r="E266" s="519">
        <v>398.6</v>
      </c>
      <c r="F266" s="519">
        <v>434.57</v>
      </c>
      <c r="G266" s="519">
        <v>457.19</v>
      </c>
      <c r="H266" s="519">
        <v>498.17</v>
      </c>
      <c r="I266" s="519">
        <v>459.95</v>
      </c>
      <c r="J266" s="519">
        <v>463.58</v>
      </c>
      <c r="K266" s="519">
        <v>467.46</v>
      </c>
      <c r="L266" s="519">
        <v>451.52</v>
      </c>
      <c r="M266" s="519">
        <v>442.76</v>
      </c>
      <c r="N266" s="519">
        <v>443.19</v>
      </c>
      <c r="O266" s="519">
        <v>449.07</v>
      </c>
      <c r="P266" s="519">
        <v>445.2</v>
      </c>
      <c r="Q266" s="519">
        <v>441.28</v>
      </c>
      <c r="R266" s="519">
        <v>445.98</v>
      </c>
      <c r="S266" s="519">
        <v>445.37</v>
      </c>
      <c r="T266" s="519">
        <v>449.91</v>
      </c>
      <c r="U266" s="519">
        <v>444.34</v>
      </c>
      <c r="V266" s="519">
        <v>444.42</v>
      </c>
      <c r="W266" s="519">
        <v>446.69</v>
      </c>
      <c r="X266" s="519">
        <v>448.2</v>
      </c>
      <c r="Y266" s="519">
        <v>434.53</v>
      </c>
      <c r="Z266" s="519">
        <v>420.67</v>
      </c>
      <c r="AA266" s="519">
        <v>417.98</v>
      </c>
      <c r="AB266" s="519">
        <v>422.89</v>
      </c>
      <c r="AC266" s="519">
        <v>413.96</v>
      </c>
      <c r="AD266" s="519">
        <v>414.54</v>
      </c>
      <c r="AE266" s="519">
        <v>416.68</v>
      </c>
      <c r="AF266" s="519">
        <v>502.77</v>
      </c>
      <c r="AG266" s="519">
        <v>406.39</v>
      </c>
      <c r="AH266" s="519">
        <v>412.84</v>
      </c>
      <c r="AI266" s="519">
        <v>421.6</v>
      </c>
      <c r="AJ266" s="519">
        <v>412.76</v>
      </c>
      <c r="AK266" s="519">
        <v>411.31</v>
      </c>
      <c r="AL266" s="519">
        <v>412.37</v>
      </c>
      <c r="AM266" s="519">
        <v>415.96</v>
      </c>
      <c r="AN266" s="519">
        <v>412.4</v>
      </c>
      <c r="AO266" s="519">
        <v>416.01</v>
      </c>
      <c r="AP266" s="519">
        <v>409.29</v>
      </c>
      <c r="AQ266" s="519">
        <v>416.27</v>
      </c>
      <c r="AR266" s="519">
        <v>415.51</v>
      </c>
      <c r="AS266" s="519">
        <v>422.95</v>
      </c>
      <c r="AT266" s="519">
        <v>436.77</v>
      </c>
      <c r="AU266" s="519">
        <v>452.09</v>
      </c>
      <c r="AV266" s="519">
        <v>448.4</v>
      </c>
      <c r="AW266" s="519">
        <v>464.9</v>
      </c>
      <c r="AX266" s="519">
        <v>471.67</v>
      </c>
      <c r="AY266" s="519">
        <v>461.58</v>
      </c>
      <c r="AZ266" s="519">
        <v>454.55</v>
      </c>
      <c r="BA266" s="519">
        <v>455.4</v>
      </c>
      <c r="BB266" s="519">
        <v>455.62</v>
      </c>
      <c r="BC266" s="519">
        <v>451.66</v>
      </c>
      <c r="BD266" s="519">
        <v>452.41</v>
      </c>
      <c r="BE266" s="519">
        <v>456.77</v>
      </c>
      <c r="BF266" s="519">
        <v>471.81</v>
      </c>
      <c r="BG266" s="519">
        <v>465.74</v>
      </c>
      <c r="BH266" s="519">
        <v>469.1</v>
      </c>
      <c r="BI266" s="519">
        <v>479.24090000000001</v>
      </c>
      <c r="BJ266" s="519">
        <v>488.13</v>
      </c>
      <c r="BK266" s="519">
        <v>486.7</v>
      </c>
      <c r="BL266" s="519">
        <v>492.17910000000001</v>
      </c>
      <c r="BM266" s="519">
        <v>493.11</v>
      </c>
      <c r="BN266" s="519">
        <v>500.97</v>
      </c>
      <c r="BO266" s="519">
        <v>519.26850000000002</v>
      </c>
      <c r="BP266" s="519">
        <v>519.27</v>
      </c>
      <c r="BQ266" s="519">
        <v>520.21</v>
      </c>
      <c r="BR266" s="519">
        <v>535.23</v>
      </c>
      <c r="BS266" s="519">
        <v>535.23</v>
      </c>
      <c r="BT266" s="519">
        <v>538.64</v>
      </c>
      <c r="BU266" s="519">
        <v>560.66499999999996</v>
      </c>
      <c r="BV266" s="519">
        <v>559.17960000000005</v>
      </c>
      <c r="BW266" s="519">
        <v>559.78629999999998</v>
      </c>
      <c r="BX266" s="519">
        <v>549.42150000000004</v>
      </c>
      <c r="BY266" s="519">
        <v>557.17740000000003</v>
      </c>
      <c r="BZ266" s="519">
        <v>552.56970000000001</v>
      </c>
      <c r="CA266" s="519">
        <v>551.94939999999997</v>
      </c>
      <c r="CB266" s="519">
        <v>555.90049999999997</v>
      </c>
      <c r="CC266" s="519">
        <v>567.57500000000005</v>
      </c>
      <c r="CD266" s="519">
        <v>579.35680000000002</v>
      </c>
      <c r="CE266" s="519">
        <v>578.03650000000005</v>
      </c>
      <c r="CF266" s="519">
        <v>579.27859999999998</v>
      </c>
      <c r="CG266" s="519">
        <v>572.83839999999998</v>
      </c>
      <c r="CH266" s="519">
        <v>568.7663</v>
      </c>
      <c r="CI266" s="519">
        <v>571.15949999999998</v>
      </c>
      <c r="CJ266" s="519">
        <v>573.30820000000006</v>
      </c>
      <c r="CK266" s="519">
        <v>587.18619999999999</v>
      </c>
      <c r="CL266" s="519">
        <v>600.47479999999996</v>
      </c>
      <c r="CM266" s="519">
        <v>617.74760000000003</v>
      </c>
      <c r="CN266" s="519">
        <v>625.76980000000003</v>
      </c>
      <c r="CO266" s="519">
        <v>640.37570000000005</v>
      </c>
      <c r="CP266" s="519">
        <v>639.35619999999994</v>
      </c>
      <c r="CQ266" s="519">
        <v>645.15909999999997</v>
      </c>
      <c r="CR266" s="519">
        <v>662.29660000000001</v>
      </c>
      <c r="CS266" s="519">
        <v>688.69929999999999</v>
      </c>
      <c r="CT266" s="519">
        <v>700.02480000000003</v>
      </c>
      <c r="CU266" s="519">
        <v>698.65970000000004</v>
      </c>
      <c r="CV266" s="519">
        <v>697.05740000000003</v>
      </c>
      <c r="CW266" s="519">
        <v>712.08540000000005</v>
      </c>
      <c r="CX266" s="519">
        <v>739.58389999999997</v>
      </c>
      <c r="CY266" s="519">
        <v>743.351</v>
      </c>
      <c r="CZ266" s="519">
        <v>752.10649999999998</v>
      </c>
      <c r="DA266" s="519">
        <v>752.65089999999998</v>
      </c>
      <c r="DB266" s="519">
        <v>781.51459999999997</v>
      </c>
      <c r="DC266" s="519">
        <v>799.72360000000003</v>
      </c>
      <c r="DD266" s="519">
        <v>812.37139999999999</v>
      </c>
      <c r="DE266" s="519">
        <v>849.06550000000004</v>
      </c>
      <c r="DF266" s="519">
        <v>855.68320000000006</v>
      </c>
      <c r="DG266" s="519">
        <v>860.96870000000001</v>
      </c>
      <c r="DH266" s="519">
        <v>850.67219999999998</v>
      </c>
      <c r="DI266" s="519">
        <v>832.37369999999999</v>
      </c>
      <c r="DJ266" s="519">
        <v>838.60230000000001</v>
      </c>
      <c r="DK266" s="519">
        <v>850.28920000000005</v>
      </c>
      <c r="DL266" s="519">
        <v>841.87070000000006</v>
      </c>
      <c r="DM266" s="519">
        <v>842.10730000000001</v>
      </c>
      <c r="DN266" s="519">
        <v>842.46799999999996</v>
      </c>
      <c r="DO266" s="519">
        <v>853.1087</v>
      </c>
      <c r="DP266" s="519">
        <v>873.49379999999996</v>
      </c>
      <c r="DQ266" s="519">
        <v>878.34960000000001</v>
      </c>
      <c r="DR266" s="519">
        <v>859.29690000000005</v>
      </c>
      <c r="DS266" s="519">
        <v>860.93520000000001</v>
      </c>
      <c r="DT266" s="519">
        <v>846.03620000000001</v>
      </c>
      <c r="DU266" s="519">
        <v>847.28409999999997</v>
      </c>
      <c r="DV266" s="519">
        <v>828.01620000000003</v>
      </c>
      <c r="DW266" s="519">
        <v>813.83870000000002</v>
      </c>
      <c r="DX266" s="519">
        <v>803.34569999999997</v>
      </c>
      <c r="DY266" s="519">
        <v>812.45140000000004</v>
      </c>
      <c r="DZ266" s="519">
        <v>804.5575</v>
      </c>
      <c r="EA266" s="519">
        <v>803.40940000000001</v>
      </c>
      <c r="EB266" s="519">
        <v>788.30219999999997</v>
      </c>
      <c r="EC266" s="519">
        <v>791.37480000000005</v>
      </c>
      <c r="ED266" s="519">
        <v>800.82100000000003</v>
      </c>
      <c r="EE266" s="519">
        <v>794.28989999999999</v>
      </c>
      <c r="EF266" s="519">
        <v>797.07320000000004</v>
      </c>
      <c r="EG266" s="519">
        <v>809.86220000000003</v>
      </c>
      <c r="EH266" s="519">
        <v>822.46690000000001</v>
      </c>
      <c r="EI266" s="519">
        <v>811.67370000000005</v>
      </c>
      <c r="EJ266" s="519">
        <v>818.57719999999995</v>
      </c>
      <c r="EK266" s="519">
        <v>819.83759999999995</v>
      </c>
      <c r="EL266" s="519">
        <v>813.59429999999998</v>
      </c>
      <c r="EM266" s="519">
        <v>816.21806500000002</v>
      </c>
      <c r="EN266" s="519">
        <v>829.30719999999997</v>
      </c>
      <c r="EO266" s="519">
        <v>824.71007199999997</v>
      </c>
      <c r="EP266" s="519">
        <v>819.50630000000001</v>
      </c>
      <c r="EQ266" s="519">
        <v>824.56773299999998</v>
      </c>
      <c r="ER266" s="519">
        <v>826.94320000000005</v>
      </c>
      <c r="ES266" s="519">
        <v>833.20519999999999</v>
      </c>
      <c r="ET266" s="519">
        <v>827.07619999999997</v>
      </c>
      <c r="EU266" s="519">
        <v>829.65620000000001</v>
      </c>
      <c r="EV266" s="519">
        <v>841.55589999999995</v>
      </c>
      <c r="EW266" s="519">
        <v>838.59889999999996</v>
      </c>
      <c r="EX266" s="519">
        <v>849.83950000000004</v>
      </c>
      <c r="EY266" s="519">
        <v>856.37189999999998</v>
      </c>
      <c r="EZ266" s="519">
        <v>866.86800000000005</v>
      </c>
      <c r="FA266" s="519">
        <v>859.04079999999999</v>
      </c>
      <c r="FB266" s="519">
        <v>864.14269999999999</v>
      </c>
      <c r="FC266" s="519">
        <v>872.16240000000005</v>
      </c>
      <c r="FD266" s="519">
        <v>895.57820000000004</v>
      </c>
      <c r="FE266" s="519">
        <v>883.64400000000001</v>
      </c>
      <c r="FF266" s="519">
        <v>881.2577</v>
      </c>
      <c r="FG266" s="519">
        <v>886.0326</v>
      </c>
      <c r="FH266" s="519">
        <v>884.22749999999996</v>
      </c>
      <c r="FI266" s="519">
        <v>862.65660000000003</v>
      </c>
      <c r="FJ266" s="519">
        <v>857.83979999999997</v>
      </c>
      <c r="FK266" s="519">
        <v>830.17769999999996</v>
      </c>
      <c r="FL266" s="519">
        <v>827.05679999999995</v>
      </c>
      <c r="FM266" s="519">
        <v>865.06769999999995</v>
      </c>
      <c r="FN266" s="519">
        <v>851.73230000000001</v>
      </c>
      <c r="FO266" s="519">
        <v>835.5779</v>
      </c>
      <c r="FP266" s="519">
        <v>848.04020000000003</v>
      </c>
      <c r="FQ266" s="519">
        <v>851.1653</v>
      </c>
      <c r="FR266" s="519">
        <v>870.60209999999995</v>
      </c>
      <c r="FS266" s="519">
        <v>881.59119999999996</v>
      </c>
      <c r="FT266" s="519">
        <v>882.6671</v>
      </c>
      <c r="FU266" s="519">
        <v>888.47500000000002</v>
      </c>
      <c r="FV266" s="519">
        <v>897.10619999999994</v>
      </c>
      <c r="FW266" s="519">
        <v>902.56500000000005</v>
      </c>
      <c r="FX266" s="519">
        <v>915.74</v>
      </c>
      <c r="FY266" s="519">
        <v>892.26549999999997</v>
      </c>
      <c r="FZ266" s="519">
        <v>891.88440000000003</v>
      </c>
      <c r="GA266" s="519">
        <v>875.3931</v>
      </c>
      <c r="GB266" s="519">
        <v>871.55820000000006</v>
      </c>
      <c r="GC266" s="519">
        <v>869.38400000000001</v>
      </c>
      <c r="GD266" s="519">
        <v>586.24599999999998</v>
      </c>
      <c r="GE266" s="519">
        <v>868.67129999999997</v>
      </c>
      <c r="GF266" s="519">
        <v>895.99990000000003</v>
      </c>
      <c r="GG266" s="519">
        <v>895.99990000000003</v>
      </c>
      <c r="GH266" s="519">
        <v>915.76670000000001</v>
      </c>
      <c r="GI266" s="519">
        <v>928.10109999999997</v>
      </c>
      <c r="GJ266" s="519">
        <v>908.12570000000005</v>
      </c>
      <c r="GK266" s="519">
        <v>911.40239999999994</v>
      </c>
      <c r="GL266" s="519">
        <v>936.30529999999999</v>
      </c>
      <c r="GM266" s="519">
        <v>938.01649999999995</v>
      </c>
      <c r="GN266" s="519">
        <v>938.01649999999995</v>
      </c>
      <c r="GO266" s="519">
        <v>971.84349999999995</v>
      </c>
      <c r="GP266" s="519">
        <v>951.43380000000002</v>
      </c>
      <c r="GQ266" s="519">
        <v>960.87210000000005</v>
      </c>
      <c r="GR266" s="519">
        <v>960.08119999999997</v>
      </c>
      <c r="GS266" s="519">
        <v>966.02859999999998</v>
      </c>
      <c r="GT266" s="519">
        <v>942.76070000000004</v>
      </c>
      <c r="GU266" s="519">
        <v>959.75490000000002</v>
      </c>
      <c r="GV266" s="519">
        <v>938.78679999999997</v>
      </c>
      <c r="GW266" s="519">
        <v>927.25969999999995</v>
      </c>
      <c r="GX266" s="519">
        <v>938.86869999999999</v>
      </c>
      <c r="GY266" s="519">
        <v>941.80430000000001</v>
      </c>
      <c r="GZ266" s="519">
        <v>936.72410000000002</v>
      </c>
      <c r="HA266" s="519">
        <v>941.82809999999995</v>
      </c>
      <c r="HB266" s="519">
        <v>923.00660000000005</v>
      </c>
      <c r="HC266" s="519">
        <v>926.98360000000002</v>
      </c>
      <c r="HD266" s="519">
        <v>926.96220000000005</v>
      </c>
      <c r="HE266" s="519">
        <v>936.08720000000005</v>
      </c>
      <c r="HF266" s="519">
        <v>960.82719999999995</v>
      </c>
      <c r="HG266" s="519">
        <v>965.53060000000005</v>
      </c>
      <c r="HH266" s="519">
        <v>965.50300000000004</v>
      </c>
      <c r="HI266" s="519">
        <v>965.50300000000004</v>
      </c>
      <c r="HJ266" s="519">
        <v>968.21699999999998</v>
      </c>
      <c r="HK266" s="519">
        <v>955.47450000000003</v>
      </c>
      <c r="HL266" s="519">
        <v>945.49279999999999</v>
      </c>
      <c r="HM266" s="519">
        <v>956.30079999999998</v>
      </c>
      <c r="HN266" s="519">
        <v>950.39760000000001</v>
      </c>
      <c r="HO266" s="519">
        <v>958.46839999999997</v>
      </c>
      <c r="HP266" s="519">
        <v>973.21460000000002</v>
      </c>
      <c r="HQ266" s="519">
        <v>976.71979999999996</v>
      </c>
      <c r="HR266" s="519">
        <v>996.89959999999996</v>
      </c>
      <c r="HS266" s="519">
        <v>1011.385126</v>
      </c>
      <c r="HT266" s="519">
        <v>1010.503559</v>
      </c>
      <c r="HU266" s="519">
        <v>1018.457888</v>
      </c>
      <c r="HV266" s="519">
        <v>1020.386223</v>
      </c>
      <c r="HW266" s="519">
        <v>1028.5550000000001</v>
      </c>
      <c r="HX266" s="519">
        <v>1033.74955</v>
      </c>
      <c r="HY266" s="519">
        <v>1052.683421</v>
      </c>
      <c r="HZ266" s="519">
        <v>1052.683421</v>
      </c>
      <c r="IA266" s="519">
        <v>1049.8599999999999</v>
      </c>
      <c r="IB266" s="519">
        <v>1047.998261</v>
      </c>
      <c r="IC266" s="519">
        <v>1039.1347290000001</v>
      </c>
      <c r="ID266" s="519">
        <v>1021.662479</v>
      </c>
      <c r="IE266" s="519">
        <v>1021.180071</v>
      </c>
      <c r="IF266" s="519">
        <v>1011.602556</v>
      </c>
      <c r="IG266" s="519">
        <v>1004.085904</v>
      </c>
      <c r="IH266" s="519">
        <v>986.68192799999997</v>
      </c>
      <c r="II266" s="519">
        <v>990.51084800000001</v>
      </c>
      <c r="IJ266" s="519">
        <v>977.99705700000004</v>
      </c>
      <c r="IK266" s="519">
        <v>997.06459700000005</v>
      </c>
      <c r="IL266" s="519">
        <v>992.46498250000002</v>
      </c>
      <c r="IM266" s="519">
        <v>1012.508647</v>
      </c>
      <c r="IN266" s="519">
        <v>1008.453575</v>
      </c>
      <c r="IO266" s="519">
        <v>1022.115041</v>
      </c>
      <c r="IP266" s="519">
        <v>1026.6848680000001</v>
      </c>
      <c r="IQ266" s="519">
        <v>1026.6338049999999</v>
      </c>
      <c r="IR266" s="519">
        <v>1018.564663</v>
      </c>
      <c r="IS266" s="519">
        <v>1036.9822099999999</v>
      </c>
      <c r="IT266" s="519">
        <v>1042.864444</v>
      </c>
      <c r="IU266" s="519">
        <v>1054.581923</v>
      </c>
      <c r="IV266" s="519">
        <v>1080.21009</v>
      </c>
      <c r="IW266" s="519">
        <v>1096.381746</v>
      </c>
      <c r="IX266" s="519">
        <v>1091.1099999999999</v>
      </c>
      <c r="IY266" s="519">
        <v>1093.5555469999999</v>
      </c>
      <c r="IZ266" s="519">
        <v>1104.26</v>
      </c>
      <c r="JA266" s="519">
        <v>1126.05</v>
      </c>
      <c r="JB266" s="519">
        <v>1132.8</v>
      </c>
      <c r="JC266" s="519">
        <v>1126.8064240000001</v>
      </c>
      <c r="JD266" s="519">
        <v>1106.3918610000001</v>
      </c>
      <c r="JE266" s="519">
        <v>1101.2</v>
      </c>
      <c r="JF266" s="519">
        <v>1115.07</v>
      </c>
      <c r="JG266" s="519">
        <v>1114.57</v>
      </c>
      <c r="JH266" s="519">
        <v>1120.6600000000001</v>
      </c>
      <c r="JI266" s="519">
        <v>1132.1099999999999</v>
      </c>
      <c r="JJ266" s="519">
        <v>1143.0899999999999</v>
      </c>
      <c r="JK266" s="519">
        <v>1154.5304570000001</v>
      </c>
      <c r="JL266" s="519">
        <v>1169.45</v>
      </c>
      <c r="JM266" s="519">
        <v>1183.93</v>
      </c>
      <c r="JN266" s="519">
        <v>1182.6099999999999</v>
      </c>
      <c r="JO266" s="519">
        <v>1179.52</v>
      </c>
      <c r="JP266" s="519">
        <v>1194.3671440000001</v>
      </c>
      <c r="JQ266" s="519">
        <v>1200.488083</v>
      </c>
      <c r="JR266" s="519">
        <v>1233.370253</v>
      </c>
      <c r="JS266" s="519">
        <v>1233.6402430000001</v>
      </c>
      <c r="JT266" s="519">
        <v>1242.84076</v>
      </c>
      <c r="JU266" s="519">
        <v>1229.2921200000001</v>
      </c>
      <c r="JV266" s="519">
        <v>1215.7683010000001</v>
      </c>
      <c r="JW266" s="519">
        <v>1207.900764</v>
      </c>
      <c r="JX266" s="519">
        <v>1210.559906</v>
      </c>
      <c r="JY266" s="519">
        <v>1214.3194880000001</v>
      </c>
      <c r="JZ266" s="519">
        <v>1218.735831</v>
      </c>
      <c r="KA266" s="519">
        <v>1207.147727</v>
      </c>
      <c r="KB266" s="519">
        <v>1207.147727</v>
      </c>
      <c r="KC266" s="519">
        <v>1222.6447049999999</v>
      </c>
      <c r="KD266" s="519">
        <v>1233.0295679999999</v>
      </c>
      <c r="KE266" s="519">
        <v>1237.9002089999999</v>
      </c>
      <c r="KF266" s="519">
        <v>1233.813995</v>
      </c>
      <c r="KG266" s="519">
        <v>1232.6488999999999</v>
      </c>
      <c r="KH266" s="519">
        <v>1231.898833</v>
      </c>
      <c r="KI266" s="519">
        <v>1248.7226740000001</v>
      </c>
      <c r="KJ266" s="519">
        <v>1241.0225809999999</v>
      </c>
      <c r="KK266" s="519">
        <v>1240.9000000000001</v>
      </c>
      <c r="KL266" s="519">
        <v>1241.1770509999999</v>
      </c>
      <c r="KM266" s="519">
        <v>1258.316341</v>
      </c>
      <c r="KN266" s="519">
        <v>1260.8452070000001</v>
      </c>
      <c r="KO266" s="519">
        <v>1276.754909</v>
      </c>
      <c r="KP266" s="519">
        <v>1274.6199999999999</v>
      </c>
      <c r="KQ266" s="519">
        <v>1272.689065</v>
      </c>
      <c r="KR266" s="519">
        <v>1275.5674730000001</v>
      </c>
      <c r="KS266" s="519">
        <v>1270.7856710000001</v>
      </c>
      <c r="KT266" s="519">
        <v>1274.82142</v>
      </c>
      <c r="KU266" s="519">
        <v>1290.7113400000001</v>
      </c>
      <c r="KV266" s="519">
        <v>1327.5658020000001</v>
      </c>
      <c r="KW266" s="519">
        <v>1347.338996</v>
      </c>
      <c r="KX266" s="519">
        <v>1346.498513</v>
      </c>
      <c r="KY266" s="519">
        <v>1360.112883</v>
      </c>
      <c r="KZ266" s="519">
        <v>1384.108481</v>
      </c>
      <c r="LA266" s="519">
        <v>1400.6275929999999</v>
      </c>
      <c r="LB266" s="519"/>
      <c r="LC266" s="519"/>
      <c r="LD266" s="519"/>
      <c r="LE266" s="519"/>
      <c r="LF266" s="519"/>
      <c r="LG266" s="519"/>
      <c r="LH266" s="519"/>
      <c r="LI266" s="519"/>
      <c r="LJ266" s="519"/>
      <c r="LK266" s="519"/>
      <c r="LL266" s="519"/>
      <c r="LM266" s="519"/>
      <c r="LN266" s="519"/>
      <c r="LO266" s="519"/>
      <c r="LP266" s="519"/>
      <c r="LQ266" s="519"/>
      <c r="LR266" s="519"/>
      <c r="LS266" s="519"/>
      <c r="LT266" s="519"/>
      <c r="LU266" s="519"/>
      <c r="LV266" s="519"/>
      <c r="LW266" s="519"/>
      <c r="LX266" s="519"/>
      <c r="LY266" s="519"/>
      <c r="LZ266" s="519"/>
      <c r="MA266" s="519"/>
      <c r="MB266" s="519"/>
      <c r="MC266" s="519"/>
      <c r="MD266" s="519"/>
      <c r="ME266" s="519"/>
      <c r="MF266" s="519"/>
      <c r="MG266" s="519"/>
      <c r="MH266" s="519"/>
      <c r="MI266" s="519"/>
      <c r="MJ266" s="519"/>
      <c r="MK266" s="519"/>
      <c r="ML266" s="519"/>
      <c r="MM266" s="519"/>
      <c r="MN266" s="519"/>
      <c r="MO266" s="519"/>
      <c r="MP266" s="519"/>
      <c r="MQ266" s="519"/>
      <c r="MR266" s="519"/>
      <c r="MS266" s="519"/>
      <c r="MT266" s="519"/>
      <c r="MU266" s="519"/>
      <c r="MV266" s="519"/>
      <c r="MW266" s="519"/>
    </row>
    <row r="267" spans="1:361">
      <c r="A267" s="478" t="s">
        <v>864</v>
      </c>
    </row>
    <row r="268" spans="1:361">
      <c r="A268" s="478"/>
    </row>
    <row r="269" spans="1:361">
      <c r="A269" s="599" t="s">
        <v>1028</v>
      </c>
    </row>
    <row r="270" spans="1:361">
      <c r="A270" s="478" t="s">
        <v>1026</v>
      </c>
      <c r="DR270">
        <v>100</v>
      </c>
      <c r="DS270">
        <v>99.487762130565514</v>
      </c>
      <c r="DT270">
        <v>99.814675649316854</v>
      </c>
      <c r="DU270">
        <v>97.490154898750916</v>
      </c>
      <c r="DV270">
        <v>95.267219184025834</v>
      </c>
      <c r="DW270">
        <v>95.614389050813529</v>
      </c>
      <c r="DX270">
        <v>94.721734182434247</v>
      </c>
      <c r="DY270">
        <v>95.053794888991419</v>
      </c>
      <c r="DZ270">
        <v>95.068905158892278</v>
      </c>
      <c r="EA270">
        <v>94.421665780463954</v>
      </c>
      <c r="EB270">
        <v>93.55865674615967</v>
      </c>
      <c r="EC270">
        <v>94.224813791835246</v>
      </c>
      <c r="ED270">
        <v>95.243761244355753</v>
      </c>
      <c r="EE270">
        <v>94.793735817181854</v>
      </c>
      <c r="EF270">
        <v>94.434485116349464</v>
      </c>
      <c r="EG270">
        <v>95.093417560840749</v>
      </c>
      <c r="EH270">
        <v>95.913889401379819</v>
      </c>
      <c r="EI270">
        <v>95.074071184423431</v>
      </c>
      <c r="EJ270">
        <v>94.82975768748652</v>
      </c>
      <c r="EK270">
        <v>95.290734750756585</v>
      </c>
      <c r="EL270">
        <v>94.525010466074946</v>
      </c>
      <c r="EM270">
        <v>94.045539863287217</v>
      </c>
      <c r="EN270">
        <v>95.214498246643586</v>
      </c>
      <c r="EO270">
        <v>96.540335271651287</v>
      </c>
      <c r="EP270">
        <v>96.071742740434004</v>
      </c>
      <c r="EQ270">
        <v>96.026309880228226</v>
      </c>
      <c r="ER270">
        <v>96.019451939036287</v>
      </c>
      <c r="ES270">
        <v>97.386131202322872</v>
      </c>
      <c r="ET270">
        <v>97.512888231364116</v>
      </c>
      <c r="EU270">
        <v>97.811563811505749</v>
      </c>
      <c r="EV270">
        <v>98.971863204214657</v>
      </c>
      <c r="EW270">
        <v>97.780598579330615</v>
      </c>
      <c r="EX270">
        <v>97.802498868685845</v>
      </c>
      <c r="EY270">
        <v>98.682498383912886</v>
      </c>
      <c r="EZ270">
        <v>100.40725279289657</v>
      </c>
      <c r="FA270">
        <v>100.42840183228594</v>
      </c>
      <c r="FB270">
        <v>99.464055196028553</v>
      </c>
      <c r="FC270">
        <v>98.787656231289617</v>
      </c>
      <c r="FD270">
        <v>100.80474611920296</v>
      </c>
      <c r="FE270">
        <v>101.50124121339073</v>
      </c>
      <c r="FF270">
        <v>101.46241413018595</v>
      </c>
      <c r="FG270">
        <v>101.61375404289328</v>
      </c>
      <c r="FH270">
        <v>101.58805659874153</v>
      </c>
      <c r="FI270">
        <v>100.76897881623023</v>
      </c>
      <c r="FJ270">
        <v>98.943426503170116</v>
      </c>
      <c r="FK270">
        <v>94.230881662117042</v>
      </c>
      <c r="FL270">
        <v>91.647913556538043</v>
      </c>
      <c r="FM270">
        <v>92.353636761950668</v>
      </c>
      <c r="FN270">
        <v>93.515258335846369</v>
      </c>
      <c r="FO270">
        <v>92.715737846012019</v>
      </c>
      <c r="FP270">
        <v>92.389950218053571</v>
      </c>
      <c r="FQ270">
        <v>92.621672888546072</v>
      </c>
      <c r="FR270">
        <v>93.64183631825415</v>
      </c>
      <c r="FS270">
        <v>95.430218798204152</v>
      </c>
      <c r="FT270">
        <v>96.269240727552614</v>
      </c>
      <c r="FU270">
        <v>96.843536466188979</v>
      </c>
      <c r="FV270">
        <v>98.474761599559528</v>
      </c>
      <c r="FW270">
        <v>99.596273881195373</v>
      </c>
      <c r="FX270">
        <v>100.07284099545953</v>
      </c>
      <c r="FY270">
        <v>99.519049064886602</v>
      </c>
      <c r="FZ270">
        <v>98.961454383468066</v>
      </c>
      <c r="GA270">
        <v>97.139038040872933</v>
      </c>
      <c r="GB270">
        <v>96.501780579779336</v>
      </c>
      <c r="GC270">
        <v>93.101468170117613</v>
      </c>
      <c r="GD270">
        <v>94.78837583167315</v>
      </c>
      <c r="GE270">
        <v>94.107801620777465</v>
      </c>
      <c r="GF270">
        <v>95.942575495359478</v>
      </c>
      <c r="GG270">
        <v>96.59234280563939</v>
      </c>
      <c r="GH270">
        <v>96.748777242779994</v>
      </c>
      <c r="GI270">
        <v>93.300919336273694</v>
      </c>
      <c r="GJ270">
        <v>95.135709622352209</v>
      </c>
      <c r="GK270">
        <v>96.318162157694857</v>
      </c>
      <c r="GL270">
        <v>96.793378554325443</v>
      </c>
      <c r="GM270">
        <v>98.698441690214509</v>
      </c>
      <c r="GN270">
        <v>98.242343881841109</v>
      </c>
      <c r="GO270">
        <v>100.77355757317679</v>
      </c>
      <c r="GP270">
        <v>99.932735021548197</v>
      </c>
      <c r="GQ270">
        <v>99.501148126335536</v>
      </c>
      <c r="GR270">
        <v>98.399292294733556</v>
      </c>
      <c r="GS270">
        <v>97.471540478588835</v>
      </c>
      <c r="GT270">
        <v>95.239717525548016</v>
      </c>
      <c r="GU270">
        <v>93.872439446584082</v>
      </c>
      <c r="GV270">
        <v>95.665582422129333</v>
      </c>
      <c r="GW270">
        <v>96.856838533626231</v>
      </c>
      <c r="GX270">
        <v>97.088624506325019</v>
      </c>
      <c r="GY270">
        <v>99.109332237051092</v>
      </c>
      <c r="GZ270">
        <v>98.596876335237852</v>
      </c>
      <c r="HA270">
        <v>98.236297952282357</v>
      </c>
      <c r="HB270">
        <v>97.570943435084118</v>
      </c>
      <c r="HC270">
        <v>96.982171835719583</v>
      </c>
      <c r="HD270">
        <v>97.146906848939068</v>
      </c>
      <c r="HE270">
        <v>97.536713179872166</v>
      </c>
      <c r="HF270">
        <v>99.22975468019861</v>
      </c>
      <c r="HG270">
        <v>99.736667174356043</v>
      </c>
      <c r="HH270">
        <v>99.513207927434948</v>
      </c>
      <c r="HI270">
        <v>100.12704806853417</v>
      </c>
      <c r="HJ270">
        <v>100.1743309614446</v>
      </c>
      <c r="HK270">
        <v>100.39763881218704</v>
      </c>
      <c r="HL270">
        <v>100.01474337778336</v>
      </c>
      <c r="HM270">
        <v>101.19029158886819</v>
      </c>
      <c r="HN270">
        <v>101.3162980570784</v>
      </c>
      <c r="HO270">
        <v>101.36919773605348</v>
      </c>
      <c r="HP270">
        <v>101.59916692330046</v>
      </c>
      <c r="HQ270">
        <v>102.55014447506028</v>
      </c>
      <c r="HR270">
        <v>103.68699863019361</v>
      </c>
      <c r="HS270">
        <v>105.93534905622025</v>
      </c>
      <c r="HT270">
        <v>106.04834357749743</v>
      </c>
      <c r="HU270">
        <v>107.4515807887914</v>
      </c>
      <c r="HV270">
        <v>107.27595333773887</v>
      </c>
      <c r="HW270">
        <v>107.79925763471034</v>
      </c>
      <c r="HX270">
        <v>108.13820880924109</v>
      </c>
      <c r="HY270">
        <v>108.28334646590928</v>
      </c>
      <c r="HZ270">
        <v>107.86379292843009</v>
      </c>
      <c r="IA270">
        <v>107.7512145166843</v>
      </c>
      <c r="IB270">
        <v>107.38439587851141</v>
      </c>
      <c r="IC270">
        <v>106.81970884298973</v>
      </c>
      <c r="ID270">
        <v>105.52661173131048</v>
      </c>
      <c r="IE270">
        <v>105.3900967015087</v>
      </c>
      <c r="IF270">
        <v>104.59431043026555</v>
      </c>
      <c r="IG270">
        <v>103.93073724555772</v>
      </c>
      <c r="IH270">
        <v>102.60676349449105</v>
      </c>
      <c r="II270">
        <v>102.59720789589839</v>
      </c>
      <c r="IJ270">
        <v>101.42860272726659</v>
      </c>
      <c r="IK270">
        <v>102.18605096920169</v>
      </c>
      <c r="IL270">
        <v>101.12980034528493</v>
      </c>
      <c r="IM270">
        <v>101.73516736214958</v>
      </c>
      <c r="IN270">
        <v>100.10712796858168</v>
      </c>
      <c r="IO270">
        <v>99.619438290911305</v>
      </c>
      <c r="IP270">
        <v>99.597134677113942</v>
      </c>
      <c r="IQ270">
        <v>100.69130030755866</v>
      </c>
      <c r="IR270">
        <v>101.08167694714132</v>
      </c>
      <c r="IS270">
        <v>101.83025682965783</v>
      </c>
      <c r="IT270">
        <v>102.23584703053528</v>
      </c>
      <c r="IU270">
        <v>103.77377831700659</v>
      </c>
      <c r="IV270">
        <v>106.07442564875514</v>
      </c>
      <c r="IW270">
        <v>106.63879169805548</v>
      </c>
      <c r="IX270">
        <v>106.75176795822345</v>
      </c>
      <c r="IY270">
        <v>107.14398736544439</v>
      </c>
      <c r="IZ270">
        <v>108.58789730692786</v>
      </c>
      <c r="JA270">
        <v>110.58197062502049</v>
      </c>
      <c r="JB270">
        <v>111.30580200465742</v>
      </c>
      <c r="JC270">
        <v>110.43167301966577</v>
      </c>
      <c r="JD270">
        <v>109.41342205423072</v>
      </c>
      <c r="JE270">
        <v>109.45177888917033</v>
      </c>
      <c r="JF270">
        <v>110.2204013634481</v>
      </c>
      <c r="JG270">
        <v>110.44092324673431</v>
      </c>
      <c r="JH270">
        <v>110.81267690563369</v>
      </c>
      <c r="JI270">
        <v>111.408410448431</v>
      </c>
      <c r="JJ270">
        <v>112.28628501843406</v>
      </c>
      <c r="JK270">
        <v>113.34438679676846</v>
      </c>
      <c r="JL270">
        <v>114.47194522103847</v>
      </c>
      <c r="JM270">
        <v>115.18832120951816</v>
      </c>
      <c r="JN270">
        <v>115.25765323359185</v>
      </c>
      <c r="JO270">
        <v>114.6410690535465</v>
      </c>
      <c r="JP270">
        <v>115.87326076679869</v>
      </c>
      <c r="JQ270">
        <v>116.87117970259089</v>
      </c>
      <c r="JR270">
        <v>119.15427898457496</v>
      </c>
      <c r="JS270">
        <v>118.94702465469102</v>
      </c>
      <c r="JT270">
        <v>119.39784610045135</v>
      </c>
      <c r="JU270">
        <v>118.6079651569452</v>
      </c>
      <c r="JV270">
        <v>117.36822034407462</v>
      </c>
      <c r="JW270">
        <v>116.49589717693421</v>
      </c>
      <c r="JX270">
        <v>118.12011439234715</v>
      </c>
      <c r="JY270">
        <v>117.45404085536877</v>
      </c>
      <c r="JZ270">
        <v>117.84069870407518</v>
      </c>
      <c r="KA270">
        <v>117.36273502449757</v>
      </c>
      <c r="KB270">
        <v>118.42009128062023</v>
      </c>
      <c r="KC270">
        <v>118.72344232049423</v>
      </c>
      <c r="KD270">
        <v>120.20608446381513</v>
      </c>
      <c r="KE270">
        <v>120.05123140866256</v>
      </c>
      <c r="KF270">
        <v>119.5670947205594</v>
      </c>
      <c r="KG270">
        <v>119.6287693272575</v>
      </c>
      <c r="KH270">
        <v>119.49549366650312</v>
      </c>
      <c r="KI270">
        <v>121.1540276678242</v>
      </c>
      <c r="KJ270">
        <v>120.59642920940563</v>
      </c>
      <c r="KK270">
        <v>120.45084999837682</v>
      </c>
    </row>
    <row r="271" spans="1:361">
      <c r="A271" s="478" t="s">
        <v>1027</v>
      </c>
      <c r="DR271">
        <v>100</v>
      </c>
      <c r="DS271">
        <v>98.826737765210723</v>
      </c>
      <c r="DT271">
        <v>97.590527759394448</v>
      </c>
      <c r="DU271">
        <v>95.602555499579424</v>
      </c>
      <c r="DV271">
        <v>94.07729956034575</v>
      </c>
      <c r="DW271">
        <v>94.751502699460616</v>
      </c>
      <c r="DX271">
        <v>94.352064507215715</v>
      </c>
      <c r="DY271">
        <v>93.853837869376676</v>
      </c>
      <c r="DZ271">
        <v>93.66821845680812</v>
      </c>
      <c r="EA271">
        <v>94.206568638676075</v>
      </c>
      <c r="EB271">
        <v>94.162467943320451</v>
      </c>
      <c r="EC271">
        <v>94.708707345010239</v>
      </c>
      <c r="ED271">
        <v>94.510817657534574</v>
      </c>
      <c r="EE271">
        <v>91.211093781135872</v>
      </c>
      <c r="EF271">
        <v>90.213795985445245</v>
      </c>
      <c r="EG271">
        <v>90.208507249307033</v>
      </c>
      <c r="EH271">
        <v>91.757439720344777</v>
      </c>
      <c r="EI271">
        <v>90.199726779036538</v>
      </c>
      <c r="EJ271">
        <v>90.008737481329064</v>
      </c>
      <c r="EK271">
        <v>89.75949385695688</v>
      </c>
      <c r="EL271">
        <v>88.10689126791587</v>
      </c>
      <c r="EM271">
        <v>87.581517170274296</v>
      </c>
      <c r="EN271">
        <v>89.369802228589379</v>
      </c>
      <c r="EO271">
        <v>90.267363220467132</v>
      </c>
      <c r="EP271">
        <v>87.979326409612682</v>
      </c>
      <c r="EQ271">
        <v>86.417564715283447</v>
      </c>
      <c r="ER271">
        <v>84.844552087708294</v>
      </c>
      <c r="ES271">
        <v>86.929393611130095</v>
      </c>
      <c r="ET271">
        <v>88.59761088594307</v>
      </c>
      <c r="EU271">
        <v>89.411720536705232</v>
      </c>
      <c r="EV271">
        <v>89.765862618695891</v>
      </c>
      <c r="EW271">
        <v>87.612385588994798</v>
      </c>
      <c r="EX271">
        <v>87.409359475570966</v>
      </c>
      <c r="EY271">
        <v>88.672229275028201</v>
      </c>
      <c r="EZ271">
        <v>90.689536795643434</v>
      </c>
      <c r="FA271">
        <v>91.924165333962776</v>
      </c>
      <c r="FB271">
        <v>89.597960712742562</v>
      </c>
      <c r="FC271">
        <v>87.774268875773274</v>
      </c>
      <c r="FD271">
        <v>87.204713684522474</v>
      </c>
      <c r="FE271">
        <v>86.022840405851795</v>
      </c>
      <c r="FF271">
        <v>87.017412568721156</v>
      </c>
      <c r="FG271">
        <v>86.044858229177891</v>
      </c>
      <c r="FH271">
        <v>83.681440335043149</v>
      </c>
      <c r="FI271">
        <v>81.103239218073938</v>
      </c>
      <c r="FJ271">
        <v>79.00591985390497</v>
      </c>
      <c r="FK271">
        <v>74.35119133090349</v>
      </c>
      <c r="FL271">
        <v>71.706121729315925</v>
      </c>
      <c r="FM271">
        <v>72.874160476623643</v>
      </c>
      <c r="FN271">
        <v>74.149548283253168</v>
      </c>
      <c r="FO271">
        <v>72.892905922755176</v>
      </c>
      <c r="FP271">
        <v>72.154995416305937</v>
      </c>
      <c r="FQ271">
        <v>72.978013719864578</v>
      </c>
      <c r="FR271">
        <v>74.690500376373706</v>
      </c>
      <c r="FS271">
        <v>76.826782245624145</v>
      </c>
      <c r="FT271">
        <v>76.635756342675975</v>
      </c>
      <c r="FU271">
        <v>76.686461278843836</v>
      </c>
      <c r="FV271">
        <v>77.074108190610744</v>
      </c>
      <c r="FW271">
        <v>77.462202223885484</v>
      </c>
      <c r="FX271">
        <v>77.42805421387655</v>
      </c>
      <c r="FY271">
        <v>77.96702075294705</v>
      </c>
      <c r="FZ271">
        <v>78.10072195981634</v>
      </c>
      <c r="GA271">
        <v>77.207081276616364</v>
      </c>
      <c r="GB271">
        <v>76.644592984170785</v>
      </c>
      <c r="GC271">
        <v>73.790869403215908</v>
      </c>
      <c r="GD271">
        <v>74.685563364261043</v>
      </c>
      <c r="GE271">
        <v>73.761151461539342</v>
      </c>
      <c r="GF271">
        <v>75.905230308182453</v>
      </c>
      <c r="GG271">
        <v>76.510455744236609</v>
      </c>
      <c r="GH271">
        <v>75.896435279571065</v>
      </c>
      <c r="GI271">
        <v>73.632607904984567</v>
      </c>
      <c r="GJ271">
        <v>74.796237119260581</v>
      </c>
      <c r="GK271">
        <v>76.97339423681845</v>
      </c>
      <c r="GL271">
        <v>77.875737553130818</v>
      </c>
      <c r="GM271">
        <v>79.212500139436841</v>
      </c>
      <c r="GN271">
        <v>78.630888580870504</v>
      </c>
      <c r="GO271">
        <v>80.53783243213698</v>
      </c>
      <c r="GP271">
        <v>80.115870693431916</v>
      </c>
      <c r="GQ271">
        <v>78.668633481304951</v>
      </c>
      <c r="GR271">
        <v>77.861481716770854</v>
      </c>
      <c r="GS271">
        <v>77.330202754706917</v>
      </c>
      <c r="GT271">
        <v>76.306648700284597</v>
      </c>
      <c r="GU271">
        <v>75.120558514849762</v>
      </c>
      <c r="GV271">
        <v>76.475166060346282</v>
      </c>
      <c r="GW271">
        <v>77.604383345264267</v>
      </c>
      <c r="GX271">
        <v>78.552106177293567</v>
      </c>
      <c r="GY271">
        <v>79.774808615912065</v>
      </c>
      <c r="GZ271">
        <v>78.400676113455845</v>
      </c>
      <c r="HA271">
        <v>78.485502626384076</v>
      </c>
      <c r="HB271">
        <v>76.751410949823466</v>
      </c>
      <c r="HC271">
        <v>76.610355441592716</v>
      </c>
      <c r="HD271">
        <v>76.423636222732441</v>
      </c>
      <c r="HE271">
        <v>76.472209647018019</v>
      </c>
      <c r="HF271">
        <v>78.044732719252579</v>
      </c>
      <c r="HG271">
        <v>78.383050607375836</v>
      </c>
      <c r="HH271">
        <v>78.473008820397894</v>
      </c>
      <c r="HI271">
        <v>79.6687502421902</v>
      </c>
      <c r="HJ271">
        <v>78.969331082380677</v>
      </c>
      <c r="HK271">
        <v>79.415927731619462</v>
      </c>
      <c r="HL271">
        <v>79.212364092752182</v>
      </c>
      <c r="HM271">
        <v>79.271229018872489</v>
      </c>
      <c r="HN271">
        <v>79.355162030707547</v>
      </c>
      <c r="HO271">
        <v>79.35628022374874</v>
      </c>
      <c r="HP271">
        <v>79.720790051986157</v>
      </c>
      <c r="HQ271">
        <v>79.896084474586857</v>
      </c>
      <c r="HR271">
        <v>80.319857447383995</v>
      </c>
      <c r="HS271">
        <v>81.732761231912974</v>
      </c>
      <c r="HT271">
        <v>82.439549409938422</v>
      </c>
      <c r="HU271">
        <v>85.062646296514771</v>
      </c>
      <c r="HV271">
        <v>85.159073799207889</v>
      </c>
      <c r="HW271">
        <v>84.833919458470604</v>
      </c>
      <c r="HX271">
        <v>85.250296617833072</v>
      </c>
      <c r="HY271">
        <v>85.192888276408667</v>
      </c>
      <c r="HZ271">
        <v>85.457059742963764</v>
      </c>
      <c r="IA271">
        <v>85.700757846278776</v>
      </c>
      <c r="IB271">
        <v>85.129887375993462</v>
      </c>
      <c r="IC271">
        <v>84.730534059958018</v>
      </c>
      <c r="ID271">
        <v>83.443816543056414</v>
      </c>
      <c r="IE271">
        <v>82.760089433758793</v>
      </c>
      <c r="IF271">
        <v>82.477974611455892</v>
      </c>
      <c r="IG271">
        <v>81.920649677036536</v>
      </c>
      <c r="IH271">
        <v>81.150512299152723</v>
      </c>
      <c r="II271">
        <v>81.088763425916881</v>
      </c>
      <c r="IJ271">
        <v>80.388933227832197</v>
      </c>
      <c r="IK271">
        <v>81.001337338968312</v>
      </c>
      <c r="IL271">
        <v>79.948666088449997</v>
      </c>
      <c r="IM271">
        <v>80.388440667387272</v>
      </c>
      <c r="IN271">
        <v>79.258446949447375</v>
      </c>
      <c r="IO271">
        <v>78.152448996656688</v>
      </c>
      <c r="IP271">
        <v>77.585061236386508</v>
      </c>
      <c r="IQ271">
        <v>78.830609061191836</v>
      </c>
      <c r="IR271">
        <v>78.209022899283156</v>
      </c>
      <c r="IS271">
        <v>79.039154258928392</v>
      </c>
      <c r="IT271">
        <v>79.81951554214838</v>
      </c>
      <c r="IU271">
        <v>80.647674189055834</v>
      </c>
      <c r="IV271">
        <v>82.359470833315086</v>
      </c>
      <c r="IW271">
        <v>82.56941102753666</v>
      </c>
      <c r="IX271">
        <v>82.486909607093168</v>
      </c>
      <c r="IY271">
        <v>82.183349928899332</v>
      </c>
      <c r="IZ271">
        <v>82.327515830505192</v>
      </c>
      <c r="JA271">
        <v>83.485253928124777</v>
      </c>
      <c r="JB271">
        <v>83.993938514893145</v>
      </c>
      <c r="JC271">
        <v>82.594262303431407</v>
      </c>
      <c r="JD271">
        <v>81.800177409936055</v>
      </c>
      <c r="JE271">
        <v>81.74085554970479</v>
      </c>
      <c r="JF271">
        <v>83.043718183329901</v>
      </c>
      <c r="JG271">
        <v>82.736751054143468</v>
      </c>
      <c r="JH271">
        <v>83.303707189743818</v>
      </c>
      <c r="JI271">
        <v>84.010699301987017</v>
      </c>
      <c r="JJ271">
        <v>84.888007580749502</v>
      </c>
      <c r="JK271">
        <v>85.877599193887264</v>
      </c>
      <c r="JL271">
        <v>86.632051008158868</v>
      </c>
      <c r="JM271">
        <v>87.180384291593896</v>
      </c>
      <c r="JN271">
        <v>86.765422582272151</v>
      </c>
      <c r="JO271">
        <v>85.297435473530555</v>
      </c>
      <c r="JP271">
        <v>87.245136820328923</v>
      </c>
      <c r="JQ271">
        <v>89.214738230623965</v>
      </c>
      <c r="JR271">
        <v>91.06035890180101</v>
      </c>
      <c r="JS271">
        <v>90.718006160519238</v>
      </c>
      <c r="JT271">
        <v>91.160338061664959</v>
      </c>
      <c r="JU271">
        <v>89.93117938229291</v>
      </c>
      <c r="JV271">
        <v>88.273117526544382</v>
      </c>
      <c r="JW271">
        <v>88.214891142683854</v>
      </c>
      <c r="JX271">
        <v>90.404547735495399</v>
      </c>
      <c r="JY271">
        <v>89.70629157487285</v>
      </c>
      <c r="JZ271">
        <v>90.075375321406227</v>
      </c>
      <c r="KA271">
        <v>90.429045207703055</v>
      </c>
      <c r="KB271">
        <v>91.644136699115748</v>
      </c>
      <c r="KC271">
        <v>91.846878189567562</v>
      </c>
      <c r="KD271">
        <v>93.119658865607164</v>
      </c>
      <c r="KE271">
        <v>92.950872983794525</v>
      </c>
      <c r="KF271">
        <v>92.417074831540646</v>
      </c>
      <c r="KG271">
        <v>93.017519049294663</v>
      </c>
      <c r="KH271">
        <v>92.129037305518594</v>
      </c>
      <c r="KI271">
        <v>93.286659109698604</v>
      </c>
      <c r="KJ271">
        <v>92.873538903862325</v>
      </c>
      <c r="KK271">
        <v>91.624770406657078</v>
      </c>
    </row>
    <row r="272" spans="1:361">
      <c r="A272" s="4"/>
    </row>
    <row r="273" spans="1:361" ht="15.6">
      <c r="A273" s="478" t="s">
        <v>885</v>
      </c>
      <c r="B273" s="273">
        <v>34700</v>
      </c>
      <c r="C273" s="273">
        <v>34731</v>
      </c>
      <c r="D273" s="273">
        <v>34759</v>
      </c>
      <c r="E273" s="273">
        <v>34790</v>
      </c>
      <c r="F273" s="273">
        <v>34820</v>
      </c>
      <c r="G273" s="273">
        <v>34851</v>
      </c>
      <c r="H273" s="273">
        <v>34881</v>
      </c>
      <c r="I273" s="273">
        <v>34912</v>
      </c>
      <c r="J273" s="273">
        <v>34943</v>
      </c>
      <c r="K273" s="273">
        <v>34973</v>
      </c>
      <c r="L273" s="273">
        <v>35004</v>
      </c>
      <c r="M273" s="273">
        <v>35034</v>
      </c>
      <c r="N273" s="273">
        <v>35065</v>
      </c>
      <c r="O273" s="273">
        <v>35096</v>
      </c>
      <c r="P273" s="273">
        <v>35125</v>
      </c>
      <c r="Q273" s="273">
        <v>35156</v>
      </c>
      <c r="R273" s="273">
        <v>35186</v>
      </c>
      <c r="S273" s="273">
        <v>35217</v>
      </c>
      <c r="T273" s="273">
        <v>35247</v>
      </c>
      <c r="U273" s="273">
        <v>35278</v>
      </c>
      <c r="V273" s="273">
        <v>35309</v>
      </c>
      <c r="W273" s="273">
        <v>35339</v>
      </c>
      <c r="X273" s="273">
        <v>35370</v>
      </c>
      <c r="Y273" s="273">
        <v>35400</v>
      </c>
      <c r="Z273" s="273">
        <v>35431</v>
      </c>
      <c r="AA273" s="273">
        <v>35462</v>
      </c>
      <c r="AB273" s="273">
        <v>35490</v>
      </c>
      <c r="AC273" s="273">
        <v>35521</v>
      </c>
      <c r="AD273" s="273">
        <v>35551</v>
      </c>
      <c r="AE273" s="273">
        <v>35582</v>
      </c>
      <c r="AF273" s="273">
        <v>35612</v>
      </c>
      <c r="AG273" s="273">
        <v>35643</v>
      </c>
      <c r="AH273" s="273">
        <v>35674</v>
      </c>
      <c r="AI273" s="273">
        <v>35704</v>
      </c>
      <c r="AJ273" s="273">
        <v>35735</v>
      </c>
      <c r="AK273" s="273">
        <v>35765</v>
      </c>
      <c r="AL273" s="273">
        <v>35796</v>
      </c>
      <c r="AM273" s="273">
        <v>35827</v>
      </c>
      <c r="AN273" s="273">
        <v>35855</v>
      </c>
      <c r="AO273" s="273">
        <v>35886</v>
      </c>
      <c r="AP273" s="273">
        <v>35916</v>
      </c>
      <c r="AQ273" s="273">
        <v>35947</v>
      </c>
      <c r="AR273" s="273">
        <v>35977</v>
      </c>
      <c r="AS273" s="273">
        <v>36008</v>
      </c>
      <c r="AT273" s="273">
        <v>36039</v>
      </c>
      <c r="AU273" s="273">
        <v>36069</v>
      </c>
      <c r="AV273" s="273">
        <v>36100</v>
      </c>
      <c r="AW273" s="273">
        <v>36130</v>
      </c>
      <c r="AX273" s="273">
        <v>36161</v>
      </c>
      <c r="AY273" s="273">
        <v>36192</v>
      </c>
      <c r="AZ273" s="273">
        <v>36220</v>
      </c>
      <c r="BA273" s="273">
        <v>36251</v>
      </c>
      <c r="BB273" s="273">
        <v>36281</v>
      </c>
      <c r="BC273" s="273">
        <v>36312</v>
      </c>
      <c r="BD273" s="273">
        <v>36342</v>
      </c>
      <c r="BE273" s="273">
        <v>36373</v>
      </c>
      <c r="BF273" s="273">
        <v>36404</v>
      </c>
      <c r="BG273" s="273">
        <v>36434</v>
      </c>
      <c r="BH273" s="273">
        <v>36465</v>
      </c>
      <c r="BI273" s="273">
        <v>36495</v>
      </c>
      <c r="BJ273" s="273">
        <v>36526</v>
      </c>
      <c r="BK273" s="273">
        <v>36557</v>
      </c>
      <c r="BL273" s="273">
        <v>36586</v>
      </c>
      <c r="BM273" s="273">
        <v>36617</v>
      </c>
      <c r="BN273" s="273">
        <v>36647</v>
      </c>
      <c r="BO273" s="273">
        <v>36678</v>
      </c>
      <c r="BP273" s="273">
        <v>36708</v>
      </c>
      <c r="BQ273" s="273">
        <v>36739</v>
      </c>
      <c r="BR273" s="273">
        <v>36770</v>
      </c>
      <c r="BS273" s="273">
        <v>36800</v>
      </c>
      <c r="BT273" s="273">
        <v>36831</v>
      </c>
      <c r="BU273" s="273">
        <v>36861</v>
      </c>
      <c r="BV273" s="273">
        <v>36892</v>
      </c>
      <c r="BW273" s="273">
        <v>36923</v>
      </c>
      <c r="BX273" s="273">
        <v>36951</v>
      </c>
      <c r="BY273" s="273">
        <v>36982</v>
      </c>
      <c r="BZ273" s="273">
        <v>37012</v>
      </c>
      <c r="CA273" s="273">
        <v>37043</v>
      </c>
      <c r="CB273" s="273">
        <v>37073</v>
      </c>
      <c r="CC273" s="273">
        <v>37104</v>
      </c>
      <c r="CD273" s="273">
        <v>37135</v>
      </c>
      <c r="CE273" s="273">
        <v>37165</v>
      </c>
      <c r="CF273" s="273">
        <v>37196</v>
      </c>
      <c r="CG273" s="273">
        <v>37226</v>
      </c>
      <c r="CH273" s="273">
        <v>37257</v>
      </c>
      <c r="CI273" s="273">
        <v>37288</v>
      </c>
      <c r="CJ273" s="273">
        <v>37316</v>
      </c>
      <c r="CK273" s="273">
        <v>37347</v>
      </c>
      <c r="CL273" s="273">
        <v>37377</v>
      </c>
      <c r="CM273" s="273">
        <v>37408</v>
      </c>
      <c r="CN273" s="273">
        <v>37438</v>
      </c>
      <c r="CO273" s="273">
        <v>37469</v>
      </c>
      <c r="CP273" s="273">
        <v>37500</v>
      </c>
      <c r="CQ273" s="273">
        <v>37530</v>
      </c>
      <c r="CR273" s="273">
        <v>37561</v>
      </c>
      <c r="CS273" s="273">
        <v>37591</v>
      </c>
      <c r="CT273" s="273">
        <v>37622</v>
      </c>
      <c r="CU273" s="273">
        <v>37653</v>
      </c>
      <c r="CV273" s="273">
        <v>37681</v>
      </c>
      <c r="CW273" s="273">
        <v>37712</v>
      </c>
      <c r="CX273" s="273">
        <v>37742</v>
      </c>
      <c r="CY273" s="273">
        <v>37773</v>
      </c>
      <c r="CZ273" s="273">
        <v>37803</v>
      </c>
      <c r="DA273" s="273">
        <v>37834</v>
      </c>
      <c r="DB273" s="273">
        <v>37865</v>
      </c>
      <c r="DC273" s="273">
        <v>37895</v>
      </c>
      <c r="DD273" s="273">
        <v>37926</v>
      </c>
      <c r="DE273" s="273">
        <v>37956</v>
      </c>
      <c r="DF273" s="273">
        <v>37987</v>
      </c>
      <c r="DG273" s="273">
        <v>38018</v>
      </c>
      <c r="DH273" s="273">
        <v>38047</v>
      </c>
      <c r="DI273" s="273">
        <v>38078</v>
      </c>
      <c r="DJ273" s="273">
        <v>38108</v>
      </c>
      <c r="DK273" s="273">
        <v>38139</v>
      </c>
      <c r="DL273" s="273">
        <v>38169</v>
      </c>
      <c r="DM273" s="273">
        <v>38200</v>
      </c>
      <c r="DN273" s="273">
        <v>38231</v>
      </c>
      <c r="DO273" s="273">
        <v>38261</v>
      </c>
      <c r="DP273" s="273">
        <v>38292</v>
      </c>
      <c r="DQ273" s="273">
        <v>38322</v>
      </c>
      <c r="DR273" s="273">
        <v>38353</v>
      </c>
      <c r="DS273" s="273">
        <v>38384</v>
      </c>
      <c r="DT273" s="273">
        <v>38412</v>
      </c>
      <c r="DU273" s="273">
        <v>38443</v>
      </c>
      <c r="DV273" s="273">
        <v>38473</v>
      </c>
      <c r="DW273" s="273">
        <v>38504</v>
      </c>
      <c r="DX273" s="273">
        <v>38534</v>
      </c>
      <c r="DY273" s="273">
        <v>38565</v>
      </c>
      <c r="DZ273" s="273">
        <v>38596</v>
      </c>
      <c r="EA273" s="273">
        <v>38626</v>
      </c>
      <c r="EB273" s="273">
        <v>38657</v>
      </c>
      <c r="EC273" s="273">
        <v>38687</v>
      </c>
      <c r="ED273" s="273">
        <v>38718</v>
      </c>
      <c r="EE273" s="273">
        <v>38749</v>
      </c>
      <c r="EF273" s="273">
        <v>38777</v>
      </c>
      <c r="EG273" s="273">
        <v>38808</v>
      </c>
      <c r="EH273" s="273">
        <v>38838</v>
      </c>
      <c r="EI273" s="273">
        <v>38869</v>
      </c>
      <c r="EJ273" s="273">
        <v>38899</v>
      </c>
      <c r="EK273" s="273">
        <v>38930</v>
      </c>
      <c r="EL273" s="273">
        <v>38961</v>
      </c>
      <c r="EM273" s="273">
        <v>38991</v>
      </c>
      <c r="EN273" s="273">
        <v>39022</v>
      </c>
      <c r="EO273" s="273">
        <v>39052</v>
      </c>
      <c r="EP273" s="273">
        <v>39083</v>
      </c>
      <c r="EQ273" s="273">
        <v>39114</v>
      </c>
      <c r="ER273" s="273">
        <v>39142</v>
      </c>
      <c r="ES273" s="273">
        <v>39173</v>
      </c>
      <c r="ET273" s="273">
        <v>39203</v>
      </c>
      <c r="EU273" s="273">
        <v>39234</v>
      </c>
      <c r="EV273" s="273">
        <v>39264</v>
      </c>
      <c r="EW273" s="273">
        <v>39295</v>
      </c>
      <c r="EX273" s="273">
        <v>39326</v>
      </c>
      <c r="EY273" s="273">
        <v>39356</v>
      </c>
      <c r="EZ273" s="273">
        <v>39387</v>
      </c>
      <c r="FA273" s="273">
        <v>39417</v>
      </c>
      <c r="FB273" s="273">
        <v>39448</v>
      </c>
      <c r="FC273" s="273">
        <v>39479</v>
      </c>
      <c r="FD273" s="273">
        <v>39508</v>
      </c>
      <c r="FE273" s="273">
        <v>39539</v>
      </c>
      <c r="FF273" s="273">
        <v>39569</v>
      </c>
      <c r="FG273" s="273">
        <v>39600</v>
      </c>
      <c r="FH273" s="273">
        <v>39630</v>
      </c>
      <c r="FI273" s="273">
        <v>39661</v>
      </c>
      <c r="FJ273" s="273">
        <v>39692</v>
      </c>
      <c r="FK273" s="273">
        <v>39722</v>
      </c>
      <c r="FL273" s="273">
        <v>39753</v>
      </c>
      <c r="FM273" s="273">
        <v>39783</v>
      </c>
      <c r="FN273" s="273">
        <v>39814</v>
      </c>
      <c r="FO273" s="273">
        <v>39845</v>
      </c>
      <c r="FP273" s="273">
        <v>39873</v>
      </c>
      <c r="FQ273" s="273">
        <v>39904</v>
      </c>
      <c r="FR273" s="273">
        <v>39934</v>
      </c>
      <c r="FS273" s="273">
        <v>39965</v>
      </c>
      <c r="FT273" s="273">
        <v>39995</v>
      </c>
      <c r="FU273" s="273">
        <v>40026</v>
      </c>
      <c r="FV273" s="273">
        <v>40057</v>
      </c>
      <c r="FW273" s="273">
        <v>40087</v>
      </c>
      <c r="FX273" s="273">
        <v>40118</v>
      </c>
      <c r="FY273" s="273">
        <v>40148</v>
      </c>
      <c r="FZ273" s="273">
        <v>40179</v>
      </c>
      <c r="GA273" s="273">
        <v>40210</v>
      </c>
      <c r="GB273" s="273">
        <v>40238</v>
      </c>
      <c r="GC273" s="273">
        <v>40269</v>
      </c>
      <c r="GD273" s="273">
        <v>40299</v>
      </c>
      <c r="GE273" s="273">
        <v>40330</v>
      </c>
      <c r="GF273" s="273">
        <v>40360</v>
      </c>
      <c r="GG273" s="273">
        <v>40391</v>
      </c>
      <c r="GH273" s="273">
        <v>40422</v>
      </c>
      <c r="GI273" s="273">
        <v>40452</v>
      </c>
      <c r="GJ273" s="273">
        <v>40483</v>
      </c>
      <c r="GK273" s="273">
        <v>40513</v>
      </c>
      <c r="GL273" s="273">
        <v>40544</v>
      </c>
      <c r="GM273" s="273">
        <v>40575</v>
      </c>
      <c r="GN273" s="273">
        <v>40603</v>
      </c>
      <c r="GO273" s="273">
        <v>40634</v>
      </c>
      <c r="GP273" s="273">
        <v>40664</v>
      </c>
      <c r="GQ273" s="273">
        <v>40695</v>
      </c>
      <c r="GR273" s="273">
        <v>40725</v>
      </c>
      <c r="GS273" s="273">
        <v>40756</v>
      </c>
      <c r="GT273" s="273">
        <v>40787</v>
      </c>
      <c r="GU273" s="273">
        <v>40817</v>
      </c>
      <c r="GV273" s="273">
        <v>40848</v>
      </c>
      <c r="GW273" s="273">
        <v>40878</v>
      </c>
      <c r="GX273" s="273">
        <v>40909</v>
      </c>
      <c r="GY273" s="273">
        <v>40940</v>
      </c>
      <c r="GZ273" s="273">
        <v>40969</v>
      </c>
      <c r="HA273" s="273">
        <v>41000</v>
      </c>
      <c r="HB273" s="273">
        <v>41030</v>
      </c>
      <c r="HC273" s="273">
        <v>41061</v>
      </c>
      <c r="HD273" s="273">
        <v>41091</v>
      </c>
      <c r="HE273" s="273">
        <v>41122</v>
      </c>
      <c r="HF273" s="273">
        <v>41153</v>
      </c>
      <c r="HG273" s="273">
        <v>41183</v>
      </c>
      <c r="HH273" s="273">
        <v>41214</v>
      </c>
      <c r="HI273" s="273">
        <v>41244</v>
      </c>
      <c r="HJ273" s="273">
        <v>41275</v>
      </c>
      <c r="HK273" s="273">
        <v>41306</v>
      </c>
      <c r="HL273" s="273">
        <v>41334</v>
      </c>
      <c r="HM273" s="273">
        <v>41365</v>
      </c>
      <c r="HN273" s="273">
        <v>41395</v>
      </c>
      <c r="HO273" s="273">
        <v>41426</v>
      </c>
      <c r="HP273" s="273">
        <v>41456</v>
      </c>
      <c r="HQ273" s="273">
        <v>41487</v>
      </c>
      <c r="HR273" s="273">
        <v>41518</v>
      </c>
      <c r="HS273" s="273">
        <v>41548</v>
      </c>
      <c r="HT273" s="273">
        <v>41579</v>
      </c>
      <c r="HU273" s="273">
        <v>41609</v>
      </c>
      <c r="HV273" s="273">
        <v>41640</v>
      </c>
      <c r="HW273" s="273">
        <v>41671</v>
      </c>
      <c r="HX273" s="273">
        <v>41699</v>
      </c>
      <c r="HY273" s="273">
        <v>41730</v>
      </c>
      <c r="HZ273" s="273">
        <v>41760</v>
      </c>
      <c r="IA273" s="273">
        <v>41791</v>
      </c>
      <c r="IB273" s="273">
        <v>41821</v>
      </c>
      <c r="IC273" s="273">
        <v>41852</v>
      </c>
      <c r="ID273" s="273">
        <v>41883</v>
      </c>
      <c r="IE273" s="273">
        <v>41913</v>
      </c>
      <c r="IF273" s="273">
        <v>41944</v>
      </c>
      <c r="IG273" s="273">
        <v>41974</v>
      </c>
      <c r="IH273" s="273">
        <v>42005</v>
      </c>
      <c r="II273" s="273">
        <v>42036</v>
      </c>
      <c r="IJ273" s="273">
        <v>42064</v>
      </c>
      <c r="IK273" s="273">
        <v>42095</v>
      </c>
      <c r="IL273" s="273">
        <v>42125</v>
      </c>
      <c r="IM273" s="273">
        <v>42156</v>
      </c>
      <c r="IN273" s="273">
        <v>42186</v>
      </c>
      <c r="IO273" s="273">
        <v>42217</v>
      </c>
      <c r="IP273" s="273">
        <v>42248</v>
      </c>
      <c r="IQ273" s="273">
        <v>42278</v>
      </c>
      <c r="IR273" s="273">
        <v>42309</v>
      </c>
      <c r="IS273" s="273">
        <v>42339</v>
      </c>
      <c r="IT273" s="273">
        <v>42370</v>
      </c>
      <c r="IU273" s="273">
        <v>42401</v>
      </c>
      <c r="IV273" s="273">
        <v>42430</v>
      </c>
      <c r="IW273" s="273">
        <v>42461</v>
      </c>
      <c r="IX273" s="273">
        <v>42491</v>
      </c>
      <c r="IY273" s="273">
        <v>42522</v>
      </c>
      <c r="IZ273" s="273">
        <v>42552</v>
      </c>
      <c r="JA273" s="273">
        <v>42583</v>
      </c>
      <c r="JB273" s="273">
        <v>42614</v>
      </c>
      <c r="JC273" s="273">
        <v>42644</v>
      </c>
      <c r="JD273" s="273">
        <v>42675</v>
      </c>
      <c r="JE273" s="273">
        <v>42705</v>
      </c>
      <c r="JF273" s="273">
        <v>42736</v>
      </c>
      <c r="JG273" s="273">
        <v>42767</v>
      </c>
      <c r="JH273" s="273">
        <v>42795</v>
      </c>
      <c r="JI273" s="273">
        <v>42826</v>
      </c>
      <c r="JJ273" s="273">
        <v>42856</v>
      </c>
      <c r="JK273" s="273">
        <v>42887</v>
      </c>
      <c r="JL273" s="273">
        <v>42917</v>
      </c>
      <c r="JM273" s="273">
        <v>42948</v>
      </c>
      <c r="JN273" s="273">
        <v>42979</v>
      </c>
      <c r="JO273" s="273">
        <v>43009</v>
      </c>
      <c r="JP273" s="273">
        <v>43040</v>
      </c>
      <c r="JQ273" s="273">
        <v>43070</v>
      </c>
      <c r="JR273" s="273">
        <v>43101</v>
      </c>
      <c r="JS273" s="273">
        <v>43132</v>
      </c>
      <c r="JT273" s="273">
        <v>43160</v>
      </c>
      <c r="JU273" s="273">
        <v>43191</v>
      </c>
      <c r="JV273" s="273">
        <v>43221</v>
      </c>
      <c r="JW273" s="273">
        <v>43252</v>
      </c>
      <c r="JX273" s="273">
        <v>43282</v>
      </c>
      <c r="JY273" s="273">
        <v>43313</v>
      </c>
      <c r="JZ273" s="273">
        <v>43344</v>
      </c>
      <c r="KA273" s="273">
        <v>43374</v>
      </c>
      <c r="KB273" s="273">
        <v>43405</v>
      </c>
      <c r="KC273" s="273">
        <v>43435</v>
      </c>
      <c r="KD273" s="273">
        <v>43466</v>
      </c>
      <c r="KE273" s="273">
        <v>43497</v>
      </c>
      <c r="KF273" s="273">
        <v>43525</v>
      </c>
      <c r="KG273" s="273">
        <v>43556</v>
      </c>
      <c r="KH273" s="273">
        <v>43586</v>
      </c>
      <c r="KI273" s="273">
        <v>43617</v>
      </c>
      <c r="KJ273" s="273">
        <v>43647</v>
      </c>
      <c r="KK273" s="273">
        <v>43678</v>
      </c>
      <c r="KL273" s="273">
        <v>43709</v>
      </c>
      <c r="KM273" s="273">
        <v>43739</v>
      </c>
      <c r="KN273" s="273">
        <v>43770</v>
      </c>
      <c r="KO273" s="273">
        <v>43800</v>
      </c>
      <c r="KP273" s="273">
        <v>43831</v>
      </c>
      <c r="KQ273" s="273">
        <v>43862</v>
      </c>
      <c r="KR273" s="273">
        <v>43891</v>
      </c>
      <c r="KS273" s="273">
        <v>43922</v>
      </c>
      <c r="KT273" s="273">
        <v>43952</v>
      </c>
      <c r="KU273" s="273">
        <v>43983</v>
      </c>
      <c r="KV273" s="273">
        <v>44013</v>
      </c>
      <c r="KW273" s="273">
        <v>44044</v>
      </c>
      <c r="KX273" s="273">
        <v>44075</v>
      </c>
      <c r="KY273" s="273">
        <v>44105</v>
      </c>
      <c r="KZ273" s="273">
        <v>44136</v>
      </c>
      <c r="LA273" s="273">
        <v>44166</v>
      </c>
      <c r="LB273" s="273">
        <v>44197</v>
      </c>
      <c r="LC273" s="273">
        <v>44228</v>
      </c>
      <c r="LD273" s="273">
        <v>44256</v>
      </c>
      <c r="LE273" s="273">
        <v>44287</v>
      </c>
      <c r="LF273" s="273">
        <v>44317</v>
      </c>
      <c r="LG273" s="273">
        <v>44348</v>
      </c>
      <c r="LH273" s="273">
        <v>44378</v>
      </c>
      <c r="LI273" s="273">
        <v>44409</v>
      </c>
      <c r="LJ273" s="273">
        <v>44440</v>
      </c>
      <c r="LK273" s="273">
        <v>44470</v>
      </c>
      <c r="LL273" s="273">
        <v>44501</v>
      </c>
      <c r="LM273" s="273">
        <v>44531</v>
      </c>
      <c r="LN273" s="273">
        <v>44562</v>
      </c>
      <c r="LO273" s="273">
        <v>44593</v>
      </c>
      <c r="LP273" s="273">
        <v>44621</v>
      </c>
      <c r="LQ273" s="273">
        <v>44652</v>
      </c>
      <c r="LR273" s="273">
        <v>44682</v>
      </c>
      <c r="LS273" s="273">
        <v>44713</v>
      </c>
      <c r="LT273" s="273">
        <v>44743</v>
      </c>
      <c r="LU273" s="273">
        <v>44774</v>
      </c>
      <c r="LV273" s="273">
        <v>44805</v>
      </c>
      <c r="LW273" s="273">
        <v>44835</v>
      </c>
      <c r="LX273" s="273">
        <v>44866</v>
      </c>
      <c r="LY273" s="273">
        <v>44896</v>
      </c>
      <c r="LZ273" s="273">
        <v>44927</v>
      </c>
      <c r="MA273" s="273">
        <v>44958</v>
      </c>
      <c r="MB273" s="273">
        <v>44986</v>
      </c>
      <c r="MC273" s="273">
        <v>45017</v>
      </c>
      <c r="MD273" s="273">
        <v>45047</v>
      </c>
      <c r="ME273" s="273">
        <v>45078</v>
      </c>
      <c r="MF273" s="273">
        <v>45108</v>
      </c>
      <c r="MG273" s="273">
        <v>45139</v>
      </c>
      <c r="MH273" s="273">
        <v>45170</v>
      </c>
      <c r="MI273" s="273">
        <v>45200</v>
      </c>
      <c r="MJ273" s="273">
        <v>45231</v>
      </c>
      <c r="MK273" s="273">
        <v>45261</v>
      </c>
      <c r="ML273" s="273">
        <v>45292</v>
      </c>
      <c r="MM273" s="273">
        <v>45323</v>
      </c>
      <c r="MN273" s="273">
        <v>45352</v>
      </c>
      <c r="MO273" s="273">
        <v>45383</v>
      </c>
      <c r="MP273" s="273">
        <v>45413</v>
      </c>
      <c r="MQ273" s="273">
        <v>45444</v>
      </c>
      <c r="MR273" s="273">
        <v>45474</v>
      </c>
      <c r="MS273" s="273">
        <v>45505</v>
      </c>
      <c r="MT273" s="273">
        <v>45536</v>
      </c>
      <c r="MU273" s="273">
        <v>45566</v>
      </c>
      <c r="MV273" s="273">
        <v>45597</v>
      </c>
      <c r="MW273" s="273">
        <v>45627</v>
      </c>
    </row>
    <row r="274" spans="1:361" s="216" customFormat="1" ht="15.6">
      <c r="A274" s="718" t="s">
        <v>865</v>
      </c>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c r="AA274" s="110"/>
      <c r="AB274" s="110"/>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c r="BL274" s="110"/>
      <c r="BM274" s="110"/>
      <c r="BN274" s="110"/>
      <c r="BO274" s="110"/>
      <c r="BP274" s="110"/>
      <c r="BQ274" s="110"/>
      <c r="BR274" s="110"/>
      <c r="BS274" s="110"/>
      <c r="BT274" s="110"/>
      <c r="BU274" s="110"/>
      <c r="BV274" s="110"/>
      <c r="BW274" s="110"/>
      <c r="BX274" s="110"/>
      <c r="BY274" s="110"/>
      <c r="BZ274" s="110"/>
      <c r="CA274" s="110"/>
      <c r="CB274" s="110"/>
      <c r="CC274" s="110"/>
      <c r="CD274" s="110"/>
      <c r="CE274" s="110"/>
      <c r="CF274" s="110"/>
      <c r="CG274" s="110"/>
      <c r="CH274" s="110"/>
      <c r="CI274" s="110"/>
      <c r="CJ274" s="110"/>
      <c r="CK274" s="110"/>
      <c r="CL274" s="110"/>
      <c r="CM274" s="110"/>
      <c r="CN274" s="110"/>
      <c r="CO274" s="110"/>
      <c r="CP274" s="110"/>
      <c r="CQ274" s="110"/>
      <c r="CR274" s="110"/>
      <c r="CS274" s="110"/>
      <c r="CT274" s="110"/>
      <c r="CU274" s="110"/>
      <c r="CV274" s="110"/>
      <c r="CW274" s="110"/>
      <c r="CX274" s="110"/>
      <c r="CY274" s="110"/>
      <c r="CZ274" s="110"/>
      <c r="DA274" s="110"/>
      <c r="DB274" s="110"/>
      <c r="DC274" s="110"/>
      <c r="DD274" s="110"/>
      <c r="DE274" s="110"/>
      <c r="DF274" s="110"/>
      <c r="DG274" s="110"/>
      <c r="DH274" s="110"/>
      <c r="DI274" s="110"/>
      <c r="DJ274" s="110"/>
      <c r="DK274" s="110"/>
      <c r="DL274" s="110"/>
      <c r="DM274" s="110"/>
      <c r="DN274" s="110"/>
      <c r="DO274" s="110"/>
      <c r="DP274" s="110"/>
      <c r="DQ274" s="110"/>
      <c r="DR274" s="110"/>
      <c r="DS274" s="110"/>
      <c r="DT274" s="110"/>
      <c r="DU274" s="110"/>
      <c r="DV274" s="110"/>
      <c r="DW274" s="110"/>
      <c r="DX274" s="110"/>
      <c r="DY274" s="110"/>
      <c r="DZ274" s="110"/>
      <c r="EA274" s="110"/>
      <c r="EB274" s="110"/>
      <c r="EC274" s="110"/>
      <c r="ED274" s="110"/>
      <c r="EE274" s="110"/>
      <c r="EF274" s="110"/>
      <c r="EG274" s="110"/>
      <c r="EH274" s="110"/>
      <c r="EI274" s="110"/>
      <c r="EJ274" s="110"/>
      <c r="EK274" s="110"/>
      <c r="EL274" s="110"/>
      <c r="EM274" s="110"/>
      <c r="EN274" s="110"/>
      <c r="EO274" s="110"/>
      <c r="EP274" s="110"/>
      <c r="EQ274" s="110"/>
      <c r="ER274" s="110"/>
      <c r="ES274" s="110"/>
      <c r="ET274" s="110"/>
      <c r="EU274" s="110"/>
      <c r="EV274" s="110"/>
      <c r="EW274" s="110"/>
      <c r="EX274" s="110"/>
      <c r="EY274" s="110"/>
      <c r="EZ274" s="110"/>
      <c r="FA274" s="110"/>
      <c r="FB274" s="110"/>
      <c r="FC274" s="110"/>
      <c r="FD274" s="110"/>
      <c r="FE274" s="110"/>
      <c r="FF274" s="110"/>
      <c r="FG274" s="110"/>
      <c r="FH274" s="110"/>
      <c r="FI274" s="110"/>
      <c r="FJ274" s="110"/>
      <c r="FK274" s="110"/>
      <c r="FL274" s="110"/>
      <c r="FM274" s="110"/>
      <c r="FN274" s="110"/>
      <c r="FO274" s="110"/>
      <c r="FP274" s="110"/>
      <c r="FQ274" s="110"/>
      <c r="FR274" s="110"/>
      <c r="FS274" s="110"/>
      <c r="FT274" s="110"/>
      <c r="FU274" s="110"/>
      <c r="FV274" s="110"/>
      <c r="FW274" s="110"/>
      <c r="FX274" s="110"/>
      <c r="FY274" s="110"/>
      <c r="FZ274" s="110"/>
      <c r="GA274" s="110"/>
      <c r="GB274" s="110"/>
      <c r="GC274" s="110"/>
      <c r="GD274" s="110"/>
      <c r="GE274" s="110"/>
      <c r="GF274" s="110"/>
      <c r="GG274" s="110"/>
      <c r="GH274" s="110"/>
      <c r="GI274" s="110"/>
      <c r="GJ274" s="110"/>
      <c r="GK274" s="110"/>
      <c r="GL274" s="110"/>
      <c r="GM274" s="110"/>
      <c r="GN274" s="110"/>
      <c r="GO274" s="110"/>
      <c r="GP274" s="110"/>
      <c r="GQ274" s="110"/>
      <c r="GR274" s="110"/>
      <c r="GS274" s="110"/>
      <c r="GT274" s="110"/>
      <c r="GU274" s="110"/>
      <c r="GV274" s="110"/>
      <c r="GW274" s="110"/>
      <c r="GX274" s="110"/>
      <c r="GY274" s="110"/>
      <c r="GZ274" s="110"/>
      <c r="HA274" s="110"/>
      <c r="HB274" s="110"/>
      <c r="HC274" s="110"/>
      <c r="HD274" s="110"/>
      <c r="HE274" s="110"/>
      <c r="HF274" s="110"/>
      <c r="HG274" s="110"/>
      <c r="HH274" s="110"/>
      <c r="HI274" s="110"/>
      <c r="HJ274" s="110"/>
      <c r="HK274" s="110"/>
      <c r="HL274" s="110"/>
      <c r="HM274" s="110"/>
      <c r="HN274" s="110"/>
      <c r="HO274" s="110"/>
      <c r="HP274" s="110"/>
      <c r="HQ274" s="110"/>
      <c r="HR274" s="110"/>
      <c r="HS274" s="110"/>
      <c r="HT274" s="110"/>
      <c r="HU274" s="110"/>
      <c r="HV274" s="110"/>
      <c r="HW274" s="110"/>
      <c r="HX274" s="110"/>
      <c r="HY274" s="110"/>
      <c r="HZ274" s="110"/>
      <c r="IA274" s="110"/>
      <c r="IB274" s="110"/>
      <c r="IC274" s="110"/>
      <c r="ID274" s="110"/>
      <c r="IE274" s="110"/>
      <c r="IF274" s="110"/>
      <c r="IG274" s="110"/>
      <c r="IH274" s="110"/>
      <c r="II274" s="110"/>
      <c r="IJ274" s="110"/>
      <c r="IK274" s="110"/>
      <c r="IL274" s="110"/>
      <c r="IM274" s="110"/>
      <c r="IN274" s="110"/>
      <c r="IO274" s="110"/>
      <c r="IP274" s="110"/>
      <c r="IQ274" s="110"/>
      <c r="IR274" s="110"/>
      <c r="IS274" s="110"/>
      <c r="IT274" s="110"/>
      <c r="IU274" s="110"/>
      <c r="IV274" s="110"/>
      <c r="IW274" s="110"/>
      <c r="IX274" s="110"/>
      <c r="IY274" s="110"/>
      <c r="IZ274" s="110"/>
      <c r="JA274" s="110"/>
      <c r="JB274" s="110"/>
      <c r="JC274" s="110"/>
      <c r="JD274" s="110"/>
      <c r="JE274" s="110"/>
      <c r="JF274" s="110"/>
      <c r="JG274" s="110"/>
      <c r="JH274" s="110"/>
      <c r="JI274" s="110"/>
      <c r="JJ274" s="110"/>
      <c r="JK274" s="110"/>
      <c r="JL274" s="110"/>
      <c r="JM274" s="110"/>
      <c r="JN274" s="110"/>
      <c r="JO274" s="110"/>
      <c r="JP274" s="110"/>
      <c r="JQ274" s="110"/>
      <c r="JR274" s="110"/>
      <c r="JS274" s="110"/>
      <c r="JT274" s="110"/>
      <c r="JU274" s="110"/>
      <c r="JV274" s="110"/>
      <c r="JW274" s="110"/>
      <c r="JX274" s="110"/>
      <c r="JY274" s="110"/>
      <c r="JZ274" s="110"/>
      <c r="KA274" s="110"/>
      <c r="KB274" s="110"/>
      <c r="KC274" s="110"/>
      <c r="KD274" s="110"/>
      <c r="KE274" s="110"/>
      <c r="KF274" s="110"/>
      <c r="KG274" s="110"/>
      <c r="KH274" s="110"/>
      <c r="KI274" s="110"/>
      <c r="KJ274" s="110"/>
      <c r="KK274" s="110"/>
      <c r="KL274" s="110"/>
      <c r="KM274" s="110"/>
      <c r="KN274" s="110"/>
      <c r="KO274" s="110"/>
      <c r="KP274" s="110"/>
      <c r="KQ274" s="110"/>
      <c r="KR274" s="110"/>
      <c r="KS274" s="110"/>
      <c r="KT274" s="110"/>
      <c r="KU274" s="110"/>
      <c r="KV274" s="110"/>
      <c r="KW274" s="110"/>
      <c r="KX274" s="110"/>
      <c r="KY274" s="110"/>
      <c r="KZ274" s="110"/>
      <c r="LA274" s="110"/>
      <c r="LB274" s="110"/>
      <c r="LC274" s="110"/>
      <c r="LD274" s="110"/>
      <c r="LE274" s="110"/>
      <c r="LF274" s="110"/>
      <c r="LG274" s="110"/>
      <c r="LH274" s="110"/>
      <c r="LI274" s="110"/>
      <c r="LJ274" s="110"/>
      <c r="LK274" s="110"/>
      <c r="LL274" s="110"/>
      <c r="LM274" s="110"/>
      <c r="LN274" s="110"/>
      <c r="LO274" s="110"/>
      <c r="LP274" s="110"/>
      <c r="LQ274" s="110"/>
      <c r="LR274" s="110"/>
      <c r="LS274" s="110"/>
      <c r="LT274" s="110"/>
      <c r="LU274" s="110"/>
      <c r="LV274" s="110"/>
      <c r="LW274" s="110"/>
      <c r="LX274" s="110"/>
      <c r="LY274" s="110"/>
      <c r="LZ274" s="110"/>
      <c r="MA274" s="110"/>
      <c r="MB274" s="110"/>
      <c r="MC274" s="110"/>
      <c r="MD274" s="110"/>
      <c r="ME274" s="110"/>
      <c r="MF274" s="110"/>
      <c r="MG274" s="110"/>
      <c r="MH274" s="110"/>
      <c r="MI274" s="110"/>
      <c r="MJ274" s="110"/>
      <c r="MK274" s="110"/>
      <c r="ML274" s="110"/>
      <c r="MM274" s="110"/>
      <c r="MN274" s="110"/>
      <c r="MO274" s="110"/>
      <c r="MP274" s="110"/>
      <c r="MQ274" s="110"/>
      <c r="MR274" s="110"/>
      <c r="MS274" s="110"/>
      <c r="MT274" s="110"/>
      <c r="MU274" s="110"/>
      <c r="MV274" s="110"/>
      <c r="MW274" s="110"/>
    </row>
    <row r="275" spans="1:361">
      <c r="A275" s="738" t="s">
        <v>37</v>
      </c>
      <c r="B275" s="100"/>
      <c r="C275" s="100"/>
      <c r="D275" s="100"/>
      <c r="E275" s="100"/>
      <c r="F275" s="100"/>
      <c r="G275" s="100"/>
      <c r="H275" s="100"/>
      <c r="I275" s="100"/>
      <c r="J275" s="100"/>
      <c r="K275" s="100"/>
      <c r="L275" s="100"/>
      <c r="M275" s="100"/>
      <c r="N275" s="100"/>
      <c r="O275" s="100"/>
      <c r="P275" s="100"/>
      <c r="Q275" s="100"/>
      <c r="R275" s="100"/>
      <c r="S275" s="100"/>
      <c r="T275" s="100"/>
      <c r="U275" s="100"/>
      <c r="V275" s="100"/>
      <c r="W275" s="100"/>
      <c r="X275" s="100"/>
      <c r="Y275" s="100"/>
      <c r="Z275" s="100"/>
      <c r="AA275" s="100"/>
      <c r="AB275" s="100"/>
      <c r="AC275" s="100"/>
      <c r="AD275" s="100"/>
      <c r="AE275" s="100"/>
      <c r="AF275" s="100"/>
      <c r="AG275" s="100"/>
      <c r="AH275" s="100"/>
      <c r="AI275" s="100"/>
      <c r="AJ275" s="100"/>
      <c r="AK275" s="100"/>
      <c r="AL275" s="100"/>
      <c r="AM275" s="100"/>
      <c r="AN275" s="100"/>
      <c r="AO275" s="100"/>
      <c r="AP275" s="100"/>
      <c r="AQ275" s="100"/>
      <c r="AR275" s="100"/>
      <c r="AS275" s="100"/>
      <c r="AT275" s="100"/>
      <c r="AU275" s="100"/>
      <c r="AV275" s="100"/>
      <c r="AW275" s="100"/>
      <c r="AX275" s="750">
        <v>5.4981812499999991</v>
      </c>
      <c r="AY275" s="750">
        <v>5.4981812499999991</v>
      </c>
      <c r="AZ275" s="750">
        <v>5.4981812499999991</v>
      </c>
      <c r="BA275" s="750">
        <v>5.4981812499999991</v>
      </c>
      <c r="BB275" s="750">
        <v>5.4981812499999991</v>
      </c>
      <c r="BC275" s="750">
        <v>5.4981812499999991</v>
      </c>
      <c r="BD275" s="750">
        <v>5.4981812499999991</v>
      </c>
      <c r="BE275" s="750">
        <v>5.4981812499999991</v>
      </c>
      <c r="BF275" s="750">
        <v>5.4981812499999991</v>
      </c>
      <c r="BG275" s="750">
        <v>5.4981812499999991</v>
      </c>
      <c r="BH275" s="750">
        <v>5.4981812499999991</v>
      </c>
      <c r="BI275" s="750">
        <v>5.4981812499999991</v>
      </c>
      <c r="BJ275" s="750">
        <v>5.9715979166666671</v>
      </c>
      <c r="BK275" s="750">
        <v>5.9715979166666671</v>
      </c>
      <c r="BL275" s="750">
        <v>5.9715979166666671</v>
      </c>
      <c r="BM275" s="750">
        <v>5.9715979166666671</v>
      </c>
      <c r="BN275" s="750">
        <v>5.9715979166666671</v>
      </c>
      <c r="BO275" s="750">
        <v>5.9715979166666671</v>
      </c>
      <c r="BP275" s="750">
        <v>5.9715979166666671</v>
      </c>
      <c r="BQ275" s="750">
        <v>5.9715979166666671</v>
      </c>
      <c r="BR275" s="750">
        <v>5.9715979166666671</v>
      </c>
      <c r="BS275" s="750">
        <v>5.9715979166666671</v>
      </c>
      <c r="BT275" s="750">
        <v>5.9715979166666671</v>
      </c>
      <c r="BU275" s="750">
        <v>5.9715979166666671</v>
      </c>
      <c r="BV275" s="750">
        <v>7.073154166666666</v>
      </c>
      <c r="BW275" s="750">
        <v>7.073154166666666</v>
      </c>
      <c r="BX275" s="750">
        <v>7.073154166666666</v>
      </c>
      <c r="BY275" s="750">
        <v>7.073154166666666</v>
      </c>
      <c r="BZ275" s="750">
        <v>7.073154166666666</v>
      </c>
      <c r="CA275" s="750">
        <v>7.073154166666666</v>
      </c>
      <c r="CB275" s="750">
        <v>7.073154166666666</v>
      </c>
      <c r="CC275" s="750">
        <v>7.073154166666666</v>
      </c>
      <c r="CD275" s="750">
        <v>7.073154166666666</v>
      </c>
      <c r="CE275" s="750">
        <v>7.073154166666666</v>
      </c>
      <c r="CF275" s="750">
        <v>7.073154166666666</v>
      </c>
      <c r="CG275" s="750">
        <v>7.073154166666666</v>
      </c>
      <c r="CH275" s="750">
        <v>8.5026270833333335</v>
      </c>
      <c r="CI275" s="750">
        <v>8.5026270833333335</v>
      </c>
      <c r="CJ275" s="750">
        <v>8.5026270833333335</v>
      </c>
      <c r="CK275" s="750">
        <v>8.5026270833333335</v>
      </c>
      <c r="CL275" s="750">
        <v>8.5026270833333335</v>
      </c>
      <c r="CM275" s="750">
        <v>8.5026270833333335</v>
      </c>
      <c r="CN275" s="750">
        <v>8.5026270833333335</v>
      </c>
      <c r="CO275" s="750">
        <v>8.5026270833333335</v>
      </c>
      <c r="CP275" s="750">
        <v>8.5026270833333335</v>
      </c>
      <c r="CQ275" s="750">
        <v>8.5026270833333335</v>
      </c>
      <c r="CR275" s="750">
        <v>8.5026270833333335</v>
      </c>
      <c r="CS275" s="750">
        <v>8.5026270833333335</v>
      </c>
      <c r="CT275" s="750">
        <v>10.210802083333334</v>
      </c>
      <c r="CU275" s="750">
        <v>10.210802083333334</v>
      </c>
      <c r="CV275" s="750">
        <v>10.210802083333334</v>
      </c>
      <c r="CW275" s="750">
        <v>10.210802083333334</v>
      </c>
      <c r="CX275" s="750">
        <v>10.210802083333334</v>
      </c>
      <c r="CY275" s="750">
        <v>10.210802083333334</v>
      </c>
      <c r="CZ275" s="750">
        <v>10.210802083333334</v>
      </c>
      <c r="DA275" s="750">
        <v>10.210802083333334</v>
      </c>
      <c r="DB275" s="750">
        <v>10.210802083333334</v>
      </c>
      <c r="DC275" s="750">
        <v>10.210802083333334</v>
      </c>
      <c r="DD275" s="750">
        <v>10.210802083333334</v>
      </c>
      <c r="DE275" s="750">
        <v>10.210802083333334</v>
      </c>
      <c r="DF275" s="750">
        <v>12.374160913208334</v>
      </c>
      <c r="DG275" s="750">
        <v>12.374160913208334</v>
      </c>
      <c r="DH275" s="750">
        <v>12.374160913208334</v>
      </c>
      <c r="DI275" s="750">
        <v>12.374160913208334</v>
      </c>
      <c r="DJ275" s="750">
        <v>12.374160913208334</v>
      </c>
      <c r="DK275" s="750">
        <v>12.374160913208334</v>
      </c>
      <c r="DL275" s="750">
        <v>12.374160913208334</v>
      </c>
      <c r="DM275" s="750">
        <v>12.374160913208334</v>
      </c>
      <c r="DN275" s="750">
        <v>12.374160913208334</v>
      </c>
      <c r="DO275" s="750">
        <v>12.374160913208334</v>
      </c>
      <c r="DP275" s="750">
        <v>12.374160913208334</v>
      </c>
      <c r="DQ275" s="750">
        <v>12.374160913208334</v>
      </c>
      <c r="DR275" s="750">
        <v>14.852882243083334</v>
      </c>
      <c r="DS275" s="750">
        <v>14.852882243083334</v>
      </c>
      <c r="DT275" s="750">
        <v>14.852882243083334</v>
      </c>
      <c r="DU275" s="750">
        <v>14.852882243083334</v>
      </c>
      <c r="DV275" s="750">
        <v>14.852882243083334</v>
      </c>
      <c r="DW275" s="750">
        <v>14.852882243083334</v>
      </c>
      <c r="DX275" s="750">
        <v>14.852882243083334</v>
      </c>
      <c r="DY275" s="750">
        <v>14.852882243083334</v>
      </c>
      <c r="DZ275" s="750">
        <v>14.852882243083334</v>
      </c>
      <c r="EA275" s="750">
        <v>14.852882243083334</v>
      </c>
      <c r="EB275" s="750">
        <v>14.852882243083334</v>
      </c>
      <c r="EC275" s="750">
        <v>14.852882243083334</v>
      </c>
      <c r="ED275" s="750">
        <v>17.783110913208333</v>
      </c>
      <c r="EE275" s="750">
        <v>17.783110913208333</v>
      </c>
      <c r="EF275" s="750">
        <v>17.783110913208333</v>
      </c>
      <c r="EG275" s="750">
        <v>17.783110913208333</v>
      </c>
      <c r="EH275" s="750">
        <v>17.783110913208333</v>
      </c>
      <c r="EI275" s="750">
        <v>17.783110913208333</v>
      </c>
      <c r="EJ275" s="750">
        <v>17.783110913208333</v>
      </c>
      <c r="EK275" s="750">
        <v>17.783110913208333</v>
      </c>
      <c r="EL275" s="750">
        <v>17.783110913208333</v>
      </c>
      <c r="EM275" s="750">
        <v>17.783110913208333</v>
      </c>
      <c r="EN275" s="750">
        <v>17.783110913208333</v>
      </c>
      <c r="EO275" s="750">
        <v>17.783110913208333</v>
      </c>
      <c r="EP275" s="750">
        <v>16.5383</v>
      </c>
      <c r="EQ275" s="750">
        <v>15.875399999999999</v>
      </c>
      <c r="ER275" s="750">
        <v>24.213000000000001</v>
      </c>
      <c r="ES275" s="750">
        <v>20.4634</v>
      </c>
      <c r="ET275" s="750">
        <v>20.900200000000002</v>
      </c>
      <c r="EU275" s="750">
        <v>26.330902116000001</v>
      </c>
      <c r="EV275" s="750">
        <v>18.669034962999998</v>
      </c>
      <c r="EW275" s="750">
        <v>20.163478661999999</v>
      </c>
      <c r="EX275" s="750">
        <v>23.201122285</v>
      </c>
      <c r="EY275" s="750">
        <v>19.877401225</v>
      </c>
      <c r="EZ275" s="750">
        <v>21.377868437</v>
      </c>
      <c r="FA275" s="750">
        <v>25.326898893999999</v>
      </c>
      <c r="FB275" s="750">
        <v>22.179866305999997</v>
      </c>
      <c r="FC275" s="750">
        <v>21.164371927000001</v>
      </c>
      <c r="FD275" s="750">
        <v>27.234012576000001</v>
      </c>
      <c r="FE275" s="750">
        <v>25.754677922000003</v>
      </c>
      <c r="FF275" s="750">
        <v>24.531161763</v>
      </c>
      <c r="FG275" s="750">
        <v>40.780660499</v>
      </c>
      <c r="FH275" s="750">
        <v>25.122907194</v>
      </c>
      <c r="FI275" s="750">
        <v>26.188947629999998</v>
      </c>
      <c r="FJ275" s="750">
        <v>36.555613293</v>
      </c>
      <c r="FK275" s="750">
        <v>30.925497113999999</v>
      </c>
      <c r="FL275" s="750">
        <v>27.185696262999997</v>
      </c>
      <c r="FM275" s="750">
        <v>73.355484633000003</v>
      </c>
      <c r="FN275" s="750">
        <v>29.319654589999999</v>
      </c>
      <c r="FO275" s="750">
        <v>29.951000631000003</v>
      </c>
      <c r="FP275" s="750">
        <v>34.806349091999998</v>
      </c>
      <c r="FQ275" s="750">
        <v>29.167745937999999</v>
      </c>
      <c r="FR275" s="750">
        <v>29.712147304000002</v>
      </c>
      <c r="FS275" s="750">
        <v>40.743024720999991</v>
      </c>
      <c r="FT275" s="750">
        <v>27.257941557999995</v>
      </c>
      <c r="FU275" s="750">
        <v>27.793590137000002</v>
      </c>
      <c r="FV275" s="750">
        <v>34.524928839000005</v>
      </c>
      <c r="FW275" s="750">
        <v>27.274276262000001</v>
      </c>
      <c r="FX275" s="750">
        <v>30.466199999999997</v>
      </c>
      <c r="FY275" s="750">
        <v>38.3446</v>
      </c>
      <c r="FZ275" s="750">
        <v>29.764936359</v>
      </c>
      <c r="GA275" s="750">
        <v>28.208919395999999</v>
      </c>
      <c r="GB275" s="750">
        <v>46.601846963</v>
      </c>
      <c r="GC275" s="750">
        <v>30.875261329000001</v>
      </c>
      <c r="GD275" s="750">
        <v>31.183278000000001</v>
      </c>
      <c r="GE275" s="750">
        <v>37.676075787000002</v>
      </c>
      <c r="GF275" s="750">
        <v>31.866403909999999</v>
      </c>
      <c r="GG275" s="750">
        <v>36.252635124999998</v>
      </c>
      <c r="GH275" s="750">
        <v>40.302209705000003</v>
      </c>
      <c r="GI275" s="750">
        <v>34.389034735999999</v>
      </c>
      <c r="GJ275" s="750">
        <v>37.329067059000003</v>
      </c>
      <c r="GK275" s="750">
        <v>46.461917195000005</v>
      </c>
      <c r="GL275" s="750">
        <v>40.372282581</v>
      </c>
      <c r="GM275" s="750">
        <v>32.462750329000002</v>
      </c>
      <c r="GN275" s="750">
        <v>51.692223890000001</v>
      </c>
      <c r="GO275" s="750">
        <v>37.733015287000001</v>
      </c>
      <c r="GP275" s="750">
        <v>42.271061997000004</v>
      </c>
      <c r="GQ275" s="750">
        <v>52.966000926999996</v>
      </c>
      <c r="GR275" s="750">
        <v>36.168595312799994</v>
      </c>
      <c r="GS275" s="750">
        <v>43.234283078200001</v>
      </c>
      <c r="GT275" s="750">
        <v>65.594706880900006</v>
      </c>
      <c r="GU275" s="750">
        <v>41.211862676999999</v>
      </c>
      <c r="GV275" s="750">
        <v>43.569539720999998</v>
      </c>
      <c r="GW275" s="750">
        <v>54.424474300999997</v>
      </c>
      <c r="GX275" s="750">
        <v>44.105241053999997</v>
      </c>
      <c r="GY275" s="750">
        <v>44.312992412999996</v>
      </c>
      <c r="GZ275" s="750">
        <v>60.043170514999993</v>
      </c>
      <c r="HA275" s="750">
        <v>44.577221414999997</v>
      </c>
      <c r="HB275" s="750">
        <v>56.649560364000003</v>
      </c>
      <c r="HC275" s="750">
        <v>57.936586860999995</v>
      </c>
      <c r="HD275" s="750">
        <v>50.174999999999997</v>
      </c>
      <c r="HE275" s="750">
        <v>51.167600000000007</v>
      </c>
      <c r="HF275" s="750">
        <v>58.022500000000001</v>
      </c>
      <c r="HG275" s="750">
        <v>67.65402367063237</v>
      </c>
      <c r="HH275" s="750">
        <v>49.19572033965882</v>
      </c>
      <c r="HI275" s="750">
        <v>69.986593628505176</v>
      </c>
      <c r="HJ275" s="750">
        <v>53.009075458916328</v>
      </c>
      <c r="HK275" s="750">
        <v>52.648868041803432</v>
      </c>
      <c r="HL275" s="750">
        <v>88.217625266590289</v>
      </c>
      <c r="HM275" s="750">
        <v>53.706899125880469</v>
      </c>
      <c r="HN275" s="750">
        <v>55.896236535222947</v>
      </c>
      <c r="HO275" s="750">
        <v>85.3276152868808</v>
      </c>
      <c r="HP275" s="750">
        <v>60.830473264697275</v>
      </c>
      <c r="HQ275" s="750">
        <v>61.031943501572783</v>
      </c>
      <c r="HR275" s="750">
        <v>68.846531850293431</v>
      </c>
      <c r="HS275" s="750">
        <v>82.132439465750224</v>
      </c>
      <c r="HT275" s="750">
        <v>58.711358355824714</v>
      </c>
      <c r="HU275" s="750">
        <v>86.316598820932796</v>
      </c>
      <c r="HV275" s="750">
        <v>63.573570289825042</v>
      </c>
      <c r="HW275" s="750">
        <v>63.250821485083073</v>
      </c>
      <c r="HX275" s="750">
        <v>87.988916234456212</v>
      </c>
      <c r="HY275" s="750">
        <v>60.020681533917354</v>
      </c>
      <c r="HZ275" s="750">
        <v>67.4479192841996</v>
      </c>
      <c r="IA275" s="750">
        <v>113.71838556811986</v>
      </c>
      <c r="IB275" s="750">
        <v>62.99602087442333</v>
      </c>
      <c r="IC275" s="750">
        <v>65.33411370871147</v>
      </c>
      <c r="ID275" s="750">
        <v>85.09322572872253</v>
      </c>
      <c r="IE275" s="750">
        <v>73.128496958839094</v>
      </c>
      <c r="IF275" s="750">
        <v>59.68849108714916</v>
      </c>
      <c r="IG275" s="750">
        <v>100.91502671808088</v>
      </c>
      <c r="IH275" s="750">
        <v>77.224288986288784</v>
      </c>
      <c r="II275" s="750">
        <v>67.356111067263086</v>
      </c>
      <c r="IJ275" s="750">
        <v>130.42693883624963</v>
      </c>
      <c r="IK275" s="750">
        <v>74.547620854688546</v>
      </c>
      <c r="IL275" s="750">
        <v>72.176649194101984</v>
      </c>
      <c r="IM275" s="750">
        <v>120.53557247413953</v>
      </c>
      <c r="IN275" s="750">
        <v>69.969657837377568</v>
      </c>
      <c r="IO275" s="750">
        <v>70.520117501935545</v>
      </c>
      <c r="IP275" s="750">
        <v>100.36251626075773</v>
      </c>
      <c r="IQ275" s="750">
        <v>103.73904475448388</v>
      </c>
      <c r="IR275" s="750">
        <v>73.21240330954916</v>
      </c>
      <c r="IS275" s="750">
        <v>123.33693109280016</v>
      </c>
      <c r="IT275" s="750">
        <v>81.877273234539956</v>
      </c>
      <c r="IU275" s="750">
        <v>77.898367868847657</v>
      </c>
      <c r="IV275" s="750">
        <v>153.15534799923705</v>
      </c>
      <c r="IW275" s="750">
        <v>84.043924930191565</v>
      </c>
      <c r="IX275" s="750">
        <v>84.109653331394</v>
      </c>
      <c r="IY275" s="750">
        <v>145.68495997744139</v>
      </c>
      <c r="IZ275" s="750">
        <v>73.140603806900003</v>
      </c>
      <c r="JA275" s="750">
        <v>86.861250846389311</v>
      </c>
      <c r="JB275" s="750">
        <v>130.47794778686352</v>
      </c>
      <c r="JC275" s="750">
        <v>83.652961651550584</v>
      </c>
      <c r="JD275" s="750">
        <v>81.852966924754</v>
      </c>
      <c r="JE275" s="750">
        <v>143.06961867779248</v>
      </c>
      <c r="JF275" s="750">
        <v>92.046680937100007</v>
      </c>
      <c r="JG275" s="750">
        <v>84.347827259100001</v>
      </c>
      <c r="JH275" s="750">
        <v>166.17585228051001</v>
      </c>
      <c r="JI275" s="750">
        <v>84.479418736573706</v>
      </c>
      <c r="JJ275" s="750">
        <v>93.639730609131149</v>
      </c>
      <c r="JK275" s="750">
        <v>165.83498602877279</v>
      </c>
      <c r="JL275" s="750">
        <v>84.42665940725</v>
      </c>
      <c r="JM275" s="750">
        <v>91.595317038540003</v>
      </c>
      <c r="JN275" s="750">
        <v>132.59308562506999</v>
      </c>
      <c r="JO275" s="750">
        <v>118.61365179852001</v>
      </c>
      <c r="JP275" s="750">
        <v>95.329697156160023</v>
      </c>
      <c r="JQ275" s="750">
        <v>168.12899740813</v>
      </c>
      <c r="JR275" s="750">
        <v>110.41909254415485</v>
      </c>
      <c r="JS275" s="750">
        <v>92.10074432580592</v>
      </c>
      <c r="JT275" s="750">
        <v>156.74271473613521</v>
      </c>
      <c r="JU275" s="750">
        <v>139.61645574662168</v>
      </c>
      <c r="JV275" s="750">
        <v>108.02250834709999</v>
      </c>
      <c r="JW275" s="750">
        <v>163.91483178884849</v>
      </c>
      <c r="JX275" s="750">
        <v>96.461733106839986</v>
      </c>
      <c r="JY275" s="750">
        <v>143.99252942015139</v>
      </c>
      <c r="JZ275" s="750">
        <v>162.91456711812162</v>
      </c>
      <c r="KA275" s="750">
        <v>120.15569216778867</v>
      </c>
      <c r="KB275" s="750">
        <v>108.79119388814573</v>
      </c>
      <c r="KC275" s="750">
        <v>173.55865562299408</v>
      </c>
      <c r="KD275" s="750">
        <v>127.65571758657266</v>
      </c>
      <c r="KE275" s="750">
        <v>111.89629203954993</v>
      </c>
      <c r="KF275" s="750">
        <v>172.35880719432004</v>
      </c>
      <c r="KG275" s="750">
        <v>144.52483863533132</v>
      </c>
      <c r="KH275" s="750">
        <v>121.20207718578003</v>
      </c>
      <c r="KI275" s="750">
        <v>186.6909368123282</v>
      </c>
      <c r="KJ275" s="750">
        <v>114.83453981326105</v>
      </c>
      <c r="KK275" s="750">
        <v>135.89083276388661</v>
      </c>
      <c r="KL275" s="750">
        <v>181.00530881649536</v>
      </c>
      <c r="KM275" s="750">
        <v>150.22595077333781</v>
      </c>
      <c r="KN275" s="750">
        <v>118.49983769200622</v>
      </c>
      <c r="KO275" s="750">
        <v>206.81511039105527</v>
      </c>
      <c r="KP275" s="750">
        <v>143.91481310327757</v>
      </c>
      <c r="KQ275" s="750">
        <v>125.7204539593159</v>
      </c>
      <c r="KR275" s="750">
        <v>136.3822235616409</v>
      </c>
      <c r="KS275" s="750">
        <v>130.33241711857522</v>
      </c>
      <c r="KT275" s="750">
        <v>130.52670572151669</v>
      </c>
      <c r="KU275" s="750">
        <v>181.25506548105636</v>
      </c>
      <c r="KV275" s="750">
        <v>108.04401170772846</v>
      </c>
      <c r="KW275" s="750">
        <v>115.5122616840826</v>
      </c>
      <c r="KX275" s="750">
        <v>242.00106507163224</v>
      </c>
      <c r="KY275" s="750">
        <v>146.49019885863285</v>
      </c>
      <c r="KZ275" s="750">
        <v>130.34010788875798</v>
      </c>
      <c r="LA275" s="750">
        <v>229.21175132026082</v>
      </c>
      <c r="LB275" s="100">
        <v>0</v>
      </c>
      <c r="LC275" s="100">
        <v>0</v>
      </c>
      <c r="LD275" s="100">
        <v>0</v>
      </c>
      <c r="LE275" s="100">
        <v>0</v>
      </c>
      <c r="LF275" s="100">
        <v>0</v>
      </c>
      <c r="LG275" s="100">
        <v>0</v>
      </c>
      <c r="LH275" s="100">
        <v>0</v>
      </c>
      <c r="LI275" s="100">
        <v>0</v>
      </c>
      <c r="LJ275" s="100">
        <v>0</v>
      </c>
      <c r="LK275" s="100">
        <v>0</v>
      </c>
      <c r="LL275" s="100">
        <v>0</v>
      </c>
      <c r="LM275" s="100">
        <v>0</v>
      </c>
      <c r="LN275" s="100"/>
      <c r="LO275" s="100"/>
      <c r="LP275" s="100"/>
      <c r="LQ275" s="100"/>
      <c r="LR275" s="100"/>
      <c r="LS275" s="100"/>
      <c r="LT275" s="100"/>
      <c r="LU275" s="100"/>
      <c r="LV275" s="100"/>
      <c r="LW275" s="100"/>
      <c r="LX275" s="100"/>
      <c r="LY275" s="100"/>
      <c r="LZ275" s="100"/>
      <c r="MA275" s="100"/>
      <c r="MB275" s="100"/>
      <c r="MC275" s="100"/>
      <c r="MD275" s="100"/>
      <c r="ME275" s="100"/>
      <c r="MF275" s="100"/>
      <c r="MG275" s="100"/>
      <c r="MH275" s="100"/>
      <c r="MI275" s="100"/>
      <c r="MJ275" s="100"/>
      <c r="MK275" s="100"/>
      <c r="ML275" s="100"/>
      <c r="MM275" s="100"/>
      <c r="MN275" s="100"/>
      <c r="MO275" s="100"/>
      <c r="MP275" s="100"/>
      <c r="MQ275" s="100"/>
      <c r="MR275" s="100"/>
      <c r="MS275" s="100"/>
      <c r="MT275" s="100"/>
      <c r="MU275" s="100"/>
      <c r="MV275" s="100"/>
      <c r="MW275" s="100"/>
    </row>
    <row r="276" spans="1:361" ht="15.6">
      <c r="A276" s="739" t="s">
        <v>17</v>
      </c>
      <c r="B276" s="745"/>
      <c r="C276" s="745"/>
      <c r="D276" s="745"/>
      <c r="E276" s="745"/>
      <c r="F276" s="745"/>
      <c r="G276" s="745"/>
      <c r="H276" s="745"/>
      <c r="I276" s="745"/>
      <c r="J276" s="745"/>
      <c r="K276" s="745"/>
      <c r="L276" s="745"/>
      <c r="M276" s="745"/>
      <c r="N276" s="745"/>
      <c r="O276" s="745"/>
      <c r="P276" s="745"/>
      <c r="Q276" s="745"/>
      <c r="R276" s="745"/>
      <c r="S276" s="745"/>
      <c r="T276" s="745"/>
      <c r="U276" s="745"/>
      <c r="V276" s="745"/>
      <c r="W276" s="745"/>
      <c r="X276" s="745"/>
      <c r="Y276" s="745"/>
      <c r="Z276" s="745"/>
      <c r="AA276" s="745"/>
      <c r="AB276" s="745"/>
      <c r="AC276" s="745"/>
      <c r="AD276" s="745"/>
      <c r="AE276" s="745"/>
      <c r="AF276" s="745"/>
      <c r="AG276" s="745"/>
      <c r="AH276" s="745"/>
      <c r="AI276" s="745"/>
      <c r="AJ276" s="745"/>
      <c r="AK276" s="745"/>
      <c r="AL276" s="745"/>
      <c r="AM276" s="745"/>
      <c r="AN276" s="745"/>
      <c r="AO276" s="745"/>
      <c r="AP276" s="745"/>
      <c r="AQ276" s="745"/>
      <c r="AR276" s="745"/>
      <c r="AS276" s="745"/>
      <c r="AT276" s="745"/>
      <c r="AU276" s="745"/>
      <c r="AV276" s="745"/>
      <c r="AW276" s="745"/>
      <c r="AX276" s="745">
        <v>5.2070437500000004</v>
      </c>
      <c r="AY276" s="745">
        <v>5.2070437500000004</v>
      </c>
      <c r="AZ276" s="745">
        <v>5.2070437500000004</v>
      </c>
      <c r="BA276" s="745">
        <v>5.2070437500000004</v>
      </c>
      <c r="BB276" s="745">
        <v>5.2070437500000004</v>
      </c>
      <c r="BC276" s="745">
        <v>5.2070437500000004</v>
      </c>
      <c r="BD276" s="745">
        <v>5.2070437500000004</v>
      </c>
      <c r="BE276" s="745">
        <v>5.2070437500000004</v>
      </c>
      <c r="BF276" s="745">
        <v>5.2070437500000004</v>
      </c>
      <c r="BG276" s="745">
        <v>5.2070437500000004</v>
      </c>
      <c r="BH276" s="745">
        <v>5.2070437500000004</v>
      </c>
      <c r="BI276" s="745">
        <v>5.2070437500000004</v>
      </c>
      <c r="BJ276" s="745">
        <v>5.6227812500000001</v>
      </c>
      <c r="BK276" s="745">
        <v>5.6227812500000001</v>
      </c>
      <c r="BL276" s="745">
        <v>5.6227812500000001</v>
      </c>
      <c r="BM276" s="745">
        <v>5.6227812500000001</v>
      </c>
      <c r="BN276" s="745">
        <v>5.6227812500000001</v>
      </c>
      <c r="BO276" s="745">
        <v>5.6227812500000001</v>
      </c>
      <c r="BP276" s="745">
        <v>5.6227812500000001</v>
      </c>
      <c r="BQ276" s="745">
        <v>5.6227812500000001</v>
      </c>
      <c r="BR276" s="745">
        <v>5.6227812500000001</v>
      </c>
      <c r="BS276" s="745">
        <v>5.6227812500000001</v>
      </c>
      <c r="BT276" s="745">
        <v>5.6227812500000001</v>
      </c>
      <c r="BU276" s="745">
        <v>5.6227812500000001</v>
      </c>
      <c r="BV276" s="745">
        <v>6.5907499999999999</v>
      </c>
      <c r="BW276" s="745">
        <v>6.5907499999999999</v>
      </c>
      <c r="BX276" s="745">
        <v>6.5907499999999999</v>
      </c>
      <c r="BY276" s="745">
        <v>6.5907499999999999</v>
      </c>
      <c r="BZ276" s="745">
        <v>6.5907499999999999</v>
      </c>
      <c r="CA276" s="745">
        <v>6.5907499999999999</v>
      </c>
      <c r="CB276" s="745">
        <v>6.5907499999999999</v>
      </c>
      <c r="CC276" s="745">
        <v>6.5907499999999999</v>
      </c>
      <c r="CD276" s="745">
        <v>6.5907499999999999</v>
      </c>
      <c r="CE276" s="745">
        <v>6.5907499999999999</v>
      </c>
      <c r="CF276" s="745">
        <v>6.5907499999999999</v>
      </c>
      <c r="CG276" s="745">
        <v>6.5907499999999999</v>
      </c>
      <c r="CH276" s="745">
        <v>7.9281999999999995</v>
      </c>
      <c r="CI276" s="745">
        <v>7.9281999999999995</v>
      </c>
      <c r="CJ276" s="745">
        <v>7.9281999999999995</v>
      </c>
      <c r="CK276" s="745">
        <v>7.9281999999999995</v>
      </c>
      <c r="CL276" s="745">
        <v>7.9281999999999995</v>
      </c>
      <c r="CM276" s="745">
        <v>7.9281999999999995</v>
      </c>
      <c r="CN276" s="745">
        <v>7.9281999999999995</v>
      </c>
      <c r="CO276" s="745">
        <v>7.9281999999999995</v>
      </c>
      <c r="CP276" s="745">
        <v>7.9281999999999995</v>
      </c>
      <c r="CQ276" s="745">
        <v>7.9281999999999995</v>
      </c>
      <c r="CR276" s="745">
        <v>7.9281999999999995</v>
      </c>
      <c r="CS276" s="745">
        <v>7.9281999999999995</v>
      </c>
      <c r="CT276" s="745">
        <v>9.4946479166666649</v>
      </c>
      <c r="CU276" s="745">
        <v>9.4946479166666649</v>
      </c>
      <c r="CV276" s="745">
        <v>9.4946479166666649</v>
      </c>
      <c r="CW276" s="745">
        <v>9.4946479166666649</v>
      </c>
      <c r="CX276" s="745">
        <v>9.4946479166666649</v>
      </c>
      <c r="CY276" s="745">
        <v>9.4946479166666649</v>
      </c>
      <c r="CZ276" s="745">
        <v>9.4946479166666649</v>
      </c>
      <c r="DA276" s="745">
        <v>9.4946479166666649</v>
      </c>
      <c r="DB276" s="745">
        <v>9.4946479166666649</v>
      </c>
      <c r="DC276" s="745">
        <v>9.4946479166666649</v>
      </c>
      <c r="DD276" s="745">
        <v>9.4946479166666649</v>
      </c>
      <c r="DE276" s="745">
        <v>9.4946479166666649</v>
      </c>
      <c r="DF276" s="745">
        <v>11.325199435270832</v>
      </c>
      <c r="DG276" s="745">
        <v>11.325199435270832</v>
      </c>
      <c r="DH276" s="745">
        <v>11.325199435270832</v>
      </c>
      <c r="DI276" s="745">
        <v>11.325199435270832</v>
      </c>
      <c r="DJ276" s="745">
        <v>11.325199435270832</v>
      </c>
      <c r="DK276" s="745">
        <v>11.325199435270832</v>
      </c>
      <c r="DL276" s="745">
        <v>11.325199435270832</v>
      </c>
      <c r="DM276" s="745">
        <v>11.325199435270832</v>
      </c>
      <c r="DN276" s="745">
        <v>11.325199435270832</v>
      </c>
      <c r="DO276" s="745">
        <v>11.325199435270832</v>
      </c>
      <c r="DP276" s="745">
        <v>11.325199435270832</v>
      </c>
      <c r="DQ276" s="745">
        <v>11.325199435270832</v>
      </c>
      <c r="DR276" s="745">
        <v>13.546878037208335</v>
      </c>
      <c r="DS276" s="745">
        <v>13.546878037208335</v>
      </c>
      <c r="DT276" s="745">
        <v>13.546878037208335</v>
      </c>
      <c r="DU276" s="745">
        <v>13.546878037208335</v>
      </c>
      <c r="DV276" s="745">
        <v>13.546878037208335</v>
      </c>
      <c r="DW276" s="745">
        <v>13.546878037208335</v>
      </c>
      <c r="DX276" s="745">
        <v>13.546878037208335</v>
      </c>
      <c r="DY276" s="745">
        <v>13.546878037208335</v>
      </c>
      <c r="DZ276" s="745">
        <v>13.546878037208335</v>
      </c>
      <c r="EA276" s="745">
        <v>13.546878037208335</v>
      </c>
      <c r="EB276" s="745">
        <v>13.546878037208335</v>
      </c>
      <c r="EC276" s="745">
        <v>13.546878037208335</v>
      </c>
      <c r="ED276" s="745">
        <v>16.453374435270831</v>
      </c>
      <c r="EE276" s="745">
        <v>16.453374435270831</v>
      </c>
      <c r="EF276" s="745">
        <v>16.453374435270831</v>
      </c>
      <c r="EG276" s="745">
        <v>16.453374435270831</v>
      </c>
      <c r="EH276" s="745">
        <v>16.453374435270831</v>
      </c>
      <c r="EI276" s="745">
        <v>16.453374435270831</v>
      </c>
      <c r="EJ276" s="745">
        <v>16.453374435270831</v>
      </c>
      <c r="EK276" s="745">
        <v>16.453374435270831</v>
      </c>
      <c r="EL276" s="745">
        <v>16.453374435270831</v>
      </c>
      <c r="EM276" s="745">
        <v>16.453374435270831</v>
      </c>
      <c r="EN276" s="745">
        <v>16.453374435270831</v>
      </c>
      <c r="EO276" s="745">
        <v>16.453374435270831</v>
      </c>
      <c r="EP276" s="745">
        <v>15.9003</v>
      </c>
      <c r="EQ276" s="745">
        <v>15.1754</v>
      </c>
      <c r="ER276" s="745">
        <v>22.451000000000001</v>
      </c>
      <c r="ES276" s="745">
        <v>19.007999999999999</v>
      </c>
      <c r="ET276" s="745">
        <v>18.420400000000001</v>
      </c>
      <c r="EU276" s="745">
        <v>25.304200000000002</v>
      </c>
      <c r="EV276" s="745">
        <v>17.343899999999998</v>
      </c>
      <c r="EW276" s="745">
        <v>18.981099999999998</v>
      </c>
      <c r="EX276" s="745">
        <v>22.213000000000001</v>
      </c>
      <c r="EY276" s="745">
        <v>18.811399999999999</v>
      </c>
      <c r="EZ276" s="745">
        <v>20.230499999999999</v>
      </c>
      <c r="FA276" s="745">
        <v>23.9694</v>
      </c>
      <c r="FB276" s="745">
        <v>21.110899999999997</v>
      </c>
      <c r="FC276" s="745">
        <v>20.690200000000001</v>
      </c>
      <c r="FD276" s="745">
        <v>26.64</v>
      </c>
      <c r="FE276" s="745">
        <v>23.484750000000002</v>
      </c>
      <c r="FF276" s="745">
        <v>23.641500000000001</v>
      </c>
      <c r="FG276" s="745">
        <v>35.311700000000002</v>
      </c>
      <c r="FH276" s="745">
        <v>24.373000000000001</v>
      </c>
      <c r="FI276" s="745">
        <v>24.683499999999999</v>
      </c>
      <c r="FJ276" s="745">
        <v>35.0578</v>
      </c>
      <c r="FK276" s="745">
        <v>29.308399999999999</v>
      </c>
      <c r="FL276" s="745">
        <v>25.883399999999998</v>
      </c>
      <c r="FM276" s="745">
        <v>38.509300000000003</v>
      </c>
      <c r="FN276" s="745">
        <v>28.049999999999997</v>
      </c>
      <c r="FO276" s="745">
        <v>28.991200000000003</v>
      </c>
      <c r="FP276" s="745">
        <v>34.087299999999999</v>
      </c>
      <c r="FQ276" s="745">
        <v>27.322800000000001</v>
      </c>
      <c r="FR276" s="745">
        <v>27.106300000000001</v>
      </c>
      <c r="FS276" s="745">
        <v>37.998499999999993</v>
      </c>
      <c r="FT276" s="745">
        <v>26.509099999999997</v>
      </c>
      <c r="FU276" s="745">
        <v>27.122990000000001</v>
      </c>
      <c r="FV276" s="745">
        <v>32.590400000000002</v>
      </c>
      <c r="FW276" s="745">
        <v>26.6496</v>
      </c>
      <c r="FX276" s="745">
        <v>29.381499999999996</v>
      </c>
      <c r="FY276" s="745">
        <v>37.007300000000001</v>
      </c>
      <c r="FZ276" s="745">
        <v>29.107900000000001</v>
      </c>
      <c r="GA276" s="745">
        <v>27.5167</v>
      </c>
      <c r="GB276" s="745">
        <v>44.653700000000001</v>
      </c>
      <c r="GC276" s="745">
        <v>29.591200000000001</v>
      </c>
      <c r="GD276" s="745">
        <v>28.273</v>
      </c>
      <c r="GE276" s="745">
        <v>36.551200000000001</v>
      </c>
      <c r="GF276" s="745">
        <v>31.125599999999999</v>
      </c>
      <c r="GG276" s="745">
        <v>33.959099999999999</v>
      </c>
      <c r="GH276" s="745">
        <v>38.682940000000002</v>
      </c>
      <c r="GI276" s="745">
        <v>32.815300000000001</v>
      </c>
      <c r="GJ276" s="745">
        <v>35.209800000000001</v>
      </c>
      <c r="GK276" s="745">
        <v>45.302300000000002</v>
      </c>
      <c r="GL276" s="745">
        <v>38.839300000000001</v>
      </c>
      <c r="GM276" s="745">
        <v>31.636660000000003</v>
      </c>
      <c r="GN276" s="745">
        <v>49.993160000000003</v>
      </c>
      <c r="GO276" s="745">
        <v>36.662460000000003</v>
      </c>
      <c r="GP276" s="745">
        <v>40.415650000000007</v>
      </c>
      <c r="GQ276" s="745">
        <v>48.833599999999997</v>
      </c>
      <c r="GR276" s="745">
        <v>35.186429093799994</v>
      </c>
      <c r="GS276" s="745">
        <v>41.686628809200002</v>
      </c>
      <c r="GT276" s="745">
        <v>46.983398117900009</v>
      </c>
      <c r="GU276" s="745">
        <v>39.902200000000001</v>
      </c>
      <c r="GV276" s="745">
        <v>42.28022</v>
      </c>
      <c r="GW276" s="745">
        <v>52.609954999999999</v>
      </c>
      <c r="GX276" s="745">
        <v>43.249299999999998</v>
      </c>
      <c r="GY276" s="745">
        <v>43.165999999999997</v>
      </c>
      <c r="GZ276" s="745">
        <v>58.716899999999995</v>
      </c>
      <c r="HA276" s="745">
        <v>43.5837</v>
      </c>
      <c r="HB276" s="745">
        <v>53.3812</v>
      </c>
      <c r="HC276" s="745">
        <v>56.333399999999997</v>
      </c>
      <c r="HD276" s="745">
        <v>45.601099999999995</v>
      </c>
      <c r="HE276" s="745">
        <v>49.536300000000004</v>
      </c>
      <c r="HF276" s="745">
        <v>55.069699999999997</v>
      </c>
      <c r="HG276" s="745">
        <v>50.460338782147375</v>
      </c>
      <c r="HH276" s="745">
        <v>47.73854370565882</v>
      </c>
      <c r="HI276" s="745">
        <v>55.734871901255175</v>
      </c>
      <c r="HJ276" s="745">
        <v>50.75937849946633</v>
      </c>
      <c r="HK276" s="745">
        <v>50.630494762198431</v>
      </c>
      <c r="HL276" s="745">
        <v>70.645197296430297</v>
      </c>
      <c r="HM276" s="745">
        <v>50.480923714506467</v>
      </c>
      <c r="HN276" s="745">
        <v>51.997049962222945</v>
      </c>
      <c r="HO276" s="745">
        <v>72.8713855213188</v>
      </c>
      <c r="HP276" s="745">
        <v>50.358473264697274</v>
      </c>
      <c r="HQ276" s="745">
        <v>56.400872537300785</v>
      </c>
      <c r="HR276" s="745">
        <v>67.762531850293428</v>
      </c>
      <c r="HS276" s="745">
        <v>56.569088801345231</v>
      </c>
      <c r="HT276" s="745">
        <v>56.830358355824714</v>
      </c>
      <c r="HU276" s="745">
        <v>71.728807105693789</v>
      </c>
      <c r="HV276" s="745">
        <v>62.628570289825042</v>
      </c>
      <c r="HW276" s="745">
        <v>58.387859632163071</v>
      </c>
      <c r="HX276" s="745">
        <v>67.667474816064214</v>
      </c>
      <c r="HY276" s="745">
        <v>58.232361492253354</v>
      </c>
      <c r="HZ276" s="745">
        <v>64.576853616357624</v>
      </c>
      <c r="IA276" s="745">
        <v>92.282024141505644</v>
      </c>
      <c r="IB276" s="745">
        <v>62.205020874423333</v>
      </c>
      <c r="IC276" s="745">
        <v>61.577752156755217</v>
      </c>
      <c r="ID276" s="745">
        <v>81.209225728722529</v>
      </c>
      <c r="IE276" s="745">
        <v>60.439698774882224</v>
      </c>
      <c r="IF276" s="745">
        <v>58.213373962794371</v>
      </c>
      <c r="IG276" s="745">
        <v>82.503151977615133</v>
      </c>
      <c r="IH276" s="745">
        <v>65.856604348482591</v>
      </c>
      <c r="II276" s="745">
        <v>58.716004557468082</v>
      </c>
      <c r="IJ276" s="745">
        <v>87.614972142911796</v>
      </c>
      <c r="IK276" s="745">
        <v>72.883829422090102</v>
      </c>
      <c r="IL276" s="745">
        <v>68.82082806760269</v>
      </c>
      <c r="IM276" s="745">
        <v>98.309068731851184</v>
      </c>
      <c r="IN276" s="745">
        <v>66.733951547846715</v>
      </c>
      <c r="IO276" s="745">
        <v>68.245586880935548</v>
      </c>
      <c r="IP276" s="745">
        <v>86.824346869568402</v>
      </c>
      <c r="IQ276" s="745">
        <v>77.768789279906329</v>
      </c>
      <c r="IR276" s="745">
        <v>70.290688721549159</v>
      </c>
      <c r="IS276" s="745">
        <v>94.437271875493849</v>
      </c>
      <c r="IT276" s="745">
        <v>76.99888641831906</v>
      </c>
      <c r="IU276" s="745">
        <v>72.781232871814325</v>
      </c>
      <c r="IV276" s="745">
        <v>113.69690742097913</v>
      </c>
      <c r="IW276" s="745">
        <v>78.44569215335008</v>
      </c>
      <c r="IX276" s="745">
        <v>78.436310386163555</v>
      </c>
      <c r="IY276" s="745">
        <v>115.65428540618294</v>
      </c>
      <c r="IZ276" s="745">
        <v>70.001377174548537</v>
      </c>
      <c r="JA276" s="745">
        <v>82.550819978066912</v>
      </c>
      <c r="JB276" s="745">
        <v>96.339551639584585</v>
      </c>
      <c r="JC276" s="745">
        <v>75.236561436798738</v>
      </c>
      <c r="JD276" s="745">
        <v>77.488918952174245</v>
      </c>
      <c r="JE276" s="745">
        <v>106.98901336147306</v>
      </c>
      <c r="JF276" s="745">
        <v>87.321007018100005</v>
      </c>
      <c r="JG276" s="745">
        <v>80.3658217081</v>
      </c>
      <c r="JH276" s="745">
        <v>130.80228913051002</v>
      </c>
      <c r="JI276" s="745">
        <v>79.869756277899995</v>
      </c>
      <c r="JJ276" s="745">
        <v>89.324089658700018</v>
      </c>
      <c r="JK276" s="745">
        <v>127.8539387389</v>
      </c>
      <c r="JL276" s="745">
        <v>80.651868990290183</v>
      </c>
      <c r="JM276" s="745">
        <v>87.744692091378823</v>
      </c>
      <c r="JN276" s="745">
        <v>108.64829614084678</v>
      </c>
      <c r="JO276" s="745">
        <v>93.959872045710185</v>
      </c>
      <c r="JP276" s="745">
        <v>90.263999976638843</v>
      </c>
      <c r="JQ276" s="745">
        <v>123.14485494378681</v>
      </c>
      <c r="JR276" s="745">
        <v>103.31933546870459</v>
      </c>
      <c r="JS276" s="745">
        <v>87.46300630727464</v>
      </c>
      <c r="JT276" s="745">
        <v>137.8075590158904</v>
      </c>
      <c r="JU276" s="745">
        <v>107.06704100578096</v>
      </c>
      <c r="JV276" s="745">
        <v>94.590637116626951</v>
      </c>
      <c r="JW276" s="745">
        <v>138.22246798691367</v>
      </c>
      <c r="JX276" s="745">
        <v>90.501668647839992</v>
      </c>
      <c r="JY276" s="745">
        <v>104.63578741077001</v>
      </c>
      <c r="JZ276" s="745">
        <v>117.59219140776001</v>
      </c>
      <c r="KA276" s="745">
        <v>103.03049675657665</v>
      </c>
      <c r="KB276" s="745">
        <v>100.61915029283668</v>
      </c>
      <c r="KC276" s="745">
        <v>139.80340133454672</v>
      </c>
      <c r="KD276" s="745">
        <v>118.55254429557266</v>
      </c>
      <c r="KE276" s="745">
        <v>107.28935970444994</v>
      </c>
      <c r="KF276" s="745">
        <v>129.97993856532003</v>
      </c>
      <c r="KG276" s="745">
        <v>129.57661591749442</v>
      </c>
      <c r="KH276" s="745">
        <v>115.44832913078002</v>
      </c>
      <c r="KI276" s="745">
        <v>161.76129901532821</v>
      </c>
      <c r="KJ276" s="747">
        <v>105.65950605125064</v>
      </c>
      <c r="KK276" s="747">
        <v>114.2113842418846</v>
      </c>
      <c r="KL276" s="747">
        <v>132.89683536742749</v>
      </c>
      <c r="KM276" s="747">
        <v>108.92264112604063</v>
      </c>
      <c r="KN276" s="747">
        <v>106.68326342096984</v>
      </c>
      <c r="KO276" s="747">
        <v>165.17336859615594</v>
      </c>
      <c r="KP276" s="747">
        <v>129.17978821231756</v>
      </c>
      <c r="KQ276" s="747">
        <v>116.33520310306274</v>
      </c>
      <c r="KR276" s="747">
        <v>123.84354192911091</v>
      </c>
      <c r="KS276" s="747">
        <v>111.61971296276113</v>
      </c>
      <c r="KT276" s="747">
        <v>92.550406284305652</v>
      </c>
      <c r="KU276" s="747">
        <v>168.5330629930489</v>
      </c>
      <c r="KV276" s="747">
        <v>99.945885748172259</v>
      </c>
      <c r="KW276" s="747">
        <v>106.90137584125107</v>
      </c>
      <c r="KX276" s="747">
        <v>155.09121168506633</v>
      </c>
      <c r="KY276" s="747">
        <v>118.94741214038808</v>
      </c>
      <c r="KZ276" s="747">
        <v>119.17105225139113</v>
      </c>
      <c r="LA276" s="747">
        <v>161.98099204682552</v>
      </c>
      <c r="LB276" s="747">
        <v>0</v>
      </c>
      <c r="LC276" s="747">
        <v>0</v>
      </c>
      <c r="LD276" s="747">
        <v>0</v>
      </c>
      <c r="LE276" s="747">
        <v>0</v>
      </c>
      <c r="LF276" s="747">
        <v>0</v>
      </c>
      <c r="LG276" s="747">
        <v>0</v>
      </c>
      <c r="LH276" s="747">
        <v>0</v>
      </c>
      <c r="LI276" s="747">
        <v>0</v>
      </c>
      <c r="LJ276" s="747">
        <v>0</v>
      </c>
      <c r="LK276" s="747">
        <v>0</v>
      </c>
      <c r="LL276" s="747">
        <v>0</v>
      </c>
      <c r="LM276" s="747">
        <v>0</v>
      </c>
      <c r="LN276" s="747"/>
      <c r="LO276" s="747"/>
      <c r="LP276" s="747"/>
      <c r="LQ276" s="747"/>
      <c r="LR276" s="747"/>
      <c r="LS276" s="747"/>
      <c r="LT276" s="747"/>
      <c r="LU276" s="747"/>
      <c r="LV276" s="747"/>
      <c r="LW276" s="747"/>
      <c r="LX276" s="747"/>
      <c r="LY276" s="747"/>
      <c r="LZ276" s="747"/>
      <c r="MA276" s="747"/>
      <c r="MB276" s="747"/>
      <c r="MC276" s="747"/>
      <c r="MD276" s="747"/>
      <c r="ME276" s="747"/>
      <c r="MF276" s="747"/>
      <c r="MG276" s="747"/>
      <c r="MH276" s="747"/>
      <c r="MI276" s="747"/>
      <c r="MJ276" s="747"/>
      <c r="MK276" s="747"/>
      <c r="ML276" s="747"/>
      <c r="MM276" s="747"/>
      <c r="MN276" s="747"/>
      <c r="MO276" s="747"/>
      <c r="MP276" s="747"/>
      <c r="MQ276" s="747"/>
      <c r="MR276" s="747"/>
      <c r="MS276" s="747"/>
      <c r="MT276" s="747"/>
      <c r="MU276" s="747"/>
      <c r="MV276" s="747"/>
      <c r="MW276" s="747"/>
    </row>
    <row r="277" spans="1:361" ht="15.6">
      <c r="A277" s="740" t="s">
        <v>764</v>
      </c>
      <c r="B277" s="745"/>
      <c r="C277" s="745"/>
      <c r="D277" s="745"/>
      <c r="E277" s="745"/>
      <c r="F277" s="745"/>
      <c r="G277" s="745"/>
      <c r="H277" s="745"/>
      <c r="I277" s="745"/>
      <c r="J277" s="745"/>
      <c r="K277" s="745"/>
      <c r="L277" s="745"/>
      <c r="M277" s="745"/>
      <c r="N277" s="745"/>
      <c r="O277" s="745"/>
      <c r="P277" s="745"/>
      <c r="Q277" s="745"/>
      <c r="R277" s="745"/>
      <c r="S277" s="745"/>
      <c r="T277" s="745"/>
      <c r="U277" s="745"/>
      <c r="V277" s="745"/>
      <c r="W277" s="745"/>
      <c r="X277" s="745"/>
      <c r="Y277" s="745"/>
      <c r="Z277" s="745"/>
      <c r="AA277" s="745"/>
      <c r="AB277" s="745"/>
      <c r="AC277" s="745"/>
      <c r="AD277" s="745"/>
      <c r="AE277" s="745"/>
      <c r="AF277" s="745"/>
      <c r="AG277" s="745"/>
      <c r="AH277" s="745"/>
      <c r="AI277" s="745"/>
      <c r="AJ277" s="745"/>
      <c r="AK277" s="745"/>
      <c r="AL277" s="745"/>
      <c r="AM277" s="745"/>
      <c r="AN277" s="745"/>
      <c r="AO277" s="745"/>
      <c r="AP277" s="745"/>
      <c r="AQ277" s="745"/>
      <c r="AR277" s="745"/>
      <c r="AS277" s="745"/>
      <c r="AT277" s="745"/>
      <c r="AU277" s="745"/>
      <c r="AV277" s="745"/>
      <c r="AW277" s="745"/>
      <c r="AX277" s="745">
        <v>1.4400624999999998</v>
      </c>
      <c r="AY277" s="745">
        <v>1.4400624999999998</v>
      </c>
      <c r="AZ277" s="745">
        <v>1.4400624999999998</v>
      </c>
      <c r="BA277" s="745">
        <v>1.4400624999999998</v>
      </c>
      <c r="BB277" s="745">
        <v>1.4400624999999998</v>
      </c>
      <c r="BC277" s="745">
        <v>1.4400624999999998</v>
      </c>
      <c r="BD277" s="745">
        <v>1.4400624999999998</v>
      </c>
      <c r="BE277" s="745">
        <v>1.4400624999999998</v>
      </c>
      <c r="BF277" s="745">
        <v>1.4400624999999998</v>
      </c>
      <c r="BG277" s="745">
        <v>1.4400624999999998</v>
      </c>
      <c r="BH277" s="745">
        <v>1.4400624999999998</v>
      </c>
      <c r="BI277" s="745">
        <v>1.4400624999999998</v>
      </c>
      <c r="BJ277" s="745">
        <v>1.5932562499999998</v>
      </c>
      <c r="BK277" s="745">
        <v>1.5932562499999998</v>
      </c>
      <c r="BL277" s="745">
        <v>1.5932562499999998</v>
      </c>
      <c r="BM277" s="745">
        <v>1.5932562499999998</v>
      </c>
      <c r="BN277" s="745">
        <v>1.5932562499999998</v>
      </c>
      <c r="BO277" s="745">
        <v>1.5932562499999998</v>
      </c>
      <c r="BP277" s="745">
        <v>1.5932562499999998</v>
      </c>
      <c r="BQ277" s="745">
        <v>1.5932562499999998</v>
      </c>
      <c r="BR277" s="745">
        <v>1.5932562499999998</v>
      </c>
      <c r="BS277" s="745">
        <v>1.5932562499999998</v>
      </c>
      <c r="BT277" s="745">
        <v>1.5932562499999998</v>
      </c>
      <c r="BU277" s="745">
        <v>1.5932562499999998</v>
      </c>
      <c r="BV277" s="745">
        <v>1.9845625</v>
      </c>
      <c r="BW277" s="745">
        <v>1.9845625</v>
      </c>
      <c r="BX277" s="745">
        <v>1.9845625</v>
      </c>
      <c r="BY277" s="745">
        <v>1.9845625</v>
      </c>
      <c r="BZ277" s="745">
        <v>1.9845625</v>
      </c>
      <c r="CA277" s="745">
        <v>1.9845625</v>
      </c>
      <c r="CB277" s="745">
        <v>1.9845625</v>
      </c>
      <c r="CC277" s="745">
        <v>1.9845625</v>
      </c>
      <c r="CD277" s="745">
        <v>1.9845625</v>
      </c>
      <c r="CE277" s="745">
        <v>1.9845625</v>
      </c>
      <c r="CF277" s="745">
        <v>1.9845625</v>
      </c>
      <c r="CG277" s="745">
        <v>1.9845625</v>
      </c>
      <c r="CH277" s="745">
        <v>2.4445687500000002</v>
      </c>
      <c r="CI277" s="745">
        <v>2.4445687500000002</v>
      </c>
      <c r="CJ277" s="745">
        <v>2.4445687500000002</v>
      </c>
      <c r="CK277" s="745">
        <v>2.4445687500000002</v>
      </c>
      <c r="CL277" s="745">
        <v>2.4445687500000002</v>
      </c>
      <c r="CM277" s="745">
        <v>2.4445687500000002</v>
      </c>
      <c r="CN277" s="745">
        <v>2.4445687500000002</v>
      </c>
      <c r="CO277" s="745">
        <v>2.4445687500000002</v>
      </c>
      <c r="CP277" s="745">
        <v>2.4445687500000002</v>
      </c>
      <c r="CQ277" s="745">
        <v>2.4445687500000002</v>
      </c>
      <c r="CR277" s="745">
        <v>2.4445687500000002</v>
      </c>
      <c r="CS277" s="745">
        <v>2.4445687500000002</v>
      </c>
      <c r="CT277" s="745">
        <v>2.8287604166666664</v>
      </c>
      <c r="CU277" s="745">
        <v>2.8287604166666664</v>
      </c>
      <c r="CV277" s="745">
        <v>2.8287604166666664</v>
      </c>
      <c r="CW277" s="745">
        <v>2.8287604166666664</v>
      </c>
      <c r="CX277" s="745">
        <v>2.8287604166666664</v>
      </c>
      <c r="CY277" s="745">
        <v>2.8287604166666664</v>
      </c>
      <c r="CZ277" s="745">
        <v>2.8287604166666664</v>
      </c>
      <c r="DA277" s="745">
        <v>2.8287604166666664</v>
      </c>
      <c r="DB277" s="745">
        <v>2.8287604166666664</v>
      </c>
      <c r="DC277" s="745">
        <v>2.8287604166666664</v>
      </c>
      <c r="DD277" s="745">
        <v>2.8287604166666664</v>
      </c>
      <c r="DE277" s="745">
        <v>2.8287604166666664</v>
      </c>
      <c r="DF277" s="745">
        <v>3.3166839755624999</v>
      </c>
      <c r="DG277" s="745">
        <v>3.3166839755624999</v>
      </c>
      <c r="DH277" s="745">
        <v>3.3166839755624999</v>
      </c>
      <c r="DI277" s="745">
        <v>3.3166839755624999</v>
      </c>
      <c r="DJ277" s="745">
        <v>3.3166839755624999</v>
      </c>
      <c r="DK277" s="745">
        <v>3.3166839755624999</v>
      </c>
      <c r="DL277" s="745">
        <v>3.3166839755624999</v>
      </c>
      <c r="DM277" s="745">
        <v>3.3166839755624999</v>
      </c>
      <c r="DN277" s="745">
        <v>3.3166839755624999</v>
      </c>
      <c r="DO277" s="745">
        <v>3.3166839755624999</v>
      </c>
      <c r="DP277" s="745">
        <v>3.3166839755624999</v>
      </c>
      <c r="DQ277" s="745">
        <v>3.3166839755624999</v>
      </c>
      <c r="DR277" s="745">
        <v>4.1865325344583333</v>
      </c>
      <c r="DS277" s="745">
        <v>4.1865325344583333</v>
      </c>
      <c r="DT277" s="745">
        <v>4.1865325344583333</v>
      </c>
      <c r="DU277" s="745">
        <v>4.1865325344583333</v>
      </c>
      <c r="DV277" s="745">
        <v>4.1865325344583333</v>
      </c>
      <c r="DW277" s="745">
        <v>4.1865325344583333</v>
      </c>
      <c r="DX277" s="745">
        <v>4.1865325344583333</v>
      </c>
      <c r="DY277" s="745">
        <v>4.1865325344583333</v>
      </c>
      <c r="DZ277" s="745">
        <v>4.1865325344583333</v>
      </c>
      <c r="EA277" s="745">
        <v>4.1865325344583333</v>
      </c>
      <c r="EB277" s="745">
        <v>4.1865325344583333</v>
      </c>
      <c r="EC277" s="745">
        <v>4.1865325344583333</v>
      </c>
      <c r="ED277" s="745">
        <v>5.4334548088958341</v>
      </c>
      <c r="EE277" s="745">
        <v>5.4334548088958341</v>
      </c>
      <c r="EF277" s="745">
        <v>5.4334548088958341</v>
      </c>
      <c r="EG277" s="745">
        <v>5.4334548088958341</v>
      </c>
      <c r="EH277" s="745">
        <v>5.4334548088958341</v>
      </c>
      <c r="EI277" s="745">
        <v>5.4334548088958341</v>
      </c>
      <c r="EJ277" s="745">
        <v>5.4334548088958341</v>
      </c>
      <c r="EK277" s="745">
        <v>5.4334548088958341</v>
      </c>
      <c r="EL277" s="745">
        <v>5.4334548088958341</v>
      </c>
      <c r="EM277" s="745">
        <v>5.4334548088958341</v>
      </c>
      <c r="EN277" s="745">
        <v>5.4334548088958341</v>
      </c>
      <c r="EO277" s="745">
        <v>5.4334548088958341</v>
      </c>
      <c r="EP277" s="745">
        <v>4.2294</v>
      </c>
      <c r="EQ277" s="745">
        <v>4.8996000000000004</v>
      </c>
      <c r="ER277" s="745">
        <v>9.74</v>
      </c>
      <c r="ES277" s="745">
        <v>6.2172999999999998</v>
      </c>
      <c r="ET277" s="745">
        <v>6.1355000000000004</v>
      </c>
      <c r="EU277" s="745">
        <v>12.2303</v>
      </c>
      <c r="EV277" s="745">
        <v>5.4071999999999996</v>
      </c>
      <c r="EW277" s="745">
        <v>5.3875000000000002</v>
      </c>
      <c r="EX277" s="745">
        <v>9.8819999999999997</v>
      </c>
      <c r="EY277" s="745">
        <v>6.0981000000000005</v>
      </c>
      <c r="EZ277" s="745">
        <v>5.7516000000000007</v>
      </c>
      <c r="FA277" s="745">
        <v>9.8281999999999989</v>
      </c>
      <c r="FB277" s="745">
        <v>6.77</v>
      </c>
      <c r="FC277" s="745">
        <v>6.431</v>
      </c>
      <c r="FD277" s="745">
        <v>11.5298</v>
      </c>
      <c r="FE277" s="745">
        <v>9.7888500000000001</v>
      </c>
      <c r="FF277" s="745">
        <v>7.5178000000000003</v>
      </c>
      <c r="FG277" s="745">
        <v>18.883900000000001</v>
      </c>
      <c r="FH277" s="745">
        <v>7.5696000000000003</v>
      </c>
      <c r="FI277" s="745">
        <v>7.1867999999999999</v>
      </c>
      <c r="FJ277" s="745">
        <v>15.0951</v>
      </c>
      <c r="FK277" s="745">
        <v>9.2165999999999997</v>
      </c>
      <c r="FL277" s="745">
        <v>6.8547000000000002</v>
      </c>
      <c r="FM277" s="745">
        <v>16.229099999999999</v>
      </c>
      <c r="FN277" s="745">
        <v>8.3041</v>
      </c>
      <c r="FO277" s="745">
        <v>8.0401000000000007</v>
      </c>
      <c r="FP277" s="745">
        <v>15.087200000000001</v>
      </c>
      <c r="FQ277" s="745">
        <v>8.5241000000000007</v>
      </c>
      <c r="FR277" s="745">
        <v>9.5237999999999996</v>
      </c>
      <c r="FS277" s="745">
        <v>18.486799999999999</v>
      </c>
      <c r="FT277" s="745">
        <v>8.4802</v>
      </c>
      <c r="FU277" s="745">
        <v>8.6162900000000011</v>
      </c>
      <c r="FV277" s="745">
        <v>15.2136</v>
      </c>
      <c r="FW277" s="745">
        <v>8.3623999999999992</v>
      </c>
      <c r="FX277" s="745">
        <v>9.8104999999999993</v>
      </c>
      <c r="FY277" s="745">
        <v>18.0078</v>
      </c>
      <c r="FZ277" s="745">
        <v>9.7523999999999997</v>
      </c>
      <c r="GA277" s="745">
        <v>9.7409999999999997</v>
      </c>
      <c r="GB277" s="745">
        <v>23.587599999999998</v>
      </c>
      <c r="GC277" s="745">
        <v>10.6571</v>
      </c>
      <c r="GD277" s="745">
        <v>10.450200000000001</v>
      </c>
      <c r="GE277" s="745">
        <v>16.0748</v>
      </c>
      <c r="GF277" s="745">
        <v>10.8079</v>
      </c>
      <c r="GG277" s="745">
        <v>12.0541</v>
      </c>
      <c r="GH277" s="745">
        <v>16.495439999999999</v>
      </c>
      <c r="GI277" s="745">
        <v>11.353399999999999</v>
      </c>
      <c r="GJ277" s="745">
        <v>11.4215</v>
      </c>
      <c r="GK277" s="745">
        <v>19.632000000000001</v>
      </c>
      <c r="GL277" s="745">
        <v>12.880600000000001</v>
      </c>
      <c r="GM277" s="745">
        <v>10.114100000000001</v>
      </c>
      <c r="GN277" s="745">
        <v>25.939799999999998</v>
      </c>
      <c r="GO277" s="745">
        <v>13.154260000000001</v>
      </c>
      <c r="GP277" s="745">
        <v>15.050450000000001</v>
      </c>
      <c r="GQ277" s="745">
        <v>21.799799999999998</v>
      </c>
      <c r="GR277" s="745">
        <v>11.609183778999999</v>
      </c>
      <c r="GS277" s="745">
        <v>13.511276782000003</v>
      </c>
      <c r="GT277" s="745">
        <v>20.077570490000003</v>
      </c>
      <c r="GU277" s="745">
        <v>15.582799999999999</v>
      </c>
      <c r="GV277" s="745">
        <v>15.340540000000001</v>
      </c>
      <c r="GW277" s="745">
        <v>23.56427</v>
      </c>
      <c r="GX277" s="745">
        <v>15.8581</v>
      </c>
      <c r="GY277" s="745">
        <v>15.1586</v>
      </c>
      <c r="GZ277" s="745">
        <v>30.055299999999999</v>
      </c>
      <c r="HA277" s="745">
        <v>17.537200000000002</v>
      </c>
      <c r="HB277" s="745">
        <v>24.180400000000002</v>
      </c>
      <c r="HC277" s="745">
        <v>25.996700000000001</v>
      </c>
      <c r="HD277" s="745">
        <v>14.869200000000001</v>
      </c>
      <c r="HE277" s="745">
        <v>17.380200000000002</v>
      </c>
      <c r="HF277" s="745">
        <v>23.817799999999998</v>
      </c>
      <c r="HG277" s="745">
        <v>20.085137107999998</v>
      </c>
      <c r="HH277" s="745">
        <v>19.032810089000002</v>
      </c>
      <c r="HI277" s="745">
        <v>25.844017297000001</v>
      </c>
      <c r="HJ277" s="745">
        <v>18.816471498000002</v>
      </c>
      <c r="HK277" s="745">
        <v>22.563897915999998</v>
      </c>
      <c r="HL277" s="745">
        <v>40.967232714000005</v>
      </c>
      <c r="HM277" s="745">
        <v>21.093378254000001</v>
      </c>
      <c r="HN277" s="745">
        <v>21.295209594000003</v>
      </c>
      <c r="HO277" s="745">
        <v>36.377935814000004</v>
      </c>
      <c r="HP277" s="745">
        <v>19.243223158000003</v>
      </c>
      <c r="HQ277" s="745">
        <v>21.131821452999997</v>
      </c>
      <c r="HR277" s="745">
        <v>30.692373311000001</v>
      </c>
      <c r="HS277" s="745">
        <v>21.529209563000002</v>
      </c>
      <c r="HT277" s="745">
        <v>20.612307720999997</v>
      </c>
      <c r="HU277" s="745">
        <v>36.108084553999994</v>
      </c>
      <c r="HV277" s="745">
        <v>22.963157741</v>
      </c>
      <c r="HW277" s="745">
        <v>22.570024158000003</v>
      </c>
      <c r="HX277" s="745">
        <v>30.981665009</v>
      </c>
      <c r="HY277" s="745">
        <v>22.71248851</v>
      </c>
      <c r="HZ277" s="745">
        <v>22.337369929999998</v>
      </c>
      <c r="IA277" s="745">
        <v>40.750513335999997</v>
      </c>
      <c r="IB277" s="745">
        <v>23.704446707999999</v>
      </c>
      <c r="IC277" s="745">
        <v>22.889832446</v>
      </c>
      <c r="ID277" s="745">
        <v>35.721352616000004</v>
      </c>
      <c r="IE277" s="745">
        <v>23.028986442000001</v>
      </c>
      <c r="IF277" s="745">
        <v>20.431042698000002</v>
      </c>
      <c r="IG277" s="745">
        <v>40.577117606999998</v>
      </c>
      <c r="IH277" s="745">
        <v>26.016992691999999</v>
      </c>
      <c r="II277" s="745">
        <v>21.560036044</v>
      </c>
      <c r="IJ277" s="745">
        <v>47.081547169000004</v>
      </c>
      <c r="IK277" s="745">
        <v>31.579407516</v>
      </c>
      <c r="IL277" s="745">
        <v>26.762229838000003</v>
      </c>
      <c r="IM277" s="745">
        <v>43.318694478999994</v>
      </c>
      <c r="IN277" s="745">
        <v>25.271828125440468</v>
      </c>
      <c r="IO277" s="745">
        <v>23.721978949147022</v>
      </c>
      <c r="IP277" s="745">
        <v>36.863292639738098</v>
      </c>
      <c r="IQ277" s="745">
        <v>28.363050243635684</v>
      </c>
      <c r="IR277" s="745">
        <v>24.900331481291762</v>
      </c>
      <c r="IS277" s="745">
        <v>38.609710525357727</v>
      </c>
      <c r="IT277" s="745">
        <v>29.966839983691674</v>
      </c>
      <c r="IU277" s="745">
        <v>26.983938657461596</v>
      </c>
      <c r="IV277" s="745">
        <v>62.540453699076309</v>
      </c>
      <c r="IW277" s="745">
        <v>29.754172011383083</v>
      </c>
      <c r="IX277" s="745">
        <v>29.443865395332711</v>
      </c>
      <c r="IY277" s="745">
        <v>49.739442979696335</v>
      </c>
      <c r="IZ277" s="745">
        <v>23.913280308648531</v>
      </c>
      <c r="JA277" s="745">
        <v>32.404885582766894</v>
      </c>
      <c r="JB277" s="745">
        <v>42.25815268258458</v>
      </c>
      <c r="JC277" s="745">
        <v>29.557968987098729</v>
      </c>
      <c r="JD277" s="745">
        <v>28.769558111274247</v>
      </c>
      <c r="JE277" s="745">
        <v>50.827558140653061</v>
      </c>
      <c r="JF277" s="745">
        <v>34.254071183999997</v>
      </c>
      <c r="JG277" s="745">
        <v>29.742180941000001</v>
      </c>
      <c r="JH277" s="745">
        <v>73.297094385510007</v>
      </c>
      <c r="JI277" s="745">
        <v>30.260020454999996</v>
      </c>
      <c r="JJ277" s="745">
        <v>34.802364183000002</v>
      </c>
      <c r="JK277" s="745">
        <v>58.296360038000003</v>
      </c>
      <c r="JL277" s="745">
        <v>28.710028807590181</v>
      </c>
      <c r="JM277" s="745">
        <v>34.816374093478835</v>
      </c>
      <c r="JN277" s="745">
        <v>46.624297544656798</v>
      </c>
      <c r="JO277" s="745">
        <v>36.344994823510177</v>
      </c>
      <c r="JP277" s="745">
        <v>34.72785934047883</v>
      </c>
      <c r="JQ277" s="745">
        <v>55.515725913656809</v>
      </c>
      <c r="JR277" s="745">
        <v>43.895696367254587</v>
      </c>
      <c r="JS277" s="745">
        <v>32.119409716304652</v>
      </c>
      <c r="JT277" s="745">
        <v>75.969855363630415</v>
      </c>
      <c r="JU277" s="745">
        <v>49.582225284816928</v>
      </c>
      <c r="JV277" s="745">
        <v>35.121721916539627</v>
      </c>
      <c r="JW277" s="745">
        <v>65.26671222178615</v>
      </c>
      <c r="JX277" s="745">
        <v>33.385846521520001</v>
      </c>
      <c r="JY277" s="745">
        <v>39.191629906970007</v>
      </c>
      <c r="JZ277" s="745">
        <v>53.6930349298</v>
      </c>
      <c r="KA277" s="745">
        <v>44.207083992279998</v>
      </c>
      <c r="KB277" s="745">
        <v>37.827719683780003</v>
      </c>
      <c r="KC277" s="745">
        <v>65.417052105490043</v>
      </c>
      <c r="KD277" s="745">
        <v>51.40271640221988</v>
      </c>
      <c r="KE277" s="745">
        <v>40.540910135739999</v>
      </c>
      <c r="KF277" s="745">
        <v>65.299393199640008</v>
      </c>
      <c r="KG277" s="745">
        <v>60.447716026999998</v>
      </c>
      <c r="KH277" s="745">
        <v>46.362133108500011</v>
      </c>
      <c r="KI277" s="745">
        <v>79.308169455000041</v>
      </c>
      <c r="KJ277" s="748">
        <v>40.998102563960643</v>
      </c>
      <c r="KK277" s="748">
        <v>40.359256791960632</v>
      </c>
      <c r="KL277" s="748">
        <v>62.714618937960644</v>
      </c>
      <c r="KM277" s="748">
        <v>40.322914575960638</v>
      </c>
      <c r="KN277" s="748">
        <v>35.474248270960636</v>
      </c>
      <c r="KO277" s="748">
        <v>74.629290928196767</v>
      </c>
      <c r="KP277" s="748">
        <v>52.874494495057547</v>
      </c>
      <c r="KQ277" s="748">
        <v>48.043972393756093</v>
      </c>
      <c r="KR277" s="748">
        <v>52.8834113321209</v>
      </c>
      <c r="KS277" s="748">
        <v>67.083237399265229</v>
      </c>
      <c r="KT277" s="748">
        <v>44.103048887982951</v>
      </c>
      <c r="KU277" s="748">
        <v>86.63182540869299</v>
      </c>
      <c r="KV277" s="748">
        <v>36.480909883157153</v>
      </c>
      <c r="KW277" s="748">
        <v>36.197943323535597</v>
      </c>
      <c r="KX277" s="748">
        <v>72.634704752297253</v>
      </c>
      <c r="KY277" s="748">
        <v>43.473459922232095</v>
      </c>
      <c r="KZ277" s="748">
        <v>46.615781270947025</v>
      </c>
      <c r="LA277" s="748">
        <v>81.259749145776112</v>
      </c>
      <c r="LB277" s="748">
        <v>0</v>
      </c>
      <c r="LC277" s="748">
        <v>0</v>
      </c>
      <c r="LD277" s="748">
        <v>0</v>
      </c>
      <c r="LE277" s="748">
        <v>0</v>
      </c>
      <c r="LF277" s="748">
        <v>0</v>
      </c>
      <c r="LG277" s="748">
        <v>0</v>
      </c>
      <c r="LH277" s="748">
        <v>0</v>
      </c>
      <c r="LI277" s="748">
        <v>0</v>
      </c>
      <c r="LJ277" s="748">
        <v>0</v>
      </c>
      <c r="LK277" s="748">
        <v>0</v>
      </c>
      <c r="LL277" s="748">
        <v>0</v>
      </c>
      <c r="LM277" s="748">
        <v>0</v>
      </c>
      <c r="LN277" s="748"/>
      <c r="LO277" s="748"/>
      <c r="LP277" s="748"/>
      <c r="LQ277" s="748"/>
      <c r="LR277" s="748"/>
      <c r="LS277" s="748"/>
      <c r="LT277" s="748"/>
      <c r="LU277" s="748"/>
      <c r="LV277" s="748"/>
      <c r="LW277" s="748"/>
      <c r="LX277" s="748"/>
      <c r="LY277" s="748"/>
      <c r="LZ277" s="748"/>
      <c r="MA277" s="748"/>
      <c r="MB277" s="748"/>
      <c r="MC277" s="748"/>
      <c r="MD277" s="748"/>
      <c r="ME277" s="748"/>
      <c r="MF277" s="748"/>
      <c r="MG277" s="748"/>
      <c r="MH277" s="748"/>
      <c r="MI277" s="748"/>
      <c r="MJ277" s="748"/>
      <c r="MK277" s="748"/>
      <c r="ML277" s="748"/>
      <c r="MM277" s="748"/>
      <c r="MN277" s="748"/>
      <c r="MO277" s="748"/>
      <c r="MP277" s="748"/>
      <c r="MQ277" s="748"/>
      <c r="MR277" s="748"/>
      <c r="MS277" s="748"/>
      <c r="MT277" s="748"/>
      <c r="MU277" s="748"/>
      <c r="MV277" s="748"/>
      <c r="MW277" s="748"/>
    </row>
    <row r="278" spans="1:361" ht="15.6">
      <c r="A278" s="740" t="s">
        <v>765</v>
      </c>
      <c r="B278" s="745"/>
      <c r="C278" s="745"/>
      <c r="D278" s="745"/>
      <c r="E278" s="745"/>
      <c r="F278" s="745"/>
      <c r="G278" s="745"/>
      <c r="H278" s="745"/>
      <c r="I278" s="745"/>
      <c r="J278" s="745"/>
      <c r="K278" s="745"/>
      <c r="L278" s="745"/>
      <c r="M278" s="745"/>
      <c r="N278" s="745"/>
      <c r="O278" s="745"/>
      <c r="P278" s="745"/>
      <c r="Q278" s="745"/>
      <c r="R278" s="745"/>
      <c r="S278" s="745"/>
      <c r="T278" s="745"/>
      <c r="U278" s="745"/>
      <c r="V278" s="745"/>
      <c r="W278" s="745"/>
      <c r="X278" s="745"/>
      <c r="Y278" s="745"/>
      <c r="Z278" s="745"/>
      <c r="AA278" s="745"/>
      <c r="AB278" s="745"/>
      <c r="AC278" s="745"/>
      <c r="AD278" s="745"/>
      <c r="AE278" s="745"/>
      <c r="AF278" s="745"/>
      <c r="AG278" s="745"/>
      <c r="AH278" s="745"/>
      <c r="AI278" s="745"/>
      <c r="AJ278" s="745"/>
      <c r="AK278" s="745"/>
      <c r="AL278" s="745"/>
      <c r="AM278" s="745"/>
      <c r="AN278" s="745"/>
      <c r="AO278" s="745"/>
      <c r="AP278" s="745"/>
      <c r="AQ278" s="745"/>
      <c r="AR278" s="745"/>
      <c r="AS278" s="745"/>
      <c r="AT278" s="745"/>
      <c r="AU278" s="745"/>
      <c r="AV278" s="745"/>
      <c r="AW278" s="745"/>
      <c r="AX278" s="745">
        <v>2.7262062500000002</v>
      </c>
      <c r="AY278" s="745">
        <v>2.7262062500000002</v>
      </c>
      <c r="AZ278" s="745">
        <v>2.7262062500000002</v>
      </c>
      <c r="BA278" s="745">
        <v>2.7262062500000002</v>
      </c>
      <c r="BB278" s="745">
        <v>2.7262062500000002</v>
      </c>
      <c r="BC278" s="745">
        <v>2.7262062500000002</v>
      </c>
      <c r="BD278" s="745">
        <v>2.7262062500000002</v>
      </c>
      <c r="BE278" s="745">
        <v>2.7262062500000002</v>
      </c>
      <c r="BF278" s="745">
        <v>2.7262062500000002</v>
      </c>
      <c r="BG278" s="745">
        <v>2.7262062500000002</v>
      </c>
      <c r="BH278" s="745">
        <v>2.7262062500000002</v>
      </c>
      <c r="BI278" s="745">
        <v>2.7262062500000002</v>
      </c>
      <c r="BJ278" s="745">
        <v>3.0198354166666665</v>
      </c>
      <c r="BK278" s="745">
        <v>3.0198354166666665</v>
      </c>
      <c r="BL278" s="745">
        <v>3.0198354166666665</v>
      </c>
      <c r="BM278" s="745">
        <v>3.0198354166666665</v>
      </c>
      <c r="BN278" s="745">
        <v>3.0198354166666665</v>
      </c>
      <c r="BO278" s="745">
        <v>3.0198354166666665</v>
      </c>
      <c r="BP278" s="745">
        <v>3.0198354166666665</v>
      </c>
      <c r="BQ278" s="745">
        <v>3.0198354166666665</v>
      </c>
      <c r="BR278" s="745">
        <v>3.0198354166666665</v>
      </c>
      <c r="BS278" s="745">
        <v>3.0198354166666665</v>
      </c>
      <c r="BT278" s="745">
        <v>3.0198354166666665</v>
      </c>
      <c r="BU278" s="745">
        <v>3.0198354166666665</v>
      </c>
      <c r="BV278" s="745">
        <v>3.4344458333333332</v>
      </c>
      <c r="BW278" s="745">
        <v>3.4344458333333332</v>
      </c>
      <c r="BX278" s="745">
        <v>3.4344458333333332</v>
      </c>
      <c r="BY278" s="745">
        <v>3.4344458333333332</v>
      </c>
      <c r="BZ278" s="745">
        <v>3.4344458333333332</v>
      </c>
      <c r="CA278" s="745">
        <v>3.4344458333333332</v>
      </c>
      <c r="CB278" s="745">
        <v>3.4344458333333332</v>
      </c>
      <c r="CC278" s="745">
        <v>3.4344458333333332</v>
      </c>
      <c r="CD278" s="745">
        <v>3.4344458333333332</v>
      </c>
      <c r="CE278" s="745">
        <v>3.4344458333333332</v>
      </c>
      <c r="CF278" s="745">
        <v>3.4344458333333332</v>
      </c>
      <c r="CG278" s="745">
        <v>3.4344458333333332</v>
      </c>
      <c r="CH278" s="745">
        <v>4.035835416666667</v>
      </c>
      <c r="CI278" s="745">
        <v>4.035835416666667</v>
      </c>
      <c r="CJ278" s="745">
        <v>4.035835416666667</v>
      </c>
      <c r="CK278" s="745">
        <v>4.035835416666667</v>
      </c>
      <c r="CL278" s="745">
        <v>4.035835416666667</v>
      </c>
      <c r="CM278" s="745">
        <v>4.035835416666667</v>
      </c>
      <c r="CN278" s="745">
        <v>4.035835416666667</v>
      </c>
      <c r="CO278" s="745">
        <v>4.035835416666667</v>
      </c>
      <c r="CP278" s="745">
        <v>4.035835416666667</v>
      </c>
      <c r="CQ278" s="745">
        <v>4.035835416666667</v>
      </c>
      <c r="CR278" s="745">
        <v>4.035835416666667</v>
      </c>
      <c r="CS278" s="745">
        <v>4.035835416666667</v>
      </c>
      <c r="CT278" s="745">
        <v>4.8483208333333332</v>
      </c>
      <c r="CU278" s="745">
        <v>4.8483208333333332</v>
      </c>
      <c r="CV278" s="745">
        <v>4.8483208333333332</v>
      </c>
      <c r="CW278" s="745">
        <v>4.8483208333333332</v>
      </c>
      <c r="CX278" s="745">
        <v>4.8483208333333332</v>
      </c>
      <c r="CY278" s="745">
        <v>4.8483208333333332</v>
      </c>
      <c r="CZ278" s="745">
        <v>4.8483208333333332</v>
      </c>
      <c r="DA278" s="745">
        <v>4.8483208333333332</v>
      </c>
      <c r="DB278" s="745">
        <v>4.8483208333333332</v>
      </c>
      <c r="DC278" s="745">
        <v>4.8483208333333332</v>
      </c>
      <c r="DD278" s="745">
        <v>4.8483208333333332</v>
      </c>
      <c r="DE278" s="745">
        <v>4.8483208333333332</v>
      </c>
      <c r="DF278" s="745">
        <v>5.8487079450833335</v>
      </c>
      <c r="DG278" s="745">
        <v>5.8487079450833335</v>
      </c>
      <c r="DH278" s="745">
        <v>5.8487079450833335</v>
      </c>
      <c r="DI278" s="745">
        <v>5.8487079450833335</v>
      </c>
      <c r="DJ278" s="745">
        <v>5.8487079450833335</v>
      </c>
      <c r="DK278" s="745">
        <v>5.8487079450833335</v>
      </c>
      <c r="DL278" s="745">
        <v>5.8487079450833335</v>
      </c>
      <c r="DM278" s="745">
        <v>5.8487079450833335</v>
      </c>
      <c r="DN278" s="745">
        <v>5.8487079450833335</v>
      </c>
      <c r="DO278" s="745">
        <v>5.8487079450833335</v>
      </c>
      <c r="DP278" s="745">
        <v>5.8487079450833335</v>
      </c>
      <c r="DQ278" s="745">
        <v>5.8487079450833335</v>
      </c>
      <c r="DR278" s="745">
        <v>6.9066554734999999</v>
      </c>
      <c r="DS278" s="745">
        <v>6.9066554734999999</v>
      </c>
      <c r="DT278" s="745">
        <v>6.9066554734999999</v>
      </c>
      <c r="DU278" s="745">
        <v>6.9066554734999999</v>
      </c>
      <c r="DV278" s="745">
        <v>6.9066554734999999</v>
      </c>
      <c r="DW278" s="745">
        <v>6.9066554734999999</v>
      </c>
      <c r="DX278" s="745">
        <v>6.9066554734999999</v>
      </c>
      <c r="DY278" s="745">
        <v>6.9066554734999999</v>
      </c>
      <c r="DZ278" s="745">
        <v>6.9066554734999999</v>
      </c>
      <c r="EA278" s="745">
        <v>6.9066554734999999</v>
      </c>
      <c r="EB278" s="745">
        <v>6.9066554734999999</v>
      </c>
      <c r="EC278" s="745">
        <v>6.9066554734999999</v>
      </c>
      <c r="ED278" s="745">
        <v>8.2923537784166665</v>
      </c>
      <c r="EE278" s="745">
        <v>8.2923537784166665</v>
      </c>
      <c r="EF278" s="745">
        <v>8.2923537784166665</v>
      </c>
      <c r="EG278" s="745">
        <v>8.2923537784166665</v>
      </c>
      <c r="EH278" s="745">
        <v>8.2923537784166665</v>
      </c>
      <c r="EI278" s="745">
        <v>8.2923537784166665</v>
      </c>
      <c r="EJ278" s="745">
        <v>8.2923537784166665</v>
      </c>
      <c r="EK278" s="745">
        <v>8.2923537784166665</v>
      </c>
      <c r="EL278" s="745">
        <v>8.2923537784166665</v>
      </c>
      <c r="EM278" s="745">
        <v>8.2923537784166665</v>
      </c>
      <c r="EN278" s="745">
        <v>8.2923537784166665</v>
      </c>
      <c r="EO278" s="745">
        <v>8.2923537784166665</v>
      </c>
      <c r="EP278" s="745">
        <v>9.4116</v>
      </c>
      <c r="EQ278" s="745">
        <v>8.2608999999999995</v>
      </c>
      <c r="ER278" s="745">
        <v>10.0154</v>
      </c>
      <c r="ES278" s="745">
        <v>9.7668999999999997</v>
      </c>
      <c r="ET278" s="745">
        <v>9.5553999999999988</v>
      </c>
      <c r="EU278" s="745">
        <v>10.387</v>
      </c>
      <c r="EV278" s="745">
        <v>9.6048999999999989</v>
      </c>
      <c r="EW278" s="745">
        <v>10.3903</v>
      </c>
      <c r="EX278" s="745">
        <v>9.9152000000000005</v>
      </c>
      <c r="EY278" s="745">
        <v>10.2142</v>
      </c>
      <c r="EZ278" s="745">
        <v>11.895299999999999</v>
      </c>
      <c r="FA278" s="745">
        <v>11.5648</v>
      </c>
      <c r="FB278" s="745">
        <v>11.690299999999999</v>
      </c>
      <c r="FC278" s="745">
        <v>11.6149</v>
      </c>
      <c r="FD278" s="745">
        <v>11.647500000000001</v>
      </c>
      <c r="FE278" s="745">
        <v>10.822700000000001</v>
      </c>
      <c r="FF278" s="745">
        <v>12.672799999999999</v>
      </c>
      <c r="FG278" s="745">
        <v>12.947899999999999</v>
      </c>
      <c r="FH278" s="745">
        <v>13.3018</v>
      </c>
      <c r="FI278" s="745">
        <v>13.8018</v>
      </c>
      <c r="FJ278" s="745">
        <v>15.9435</v>
      </c>
      <c r="FK278" s="745">
        <v>15.8424</v>
      </c>
      <c r="FL278" s="745">
        <v>14.826799999999999</v>
      </c>
      <c r="FM278" s="745">
        <v>16.5852</v>
      </c>
      <c r="FN278" s="745">
        <v>15.978399999999999</v>
      </c>
      <c r="FO278" s="745">
        <v>16.263300000000001</v>
      </c>
      <c r="FP278" s="745">
        <v>13.9215</v>
      </c>
      <c r="FQ278" s="745">
        <v>14.3789</v>
      </c>
      <c r="FR278" s="745">
        <v>13.683200000000001</v>
      </c>
      <c r="FS278" s="745">
        <v>14.745899999999999</v>
      </c>
      <c r="FT278" s="745">
        <v>15.043299999999999</v>
      </c>
      <c r="FU278" s="745">
        <v>15.857299999999999</v>
      </c>
      <c r="FV278" s="745">
        <v>15.3857</v>
      </c>
      <c r="FW278" s="745">
        <v>15.346200000000001</v>
      </c>
      <c r="FX278" s="745">
        <v>16.407499999999999</v>
      </c>
      <c r="FY278" s="745">
        <v>16.686499999999999</v>
      </c>
      <c r="FZ278" s="745">
        <v>16.5548</v>
      </c>
      <c r="GA278" s="745">
        <v>15.553700000000001</v>
      </c>
      <c r="GB278" s="745">
        <v>17.471700000000002</v>
      </c>
      <c r="GC278" s="745">
        <v>16.3583</v>
      </c>
      <c r="GD278" s="745">
        <v>15.6881</v>
      </c>
      <c r="GE278" s="745">
        <v>17.7105</v>
      </c>
      <c r="GF278" s="745">
        <v>17.6343</v>
      </c>
      <c r="GG278" s="745">
        <v>19.058599999999998</v>
      </c>
      <c r="GH278" s="745">
        <v>18.961500000000001</v>
      </c>
      <c r="GI278" s="745">
        <v>19.161000000000001</v>
      </c>
      <c r="GJ278" s="745">
        <v>20.3108</v>
      </c>
      <c r="GK278" s="745">
        <v>22.339200000000002</v>
      </c>
      <c r="GL278" s="745">
        <v>21.822200000000002</v>
      </c>
      <c r="GM278" s="745">
        <v>19.162560000000003</v>
      </c>
      <c r="GN278" s="745">
        <v>19.557560000000002</v>
      </c>
      <c r="GO278" s="745">
        <v>20.508900000000001</v>
      </c>
      <c r="GP278" s="745">
        <v>22.770299999999999</v>
      </c>
      <c r="GQ278" s="745">
        <v>23.7254</v>
      </c>
      <c r="GR278" s="745">
        <v>20.966528663800002</v>
      </c>
      <c r="GS278" s="745">
        <v>23.6671240272</v>
      </c>
      <c r="GT278" s="745">
        <v>23.953027627900003</v>
      </c>
      <c r="GU278" s="745">
        <v>21.652000000000001</v>
      </c>
      <c r="GV278" s="745">
        <v>23.069839999999999</v>
      </c>
      <c r="GW278" s="745">
        <v>24.892345000000002</v>
      </c>
      <c r="GX278" s="745">
        <v>23.2239</v>
      </c>
      <c r="GY278" s="745">
        <v>24.133299999999998</v>
      </c>
      <c r="GZ278" s="745">
        <v>24.619499999999999</v>
      </c>
      <c r="HA278" s="745">
        <v>21.920300000000001</v>
      </c>
      <c r="HB278" s="745">
        <v>24.101099999999999</v>
      </c>
      <c r="HC278" s="745">
        <v>26.454900000000002</v>
      </c>
      <c r="HD278" s="745">
        <v>25.064599999999999</v>
      </c>
      <c r="HE278" s="745">
        <v>25.4953</v>
      </c>
      <c r="HF278" s="745">
        <v>26.915500000000002</v>
      </c>
      <c r="HG278" s="745">
        <v>26.531306822147378</v>
      </c>
      <c r="HH278" s="745">
        <v>24.98555869265882</v>
      </c>
      <c r="HI278" s="745">
        <v>26.125447644255175</v>
      </c>
      <c r="HJ278" s="745">
        <v>27.888198336466331</v>
      </c>
      <c r="HK278" s="745">
        <v>24.784347504198433</v>
      </c>
      <c r="HL278" s="745">
        <v>26.467188712430286</v>
      </c>
      <c r="HM278" s="745">
        <v>26.181016224506465</v>
      </c>
      <c r="HN278" s="745">
        <v>27.027884673222939</v>
      </c>
      <c r="HO278" s="745">
        <v>32.036213115318802</v>
      </c>
      <c r="HP278" s="745">
        <v>27.175925627697268</v>
      </c>
      <c r="HQ278" s="745">
        <v>31.448783389300786</v>
      </c>
      <c r="HR278" s="745">
        <v>32.695062422293432</v>
      </c>
      <c r="HS278" s="745">
        <v>30.093787589345226</v>
      </c>
      <c r="HT278" s="745">
        <v>31.622931282824723</v>
      </c>
      <c r="HU278" s="745">
        <v>30.767406408693802</v>
      </c>
      <c r="HV278" s="745">
        <v>34.382431935825046</v>
      </c>
      <c r="HW278" s="745">
        <v>31.154646210163069</v>
      </c>
      <c r="HX278" s="745">
        <v>31.832167890064213</v>
      </c>
      <c r="HY278" s="745">
        <v>30.847774212253356</v>
      </c>
      <c r="HZ278" s="745">
        <v>37.059071629357625</v>
      </c>
      <c r="IA278" s="745">
        <v>44.856672864505647</v>
      </c>
      <c r="IB278" s="745">
        <v>34.044234721423337</v>
      </c>
      <c r="IC278" s="745">
        <v>34.29596958275522</v>
      </c>
      <c r="ID278" s="745">
        <v>40.407163301722527</v>
      </c>
      <c r="IE278" s="745">
        <v>32.822443309882217</v>
      </c>
      <c r="IF278" s="745">
        <v>32.604727360794364</v>
      </c>
      <c r="IG278" s="745">
        <v>36.848967973615132</v>
      </c>
      <c r="IH278" s="745">
        <v>34.063865863482597</v>
      </c>
      <c r="II278" s="745">
        <v>31.988126682468085</v>
      </c>
      <c r="IJ278" s="745">
        <v>35.181410989911789</v>
      </c>
      <c r="IK278" s="745">
        <v>35.864216277090101</v>
      </c>
      <c r="IL278" s="745">
        <v>35.710730559602688</v>
      </c>
      <c r="IM278" s="745">
        <v>48.394044200851191</v>
      </c>
      <c r="IN278" s="745">
        <v>36.017546511268577</v>
      </c>
      <c r="IO278" s="745">
        <v>38.71828427882236</v>
      </c>
      <c r="IP278" s="745">
        <v>43.069802325784131</v>
      </c>
      <c r="IQ278" s="745">
        <v>41.524162978379593</v>
      </c>
      <c r="IR278" s="745">
        <v>38.419026093744549</v>
      </c>
      <c r="IS278" s="745">
        <v>47.647654626847959</v>
      </c>
      <c r="IT278" s="745">
        <v>40.436518023905741</v>
      </c>
      <c r="IU278" s="745">
        <v>39.103427348713439</v>
      </c>
      <c r="IV278" s="745">
        <v>44.097411509082349</v>
      </c>
      <c r="IW278" s="745">
        <v>41.603929950538571</v>
      </c>
      <c r="IX278" s="745">
        <v>41.569464513546087</v>
      </c>
      <c r="IY278" s="745">
        <v>58.062729940586692</v>
      </c>
      <c r="IZ278" s="745">
        <v>39.527052364900001</v>
      </c>
      <c r="JA278" s="745">
        <v>42.818899499300009</v>
      </c>
      <c r="JB278" s="745">
        <v>46.790589943999997</v>
      </c>
      <c r="JC278" s="745">
        <v>39.023771138699999</v>
      </c>
      <c r="JD278" s="745">
        <v>41.684953767900005</v>
      </c>
      <c r="JE278" s="745">
        <v>48.221292091819997</v>
      </c>
      <c r="JF278" s="745">
        <v>45.778980718100001</v>
      </c>
      <c r="JG278" s="745">
        <v>43.676228391100004</v>
      </c>
      <c r="JH278" s="745">
        <v>48.967417331000007</v>
      </c>
      <c r="JI278" s="745">
        <v>42.485499302900003</v>
      </c>
      <c r="JJ278" s="745">
        <v>45.112971943700011</v>
      </c>
      <c r="JK278" s="745">
        <v>60.468120292899989</v>
      </c>
      <c r="JL278" s="745">
        <v>44.797875797699994</v>
      </c>
      <c r="JM278" s="745">
        <v>45.5477164399</v>
      </c>
      <c r="JN278" s="745">
        <v>53.77540983518999</v>
      </c>
      <c r="JO278" s="745">
        <v>48.820116958200003</v>
      </c>
      <c r="JP278" s="745">
        <v>47.771835361160008</v>
      </c>
      <c r="JQ278" s="745">
        <v>58.566249298130003</v>
      </c>
      <c r="JR278" s="745">
        <v>50.211513377449997</v>
      </c>
      <c r="JS278" s="745">
        <v>48.096043656969997</v>
      </c>
      <c r="JT278" s="745">
        <v>53.197381827259996</v>
      </c>
      <c r="JU278" s="745">
        <v>50.165768678964042</v>
      </c>
      <c r="JV278" s="745">
        <v>50.777974140087323</v>
      </c>
      <c r="JW278" s="745">
        <v>64.329564190127527</v>
      </c>
      <c r="JX278" s="745">
        <v>49.047515527320002</v>
      </c>
      <c r="JY278" s="745">
        <v>55.9534801808</v>
      </c>
      <c r="JZ278" s="745">
        <v>56.180142703960001</v>
      </c>
      <c r="KA278" s="745">
        <v>50.583445224296661</v>
      </c>
      <c r="KB278" s="745">
        <v>53.589851192056663</v>
      </c>
      <c r="KC278" s="745">
        <v>63.491690591056667</v>
      </c>
      <c r="KD278" s="745">
        <v>57.058484830496539</v>
      </c>
      <c r="KE278" s="745">
        <v>57.352404683147306</v>
      </c>
      <c r="KF278" s="745">
        <v>55.750775766247251</v>
      </c>
      <c r="KG278" s="745">
        <v>58.656694224941994</v>
      </c>
      <c r="KH278" s="745">
        <v>59.182104264638305</v>
      </c>
      <c r="KI278" s="745">
        <v>73.132967703428662</v>
      </c>
      <c r="KJ278" s="746">
        <v>54.263382039290008</v>
      </c>
      <c r="KK278" s="746">
        <v>61.952180569923961</v>
      </c>
      <c r="KL278" s="746">
        <v>61.400699289466829</v>
      </c>
      <c r="KM278" s="746">
        <v>58.598301699079997</v>
      </c>
      <c r="KN278" s="746">
        <v>60.445300122399203</v>
      </c>
      <c r="KO278" s="746">
        <v>78.471032264479192</v>
      </c>
      <c r="KP278" s="746">
        <v>66.07755830056</v>
      </c>
      <c r="KQ278" s="746">
        <v>58.48371647499664</v>
      </c>
      <c r="KR278" s="746">
        <v>60.428050559280003</v>
      </c>
      <c r="KS278" s="746">
        <v>38.734274717475898</v>
      </c>
      <c r="KT278" s="746">
        <v>40.964304717332695</v>
      </c>
      <c r="KU278" s="746">
        <v>72.390007426795904</v>
      </c>
      <c r="KV278" s="746">
        <v>54.168901728150594</v>
      </c>
      <c r="KW278" s="746">
        <v>60.051041430954385</v>
      </c>
      <c r="KX278" s="746">
        <v>71.479806972853822</v>
      </c>
      <c r="KY278" s="746">
        <v>63.371288552983501</v>
      </c>
      <c r="KZ278" s="746">
        <v>61.997095310571702</v>
      </c>
      <c r="LA278" s="746">
        <v>69.343101686268739</v>
      </c>
      <c r="LB278" s="746">
        <v>0</v>
      </c>
      <c r="LC278" s="746">
        <v>0</v>
      </c>
      <c r="LD278" s="746">
        <v>0</v>
      </c>
      <c r="LE278" s="746">
        <v>0</v>
      </c>
      <c r="LF278" s="746">
        <v>0</v>
      </c>
      <c r="LG278" s="746">
        <v>0</v>
      </c>
      <c r="LH278" s="746">
        <v>0</v>
      </c>
      <c r="LI278" s="746">
        <v>0</v>
      </c>
      <c r="LJ278" s="746">
        <v>0</v>
      </c>
      <c r="LK278" s="746">
        <v>0</v>
      </c>
      <c r="LL278" s="746">
        <v>0</v>
      </c>
      <c r="LM278" s="746">
        <v>0</v>
      </c>
      <c r="LN278" s="746"/>
      <c r="LO278" s="746"/>
      <c r="LP278" s="746"/>
      <c r="LQ278" s="746"/>
      <c r="LR278" s="746"/>
      <c r="LS278" s="746"/>
      <c r="LT278" s="746"/>
      <c r="LU278" s="746"/>
      <c r="LV278" s="746"/>
      <c r="LW278" s="746"/>
      <c r="LX278" s="746"/>
      <c r="LY278" s="746"/>
      <c r="LZ278" s="746"/>
      <c r="MA278" s="746"/>
      <c r="MB278" s="746"/>
      <c r="MC278" s="746"/>
      <c r="MD278" s="746"/>
      <c r="ME278" s="746"/>
      <c r="MF278" s="746"/>
      <c r="MG278" s="746"/>
      <c r="MH278" s="746"/>
      <c r="MI278" s="746"/>
      <c r="MJ278" s="746"/>
      <c r="MK278" s="746"/>
      <c r="ML278" s="746"/>
      <c r="MM278" s="746"/>
      <c r="MN278" s="746"/>
      <c r="MO278" s="746"/>
      <c r="MP278" s="746"/>
      <c r="MQ278" s="746"/>
      <c r="MR278" s="746"/>
      <c r="MS278" s="746"/>
      <c r="MT278" s="746"/>
      <c r="MU278" s="746"/>
      <c r="MV278" s="746"/>
      <c r="MW278" s="746"/>
    </row>
    <row r="279" spans="1:361" ht="15.6">
      <c r="A279" s="740" t="s">
        <v>766</v>
      </c>
      <c r="B279" s="745"/>
      <c r="C279" s="745"/>
      <c r="D279" s="745"/>
      <c r="E279" s="745"/>
      <c r="F279" s="745"/>
      <c r="G279" s="745"/>
      <c r="H279" s="745"/>
      <c r="I279" s="745"/>
      <c r="J279" s="745"/>
      <c r="K279" s="745"/>
      <c r="L279" s="745"/>
      <c r="M279" s="745"/>
      <c r="N279" s="745"/>
      <c r="O279" s="745"/>
      <c r="P279" s="745"/>
      <c r="Q279" s="745"/>
      <c r="R279" s="745"/>
      <c r="S279" s="745"/>
      <c r="T279" s="745"/>
      <c r="U279" s="745"/>
      <c r="V279" s="745"/>
      <c r="W279" s="745"/>
      <c r="X279" s="745"/>
      <c r="Y279" s="745"/>
      <c r="Z279" s="745"/>
      <c r="AA279" s="745"/>
      <c r="AB279" s="745"/>
      <c r="AC279" s="745"/>
      <c r="AD279" s="745"/>
      <c r="AE279" s="745"/>
      <c r="AF279" s="745"/>
      <c r="AG279" s="745"/>
      <c r="AH279" s="745"/>
      <c r="AI279" s="745"/>
      <c r="AJ279" s="745"/>
      <c r="AK279" s="745"/>
      <c r="AL279" s="745"/>
      <c r="AM279" s="745"/>
      <c r="AN279" s="745"/>
      <c r="AO279" s="745"/>
      <c r="AP279" s="745"/>
      <c r="AQ279" s="745"/>
      <c r="AR279" s="745"/>
      <c r="AS279" s="745"/>
      <c r="AT279" s="745"/>
      <c r="AU279" s="745"/>
      <c r="AV279" s="745"/>
      <c r="AW279" s="745"/>
      <c r="AX279" s="745">
        <v>1.040775</v>
      </c>
      <c r="AY279" s="745">
        <v>1.040775</v>
      </c>
      <c r="AZ279" s="745">
        <v>1.040775</v>
      </c>
      <c r="BA279" s="745">
        <v>1.040775</v>
      </c>
      <c r="BB279" s="745">
        <v>1.040775</v>
      </c>
      <c r="BC279" s="745">
        <v>1.040775</v>
      </c>
      <c r="BD279" s="745">
        <v>1.040775</v>
      </c>
      <c r="BE279" s="745">
        <v>1.040775</v>
      </c>
      <c r="BF279" s="745">
        <v>1.040775</v>
      </c>
      <c r="BG279" s="745">
        <v>1.040775</v>
      </c>
      <c r="BH279" s="745">
        <v>1.040775</v>
      </c>
      <c r="BI279" s="745">
        <v>1.040775</v>
      </c>
      <c r="BJ279" s="745">
        <v>1.0096895833333333</v>
      </c>
      <c r="BK279" s="745">
        <v>1.0096895833333333</v>
      </c>
      <c r="BL279" s="745">
        <v>1.0096895833333333</v>
      </c>
      <c r="BM279" s="745">
        <v>1.0096895833333333</v>
      </c>
      <c r="BN279" s="745">
        <v>1.0096895833333333</v>
      </c>
      <c r="BO279" s="745">
        <v>1.0096895833333333</v>
      </c>
      <c r="BP279" s="745">
        <v>1.0096895833333333</v>
      </c>
      <c r="BQ279" s="745">
        <v>1.0096895833333333</v>
      </c>
      <c r="BR279" s="745">
        <v>1.0096895833333333</v>
      </c>
      <c r="BS279" s="745">
        <v>1.0096895833333333</v>
      </c>
      <c r="BT279" s="745">
        <v>1.0096895833333333</v>
      </c>
      <c r="BU279" s="745">
        <v>1.0096895833333333</v>
      </c>
      <c r="BV279" s="745">
        <v>1.1717416666666667</v>
      </c>
      <c r="BW279" s="745">
        <v>1.1717416666666667</v>
      </c>
      <c r="BX279" s="745">
        <v>1.1717416666666667</v>
      </c>
      <c r="BY279" s="745">
        <v>1.1717416666666667</v>
      </c>
      <c r="BZ279" s="745">
        <v>1.1717416666666667</v>
      </c>
      <c r="CA279" s="745">
        <v>1.1717416666666667</v>
      </c>
      <c r="CB279" s="745">
        <v>1.1717416666666667</v>
      </c>
      <c r="CC279" s="745">
        <v>1.1717416666666667</v>
      </c>
      <c r="CD279" s="745">
        <v>1.1717416666666667</v>
      </c>
      <c r="CE279" s="745">
        <v>1.1717416666666667</v>
      </c>
      <c r="CF279" s="745">
        <v>1.1717416666666667</v>
      </c>
      <c r="CG279" s="745">
        <v>1.1717416666666667</v>
      </c>
      <c r="CH279" s="745">
        <v>1.4477958333333334</v>
      </c>
      <c r="CI279" s="745">
        <v>1.4477958333333334</v>
      </c>
      <c r="CJ279" s="745">
        <v>1.4477958333333334</v>
      </c>
      <c r="CK279" s="745">
        <v>1.4477958333333334</v>
      </c>
      <c r="CL279" s="745">
        <v>1.4477958333333334</v>
      </c>
      <c r="CM279" s="745">
        <v>1.4477958333333334</v>
      </c>
      <c r="CN279" s="745">
        <v>1.4477958333333334</v>
      </c>
      <c r="CO279" s="745">
        <v>1.4477958333333334</v>
      </c>
      <c r="CP279" s="745">
        <v>1.4477958333333334</v>
      </c>
      <c r="CQ279" s="745">
        <v>1.4477958333333334</v>
      </c>
      <c r="CR279" s="745">
        <v>1.4477958333333334</v>
      </c>
      <c r="CS279" s="745">
        <v>1.4477958333333334</v>
      </c>
      <c r="CT279" s="745">
        <v>1.8175666666666668</v>
      </c>
      <c r="CU279" s="745">
        <v>1.8175666666666668</v>
      </c>
      <c r="CV279" s="745">
        <v>1.8175666666666668</v>
      </c>
      <c r="CW279" s="745">
        <v>1.8175666666666668</v>
      </c>
      <c r="CX279" s="745">
        <v>1.8175666666666668</v>
      </c>
      <c r="CY279" s="745">
        <v>1.8175666666666668</v>
      </c>
      <c r="CZ279" s="745">
        <v>1.8175666666666668</v>
      </c>
      <c r="DA279" s="745">
        <v>1.8175666666666668</v>
      </c>
      <c r="DB279" s="745">
        <v>1.8175666666666668</v>
      </c>
      <c r="DC279" s="745">
        <v>1.8175666666666668</v>
      </c>
      <c r="DD279" s="745">
        <v>1.8175666666666668</v>
      </c>
      <c r="DE279" s="745">
        <v>1.8175666666666668</v>
      </c>
      <c r="DF279" s="745">
        <v>2.1598075146249998</v>
      </c>
      <c r="DG279" s="745">
        <v>2.1598075146249998</v>
      </c>
      <c r="DH279" s="745">
        <v>2.1598075146249998</v>
      </c>
      <c r="DI279" s="745">
        <v>2.1598075146249998</v>
      </c>
      <c r="DJ279" s="745">
        <v>2.1598075146249998</v>
      </c>
      <c r="DK279" s="745">
        <v>2.1598075146249998</v>
      </c>
      <c r="DL279" s="745">
        <v>2.1598075146249998</v>
      </c>
      <c r="DM279" s="745">
        <v>2.1598075146249998</v>
      </c>
      <c r="DN279" s="745">
        <v>2.1598075146249998</v>
      </c>
      <c r="DO279" s="745">
        <v>2.1598075146249998</v>
      </c>
      <c r="DP279" s="745">
        <v>2.1598075146249998</v>
      </c>
      <c r="DQ279" s="745">
        <v>2.1598075146249998</v>
      </c>
      <c r="DR279" s="745">
        <v>2.4536900292499997</v>
      </c>
      <c r="DS279" s="745">
        <v>2.4536900292499997</v>
      </c>
      <c r="DT279" s="745">
        <v>2.4536900292499997</v>
      </c>
      <c r="DU279" s="745">
        <v>2.4536900292499997</v>
      </c>
      <c r="DV279" s="745">
        <v>2.4536900292499997</v>
      </c>
      <c r="DW279" s="745">
        <v>2.4536900292499997</v>
      </c>
      <c r="DX279" s="745">
        <v>2.4536900292499997</v>
      </c>
      <c r="DY279" s="745">
        <v>2.4536900292499997</v>
      </c>
      <c r="DZ279" s="745">
        <v>2.4536900292499997</v>
      </c>
      <c r="EA279" s="745">
        <v>2.4536900292499997</v>
      </c>
      <c r="EB279" s="745">
        <v>2.4536900292499997</v>
      </c>
      <c r="EC279" s="745">
        <v>2.4536900292499997</v>
      </c>
      <c r="ED279" s="745">
        <v>2.7275658479583336</v>
      </c>
      <c r="EE279" s="745">
        <v>2.7275658479583336</v>
      </c>
      <c r="EF279" s="745">
        <v>2.7275658479583336</v>
      </c>
      <c r="EG279" s="745">
        <v>2.7275658479583336</v>
      </c>
      <c r="EH279" s="745">
        <v>2.7275658479583336</v>
      </c>
      <c r="EI279" s="745">
        <v>2.7275658479583336</v>
      </c>
      <c r="EJ279" s="745">
        <v>2.7275658479583336</v>
      </c>
      <c r="EK279" s="745">
        <v>2.7275658479583336</v>
      </c>
      <c r="EL279" s="745">
        <v>2.7275658479583336</v>
      </c>
      <c r="EM279" s="745">
        <v>2.7275658479583336</v>
      </c>
      <c r="EN279" s="745">
        <v>2.7275658479583336</v>
      </c>
      <c r="EO279" s="745">
        <v>2.7275658479583336</v>
      </c>
      <c r="EP279" s="745">
        <v>2.2593000000000001</v>
      </c>
      <c r="EQ279" s="745">
        <v>2.0148999999999999</v>
      </c>
      <c r="ER279" s="745">
        <v>2.6955999999999998</v>
      </c>
      <c r="ES279" s="745">
        <v>3.0237999999999996</v>
      </c>
      <c r="ET279" s="745">
        <v>2.7294999999999998</v>
      </c>
      <c r="EU279" s="745">
        <v>2.6869000000000001</v>
      </c>
      <c r="EV279" s="745">
        <v>2.3318000000000003</v>
      </c>
      <c r="EW279" s="745">
        <v>3.2033</v>
      </c>
      <c r="EX279" s="745">
        <v>2.4158000000000004</v>
      </c>
      <c r="EY279" s="745">
        <v>2.4990999999999999</v>
      </c>
      <c r="EZ279" s="745">
        <v>2.5836000000000001</v>
      </c>
      <c r="FA279" s="745">
        <v>2.5763999999999996</v>
      </c>
      <c r="FB279" s="745">
        <v>2.6505999999999998</v>
      </c>
      <c r="FC279" s="745">
        <v>2.6443000000000003</v>
      </c>
      <c r="FD279" s="745">
        <v>3.4626999999999999</v>
      </c>
      <c r="FE279" s="745">
        <v>2.8732000000000002</v>
      </c>
      <c r="FF279" s="745">
        <v>3.4509000000000003</v>
      </c>
      <c r="FG279" s="745">
        <v>3.4799000000000002</v>
      </c>
      <c r="FH279" s="745">
        <v>3.5015999999999998</v>
      </c>
      <c r="FI279" s="745">
        <v>3.6949000000000001</v>
      </c>
      <c r="FJ279" s="745">
        <v>4.0191999999999997</v>
      </c>
      <c r="FK279" s="745">
        <v>4.2493999999999996</v>
      </c>
      <c r="FL279" s="745">
        <v>4.2018999999999993</v>
      </c>
      <c r="FM279" s="745">
        <v>5.6950000000000003</v>
      </c>
      <c r="FN279" s="745">
        <v>3.7675000000000001</v>
      </c>
      <c r="FO279" s="745">
        <v>4.6877999999999993</v>
      </c>
      <c r="FP279" s="745">
        <v>5.0786000000000007</v>
      </c>
      <c r="FQ279" s="745">
        <v>4.4198000000000004</v>
      </c>
      <c r="FR279" s="745">
        <v>3.8992999999999998</v>
      </c>
      <c r="FS279" s="745">
        <v>4.7658000000000005</v>
      </c>
      <c r="FT279" s="745">
        <v>2.9855999999999998</v>
      </c>
      <c r="FU279" s="745">
        <v>2.6494</v>
      </c>
      <c r="FV279" s="745">
        <v>1.9910999999999999</v>
      </c>
      <c r="FW279" s="745">
        <v>2.9409999999999998</v>
      </c>
      <c r="FX279" s="745">
        <v>3.1635</v>
      </c>
      <c r="FY279" s="745">
        <v>2.3130000000000002</v>
      </c>
      <c r="FZ279" s="745">
        <v>2.8007</v>
      </c>
      <c r="GA279" s="745">
        <v>2.222</v>
      </c>
      <c r="GB279" s="745">
        <v>3.5944000000000003</v>
      </c>
      <c r="GC279" s="745">
        <v>2.5757999999999996</v>
      </c>
      <c r="GD279" s="745">
        <v>2.1346999999999996</v>
      </c>
      <c r="GE279" s="745">
        <v>2.7659000000000002</v>
      </c>
      <c r="GF279" s="745">
        <v>2.6834000000000002</v>
      </c>
      <c r="GG279" s="745">
        <v>2.8464</v>
      </c>
      <c r="GH279" s="745">
        <v>3.226</v>
      </c>
      <c r="GI279" s="745">
        <v>2.3008999999999999</v>
      </c>
      <c r="GJ279" s="745">
        <v>3.4775</v>
      </c>
      <c r="GK279" s="745">
        <v>3.3310999999999997</v>
      </c>
      <c r="GL279" s="745">
        <v>4.1364999999999998</v>
      </c>
      <c r="GM279" s="745">
        <v>2.36</v>
      </c>
      <c r="GN279" s="745">
        <v>4.4958</v>
      </c>
      <c r="GO279" s="745">
        <v>2.9993000000000003</v>
      </c>
      <c r="GP279" s="745">
        <v>2.5949</v>
      </c>
      <c r="GQ279" s="745">
        <v>3.3083999999999998</v>
      </c>
      <c r="GR279" s="745">
        <v>2.6107166510000002</v>
      </c>
      <c r="GS279" s="745">
        <v>4.5082279999999999</v>
      </c>
      <c r="GT279" s="745">
        <v>2.9528000000000003</v>
      </c>
      <c r="GU279" s="745">
        <v>2.6674000000000002</v>
      </c>
      <c r="GV279" s="745">
        <v>3.8698399999999999</v>
      </c>
      <c r="GW279" s="745">
        <v>4.15334</v>
      </c>
      <c r="GX279" s="745">
        <v>4.1672999999999991</v>
      </c>
      <c r="GY279" s="745">
        <v>3.8741000000000003</v>
      </c>
      <c r="GZ279" s="745">
        <v>4.0420999999999996</v>
      </c>
      <c r="HA279" s="745">
        <v>4.1261999999999999</v>
      </c>
      <c r="HB279" s="745">
        <v>5.0997000000000003</v>
      </c>
      <c r="HC279" s="745">
        <v>3.8818000000000001</v>
      </c>
      <c r="HD279" s="745">
        <v>5.6673</v>
      </c>
      <c r="HE279" s="745">
        <v>6.6608000000000001</v>
      </c>
      <c r="HF279" s="745">
        <v>4.3363999999999994</v>
      </c>
      <c r="HG279" s="745">
        <v>3.843894852</v>
      </c>
      <c r="HH279" s="745">
        <v>3.7201749240000002</v>
      </c>
      <c r="HI279" s="745">
        <v>3.76540696</v>
      </c>
      <c r="HJ279" s="745">
        <v>4.0547086649999997</v>
      </c>
      <c r="HK279" s="745">
        <v>3.2822493419999996</v>
      </c>
      <c r="HL279" s="745">
        <v>3.21077587</v>
      </c>
      <c r="HM279" s="745">
        <v>3.2065292360000002</v>
      </c>
      <c r="HN279" s="745">
        <v>3.6739556950000001</v>
      </c>
      <c r="HO279" s="745">
        <v>4.4572365920000001</v>
      </c>
      <c r="HP279" s="745">
        <v>3.9393244790000002</v>
      </c>
      <c r="HQ279" s="745">
        <v>3.8202676950000001</v>
      </c>
      <c r="HR279" s="745">
        <v>4.3750961170000009</v>
      </c>
      <c r="HS279" s="745">
        <v>4.9460916490000004</v>
      </c>
      <c r="HT279" s="745">
        <v>4.5951193520000002</v>
      </c>
      <c r="HU279" s="745">
        <v>4.8533161430000007</v>
      </c>
      <c r="HV279" s="745">
        <v>5.2829806130000003</v>
      </c>
      <c r="HW279" s="745">
        <v>4.6631892639999997</v>
      </c>
      <c r="HX279" s="745">
        <v>4.853641917</v>
      </c>
      <c r="HY279" s="745">
        <v>4.6720987699999998</v>
      </c>
      <c r="HZ279" s="745">
        <v>5.1804120569999998</v>
      </c>
      <c r="IA279" s="745">
        <v>6.6748379409999998</v>
      </c>
      <c r="IB279" s="745">
        <v>4.4563394450000002</v>
      </c>
      <c r="IC279" s="745">
        <v>4.3919501279999995</v>
      </c>
      <c r="ID279" s="745">
        <v>5.0807098110000002</v>
      </c>
      <c r="IE279" s="745">
        <v>4.5882690229999996</v>
      </c>
      <c r="IF279" s="745">
        <v>5.1776039040000006</v>
      </c>
      <c r="IG279" s="745">
        <v>5.0770663970000003</v>
      </c>
      <c r="IH279" s="745">
        <v>5.7757457929999996</v>
      </c>
      <c r="II279" s="745">
        <v>5.1678418309999996</v>
      </c>
      <c r="IJ279" s="745">
        <v>5.3520139840000001</v>
      </c>
      <c r="IK279" s="745">
        <v>5.4402056289999994</v>
      </c>
      <c r="IL279" s="745">
        <v>6.3478676700000003</v>
      </c>
      <c r="IM279" s="745">
        <v>6.5963300519999999</v>
      </c>
      <c r="IN279" s="745">
        <v>5.4445769111376707</v>
      </c>
      <c r="IO279" s="745">
        <v>5.805323652966166</v>
      </c>
      <c r="IP279" s="745">
        <v>6.8912519040461664</v>
      </c>
      <c r="IQ279" s="745">
        <v>7.8815760578910536</v>
      </c>
      <c r="IR279" s="745">
        <v>6.9713311465128545</v>
      </c>
      <c r="IS279" s="745">
        <v>8.1799067232881555</v>
      </c>
      <c r="IT279" s="745">
        <v>6.5955284107216379</v>
      </c>
      <c r="IU279" s="745">
        <v>6.6938668656392997</v>
      </c>
      <c r="IV279" s="745">
        <v>7.0590422128204722</v>
      </c>
      <c r="IW279" s="745">
        <v>7.087590191428438</v>
      </c>
      <c r="IX279" s="745">
        <v>7.4229804772847547</v>
      </c>
      <c r="IY279" s="745">
        <v>7.8521124858999043</v>
      </c>
      <c r="IZ279" s="745">
        <v>6.5610445010000005</v>
      </c>
      <c r="JA279" s="745">
        <v>7.3270348959999998</v>
      </c>
      <c r="JB279" s="745">
        <v>7.2908090130000005</v>
      </c>
      <c r="JC279" s="745">
        <v>6.6548213110000001</v>
      </c>
      <c r="JD279" s="745">
        <v>7.0344070729999997</v>
      </c>
      <c r="JE279" s="745">
        <v>7.9401631290000001</v>
      </c>
      <c r="JF279" s="745">
        <v>7.2879551160000009</v>
      </c>
      <c r="JG279" s="745">
        <v>6.9474123759999991</v>
      </c>
      <c r="JH279" s="745">
        <v>8.5377774140000007</v>
      </c>
      <c r="JI279" s="745">
        <v>7.1242365200000002</v>
      </c>
      <c r="JJ279" s="745">
        <v>9.4087535320000004</v>
      </c>
      <c r="JK279" s="745">
        <v>9.0894584079999987</v>
      </c>
      <c r="JL279" s="745">
        <v>7.1439643850000003</v>
      </c>
      <c r="JM279" s="745">
        <v>7.3806015580000004</v>
      </c>
      <c r="JN279" s="745">
        <v>8.2485887610000006</v>
      </c>
      <c r="JO279" s="745">
        <v>8.7947602640000007</v>
      </c>
      <c r="JP279" s="745">
        <v>7.7643052749999999</v>
      </c>
      <c r="JQ279" s="745">
        <v>9.0628797320000007</v>
      </c>
      <c r="JR279" s="745">
        <v>9.2121257239999998</v>
      </c>
      <c r="JS279" s="745">
        <v>7.2475529339999998</v>
      </c>
      <c r="JT279" s="745">
        <v>8.6403218250000009</v>
      </c>
      <c r="JU279" s="745">
        <v>7.3190470420000002</v>
      </c>
      <c r="JV279" s="745">
        <v>8.6909410600000001</v>
      </c>
      <c r="JW279" s="745">
        <v>8.626191575</v>
      </c>
      <c r="JX279" s="745">
        <v>8.0683065989999996</v>
      </c>
      <c r="JY279" s="745">
        <v>9.4906773229999999</v>
      </c>
      <c r="JZ279" s="745">
        <v>7.7190137739999996</v>
      </c>
      <c r="KA279" s="745">
        <v>8.2399675400000003</v>
      </c>
      <c r="KB279" s="745">
        <v>9.2015794169999996</v>
      </c>
      <c r="KC279" s="745">
        <v>10.894658637999999</v>
      </c>
      <c r="KD279" s="745">
        <v>10.091343062856238</v>
      </c>
      <c r="KE279" s="745">
        <v>9.3960448855626328</v>
      </c>
      <c r="KF279" s="745">
        <v>8.9297695994327615</v>
      </c>
      <c r="KG279" s="745">
        <v>10.472205665552421</v>
      </c>
      <c r="KH279" s="745">
        <v>9.9040917576417105</v>
      </c>
      <c r="KI279" s="745">
        <v>9.3201618568994924</v>
      </c>
      <c r="KJ279" s="746">
        <v>10.398021448</v>
      </c>
      <c r="KK279" s="746">
        <v>11.89994688</v>
      </c>
      <c r="KL279" s="746">
        <v>8.7815171400000001</v>
      </c>
      <c r="KM279" s="746">
        <v>10.001424850999999</v>
      </c>
      <c r="KN279" s="746">
        <v>10.763715027610001</v>
      </c>
      <c r="KO279" s="746">
        <v>12.073045403479998</v>
      </c>
      <c r="KP279" s="746">
        <v>10.227735416700002</v>
      </c>
      <c r="KQ279" s="746">
        <v>9.8075142343100001</v>
      </c>
      <c r="KR279" s="746">
        <v>10.532080037709999</v>
      </c>
      <c r="KS279" s="746">
        <v>5.8022008460200007</v>
      </c>
      <c r="KT279" s="746">
        <v>7.48305267899</v>
      </c>
      <c r="KU279" s="746">
        <v>9.5112301575600018</v>
      </c>
      <c r="KV279" s="746">
        <v>9.296074136864517</v>
      </c>
      <c r="KW279" s="746">
        <v>10.65239108676109</v>
      </c>
      <c r="KX279" s="746">
        <v>10.976699959915249</v>
      </c>
      <c r="KY279" s="746">
        <v>12.10266366517248</v>
      </c>
      <c r="KZ279" s="746">
        <v>10.558175669872419</v>
      </c>
      <c r="LA279" s="746">
        <v>11.37814121478068</v>
      </c>
      <c r="LB279" s="746">
        <v>0</v>
      </c>
      <c r="LC279" s="746">
        <v>0</v>
      </c>
      <c r="LD279" s="746">
        <v>0</v>
      </c>
      <c r="LE279" s="746">
        <v>0</v>
      </c>
      <c r="LF279" s="746">
        <v>0</v>
      </c>
      <c r="LG279" s="746">
        <v>0</v>
      </c>
      <c r="LH279" s="746">
        <v>0</v>
      </c>
      <c r="LI279" s="746">
        <v>0</v>
      </c>
      <c r="LJ279" s="746">
        <v>0</v>
      </c>
      <c r="LK279" s="746">
        <v>0</v>
      </c>
      <c r="LL279" s="746">
        <v>0</v>
      </c>
      <c r="LM279" s="746">
        <v>0</v>
      </c>
      <c r="LN279" s="746"/>
      <c r="LO279" s="746"/>
      <c r="LP279" s="746"/>
      <c r="LQ279" s="746"/>
      <c r="LR279" s="746"/>
      <c r="LS279" s="746"/>
      <c r="LT279" s="746"/>
      <c r="LU279" s="746"/>
      <c r="LV279" s="746"/>
      <c r="LW279" s="746"/>
      <c r="LX279" s="746"/>
      <c r="LY279" s="746"/>
      <c r="LZ279" s="746"/>
      <c r="MA279" s="746"/>
      <c r="MB279" s="746"/>
      <c r="MC279" s="746"/>
      <c r="MD279" s="746"/>
      <c r="ME279" s="746"/>
      <c r="MF279" s="746"/>
      <c r="MG279" s="746"/>
      <c r="MH279" s="746"/>
      <c r="MI279" s="746"/>
      <c r="MJ279" s="746"/>
      <c r="MK279" s="746"/>
      <c r="ML279" s="746"/>
      <c r="MM279" s="746"/>
      <c r="MN279" s="746"/>
      <c r="MO279" s="746"/>
      <c r="MP279" s="746"/>
      <c r="MQ279" s="746"/>
      <c r="MR279" s="746"/>
      <c r="MS279" s="746"/>
      <c r="MT279" s="746"/>
      <c r="MU279" s="746"/>
      <c r="MV279" s="746"/>
      <c r="MW279" s="746"/>
    </row>
    <row r="280" spans="1:361" ht="15.6">
      <c r="A280" s="739" t="s">
        <v>38</v>
      </c>
      <c r="B280" s="745"/>
      <c r="C280" s="745"/>
      <c r="D280" s="745"/>
      <c r="E280" s="745"/>
      <c r="F280" s="745"/>
      <c r="G280" s="745"/>
      <c r="H280" s="745"/>
      <c r="I280" s="745"/>
      <c r="J280" s="745"/>
      <c r="K280" s="745"/>
      <c r="L280" s="745"/>
      <c r="M280" s="745"/>
      <c r="N280" s="745"/>
      <c r="O280" s="745"/>
      <c r="P280" s="745"/>
      <c r="Q280" s="745"/>
      <c r="R280" s="745"/>
      <c r="S280" s="745"/>
      <c r="T280" s="745"/>
      <c r="U280" s="745"/>
      <c r="V280" s="745"/>
      <c r="W280" s="745"/>
      <c r="X280" s="745"/>
      <c r="Y280" s="745"/>
      <c r="Z280" s="745"/>
      <c r="AA280" s="745"/>
      <c r="AB280" s="745"/>
      <c r="AC280" s="745"/>
      <c r="AD280" s="745"/>
      <c r="AE280" s="745"/>
      <c r="AF280" s="745"/>
      <c r="AG280" s="745"/>
      <c r="AH280" s="745"/>
      <c r="AI280" s="745"/>
      <c r="AJ280" s="745"/>
      <c r="AK280" s="745"/>
      <c r="AL280" s="745"/>
      <c r="AM280" s="745"/>
      <c r="AN280" s="745"/>
      <c r="AO280" s="745"/>
      <c r="AP280" s="745"/>
      <c r="AQ280" s="745"/>
      <c r="AR280" s="745"/>
      <c r="AS280" s="745"/>
      <c r="AT280" s="745"/>
      <c r="AU280" s="745"/>
      <c r="AV280" s="745"/>
      <c r="AW280" s="745"/>
      <c r="AX280" s="745">
        <v>0.29113750000000005</v>
      </c>
      <c r="AY280" s="745">
        <v>0.29113750000000005</v>
      </c>
      <c r="AZ280" s="745">
        <v>0.29113750000000005</v>
      </c>
      <c r="BA280" s="745">
        <v>0.29113750000000005</v>
      </c>
      <c r="BB280" s="745">
        <v>0.29113750000000005</v>
      </c>
      <c r="BC280" s="745">
        <v>0.29113750000000005</v>
      </c>
      <c r="BD280" s="745">
        <v>0.29113750000000005</v>
      </c>
      <c r="BE280" s="745">
        <v>0.29113750000000005</v>
      </c>
      <c r="BF280" s="745">
        <v>0.29113750000000005</v>
      </c>
      <c r="BG280" s="745">
        <v>0.29113750000000005</v>
      </c>
      <c r="BH280" s="745">
        <v>0.29113750000000005</v>
      </c>
      <c r="BI280" s="745">
        <v>0.29113750000000005</v>
      </c>
      <c r="BJ280" s="745">
        <v>0.34881666666666672</v>
      </c>
      <c r="BK280" s="745">
        <v>0.34881666666666672</v>
      </c>
      <c r="BL280" s="745">
        <v>0.34881666666666672</v>
      </c>
      <c r="BM280" s="745">
        <v>0.34881666666666672</v>
      </c>
      <c r="BN280" s="745">
        <v>0.34881666666666672</v>
      </c>
      <c r="BO280" s="745">
        <v>0.34881666666666672</v>
      </c>
      <c r="BP280" s="745">
        <v>0.34881666666666672</v>
      </c>
      <c r="BQ280" s="745">
        <v>0.34881666666666672</v>
      </c>
      <c r="BR280" s="745">
        <v>0.34881666666666672</v>
      </c>
      <c r="BS280" s="745">
        <v>0.34881666666666672</v>
      </c>
      <c r="BT280" s="745">
        <v>0.34881666666666672</v>
      </c>
      <c r="BU280" s="745">
        <v>0.34881666666666672</v>
      </c>
      <c r="BV280" s="745">
        <v>0.48240416666666669</v>
      </c>
      <c r="BW280" s="745">
        <v>0.48240416666666669</v>
      </c>
      <c r="BX280" s="745">
        <v>0.48240416666666669</v>
      </c>
      <c r="BY280" s="745">
        <v>0.48240416666666669</v>
      </c>
      <c r="BZ280" s="745">
        <v>0.48240416666666669</v>
      </c>
      <c r="CA280" s="745">
        <v>0.48240416666666669</v>
      </c>
      <c r="CB280" s="745">
        <v>0.48240416666666669</v>
      </c>
      <c r="CC280" s="745">
        <v>0.48240416666666669</v>
      </c>
      <c r="CD280" s="745">
        <v>0.48240416666666669</v>
      </c>
      <c r="CE280" s="745">
        <v>0.48240416666666669</v>
      </c>
      <c r="CF280" s="745">
        <v>0.48240416666666669</v>
      </c>
      <c r="CG280" s="745">
        <v>0.48240416666666669</v>
      </c>
      <c r="CH280" s="745">
        <v>0.57442708333333348</v>
      </c>
      <c r="CI280" s="745">
        <v>0.57442708333333348</v>
      </c>
      <c r="CJ280" s="745">
        <v>0.57442708333333348</v>
      </c>
      <c r="CK280" s="745">
        <v>0.57442708333333348</v>
      </c>
      <c r="CL280" s="745">
        <v>0.57442708333333348</v>
      </c>
      <c r="CM280" s="745">
        <v>0.57442708333333348</v>
      </c>
      <c r="CN280" s="745">
        <v>0.57442708333333348</v>
      </c>
      <c r="CO280" s="745">
        <v>0.57442708333333348</v>
      </c>
      <c r="CP280" s="745">
        <v>0.57442708333333348</v>
      </c>
      <c r="CQ280" s="745">
        <v>0.57442708333333348</v>
      </c>
      <c r="CR280" s="745">
        <v>0.57442708333333348</v>
      </c>
      <c r="CS280" s="745">
        <v>0.57442708333333348</v>
      </c>
      <c r="CT280" s="745">
        <v>0.71615416666666665</v>
      </c>
      <c r="CU280" s="745">
        <v>0.71615416666666665</v>
      </c>
      <c r="CV280" s="745">
        <v>0.71615416666666665</v>
      </c>
      <c r="CW280" s="745">
        <v>0.71615416666666665</v>
      </c>
      <c r="CX280" s="745">
        <v>0.71615416666666665</v>
      </c>
      <c r="CY280" s="745">
        <v>0.71615416666666665</v>
      </c>
      <c r="CZ280" s="745">
        <v>0.71615416666666665</v>
      </c>
      <c r="DA280" s="745">
        <v>0.71615416666666665</v>
      </c>
      <c r="DB280" s="745">
        <v>0.71615416666666665</v>
      </c>
      <c r="DC280" s="745">
        <v>0.71615416666666665</v>
      </c>
      <c r="DD280" s="745">
        <v>0.71615416666666665</v>
      </c>
      <c r="DE280" s="745">
        <v>0.71615416666666665</v>
      </c>
      <c r="DF280" s="745">
        <v>1.0489614779374998</v>
      </c>
      <c r="DG280" s="745">
        <v>1.0489614779374998</v>
      </c>
      <c r="DH280" s="745">
        <v>1.0489614779374998</v>
      </c>
      <c r="DI280" s="745">
        <v>1.0489614779374998</v>
      </c>
      <c r="DJ280" s="745">
        <v>1.0489614779374998</v>
      </c>
      <c r="DK280" s="745">
        <v>1.0489614779374998</v>
      </c>
      <c r="DL280" s="745">
        <v>1.0489614779374998</v>
      </c>
      <c r="DM280" s="745">
        <v>1.0489614779374998</v>
      </c>
      <c r="DN280" s="745">
        <v>1.0489614779374998</v>
      </c>
      <c r="DO280" s="745">
        <v>1.0489614779374998</v>
      </c>
      <c r="DP280" s="745">
        <v>1.0489614779374998</v>
      </c>
      <c r="DQ280" s="745">
        <v>1.0489614779374998</v>
      </c>
      <c r="DR280" s="745">
        <v>1.3060042058750001</v>
      </c>
      <c r="DS280" s="745">
        <v>1.3060042058750001</v>
      </c>
      <c r="DT280" s="745">
        <v>1.3060042058750001</v>
      </c>
      <c r="DU280" s="745">
        <v>1.3060042058750001</v>
      </c>
      <c r="DV280" s="745">
        <v>1.3060042058750001</v>
      </c>
      <c r="DW280" s="745">
        <v>1.3060042058750001</v>
      </c>
      <c r="DX280" s="745">
        <v>1.3060042058750001</v>
      </c>
      <c r="DY280" s="745">
        <v>1.3060042058750001</v>
      </c>
      <c r="DZ280" s="745">
        <v>1.3060042058750001</v>
      </c>
      <c r="EA280" s="745">
        <v>1.3060042058750001</v>
      </c>
      <c r="EB280" s="745">
        <v>1.3060042058750001</v>
      </c>
      <c r="EC280" s="745">
        <v>1.3060042058750001</v>
      </c>
      <c r="ED280" s="745">
        <v>1.3297364779375</v>
      </c>
      <c r="EE280" s="745">
        <v>1.3297364779375</v>
      </c>
      <c r="EF280" s="745">
        <v>1.3297364779375</v>
      </c>
      <c r="EG280" s="745">
        <v>1.3297364779375</v>
      </c>
      <c r="EH280" s="745">
        <v>1.3297364779375</v>
      </c>
      <c r="EI280" s="745">
        <v>1.3297364779375</v>
      </c>
      <c r="EJ280" s="745">
        <v>1.3297364779375</v>
      </c>
      <c r="EK280" s="745">
        <v>1.3297364779375</v>
      </c>
      <c r="EL280" s="745">
        <v>1.3297364779375</v>
      </c>
      <c r="EM280" s="745">
        <v>1.3297364779375</v>
      </c>
      <c r="EN280" s="745">
        <v>1.3297364779375</v>
      </c>
      <c r="EO280" s="745">
        <v>1.3297364779375</v>
      </c>
      <c r="EP280" s="745">
        <v>0.63800000000000001</v>
      </c>
      <c r="EQ280" s="745">
        <v>0.7</v>
      </c>
      <c r="ER280" s="745">
        <v>1.762</v>
      </c>
      <c r="ES280" s="745">
        <v>1.4554</v>
      </c>
      <c r="ET280" s="745">
        <v>2.4798</v>
      </c>
      <c r="EU280" s="745">
        <v>1.0267021159999998</v>
      </c>
      <c r="EV280" s="745">
        <v>1.325134963</v>
      </c>
      <c r="EW280" s="745">
        <v>1.1823786620000001</v>
      </c>
      <c r="EX280" s="745">
        <v>0.98812228499999999</v>
      </c>
      <c r="EY280" s="745">
        <v>1.0660012249999999</v>
      </c>
      <c r="EZ280" s="745">
        <v>1.1473684370000001</v>
      </c>
      <c r="FA280" s="745">
        <v>1.3574988940000001</v>
      </c>
      <c r="FB280" s="745">
        <v>1.0689663060000001</v>
      </c>
      <c r="FC280" s="745">
        <v>0.47417192699999999</v>
      </c>
      <c r="FD280" s="745">
        <v>0.59401257600000001</v>
      </c>
      <c r="FE280" s="745">
        <v>2.2699279219999999</v>
      </c>
      <c r="FF280" s="745">
        <v>0.88966176299999999</v>
      </c>
      <c r="FG280" s="745">
        <v>5.4689604989999996</v>
      </c>
      <c r="FH280" s="745">
        <v>0.74990719400000005</v>
      </c>
      <c r="FI280" s="745">
        <v>1.5054476299999999</v>
      </c>
      <c r="FJ280" s="745">
        <v>1.4978132929999999</v>
      </c>
      <c r="FK280" s="745">
        <v>1.6170971139999999</v>
      </c>
      <c r="FL280" s="745">
        <v>1.3022962629999999</v>
      </c>
      <c r="FM280" s="745">
        <v>34.846184633</v>
      </c>
      <c r="FN280" s="745">
        <v>1.26965459</v>
      </c>
      <c r="FO280" s="745">
        <v>0.9598006309999999</v>
      </c>
      <c r="FP280" s="745">
        <v>0.719049092</v>
      </c>
      <c r="FQ280" s="745">
        <v>1.8449459380000002</v>
      </c>
      <c r="FR280" s="745">
        <v>2.6058473040000001</v>
      </c>
      <c r="FS280" s="745">
        <v>2.7445247210000003</v>
      </c>
      <c r="FT280" s="745">
        <v>0.74884155799999996</v>
      </c>
      <c r="FU280" s="745">
        <v>0.67060013699999999</v>
      </c>
      <c r="FV280" s="745">
        <v>1.9345288390000002</v>
      </c>
      <c r="FW280" s="745">
        <v>0.62467626199999993</v>
      </c>
      <c r="FX280" s="745">
        <v>1.0847</v>
      </c>
      <c r="FY280" s="745">
        <v>1.3372999999999999</v>
      </c>
      <c r="FZ280" s="745">
        <v>0.6570363589999999</v>
      </c>
      <c r="GA280" s="745">
        <v>0.69221939599999993</v>
      </c>
      <c r="GB280" s="745">
        <v>1.9481469629999999</v>
      </c>
      <c r="GC280" s="745">
        <v>1.2840613289999998</v>
      </c>
      <c r="GD280" s="745">
        <v>2.9102779999999999</v>
      </c>
      <c r="GE280" s="745">
        <v>1.1248757869999999</v>
      </c>
      <c r="GF280" s="745">
        <v>0.74080391000000001</v>
      </c>
      <c r="GG280" s="745">
        <v>2.293535125</v>
      </c>
      <c r="GH280" s="745">
        <v>1.619269705</v>
      </c>
      <c r="GI280" s="745">
        <v>1.573734736</v>
      </c>
      <c r="GJ280" s="745">
        <v>2.1192670589999998</v>
      </c>
      <c r="GK280" s="745">
        <v>1.159617195</v>
      </c>
      <c r="GL280" s="745">
        <v>1.532982581</v>
      </c>
      <c r="GM280" s="745">
        <v>0.82609032900000001</v>
      </c>
      <c r="GN280" s="745">
        <v>1.6990638899999999</v>
      </c>
      <c r="GO280" s="745">
        <v>1.0705552869999999</v>
      </c>
      <c r="GP280" s="745">
        <v>1.855411997</v>
      </c>
      <c r="GQ280" s="745">
        <v>4.1324009269999999</v>
      </c>
      <c r="GR280" s="745">
        <v>0.98216621900000001</v>
      </c>
      <c r="GS280" s="745">
        <v>1.5476542690000001</v>
      </c>
      <c r="GT280" s="745">
        <v>18.611308763</v>
      </c>
      <c r="GU280" s="745">
        <v>1.3096626769999999</v>
      </c>
      <c r="GV280" s="745">
        <v>1.289319721</v>
      </c>
      <c r="GW280" s="745">
        <v>1.814519301</v>
      </c>
      <c r="GX280" s="745">
        <v>0.85594105399999998</v>
      </c>
      <c r="GY280" s="745">
        <v>1.146992413</v>
      </c>
      <c r="GZ280" s="745">
        <v>1.326270515</v>
      </c>
      <c r="HA280" s="745">
        <v>0.99352141500000002</v>
      </c>
      <c r="HB280" s="745">
        <v>3.2683603640000003</v>
      </c>
      <c r="HC280" s="745">
        <v>1.603186861</v>
      </c>
      <c r="HD280" s="745">
        <v>4.5739000000000001</v>
      </c>
      <c r="HE280" s="745">
        <v>1.6313</v>
      </c>
      <c r="HF280" s="745">
        <v>2.9528000000000003</v>
      </c>
      <c r="HG280" s="745">
        <v>17.193684888484999</v>
      </c>
      <c r="HH280" s="745">
        <v>1.4571766340000001</v>
      </c>
      <c r="HI280" s="745">
        <v>14.251721727249999</v>
      </c>
      <c r="HJ280" s="745">
        <v>2.24969695945</v>
      </c>
      <c r="HK280" s="745">
        <v>2.018373279605</v>
      </c>
      <c r="HL280" s="745">
        <v>17.57242797016</v>
      </c>
      <c r="HM280" s="745">
        <v>3.2259754113740002</v>
      </c>
      <c r="HN280" s="745">
        <v>3.8991865730000002</v>
      </c>
      <c r="HO280" s="745">
        <v>12.456229765562</v>
      </c>
      <c r="HP280" s="745">
        <v>10.472000000000001</v>
      </c>
      <c r="HQ280" s="745">
        <v>4.6310709642720003</v>
      </c>
      <c r="HR280" s="745">
        <v>1.0840000000000001</v>
      </c>
      <c r="HS280" s="745">
        <v>25.563350664405</v>
      </c>
      <c r="HT280" s="745">
        <v>1.881</v>
      </c>
      <c r="HU280" s="745">
        <v>14.587791715239</v>
      </c>
      <c r="HV280" s="745">
        <v>0.94499999999999995</v>
      </c>
      <c r="HW280" s="745">
        <v>4.8629618529199998</v>
      </c>
      <c r="HX280" s="745">
        <v>20.321441418391998</v>
      </c>
      <c r="HY280" s="745">
        <v>1.7883200416640002</v>
      </c>
      <c r="HZ280" s="745">
        <v>2.8710656678419699</v>
      </c>
      <c r="IA280" s="745">
        <v>21.436361426614216</v>
      </c>
      <c r="IB280" s="745">
        <v>0.79100000000000015</v>
      </c>
      <c r="IC280" s="745">
        <v>3.7563615519562497</v>
      </c>
      <c r="ID280" s="745">
        <v>3.8839999999999999</v>
      </c>
      <c r="IE280" s="745">
        <v>12.68879818395687</v>
      </c>
      <c r="IF280" s="745">
        <v>1.4751171243547898</v>
      </c>
      <c r="IG280" s="745">
        <v>18.411874740465748</v>
      </c>
      <c r="IH280" s="745">
        <v>11.367684637806196</v>
      </c>
      <c r="II280" s="745">
        <v>8.6401065097950003</v>
      </c>
      <c r="IJ280" s="745">
        <v>42.811966693337851</v>
      </c>
      <c r="IK280" s="745">
        <v>1.6637914325984489</v>
      </c>
      <c r="IL280" s="745">
        <v>3.3558211264992943</v>
      </c>
      <c r="IM280" s="745">
        <v>22.226503742288347</v>
      </c>
      <c r="IN280" s="745">
        <v>3.2357062895308539</v>
      </c>
      <c r="IO280" s="745">
        <v>2.2745306210000003</v>
      </c>
      <c r="IP280" s="745">
        <v>13.538169391189321</v>
      </c>
      <c r="IQ280" s="745">
        <v>25.970255474577556</v>
      </c>
      <c r="IR280" s="745">
        <v>2.9217145879999999</v>
      </c>
      <c r="IS280" s="745">
        <v>28.899659217306308</v>
      </c>
      <c r="IT280" s="745">
        <v>4.8783868162208952</v>
      </c>
      <c r="IU280" s="745">
        <v>5.1171349970333333</v>
      </c>
      <c r="IV280" s="745">
        <v>39.458440578257921</v>
      </c>
      <c r="IW280" s="745">
        <v>5.5982327768414777</v>
      </c>
      <c r="IX280" s="745">
        <v>5.6733429452304431</v>
      </c>
      <c r="IY280" s="745">
        <v>30.030674571258459</v>
      </c>
      <c r="IZ280" s="745">
        <v>3.139226632351471</v>
      </c>
      <c r="JA280" s="745">
        <v>4.3104308683223937</v>
      </c>
      <c r="JB280" s="745">
        <v>34.138396147278925</v>
      </c>
      <c r="JC280" s="745">
        <v>8.4164002147518424</v>
      </c>
      <c r="JD280" s="745">
        <v>4.3640479725797494</v>
      </c>
      <c r="JE280" s="745">
        <v>36.080605316319414</v>
      </c>
      <c r="JF280" s="745">
        <v>4.7256739190000001</v>
      </c>
      <c r="JG280" s="745">
        <v>3.9820055510000003</v>
      </c>
      <c r="JH280" s="745">
        <v>35.373563149999995</v>
      </c>
      <c r="JI280" s="745">
        <v>4.6096624586737072</v>
      </c>
      <c r="JJ280" s="745">
        <v>4.3156409504311304</v>
      </c>
      <c r="JK280" s="745">
        <v>37.981047289872791</v>
      </c>
      <c r="JL280" s="745">
        <v>3.7747904169598194</v>
      </c>
      <c r="JM280" s="745">
        <v>3.850624947161176</v>
      </c>
      <c r="JN280" s="745">
        <v>23.944789484223197</v>
      </c>
      <c r="JO280" s="745">
        <v>24.653779752809818</v>
      </c>
      <c r="JP280" s="745">
        <v>5.0656971795211758</v>
      </c>
      <c r="JQ280" s="745">
        <v>44.984142464343194</v>
      </c>
      <c r="JR280" s="745">
        <v>7.0997570754502544</v>
      </c>
      <c r="JS280" s="745">
        <v>4.6377380185312855</v>
      </c>
      <c r="JT280" s="745">
        <v>18.935155720244818</v>
      </c>
      <c r="JU280" s="745">
        <v>32.54941474084071</v>
      </c>
      <c r="JV280" s="745">
        <v>13.431871230473039</v>
      </c>
      <c r="JW280" s="745">
        <v>25.692363801934825</v>
      </c>
      <c r="JX280" s="745">
        <v>5.9600644590000007</v>
      </c>
      <c r="JY280" s="745">
        <v>39.356742009381385</v>
      </c>
      <c r="JZ280" s="745">
        <v>45.322375710361626</v>
      </c>
      <c r="KA280" s="745">
        <v>17.125195411212015</v>
      </c>
      <c r="KB280" s="745">
        <v>8.1720435953090487</v>
      </c>
      <c r="KC280" s="745">
        <v>33.755254288447368</v>
      </c>
      <c r="KD280" s="745">
        <v>9.1031732910000009</v>
      </c>
      <c r="KE280" s="745">
        <v>4.6069323351000007</v>
      </c>
      <c r="KF280" s="745">
        <v>42.378868628999996</v>
      </c>
      <c r="KG280" s="745">
        <v>14.948222717836888</v>
      </c>
      <c r="KH280" s="745">
        <v>5.753748055</v>
      </c>
      <c r="KI280" s="745">
        <v>24.929637796999998</v>
      </c>
      <c r="KJ280" s="746">
        <v>9.1750337620104041</v>
      </c>
      <c r="KK280" s="746">
        <v>21.679448522001998</v>
      </c>
      <c r="KL280" s="746">
        <v>48.108473449067887</v>
      </c>
      <c r="KM280" s="746">
        <v>41.303309647297183</v>
      </c>
      <c r="KN280" s="746">
        <v>11.81657427103638</v>
      </c>
      <c r="KO280" s="746">
        <v>41.641741794899325</v>
      </c>
      <c r="KP280" s="746">
        <v>14.735024890960016</v>
      </c>
      <c r="KQ280" s="746">
        <v>9.3852508562531689</v>
      </c>
      <c r="KR280" s="746">
        <v>12.538681632529986</v>
      </c>
      <c r="KS280" s="746">
        <v>18.712704155814109</v>
      </c>
      <c r="KT280" s="746">
        <v>37.976299437211026</v>
      </c>
      <c r="KU280" s="746">
        <v>12.722002488007465</v>
      </c>
      <c r="KV280" s="746">
        <v>8.0981259595561923</v>
      </c>
      <c r="KW280" s="746">
        <v>8.6108858428315358</v>
      </c>
      <c r="KX280" s="746">
        <v>86.909853386565914</v>
      </c>
      <c r="KY280" s="746">
        <v>27.54278671824477</v>
      </c>
      <c r="KZ280" s="746">
        <v>11.169055637366844</v>
      </c>
      <c r="LA280" s="746">
        <v>67.230759273435282</v>
      </c>
      <c r="LB280" s="746">
        <v>0</v>
      </c>
      <c r="LC280" s="746">
        <v>0</v>
      </c>
      <c r="LD280" s="746">
        <v>0</v>
      </c>
      <c r="LE280" s="746">
        <v>0</v>
      </c>
      <c r="LF280" s="746">
        <v>0</v>
      </c>
      <c r="LG280" s="746">
        <v>0</v>
      </c>
      <c r="LH280" s="746">
        <v>0</v>
      </c>
      <c r="LI280" s="746">
        <v>0</v>
      </c>
      <c r="LJ280" s="746">
        <v>0</v>
      </c>
      <c r="LK280" s="746">
        <v>0</v>
      </c>
      <c r="LL280" s="746">
        <v>0</v>
      </c>
      <c r="LM280" s="746">
        <v>0</v>
      </c>
      <c r="LN280" s="746"/>
      <c r="LO280" s="746"/>
      <c r="LP280" s="746"/>
      <c r="LQ280" s="746"/>
      <c r="LR280" s="746"/>
      <c r="LS280" s="746"/>
      <c r="LT280" s="746"/>
      <c r="LU280" s="746"/>
      <c r="LV280" s="746"/>
      <c r="LW280" s="746"/>
      <c r="LX280" s="746"/>
      <c r="LY280" s="746"/>
      <c r="LZ280" s="746"/>
      <c r="MA280" s="746"/>
      <c r="MB280" s="746"/>
      <c r="MC280" s="746"/>
      <c r="MD280" s="746"/>
      <c r="ME280" s="746"/>
      <c r="MF280" s="746"/>
      <c r="MG280" s="746"/>
      <c r="MH280" s="746"/>
      <c r="MI280" s="746"/>
      <c r="MJ280" s="746"/>
      <c r="MK280" s="746"/>
      <c r="ML280" s="746"/>
      <c r="MM280" s="746"/>
      <c r="MN280" s="746"/>
      <c r="MO280" s="746"/>
      <c r="MP280" s="746"/>
      <c r="MQ280" s="746"/>
      <c r="MR280" s="746"/>
      <c r="MS280" s="746"/>
      <c r="MT280" s="746"/>
      <c r="MU280" s="746"/>
      <c r="MV280" s="746"/>
      <c r="MW280" s="746"/>
    </row>
    <row r="281" spans="1:361" ht="15.6">
      <c r="A281" s="741" t="s">
        <v>760</v>
      </c>
      <c r="B281" s="745"/>
      <c r="C281" s="745"/>
      <c r="D281" s="745"/>
      <c r="E281" s="745"/>
      <c r="F281" s="745"/>
      <c r="G281" s="745"/>
      <c r="H281" s="745"/>
      <c r="I281" s="745"/>
      <c r="J281" s="745"/>
      <c r="K281" s="745"/>
      <c r="L281" s="745"/>
      <c r="M281" s="745"/>
      <c r="N281" s="745"/>
      <c r="O281" s="745"/>
      <c r="P281" s="745"/>
      <c r="Q281" s="745"/>
      <c r="R281" s="745"/>
      <c r="S281" s="745"/>
      <c r="T281" s="745"/>
      <c r="U281" s="745"/>
      <c r="V281" s="745"/>
      <c r="W281" s="745"/>
      <c r="X281" s="745"/>
      <c r="Y281" s="745"/>
      <c r="Z281" s="745"/>
      <c r="AA281" s="745"/>
      <c r="AB281" s="745"/>
      <c r="AC281" s="745"/>
      <c r="AD281" s="745"/>
      <c r="AE281" s="745"/>
      <c r="AF281" s="745"/>
      <c r="AG281" s="745"/>
      <c r="AH281" s="745"/>
      <c r="AI281" s="745"/>
      <c r="AJ281" s="745"/>
      <c r="AK281" s="745"/>
      <c r="AL281" s="745"/>
      <c r="AM281" s="745"/>
      <c r="AN281" s="745"/>
      <c r="AO281" s="745"/>
      <c r="AP281" s="745"/>
      <c r="AQ281" s="745"/>
      <c r="AR281" s="745"/>
      <c r="AS281" s="745"/>
      <c r="AT281" s="745"/>
      <c r="AU281" s="745"/>
      <c r="AV281" s="745"/>
      <c r="AW281" s="745"/>
      <c r="AX281" s="745">
        <v>4.9290966875000004</v>
      </c>
      <c r="AY281" s="745">
        <v>4.9290966875000004</v>
      </c>
      <c r="AZ281" s="745">
        <v>4.9290966875000004</v>
      </c>
      <c r="BA281" s="745">
        <v>4.9290966875000004</v>
      </c>
      <c r="BB281" s="745">
        <v>4.9290966875000004</v>
      </c>
      <c r="BC281" s="745">
        <v>4.9290966875000004</v>
      </c>
      <c r="BD281" s="745">
        <v>4.9290966875000004</v>
      </c>
      <c r="BE281" s="745">
        <v>4.9290966875000004</v>
      </c>
      <c r="BF281" s="745">
        <v>4.9290966875000004</v>
      </c>
      <c r="BG281" s="745">
        <v>4.9290966875000004</v>
      </c>
      <c r="BH281" s="745">
        <v>4.9290966875000004</v>
      </c>
      <c r="BI281" s="745">
        <v>4.9290966875000004</v>
      </c>
      <c r="BJ281" s="745">
        <v>5.8550958333333334</v>
      </c>
      <c r="BK281" s="745">
        <v>5.8550958333333334</v>
      </c>
      <c r="BL281" s="745">
        <v>5.8550958333333334</v>
      </c>
      <c r="BM281" s="745">
        <v>5.8550958333333334</v>
      </c>
      <c r="BN281" s="745">
        <v>5.8550958333333334</v>
      </c>
      <c r="BO281" s="745">
        <v>5.8550958333333334</v>
      </c>
      <c r="BP281" s="745">
        <v>5.8550958333333334</v>
      </c>
      <c r="BQ281" s="745">
        <v>5.8550958333333334</v>
      </c>
      <c r="BR281" s="745">
        <v>5.8550958333333334</v>
      </c>
      <c r="BS281" s="745">
        <v>5.8550958333333334</v>
      </c>
      <c r="BT281" s="745">
        <v>5.8550958333333334</v>
      </c>
      <c r="BU281" s="745">
        <v>5.8550958333333334</v>
      </c>
      <c r="BV281" s="745">
        <v>5.7467395833333335</v>
      </c>
      <c r="BW281" s="745">
        <v>5.7467395833333335</v>
      </c>
      <c r="BX281" s="745">
        <v>5.7467395833333335</v>
      </c>
      <c r="BY281" s="745">
        <v>5.7467395833333335</v>
      </c>
      <c r="BZ281" s="745">
        <v>5.7467395833333335</v>
      </c>
      <c r="CA281" s="745">
        <v>5.7467395833333335</v>
      </c>
      <c r="CB281" s="745">
        <v>5.7467395833333335</v>
      </c>
      <c r="CC281" s="745">
        <v>5.7467395833333335</v>
      </c>
      <c r="CD281" s="745">
        <v>5.7467395833333335</v>
      </c>
      <c r="CE281" s="745">
        <v>5.7467395833333335</v>
      </c>
      <c r="CF281" s="745">
        <v>5.7467395833333335</v>
      </c>
      <c r="CG281" s="745">
        <v>5.7467395833333335</v>
      </c>
      <c r="CH281" s="745">
        <v>5.8745145833333332</v>
      </c>
      <c r="CI281" s="745">
        <v>5.8745145833333332</v>
      </c>
      <c r="CJ281" s="745">
        <v>5.8745145833333332</v>
      </c>
      <c r="CK281" s="745">
        <v>5.8745145833333332</v>
      </c>
      <c r="CL281" s="745">
        <v>5.8745145833333332</v>
      </c>
      <c r="CM281" s="745">
        <v>5.8745145833333332</v>
      </c>
      <c r="CN281" s="745">
        <v>5.8745145833333332</v>
      </c>
      <c r="CO281" s="745">
        <v>5.8745145833333332</v>
      </c>
      <c r="CP281" s="745">
        <v>5.8745145833333332</v>
      </c>
      <c r="CQ281" s="745">
        <v>5.8745145833333332</v>
      </c>
      <c r="CR281" s="745">
        <v>5.8745145833333332</v>
      </c>
      <c r="CS281" s="745">
        <v>5.8745145833333332</v>
      </c>
      <c r="CT281" s="745">
        <v>7.3314937499999999</v>
      </c>
      <c r="CU281" s="745">
        <v>7.3314937499999999</v>
      </c>
      <c r="CV281" s="745">
        <v>7.3314937499999999</v>
      </c>
      <c r="CW281" s="745">
        <v>7.3314937499999999</v>
      </c>
      <c r="CX281" s="745">
        <v>7.3314937499999999</v>
      </c>
      <c r="CY281" s="745">
        <v>7.3314937499999999</v>
      </c>
      <c r="CZ281" s="745">
        <v>7.3314937499999999</v>
      </c>
      <c r="DA281" s="745">
        <v>7.3314937499999999</v>
      </c>
      <c r="DB281" s="745">
        <v>7.3314937499999999</v>
      </c>
      <c r="DC281" s="745">
        <v>7.3314937499999999</v>
      </c>
      <c r="DD281" s="745">
        <v>7.3314937499999999</v>
      </c>
      <c r="DE281" s="745">
        <v>7.3314937499999999</v>
      </c>
      <c r="DF281" s="745">
        <v>10.376701839747293</v>
      </c>
      <c r="DG281" s="745">
        <v>10.376701839747293</v>
      </c>
      <c r="DH281" s="745">
        <v>10.376701839747293</v>
      </c>
      <c r="DI281" s="745">
        <v>10.376701839747293</v>
      </c>
      <c r="DJ281" s="745">
        <v>10.376701839747293</v>
      </c>
      <c r="DK281" s="745">
        <v>10.376701839747293</v>
      </c>
      <c r="DL281" s="745">
        <v>10.376701839747293</v>
      </c>
      <c r="DM281" s="745">
        <v>10.376701839747293</v>
      </c>
      <c r="DN281" s="745">
        <v>10.376701839747293</v>
      </c>
      <c r="DO281" s="745">
        <v>10.376701839747293</v>
      </c>
      <c r="DP281" s="745">
        <v>10.376701839747293</v>
      </c>
      <c r="DQ281" s="745">
        <v>10.376701839747293</v>
      </c>
      <c r="DR281" s="745">
        <v>13.056570346161251</v>
      </c>
      <c r="DS281" s="745">
        <v>13.056570346161251</v>
      </c>
      <c r="DT281" s="745">
        <v>13.056570346161251</v>
      </c>
      <c r="DU281" s="745">
        <v>13.056570346161251</v>
      </c>
      <c r="DV281" s="745">
        <v>13.056570346161251</v>
      </c>
      <c r="DW281" s="745">
        <v>13.056570346161251</v>
      </c>
      <c r="DX281" s="745">
        <v>13.056570346161251</v>
      </c>
      <c r="DY281" s="745">
        <v>13.056570346161251</v>
      </c>
      <c r="DZ281" s="745">
        <v>13.056570346161251</v>
      </c>
      <c r="EA281" s="745">
        <v>13.056570346161251</v>
      </c>
      <c r="EB281" s="745">
        <v>13.056570346161251</v>
      </c>
      <c r="EC281" s="745">
        <v>13.056570346161251</v>
      </c>
      <c r="ED281" s="745">
        <v>13.398701839747291</v>
      </c>
      <c r="EE281" s="745">
        <v>13.398701839747291</v>
      </c>
      <c r="EF281" s="745">
        <v>13.398701839747291</v>
      </c>
      <c r="EG281" s="745">
        <v>13.398701839747291</v>
      </c>
      <c r="EH281" s="745">
        <v>13.398701839747291</v>
      </c>
      <c r="EI281" s="745">
        <v>13.398701839747291</v>
      </c>
      <c r="EJ281" s="745">
        <v>13.398701839747291</v>
      </c>
      <c r="EK281" s="745">
        <v>13.398701839747291</v>
      </c>
      <c r="EL281" s="745">
        <v>13.398701839747291</v>
      </c>
      <c r="EM281" s="745">
        <v>13.398701839747291</v>
      </c>
      <c r="EN281" s="745">
        <v>13.398701839747291</v>
      </c>
      <c r="EO281" s="745">
        <v>13.398701839747291</v>
      </c>
      <c r="EP281" s="745">
        <v>1.029621313</v>
      </c>
      <c r="EQ281" s="745">
        <v>2.941942955</v>
      </c>
      <c r="ER281" s="745">
        <v>20.246580340000001</v>
      </c>
      <c r="ES281" s="745">
        <v>3.9784480960000002</v>
      </c>
      <c r="ET281" s="745">
        <v>30.615913346000003</v>
      </c>
      <c r="EU281" s="745">
        <v>70.885551095000011</v>
      </c>
      <c r="EV281" s="745">
        <v>1.117198742</v>
      </c>
      <c r="EW281" s="745">
        <v>8.6625460630000006</v>
      </c>
      <c r="EX281" s="745">
        <v>21.153440543999999</v>
      </c>
      <c r="EY281" s="745">
        <v>10.274025655999999</v>
      </c>
      <c r="EZ281" s="745">
        <v>2.0354303389999999</v>
      </c>
      <c r="FA281" s="745">
        <v>34.352027606</v>
      </c>
      <c r="FB281" s="745">
        <v>7.0713269639999998</v>
      </c>
      <c r="FC281" s="745">
        <v>0</v>
      </c>
      <c r="FD281" s="745">
        <v>61.582229455999993</v>
      </c>
      <c r="FE281" s="745">
        <v>0.24031845799999998</v>
      </c>
      <c r="FF281" s="745">
        <v>36.651045891000003</v>
      </c>
      <c r="FG281" s="745">
        <v>51.632170015</v>
      </c>
      <c r="FH281" s="745">
        <v>1.813009278</v>
      </c>
      <c r="FI281" s="745">
        <v>8.8946221609999991</v>
      </c>
      <c r="FJ281" s="745">
        <v>31.20712941</v>
      </c>
      <c r="FK281" s="745">
        <v>18.851372507000001</v>
      </c>
      <c r="FL281" s="745">
        <v>2.7449506380000002</v>
      </c>
      <c r="FM281" s="745">
        <v>59.087205908999991</v>
      </c>
      <c r="FN281" s="745">
        <v>0</v>
      </c>
      <c r="FO281" s="745">
        <v>7.5460620000000009</v>
      </c>
      <c r="FP281" s="745">
        <v>31.075787542999997</v>
      </c>
      <c r="FQ281" s="745">
        <v>51.132849105999995</v>
      </c>
      <c r="FR281" s="745">
        <v>1.922652555</v>
      </c>
      <c r="FS281" s="745">
        <v>51.792859448000002</v>
      </c>
      <c r="FT281" s="745">
        <v>13.403235237000001</v>
      </c>
      <c r="FU281" s="745">
        <v>3.5717679769999999</v>
      </c>
      <c r="FV281" s="745">
        <v>76.057301081000006</v>
      </c>
      <c r="FW281" s="745">
        <v>53.195301256</v>
      </c>
      <c r="FX281" s="745">
        <v>7.5764551739999995</v>
      </c>
      <c r="FY281" s="745">
        <v>50.122866396999989</v>
      </c>
      <c r="FZ281" s="745">
        <v>21.649201587</v>
      </c>
      <c r="GA281" s="745">
        <v>0</v>
      </c>
      <c r="GB281" s="745">
        <v>35.321344279999998</v>
      </c>
      <c r="GC281" s="745">
        <v>12.581843562</v>
      </c>
      <c r="GD281" s="745">
        <v>9.056692696999999</v>
      </c>
      <c r="GE281" s="745">
        <v>124.565289525</v>
      </c>
      <c r="GF281" s="745">
        <v>6.1597314819999998</v>
      </c>
      <c r="GG281" s="745">
        <v>4.7773699999999995</v>
      </c>
      <c r="GH281" s="745">
        <v>92.922261999999989</v>
      </c>
      <c r="GI281" s="745">
        <v>26.394771204000001</v>
      </c>
      <c r="GJ281" s="745">
        <v>6.9810858910000002</v>
      </c>
      <c r="GK281" s="745">
        <v>104.142312999</v>
      </c>
      <c r="GL281" s="745">
        <v>0.531323502</v>
      </c>
      <c r="GM281" s="745">
        <v>5.2342624570000007</v>
      </c>
      <c r="GN281" s="745">
        <v>26.460102192000001</v>
      </c>
      <c r="GO281" s="745">
        <v>67.936107326759995</v>
      </c>
      <c r="GP281" s="745">
        <v>1.03516734123</v>
      </c>
      <c r="GQ281" s="745">
        <v>37.818550885999997</v>
      </c>
      <c r="GR281" s="745">
        <v>41.011713339000003</v>
      </c>
      <c r="GS281" s="745">
        <v>37.631219074000001</v>
      </c>
      <c r="GT281" s="745">
        <v>58.204305503</v>
      </c>
      <c r="GU281" s="745">
        <v>76.582871436000005</v>
      </c>
      <c r="GV281" s="745">
        <v>4.6969805640000004</v>
      </c>
      <c r="GW281" s="745">
        <v>100.61895018300001</v>
      </c>
      <c r="GX281" s="745">
        <v>2.2913186510000001</v>
      </c>
      <c r="GY281" s="745">
        <v>4.1133515819999991</v>
      </c>
      <c r="GZ281" s="745">
        <v>39.880174020999995</v>
      </c>
      <c r="HA281" s="745">
        <v>0.244489505</v>
      </c>
      <c r="HB281" s="745">
        <v>0.210040425</v>
      </c>
      <c r="HC281" s="745">
        <v>99.473223590625764</v>
      </c>
      <c r="HD281" s="745">
        <v>41.339599451901627</v>
      </c>
      <c r="HE281" s="745">
        <v>14.863909459931111</v>
      </c>
      <c r="HF281" s="745">
        <v>22.945002676272118</v>
      </c>
      <c r="HG281" s="745">
        <v>48.35237651825814</v>
      </c>
      <c r="HH281" s="745">
        <v>41.538890177774903</v>
      </c>
      <c r="HI281" s="745">
        <v>32.074274932185176</v>
      </c>
      <c r="HJ281" s="745">
        <v>5.3243199074185432E-4</v>
      </c>
      <c r="HK281" s="745">
        <v>4.0420954691215796</v>
      </c>
      <c r="HL281" s="745">
        <v>21.91745053152469</v>
      </c>
      <c r="HM281" s="745">
        <v>37.905873518997652</v>
      </c>
      <c r="HN281" s="745">
        <v>50.3250031442698</v>
      </c>
      <c r="HO281" s="745">
        <v>43.125115180714218</v>
      </c>
      <c r="HP281" s="745">
        <v>31.718805555905767</v>
      </c>
      <c r="HQ281" s="745">
        <v>38.907002073399845</v>
      </c>
      <c r="HR281" s="745">
        <v>76.363794870817969</v>
      </c>
      <c r="HS281" s="745">
        <v>48.656347242813837</v>
      </c>
      <c r="HT281" s="745">
        <v>36.239050340761018</v>
      </c>
      <c r="HU281" s="745">
        <v>63.172935479123936</v>
      </c>
      <c r="HV281" s="745">
        <v>22.819864211262146</v>
      </c>
      <c r="HW281" s="745">
        <v>15.431886799263191</v>
      </c>
      <c r="HX281" s="745">
        <v>15.611922068671143</v>
      </c>
      <c r="HY281" s="745">
        <v>60.514631686105645</v>
      </c>
      <c r="HZ281" s="745">
        <v>36.823808733527677</v>
      </c>
      <c r="IA281" s="745">
        <v>31.826695276293563</v>
      </c>
      <c r="IB281" s="745">
        <v>34.448433302576923</v>
      </c>
      <c r="IC281" s="745">
        <v>20.63533699242986</v>
      </c>
      <c r="ID281" s="745">
        <v>32.087946900292721</v>
      </c>
      <c r="IE281" s="745">
        <v>27.612034403931105</v>
      </c>
      <c r="IF281" s="745">
        <v>37.436683176818306</v>
      </c>
      <c r="IG281" s="745">
        <v>88.698945014422492</v>
      </c>
      <c r="IH281" s="745">
        <v>27.162065658790688</v>
      </c>
      <c r="II281" s="745">
        <v>20.746947771968355</v>
      </c>
      <c r="IJ281" s="745">
        <v>35.869115706465713</v>
      </c>
      <c r="IK281" s="745">
        <v>17.985062782443695</v>
      </c>
      <c r="IL281" s="745">
        <v>51.934945825248548</v>
      </c>
      <c r="IM281" s="745">
        <v>21.276310773073181</v>
      </c>
      <c r="IN281" s="745">
        <v>31.893560092813239</v>
      </c>
      <c r="IO281" s="745">
        <v>25.169632982027082</v>
      </c>
      <c r="IP281" s="745">
        <v>37.819658055842872</v>
      </c>
      <c r="IQ281" s="745">
        <v>3.04173503264987</v>
      </c>
      <c r="IR281" s="745">
        <v>62.005850648357672</v>
      </c>
      <c r="IS281" s="745">
        <v>39.696676979289592</v>
      </c>
      <c r="IT281" s="745">
        <v>9.9860504808621329</v>
      </c>
      <c r="IU281" s="745">
        <v>14.546578813522158</v>
      </c>
      <c r="IV281" s="745">
        <v>15.414975497675133</v>
      </c>
      <c r="IW281" s="745">
        <v>65.233465502126222</v>
      </c>
      <c r="IX281" s="745">
        <v>19.536411074481041</v>
      </c>
      <c r="IY281" s="745">
        <v>49.4024151180801</v>
      </c>
      <c r="IZ281" s="745">
        <v>25.855145215194501</v>
      </c>
      <c r="JA281" s="745">
        <v>8.1567739219616744</v>
      </c>
      <c r="JB281" s="745">
        <v>20.22672553938693</v>
      </c>
      <c r="JC281" s="745">
        <v>3.3272886219530426</v>
      </c>
      <c r="JD281" s="745">
        <v>16.246436408114487</v>
      </c>
      <c r="JE281" s="745">
        <v>48.103489986870606</v>
      </c>
      <c r="JF281" s="745">
        <v>31.798469715153331</v>
      </c>
      <c r="JG281" s="745">
        <v>5.8007764595570457E-2</v>
      </c>
      <c r="JH281" s="745">
        <v>10.541360405145587</v>
      </c>
      <c r="JI281" s="745">
        <v>24.35812990611122</v>
      </c>
      <c r="JJ281" s="745">
        <v>4.4983689553372501E-2</v>
      </c>
      <c r="JK281" s="745">
        <v>52.957257360683563</v>
      </c>
      <c r="JL281" s="745">
        <v>34.374027905691761</v>
      </c>
      <c r="JM281" s="745">
        <v>19.935162580397741</v>
      </c>
      <c r="JN281" s="745">
        <v>25.342666027910504</v>
      </c>
      <c r="JO281" s="745">
        <v>23.320952846096386</v>
      </c>
      <c r="JP281" s="745">
        <v>28.187374512950328</v>
      </c>
      <c r="JQ281" s="745">
        <v>63.627387196566247</v>
      </c>
      <c r="JR281" s="745">
        <v>47.164699144030145</v>
      </c>
      <c r="JS281" s="745">
        <v>16.050513299767147</v>
      </c>
      <c r="JT281" s="745">
        <v>37.388787343395528</v>
      </c>
      <c r="JU281" s="745">
        <v>24.48871988855079</v>
      </c>
      <c r="JV281" s="745">
        <v>8.1360103973705851</v>
      </c>
      <c r="JW281" s="745">
        <v>30.89065158657996</v>
      </c>
      <c r="JX281" s="745">
        <v>23.923055191511228</v>
      </c>
      <c r="JY281" s="745">
        <v>33.012554116012367</v>
      </c>
      <c r="JZ281" s="745">
        <v>32.159939741700256</v>
      </c>
      <c r="KA281" s="745">
        <v>25.713574178749187</v>
      </c>
      <c r="KB281" s="745">
        <v>8.589162902411001</v>
      </c>
      <c r="KC281" s="745">
        <v>111.15390138590101</v>
      </c>
      <c r="KD281" s="745">
        <v>25.804821157746737</v>
      </c>
      <c r="KE281" s="745">
        <v>40.261564226468217</v>
      </c>
      <c r="KF281" s="745">
        <v>26.416724477371513</v>
      </c>
      <c r="KG281" s="745">
        <v>31.930541911652508</v>
      </c>
      <c r="KH281" s="745">
        <v>9.2735813359162655</v>
      </c>
      <c r="KI281" s="745">
        <v>26.53420387887488</v>
      </c>
      <c r="KJ281" s="746">
        <v>32.241833855093404</v>
      </c>
      <c r="KK281" s="746">
        <v>19.120340874614172</v>
      </c>
      <c r="KL281" s="746">
        <v>42.084767594036236</v>
      </c>
      <c r="KM281" s="746">
        <v>17.141012261463228</v>
      </c>
      <c r="KN281" s="746">
        <v>28.591621457094867</v>
      </c>
      <c r="KO281" s="746">
        <v>81.29019426761478</v>
      </c>
      <c r="KP281" s="746">
        <v>18.57477772208745</v>
      </c>
      <c r="KQ281" s="746">
        <v>40.829624657206764</v>
      </c>
      <c r="KR281" s="746">
        <v>23.485399915408056</v>
      </c>
      <c r="KS281" s="746">
        <v>43.434433253070914</v>
      </c>
      <c r="KT281" s="746">
        <v>25.711020665681996</v>
      </c>
      <c r="KU281" s="746">
        <v>65.053378120495665</v>
      </c>
      <c r="KV281" s="746">
        <v>18.016468952481294</v>
      </c>
      <c r="KW281" s="746">
        <v>22.038160849417618</v>
      </c>
      <c r="KX281" s="746">
        <v>85.114840036842878</v>
      </c>
      <c r="KY281" s="746">
        <v>55.795753342564119</v>
      </c>
      <c r="KZ281" s="746">
        <v>24.596989962932081</v>
      </c>
      <c r="LA281" s="746">
        <v>52.943284085381222</v>
      </c>
      <c r="LB281" s="746">
        <v>0</v>
      </c>
      <c r="LC281" s="746">
        <v>0</v>
      </c>
      <c r="LD281" s="746">
        <v>0</v>
      </c>
      <c r="LE281" s="746">
        <v>0</v>
      </c>
      <c r="LF281" s="746">
        <v>0</v>
      </c>
      <c r="LG281" s="746">
        <v>0</v>
      </c>
      <c r="LH281" s="746">
        <v>0</v>
      </c>
      <c r="LI281" s="746">
        <v>0</v>
      </c>
      <c r="LJ281" s="746">
        <v>0</v>
      </c>
      <c r="LK281" s="746">
        <v>0</v>
      </c>
      <c r="LL281" s="746">
        <v>0</v>
      </c>
      <c r="LM281" s="746">
        <v>0</v>
      </c>
      <c r="LN281" s="746"/>
      <c r="LO281" s="746"/>
      <c r="LP281" s="746"/>
      <c r="LQ281" s="746"/>
      <c r="LR281" s="746"/>
      <c r="LS281" s="746"/>
      <c r="LT281" s="746"/>
      <c r="LU281" s="746"/>
      <c r="LV281" s="746"/>
      <c r="LW281" s="746"/>
      <c r="LX281" s="746"/>
      <c r="LY281" s="746"/>
      <c r="LZ281" s="746"/>
      <c r="MA281" s="746"/>
      <c r="MB281" s="746"/>
      <c r="MC281" s="746"/>
      <c r="MD281" s="746"/>
      <c r="ME281" s="746"/>
      <c r="MF281" s="746"/>
      <c r="MG281" s="746"/>
      <c r="MH281" s="746"/>
      <c r="MI281" s="746"/>
      <c r="MJ281" s="746"/>
      <c r="MK281" s="746"/>
      <c r="ML281" s="746"/>
      <c r="MM281" s="746"/>
      <c r="MN281" s="746"/>
      <c r="MO281" s="746"/>
      <c r="MP281" s="746"/>
      <c r="MQ281" s="746"/>
      <c r="MR281" s="746"/>
      <c r="MS281" s="746"/>
      <c r="MT281" s="746"/>
      <c r="MU281" s="746"/>
      <c r="MV281" s="746"/>
      <c r="MW281" s="746"/>
    </row>
    <row r="282" spans="1:361" ht="15.6">
      <c r="A282" s="740" t="s">
        <v>762</v>
      </c>
      <c r="B282" s="745"/>
      <c r="C282" s="745"/>
      <c r="D282" s="745"/>
      <c r="E282" s="745"/>
      <c r="F282" s="745"/>
      <c r="G282" s="745"/>
      <c r="H282" s="745"/>
      <c r="I282" s="745"/>
      <c r="J282" s="745"/>
      <c r="K282" s="745"/>
      <c r="L282" s="745"/>
      <c r="M282" s="745"/>
      <c r="N282" s="745"/>
      <c r="O282" s="745"/>
      <c r="P282" s="745"/>
      <c r="Q282" s="745"/>
      <c r="R282" s="745"/>
      <c r="S282" s="745"/>
      <c r="T282" s="745"/>
      <c r="U282" s="745"/>
      <c r="V282" s="745"/>
      <c r="W282" s="745"/>
      <c r="X282" s="745"/>
      <c r="Y282" s="745"/>
      <c r="Z282" s="745"/>
      <c r="AA282" s="745"/>
      <c r="AB282" s="745"/>
      <c r="AC282" s="745"/>
      <c r="AD282" s="745"/>
      <c r="AE282" s="745"/>
      <c r="AF282" s="745"/>
      <c r="AG282" s="745"/>
      <c r="AH282" s="745"/>
      <c r="AI282" s="745"/>
      <c r="AJ282" s="745"/>
      <c r="AK282" s="745"/>
      <c r="AL282" s="745"/>
      <c r="AM282" s="745"/>
      <c r="AN282" s="745"/>
      <c r="AO282" s="745"/>
      <c r="AP282" s="745"/>
      <c r="AQ282" s="745"/>
      <c r="AR282" s="745"/>
      <c r="AS282" s="745"/>
      <c r="AT282" s="745"/>
      <c r="AU282" s="745"/>
      <c r="AV282" s="745"/>
      <c r="AW282" s="745"/>
      <c r="AX282" s="745">
        <v>1.6924862708333333</v>
      </c>
      <c r="AY282" s="745">
        <v>1.6924862708333333</v>
      </c>
      <c r="AZ282" s="745">
        <v>1.6924862708333333</v>
      </c>
      <c r="BA282" s="745">
        <v>1.6924862708333333</v>
      </c>
      <c r="BB282" s="745">
        <v>1.6924862708333333</v>
      </c>
      <c r="BC282" s="745">
        <v>1.6924862708333333</v>
      </c>
      <c r="BD282" s="745">
        <v>1.6924862708333333</v>
      </c>
      <c r="BE282" s="745">
        <v>1.6924862708333333</v>
      </c>
      <c r="BF282" s="745">
        <v>1.6924862708333333</v>
      </c>
      <c r="BG282" s="745">
        <v>1.6924862708333333</v>
      </c>
      <c r="BH282" s="745">
        <v>1.6924862708333333</v>
      </c>
      <c r="BI282" s="745">
        <v>1.6924862708333333</v>
      </c>
      <c r="BJ282" s="745">
        <v>2.6527083333333334</v>
      </c>
      <c r="BK282" s="745">
        <v>2.6527083333333334</v>
      </c>
      <c r="BL282" s="745">
        <v>2.6527083333333334</v>
      </c>
      <c r="BM282" s="745">
        <v>2.6527083333333334</v>
      </c>
      <c r="BN282" s="745">
        <v>2.6527083333333334</v>
      </c>
      <c r="BO282" s="745">
        <v>2.6527083333333334</v>
      </c>
      <c r="BP282" s="745">
        <v>2.6527083333333334</v>
      </c>
      <c r="BQ282" s="745">
        <v>2.6527083333333334</v>
      </c>
      <c r="BR282" s="745">
        <v>2.6527083333333334</v>
      </c>
      <c r="BS282" s="745">
        <v>2.6527083333333334</v>
      </c>
      <c r="BT282" s="745">
        <v>2.6527083333333334</v>
      </c>
      <c r="BU282" s="745">
        <v>2.6527083333333334</v>
      </c>
      <c r="BV282" s="745">
        <v>3.0101291666666667</v>
      </c>
      <c r="BW282" s="745">
        <v>3.0101291666666667</v>
      </c>
      <c r="BX282" s="745">
        <v>3.0101291666666667</v>
      </c>
      <c r="BY282" s="745">
        <v>3.0101291666666667</v>
      </c>
      <c r="BZ282" s="745">
        <v>3.0101291666666667</v>
      </c>
      <c r="CA282" s="745">
        <v>3.0101291666666667</v>
      </c>
      <c r="CB282" s="745">
        <v>3.0101291666666667</v>
      </c>
      <c r="CC282" s="745">
        <v>3.0101291666666667</v>
      </c>
      <c r="CD282" s="745">
        <v>3.0101291666666667</v>
      </c>
      <c r="CE282" s="745">
        <v>3.0101291666666667</v>
      </c>
      <c r="CF282" s="745">
        <v>3.0101291666666667</v>
      </c>
      <c r="CG282" s="745">
        <v>3.0101291666666667</v>
      </c>
      <c r="CH282" s="745">
        <v>3.4422437499999998</v>
      </c>
      <c r="CI282" s="745">
        <v>3.4422437499999998</v>
      </c>
      <c r="CJ282" s="745">
        <v>3.4422437499999998</v>
      </c>
      <c r="CK282" s="745">
        <v>3.4422437499999998</v>
      </c>
      <c r="CL282" s="745">
        <v>3.4422437499999998</v>
      </c>
      <c r="CM282" s="745">
        <v>3.4422437499999998</v>
      </c>
      <c r="CN282" s="745">
        <v>3.4422437499999998</v>
      </c>
      <c r="CO282" s="745">
        <v>3.4422437499999998</v>
      </c>
      <c r="CP282" s="745">
        <v>3.4422437499999998</v>
      </c>
      <c r="CQ282" s="745">
        <v>3.4422437499999998</v>
      </c>
      <c r="CR282" s="745">
        <v>3.4422437499999998</v>
      </c>
      <c r="CS282" s="745">
        <v>3.4422437499999998</v>
      </c>
      <c r="CT282" s="745">
        <v>4.90576875</v>
      </c>
      <c r="CU282" s="745">
        <v>4.90576875</v>
      </c>
      <c r="CV282" s="745">
        <v>4.90576875</v>
      </c>
      <c r="CW282" s="745">
        <v>4.90576875</v>
      </c>
      <c r="CX282" s="745">
        <v>4.90576875</v>
      </c>
      <c r="CY282" s="745">
        <v>4.90576875</v>
      </c>
      <c r="CZ282" s="745">
        <v>4.90576875</v>
      </c>
      <c r="DA282" s="745">
        <v>4.90576875</v>
      </c>
      <c r="DB282" s="745">
        <v>4.90576875</v>
      </c>
      <c r="DC282" s="745">
        <v>4.90576875</v>
      </c>
      <c r="DD282" s="745">
        <v>4.90576875</v>
      </c>
      <c r="DE282" s="745">
        <v>4.90576875</v>
      </c>
      <c r="DF282" s="745">
        <v>7.2368560064139587</v>
      </c>
      <c r="DG282" s="745">
        <v>7.2368560064139587</v>
      </c>
      <c r="DH282" s="745">
        <v>7.2368560064139587</v>
      </c>
      <c r="DI282" s="745">
        <v>7.2368560064139587</v>
      </c>
      <c r="DJ282" s="745">
        <v>7.2368560064139587</v>
      </c>
      <c r="DK282" s="745">
        <v>7.2368560064139587</v>
      </c>
      <c r="DL282" s="745">
        <v>7.2368560064139587</v>
      </c>
      <c r="DM282" s="745">
        <v>7.2368560064139587</v>
      </c>
      <c r="DN282" s="745">
        <v>7.2368560064139587</v>
      </c>
      <c r="DO282" s="745">
        <v>7.2368560064139587</v>
      </c>
      <c r="DP282" s="745">
        <v>7.2368560064139587</v>
      </c>
      <c r="DQ282" s="745">
        <v>7.2368560064139587</v>
      </c>
      <c r="DR282" s="745">
        <v>8.067637012827916</v>
      </c>
      <c r="DS282" s="745">
        <v>8.067637012827916</v>
      </c>
      <c r="DT282" s="745">
        <v>8.067637012827916</v>
      </c>
      <c r="DU282" s="745">
        <v>8.067637012827916</v>
      </c>
      <c r="DV282" s="745">
        <v>8.067637012827916</v>
      </c>
      <c r="DW282" s="745">
        <v>8.067637012827916</v>
      </c>
      <c r="DX282" s="745">
        <v>8.067637012827916</v>
      </c>
      <c r="DY282" s="745">
        <v>8.067637012827916</v>
      </c>
      <c r="DZ282" s="745">
        <v>8.067637012827916</v>
      </c>
      <c r="EA282" s="745">
        <v>8.067637012827916</v>
      </c>
      <c r="EB282" s="745">
        <v>8.067637012827916</v>
      </c>
      <c r="EC282" s="745">
        <v>8.067637012827916</v>
      </c>
      <c r="ED282" s="745">
        <v>8.060326839747292</v>
      </c>
      <c r="EE282" s="745">
        <v>8.060326839747292</v>
      </c>
      <c r="EF282" s="745">
        <v>8.060326839747292</v>
      </c>
      <c r="EG282" s="745">
        <v>8.060326839747292</v>
      </c>
      <c r="EH282" s="745">
        <v>8.060326839747292</v>
      </c>
      <c r="EI282" s="745">
        <v>8.060326839747292</v>
      </c>
      <c r="EJ282" s="745">
        <v>8.060326839747292</v>
      </c>
      <c r="EK282" s="745">
        <v>8.060326839747292</v>
      </c>
      <c r="EL282" s="745">
        <v>8.060326839747292</v>
      </c>
      <c r="EM282" s="745">
        <v>8.060326839747292</v>
      </c>
      <c r="EN282" s="745">
        <v>8.060326839747292</v>
      </c>
      <c r="EO282" s="745">
        <v>8.060326839747292</v>
      </c>
      <c r="EP282" s="745">
        <v>1.029621313</v>
      </c>
      <c r="EQ282" s="745">
        <v>2.941942955</v>
      </c>
      <c r="ER282" s="745">
        <v>1.1505803399999999</v>
      </c>
      <c r="ES282" s="745">
        <v>3.9784480960000002</v>
      </c>
      <c r="ET282" s="745">
        <v>30.615913346000003</v>
      </c>
      <c r="EU282" s="745">
        <v>51.965551095000002</v>
      </c>
      <c r="EV282" s="745">
        <v>1.117198742</v>
      </c>
      <c r="EW282" s="745">
        <v>8.6625460630000006</v>
      </c>
      <c r="EX282" s="745">
        <v>0.825440544</v>
      </c>
      <c r="EY282" s="745">
        <v>10.274025655999999</v>
      </c>
      <c r="EZ282" s="745">
        <v>2.0354303389999999</v>
      </c>
      <c r="FA282" s="745">
        <v>18.696027606000001</v>
      </c>
      <c r="FB282" s="745">
        <v>7.0713269639999998</v>
      </c>
      <c r="FC282" s="745">
        <v>0</v>
      </c>
      <c r="FD282" s="745">
        <v>47.972159455999993</v>
      </c>
      <c r="FE282" s="745">
        <v>0.24031845799999998</v>
      </c>
      <c r="FF282" s="745">
        <v>36.651045891000003</v>
      </c>
      <c r="FG282" s="745">
        <v>30.353750014999999</v>
      </c>
      <c r="FH282" s="745">
        <v>1.813009278</v>
      </c>
      <c r="FI282" s="745">
        <v>8.8946221609999991</v>
      </c>
      <c r="FJ282" s="745">
        <v>10.554829409999998</v>
      </c>
      <c r="FK282" s="745">
        <v>18.851372507000001</v>
      </c>
      <c r="FL282" s="745">
        <v>2.7449506380000002</v>
      </c>
      <c r="FM282" s="745">
        <v>20.533005909</v>
      </c>
      <c r="FN282" s="745">
        <v>0</v>
      </c>
      <c r="FO282" s="745">
        <v>7.5460620000000009</v>
      </c>
      <c r="FP282" s="745">
        <v>3.8527875429999998</v>
      </c>
      <c r="FQ282" s="745">
        <v>51.132849105999995</v>
      </c>
      <c r="FR282" s="745">
        <v>1.922652555</v>
      </c>
      <c r="FS282" s="745">
        <v>37.021962551999998</v>
      </c>
      <c r="FT282" s="745">
        <v>13.403235237000001</v>
      </c>
      <c r="FU282" s="745">
        <v>3.5717679769999999</v>
      </c>
      <c r="FV282" s="745">
        <v>44.113459689999999</v>
      </c>
      <c r="FW282" s="745">
        <v>53.195301256</v>
      </c>
      <c r="FX282" s="745">
        <v>7.5764551739999995</v>
      </c>
      <c r="FY282" s="745">
        <v>10.268108200999999</v>
      </c>
      <c r="FZ282" s="745">
        <v>21.649201587</v>
      </c>
      <c r="GA282" s="745">
        <v>0</v>
      </c>
      <c r="GB282" s="745">
        <v>8.0213442799999992</v>
      </c>
      <c r="GC282" s="745">
        <v>12.581843562</v>
      </c>
      <c r="GD282" s="745">
        <v>9.056692696999999</v>
      </c>
      <c r="GE282" s="745">
        <v>97.265289525</v>
      </c>
      <c r="GF282" s="745">
        <v>6.1597314819999998</v>
      </c>
      <c r="GG282" s="745">
        <v>4.7773699999999995</v>
      </c>
      <c r="GH282" s="745">
        <v>58.822261999999988</v>
      </c>
      <c r="GI282" s="745">
        <v>26.394771204000001</v>
      </c>
      <c r="GJ282" s="745">
        <v>6.9810858910000002</v>
      </c>
      <c r="GK282" s="745">
        <v>24.142312999000001</v>
      </c>
      <c r="GL282" s="745">
        <v>0.531323502</v>
      </c>
      <c r="GM282" s="745">
        <v>5.2342624570000007</v>
      </c>
      <c r="GN282" s="745">
        <v>1.0111021920000001</v>
      </c>
      <c r="GO282" s="745">
        <v>67.936107326759995</v>
      </c>
      <c r="GP282" s="745">
        <v>1.03516734123</v>
      </c>
      <c r="GQ282" s="745">
        <v>13.367550886</v>
      </c>
      <c r="GR282" s="745">
        <v>41.011713339000003</v>
      </c>
      <c r="GS282" s="745">
        <v>37.631219074000001</v>
      </c>
      <c r="GT282" s="745">
        <v>29.764305502999996</v>
      </c>
      <c r="GU282" s="745">
        <v>25.662271436000001</v>
      </c>
      <c r="GV282" s="745">
        <v>4.6969805640000004</v>
      </c>
      <c r="GW282" s="745">
        <v>72.178950183000012</v>
      </c>
      <c r="GX282" s="745">
        <v>2.2913186510000001</v>
      </c>
      <c r="GY282" s="745">
        <v>4.1133515819999991</v>
      </c>
      <c r="GZ282" s="745">
        <v>11.480174020999998</v>
      </c>
      <c r="HA282" s="745">
        <v>0.244489505</v>
      </c>
      <c r="HB282" s="745">
        <v>0.210040425</v>
      </c>
      <c r="HC282" s="745">
        <v>36.401174263000001</v>
      </c>
      <c r="HD282" s="745">
        <v>29.136299999999999</v>
      </c>
      <c r="HE282" s="745">
        <v>5.0500000000000003E-2</v>
      </c>
      <c r="HF282" s="745">
        <v>16.354800000000001</v>
      </c>
      <c r="HG282" s="745">
        <v>40.385982536352834</v>
      </c>
      <c r="HH282" s="745">
        <v>0</v>
      </c>
      <c r="HI282" s="745">
        <v>3.0729541479283036</v>
      </c>
      <c r="HJ282" s="745">
        <v>5.260235500000876E-4</v>
      </c>
      <c r="HK282" s="745">
        <v>9.1826426500000002E-2</v>
      </c>
      <c r="HL282" s="745">
        <v>12.982690138090351</v>
      </c>
      <c r="HM282" s="745">
        <v>31.033814600552404</v>
      </c>
      <c r="HN282" s="745">
        <v>17.757997552074478</v>
      </c>
      <c r="HO282" s="745">
        <v>32.66273206789338</v>
      </c>
      <c r="HP282" s="745">
        <v>11.074034852134075</v>
      </c>
      <c r="HQ282" s="745">
        <v>32.700150377666034</v>
      </c>
      <c r="HR282" s="745">
        <v>42.709039008523469</v>
      </c>
      <c r="HS282" s="745">
        <v>8.4914818258642306</v>
      </c>
      <c r="HT282" s="745">
        <v>2.9367541546255658</v>
      </c>
      <c r="HU282" s="745">
        <v>39.867508568122986</v>
      </c>
      <c r="HV282" s="745">
        <v>0.4505358125808413</v>
      </c>
      <c r="HW282" s="745">
        <v>6.1572929790496084E-2</v>
      </c>
      <c r="HX282" s="745">
        <v>0.3515643368251512</v>
      </c>
      <c r="HY282" s="745">
        <v>5.4330064326454339</v>
      </c>
      <c r="HZ282" s="745">
        <v>20.722085809617504</v>
      </c>
      <c r="IA282" s="745">
        <v>10.027234982980973</v>
      </c>
      <c r="IB282" s="745">
        <v>17.574926579780833</v>
      </c>
      <c r="IC282" s="745">
        <v>6.1004475483840262E-2</v>
      </c>
      <c r="ID282" s="745">
        <v>18.410786140034833</v>
      </c>
      <c r="IE282" s="745">
        <v>4.6459715500613363</v>
      </c>
      <c r="IF282" s="745">
        <v>11.644424817805959</v>
      </c>
      <c r="IG282" s="745">
        <v>63.104221270265896</v>
      </c>
      <c r="IH282" s="745">
        <v>8.3267635304785639</v>
      </c>
      <c r="II282" s="745">
        <v>5.3526167373176385E-2</v>
      </c>
      <c r="IJ282" s="745">
        <v>17.62001316069103</v>
      </c>
      <c r="IK282" s="745">
        <v>5.4375696773941051</v>
      </c>
      <c r="IL282" s="745">
        <v>27.297930233327257</v>
      </c>
      <c r="IM282" s="745">
        <v>0.68299319136206749</v>
      </c>
      <c r="IN282" s="745">
        <v>18.500350525863201</v>
      </c>
      <c r="IO282" s="745">
        <v>6.1547591233999999</v>
      </c>
      <c r="IP282" s="745">
        <v>21.85774148142</v>
      </c>
      <c r="IQ282" s="745">
        <v>0.27488678799999999</v>
      </c>
      <c r="IR282" s="745">
        <v>33.148919335843495</v>
      </c>
      <c r="IS282" s="745">
        <v>22.95045653645364</v>
      </c>
      <c r="IT282" s="745">
        <v>0.45384504142463566</v>
      </c>
      <c r="IU282" s="745">
        <v>3.0471868759055294</v>
      </c>
      <c r="IV282" s="745">
        <v>0.34657287472925635</v>
      </c>
      <c r="IW282" s="745">
        <v>54.368579620764223</v>
      </c>
      <c r="IX282" s="745">
        <v>0.23876751243749914</v>
      </c>
      <c r="IY282" s="745">
        <v>43.464944561485638</v>
      </c>
      <c r="IZ282" s="745">
        <v>21.286172955145268</v>
      </c>
      <c r="JA282" s="745">
        <v>6.15912446300276</v>
      </c>
      <c r="JB282" s="745">
        <v>0.36889618367652649</v>
      </c>
      <c r="JC282" s="745">
        <v>0.3018041686636207</v>
      </c>
      <c r="JD282" s="745">
        <v>16.246436408114487</v>
      </c>
      <c r="JE282" s="745">
        <v>48.103489986870606</v>
      </c>
      <c r="JF282" s="745">
        <v>15.925133723153333</v>
      </c>
      <c r="JG282" s="745">
        <v>5.8007764595570457E-2</v>
      </c>
      <c r="JH282" s="745">
        <v>10.541360405145587</v>
      </c>
      <c r="JI282" s="745">
        <v>12.189416837913845</v>
      </c>
      <c r="JJ282" s="745">
        <v>4.4983689553372501E-2</v>
      </c>
      <c r="JK282" s="745">
        <v>52.957257360683563</v>
      </c>
      <c r="JL282" s="745">
        <v>22.330994918999998</v>
      </c>
      <c r="JM282" s="745">
        <v>8.3537451970000003</v>
      </c>
      <c r="JN282" s="745">
        <v>6.3896163980000003</v>
      </c>
      <c r="JO282" s="745">
        <v>14.108040666624467</v>
      </c>
      <c r="JP282" s="745">
        <v>9.5209014795940092</v>
      </c>
      <c r="JQ282" s="745">
        <v>48.929272409394486</v>
      </c>
      <c r="JR282" s="745">
        <v>39.430327586326584</v>
      </c>
      <c r="JS282" s="745">
        <v>3.5058122900716104</v>
      </c>
      <c r="JT282" s="745">
        <v>15.89035991079462</v>
      </c>
      <c r="JU282" s="745">
        <v>20.966980069027823</v>
      </c>
      <c r="JV282" s="745">
        <v>5.0993692085567657E-2</v>
      </c>
      <c r="JW282" s="745">
        <v>0.7199081113879362</v>
      </c>
      <c r="JX282" s="745">
        <v>8.246678119256373</v>
      </c>
      <c r="JY282" s="745">
        <v>16.731777538332228</v>
      </c>
      <c r="JZ282" s="745">
        <v>0.2027860917652563</v>
      </c>
      <c r="KA282" s="745">
        <v>2.364907381854027E-2</v>
      </c>
      <c r="KB282" s="745">
        <v>2.350520414</v>
      </c>
      <c r="KC282" s="745">
        <v>79.196747735965999</v>
      </c>
      <c r="KD282" s="745">
        <v>14.032465188655175</v>
      </c>
      <c r="KE282" s="745">
        <v>25.71504433300705</v>
      </c>
      <c r="KF282" s="745">
        <v>9.7848614553610838E-2</v>
      </c>
      <c r="KG282" s="745">
        <v>14.885247384866869</v>
      </c>
      <c r="KH282" s="745">
        <v>0</v>
      </c>
      <c r="KI282" s="745">
        <v>0.21532801592438158</v>
      </c>
      <c r="KJ282" s="748">
        <v>18.885914780479233</v>
      </c>
      <c r="KK282" s="748">
        <v>0</v>
      </c>
      <c r="KL282" s="748">
        <v>9.608507644444737</v>
      </c>
      <c r="KM282" s="748">
        <v>0</v>
      </c>
      <c r="KN282" s="748">
        <v>9.2111639751582803</v>
      </c>
      <c r="KO282" s="748">
        <v>52.863934318023269</v>
      </c>
      <c r="KP282" s="748">
        <v>0</v>
      </c>
      <c r="KQ282" s="748">
        <v>17.942072601710958</v>
      </c>
      <c r="KR282" s="748">
        <v>0</v>
      </c>
      <c r="KS282" s="748">
        <v>26.339455367801001</v>
      </c>
      <c r="KT282" s="748">
        <v>0</v>
      </c>
      <c r="KU282" s="748">
        <v>42.879513273999997</v>
      </c>
      <c r="KV282" s="748">
        <v>0</v>
      </c>
      <c r="KW282" s="748">
        <v>0</v>
      </c>
      <c r="KX282" s="748">
        <v>55.78206542418198</v>
      </c>
      <c r="KY282" s="748">
        <v>35.485712861354926</v>
      </c>
      <c r="KZ282" s="748">
        <v>0</v>
      </c>
      <c r="LA282" s="748">
        <v>28.462910114962668</v>
      </c>
      <c r="LB282" s="748">
        <v>0</v>
      </c>
      <c r="LC282" s="748">
        <v>0</v>
      </c>
      <c r="LD282" s="748">
        <v>0</v>
      </c>
      <c r="LE282" s="748">
        <v>0</v>
      </c>
      <c r="LF282" s="748">
        <v>0</v>
      </c>
      <c r="LG282" s="748">
        <v>0</v>
      </c>
      <c r="LH282" s="748">
        <v>0</v>
      </c>
      <c r="LI282" s="748">
        <v>0</v>
      </c>
      <c r="LJ282" s="748">
        <v>0</v>
      </c>
      <c r="LK282" s="748">
        <v>0</v>
      </c>
      <c r="LL282" s="748">
        <v>0</v>
      </c>
      <c r="LM282" s="748">
        <v>0</v>
      </c>
      <c r="LN282" s="748"/>
      <c r="LO282" s="748"/>
      <c r="LP282" s="748"/>
      <c r="LQ282" s="748"/>
      <c r="LR282" s="748"/>
      <c r="LS282" s="748"/>
      <c r="LT282" s="748"/>
      <c r="LU282" s="748"/>
      <c r="LV282" s="748"/>
      <c r="LW282" s="748"/>
      <c r="LX282" s="748"/>
      <c r="LY282" s="748"/>
      <c r="LZ282" s="748"/>
      <c r="MA282" s="748"/>
      <c r="MB282" s="748"/>
      <c r="MC282" s="748"/>
      <c r="MD282" s="748"/>
      <c r="ME282" s="748"/>
      <c r="MF282" s="748"/>
      <c r="MG282" s="748"/>
      <c r="MH282" s="748"/>
      <c r="MI282" s="748"/>
      <c r="MJ282" s="748"/>
      <c r="MK282" s="748"/>
      <c r="ML282" s="748"/>
      <c r="MM282" s="748"/>
      <c r="MN282" s="748"/>
      <c r="MO282" s="748"/>
      <c r="MP282" s="748"/>
      <c r="MQ282" s="748"/>
      <c r="MR282" s="748"/>
      <c r="MS282" s="748"/>
      <c r="MT282" s="748"/>
      <c r="MU282" s="748"/>
      <c r="MV282" s="748"/>
      <c r="MW282" s="748"/>
    </row>
    <row r="283" spans="1:361" ht="15.6">
      <c r="A283" s="740" t="s">
        <v>761</v>
      </c>
      <c r="B283" s="745"/>
      <c r="C283" s="745"/>
      <c r="D283" s="745"/>
      <c r="E283" s="745"/>
      <c r="F283" s="745"/>
      <c r="G283" s="745"/>
      <c r="H283" s="745"/>
      <c r="I283" s="745"/>
      <c r="J283" s="745"/>
      <c r="K283" s="745"/>
      <c r="L283" s="745"/>
      <c r="M283" s="745"/>
      <c r="N283" s="745"/>
      <c r="O283" s="745"/>
      <c r="P283" s="745"/>
      <c r="Q283" s="745"/>
      <c r="R283" s="745"/>
      <c r="S283" s="745"/>
      <c r="T283" s="745"/>
      <c r="U283" s="745"/>
      <c r="V283" s="745"/>
      <c r="W283" s="745"/>
      <c r="X283" s="745"/>
      <c r="Y283" s="745"/>
      <c r="Z283" s="745"/>
      <c r="AA283" s="745"/>
      <c r="AB283" s="745"/>
      <c r="AC283" s="745"/>
      <c r="AD283" s="745"/>
      <c r="AE283" s="745"/>
      <c r="AF283" s="745"/>
      <c r="AG283" s="745"/>
      <c r="AH283" s="745"/>
      <c r="AI283" s="745"/>
      <c r="AJ283" s="745"/>
      <c r="AK283" s="745"/>
      <c r="AL283" s="745"/>
      <c r="AM283" s="745"/>
      <c r="AN283" s="745"/>
      <c r="AO283" s="745"/>
      <c r="AP283" s="745"/>
      <c r="AQ283" s="745"/>
      <c r="AR283" s="745"/>
      <c r="AS283" s="745"/>
      <c r="AT283" s="745"/>
      <c r="AU283" s="745"/>
      <c r="AV283" s="745"/>
      <c r="AW283" s="745"/>
      <c r="AX283" s="745">
        <v>3.2366104166666667</v>
      </c>
      <c r="AY283" s="745">
        <v>3.2366104166666667</v>
      </c>
      <c r="AZ283" s="745">
        <v>3.2366104166666667</v>
      </c>
      <c r="BA283" s="745">
        <v>3.2366104166666667</v>
      </c>
      <c r="BB283" s="745">
        <v>3.2366104166666667</v>
      </c>
      <c r="BC283" s="745">
        <v>3.2366104166666667</v>
      </c>
      <c r="BD283" s="745">
        <v>3.2366104166666667</v>
      </c>
      <c r="BE283" s="745">
        <v>3.2366104166666667</v>
      </c>
      <c r="BF283" s="745">
        <v>3.2366104166666667</v>
      </c>
      <c r="BG283" s="745">
        <v>3.2366104166666667</v>
      </c>
      <c r="BH283" s="745">
        <v>3.2366104166666667</v>
      </c>
      <c r="BI283" s="745">
        <v>3.2366104166666667</v>
      </c>
      <c r="BJ283" s="745">
        <v>3.2023875000000004</v>
      </c>
      <c r="BK283" s="745">
        <v>3.2023875000000004</v>
      </c>
      <c r="BL283" s="745">
        <v>3.2023875000000004</v>
      </c>
      <c r="BM283" s="745">
        <v>3.2023875000000004</v>
      </c>
      <c r="BN283" s="745">
        <v>3.2023875000000004</v>
      </c>
      <c r="BO283" s="745">
        <v>3.2023875000000004</v>
      </c>
      <c r="BP283" s="745">
        <v>3.2023875000000004</v>
      </c>
      <c r="BQ283" s="745">
        <v>3.2023875000000004</v>
      </c>
      <c r="BR283" s="745">
        <v>3.2023875000000004</v>
      </c>
      <c r="BS283" s="745">
        <v>3.2023875000000004</v>
      </c>
      <c r="BT283" s="745">
        <v>3.2023875000000004</v>
      </c>
      <c r="BU283" s="745">
        <v>3.2023875000000004</v>
      </c>
      <c r="BV283" s="745">
        <v>2.7366104166666667</v>
      </c>
      <c r="BW283" s="745">
        <v>2.7366104166666667</v>
      </c>
      <c r="BX283" s="745">
        <v>2.7366104166666667</v>
      </c>
      <c r="BY283" s="745">
        <v>2.7366104166666667</v>
      </c>
      <c r="BZ283" s="745">
        <v>2.7366104166666667</v>
      </c>
      <c r="CA283" s="745">
        <v>2.7366104166666667</v>
      </c>
      <c r="CB283" s="745">
        <v>2.7366104166666667</v>
      </c>
      <c r="CC283" s="745">
        <v>2.7366104166666667</v>
      </c>
      <c r="CD283" s="745">
        <v>2.7366104166666667</v>
      </c>
      <c r="CE283" s="745">
        <v>2.7366104166666667</v>
      </c>
      <c r="CF283" s="745">
        <v>2.7366104166666667</v>
      </c>
      <c r="CG283" s="745">
        <v>2.7366104166666667</v>
      </c>
      <c r="CH283" s="745">
        <v>2.4322708333333334</v>
      </c>
      <c r="CI283" s="745">
        <v>2.4322708333333334</v>
      </c>
      <c r="CJ283" s="745">
        <v>2.4322708333333334</v>
      </c>
      <c r="CK283" s="745">
        <v>2.4322708333333334</v>
      </c>
      <c r="CL283" s="745">
        <v>2.4322708333333334</v>
      </c>
      <c r="CM283" s="745">
        <v>2.4322708333333334</v>
      </c>
      <c r="CN283" s="745">
        <v>2.4322708333333334</v>
      </c>
      <c r="CO283" s="745">
        <v>2.4322708333333334</v>
      </c>
      <c r="CP283" s="745">
        <v>2.4322708333333334</v>
      </c>
      <c r="CQ283" s="745">
        <v>2.4322708333333334</v>
      </c>
      <c r="CR283" s="745">
        <v>2.4322708333333334</v>
      </c>
      <c r="CS283" s="745">
        <v>2.4322708333333334</v>
      </c>
      <c r="CT283" s="745">
        <v>2.4257249999999999</v>
      </c>
      <c r="CU283" s="745">
        <v>2.4257249999999999</v>
      </c>
      <c r="CV283" s="745">
        <v>2.4257249999999999</v>
      </c>
      <c r="CW283" s="745">
        <v>2.4257249999999999</v>
      </c>
      <c r="CX283" s="745">
        <v>2.4257249999999999</v>
      </c>
      <c r="CY283" s="745">
        <v>2.4257249999999999</v>
      </c>
      <c r="CZ283" s="745">
        <v>2.4257249999999999</v>
      </c>
      <c r="DA283" s="745">
        <v>2.4257249999999999</v>
      </c>
      <c r="DB283" s="745">
        <v>2.4257249999999999</v>
      </c>
      <c r="DC283" s="745">
        <v>2.4257249999999999</v>
      </c>
      <c r="DD283" s="745">
        <v>2.4257249999999999</v>
      </c>
      <c r="DE283" s="745">
        <v>2.4257249999999999</v>
      </c>
      <c r="DF283" s="745">
        <v>3.1398458333333337</v>
      </c>
      <c r="DG283" s="745">
        <v>3.1398458333333337</v>
      </c>
      <c r="DH283" s="745">
        <v>3.1398458333333337</v>
      </c>
      <c r="DI283" s="745">
        <v>3.1398458333333337</v>
      </c>
      <c r="DJ283" s="745">
        <v>3.1398458333333337</v>
      </c>
      <c r="DK283" s="745">
        <v>3.1398458333333337</v>
      </c>
      <c r="DL283" s="745">
        <v>3.1398458333333337</v>
      </c>
      <c r="DM283" s="745">
        <v>3.1398458333333337</v>
      </c>
      <c r="DN283" s="745">
        <v>3.1398458333333337</v>
      </c>
      <c r="DO283" s="745">
        <v>3.1398458333333337</v>
      </c>
      <c r="DP283" s="745">
        <v>3.1398458333333337</v>
      </c>
      <c r="DQ283" s="745">
        <v>3.1398458333333337</v>
      </c>
      <c r="DR283" s="745">
        <v>4.9889333333333337</v>
      </c>
      <c r="DS283" s="745">
        <v>4.9889333333333337</v>
      </c>
      <c r="DT283" s="745">
        <v>4.9889333333333337</v>
      </c>
      <c r="DU283" s="745">
        <v>4.9889333333333337</v>
      </c>
      <c r="DV283" s="745">
        <v>4.9889333333333337</v>
      </c>
      <c r="DW283" s="745">
        <v>4.9889333333333337</v>
      </c>
      <c r="DX283" s="745">
        <v>4.9889333333333337</v>
      </c>
      <c r="DY283" s="745">
        <v>4.9889333333333337</v>
      </c>
      <c r="DZ283" s="745">
        <v>4.9889333333333337</v>
      </c>
      <c r="EA283" s="745">
        <v>4.9889333333333337</v>
      </c>
      <c r="EB283" s="745">
        <v>4.9889333333333337</v>
      </c>
      <c r="EC283" s="745">
        <v>4.9889333333333337</v>
      </c>
      <c r="ED283" s="745">
        <v>5.3383750000000001</v>
      </c>
      <c r="EE283" s="745">
        <v>5.3383750000000001</v>
      </c>
      <c r="EF283" s="745">
        <v>5.3383750000000001</v>
      </c>
      <c r="EG283" s="745">
        <v>5.3383750000000001</v>
      </c>
      <c r="EH283" s="745">
        <v>5.3383750000000001</v>
      </c>
      <c r="EI283" s="745">
        <v>5.3383750000000001</v>
      </c>
      <c r="EJ283" s="745">
        <v>5.3383750000000001</v>
      </c>
      <c r="EK283" s="745">
        <v>5.3383750000000001</v>
      </c>
      <c r="EL283" s="745">
        <v>5.3383750000000001</v>
      </c>
      <c r="EM283" s="745">
        <v>5.3383750000000001</v>
      </c>
      <c r="EN283" s="745">
        <v>5.3383750000000001</v>
      </c>
      <c r="EO283" s="745">
        <v>5.3383750000000001</v>
      </c>
      <c r="EP283" s="745">
        <v>0</v>
      </c>
      <c r="EQ283" s="745">
        <v>0</v>
      </c>
      <c r="ER283" s="745">
        <v>19.096</v>
      </c>
      <c r="ES283" s="745">
        <v>0</v>
      </c>
      <c r="ET283" s="745">
        <v>0</v>
      </c>
      <c r="EU283" s="745">
        <v>18.920000000000002</v>
      </c>
      <c r="EV283" s="745">
        <v>0</v>
      </c>
      <c r="EW283" s="745">
        <v>0</v>
      </c>
      <c r="EX283" s="745">
        <v>20.327999999999999</v>
      </c>
      <c r="EY283" s="745">
        <v>0</v>
      </c>
      <c r="EZ283" s="745">
        <v>0</v>
      </c>
      <c r="FA283" s="745">
        <v>15.656000000000001</v>
      </c>
      <c r="FB283" s="745">
        <v>0</v>
      </c>
      <c r="FC283" s="745">
        <v>0</v>
      </c>
      <c r="FD283" s="745">
        <v>13.61007</v>
      </c>
      <c r="FE283" s="745">
        <v>0</v>
      </c>
      <c r="FF283" s="745">
        <v>0</v>
      </c>
      <c r="FG283" s="745">
        <v>21.278419999999997</v>
      </c>
      <c r="FH283" s="745">
        <v>0</v>
      </c>
      <c r="FI283" s="745">
        <v>0</v>
      </c>
      <c r="FJ283" s="745">
        <v>20.6523</v>
      </c>
      <c r="FK283" s="745">
        <v>0</v>
      </c>
      <c r="FL283" s="745">
        <v>0</v>
      </c>
      <c r="FM283" s="745">
        <v>38.554199999999994</v>
      </c>
      <c r="FN283" s="745">
        <v>0</v>
      </c>
      <c r="FO283" s="745">
        <v>0</v>
      </c>
      <c r="FP283" s="745">
        <v>27.222999999999999</v>
      </c>
      <c r="FQ283" s="745">
        <v>0</v>
      </c>
      <c r="FR283" s="745">
        <v>0</v>
      </c>
      <c r="FS283" s="745">
        <v>14.770896896000002</v>
      </c>
      <c r="FT283" s="745">
        <v>0</v>
      </c>
      <c r="FU283" s="745">
        <v>0</v>
      </c>
      <c r="FV283" s="745">
        <v>31.943841391000003</v>
      </c>
      <c r="FW283" s="745">
        <v>0</v>
      </c>
      <c r="FX283" s="745">
        <v>0</v>
      </c>
      <c r="FY283" s="745">
        <v>39.854758195999992</v>
      </c>
      <c r="FZ283" s="745">
        <v>0</v>
      </c>
      <c r="GA283" s="745">
        <v>0</v>
      </c>
      <c r="GB283" s="745">
        <v>27.3</v>
      </c>
      <c r="GC283" s="745">
        <v>0</v>
      </c>
      <c r="GD283" s="745">
        <v>0</v>
      </c>
      <c r="GE283" s="745">
        <v>27.3</v>
      </c>
      <c r="GF283" s="745">
        <v>0</v>
      </c>
      <c r="GG283" s="745">
        <v>0</v>
      </c>
      <c r="GH283" s="745">
        <v>34.1</v>
      </c>
      <c r="GI283" s="745">
        <v>0</v>
      </c>
      <c r="GJ283" s="745">
        <v>0</v>
      </c>
      <c r="GK283" s="745">
        <v>80</v>
      </c>
      <c r="GL283" s="745">
        <v>0</v>
      </c>
      <c r="GM283" s="745">
        <v>0</v>
      </c>
      <c r="GN283" s="745">
        <v>25.449000000000002</v>
      </c>
      <c r="GO283" s="745">
        <v>0</v>
      </c>
      <c r="GP283" s="745">
        <v>0</v>
      </c>
      <c r="GQ283" s="745">
        <v>24.451000000000001</v>
      </c>
      <c r="GR283" s="745">
        <v>0</v>
      </c>
      <c r="GS283" s="745">
        <v>0</v>
      </c>
      <c r="GT283" s="745">
        <v>28.44</v>
      </c>
      <c r="GU283" s="745">
        <v>50.9206</v>
      </c>
      <c r="GV283" s="745">
        <v>0</v>
      </c>
      <c r="GW283" s="745">
        <v>28.44</v>
      </c>
      <c r="GX283" s="745">
        <v>0</v>
      </c>
      <c r="GY283" s="745">
        <v>0</v>
      </c>
      <c r="GZ283" s="745">
        <v>28.4</v>
      </c>
      <c r="HA283" s="745">
        <v>0</v>
      </c>
      <c r="HB283" s="745">
        <v>0</v>
      </c>
      <c r="HC283" s="745">
        <v>63.072049327625756</v>
      </c>
      <c r="HD283" s="745">
        <v>12.203299451901628</v>
      </c>
      <c r="HE283" s="745">
        <v>14.813409459931112</v>
      </c>
      <c r="HF283" s="745">
        <v>6.5902026762721153</v>
      </c>
      <c r="HG283" s="745">
        <v>7.9663939819053082</v>
      </c>
      <c r="HH283" s="745">
        <v>41.538890177774903</v>
      </c>
      <c r="HI283" s="745">
        <v>29.001320784256873</v>
      </c>
      <c r="HJ283" s="745">
        <v>6.4084407417666696E-6</v>
      </c>
      <c r="HK283" s="745">
        <v>3.9502690426215792</v>
      </c>
      <c r="HL283" s="745">
        <v>8.9347603934343383</v>
      </c>
      <c r="HM283" s="745">
        <v>6.8720589184452443</v>
      </c>
      <c r="HN283" s="745">
        <v>32.567005592195322</v>
      </c>
      <c r="HO283" s="745">
        <v>10.462383112820836</v>
      </c>
      <c r="HP283" s="745">
        <v>20.644770703771695</v>
      </c>
      <c r="HQ283" s="745">
        <v>6.2068516957338105</v>
      </c>
      <c r="HR283" s="745">
        <v>33.654755862294493</v>
      </c>
      <c r="HS283" s="745">
        <v>40.164865416949603</v>
      </c>
      <c r="HT283" s="745">
        <v>33.30229618613545</v>
      </c>
      <c r="HU283" s="745">
        <v>23.305426911000946</v>
      </c>
      <c r="HV283" s="745">
        <v>22.369328398681304</v>
      </c>
      <c r="HW283" s="745">
        <v>15.370313869472696</v>
      </c>
      <c r="HX283" s="745">
        <v>15.260357731845993</v>
      </c>
      <c r="HY283" s="745">
        <v>55.08162525346021</v>
      </c>
      <c r="HZ283" s="745">
        <v>16.101722923910174</v>
      </c>
      <c r="IA283" s="745">
        <v>21.799460293312592</v>
      </c>
      <c r="IB283" s="745">
        <v>16.87350672279609</v>
      </c>
      <c r="IC283" s="745">
        <v>20.574332516946019</v>
      </c>
      <c r="ID283" s="745">
        <v>13.677160760257889</v>
      </c>
      <c r="IE283" s="745">
        <v>22.966062853869769</v>
      </c>
      <c r="IF283" s="745">
        <v>25.792258359012344</v>
      </c>
      <c r="IG283" s="745">
        <v>25.594723744156603</v>
      </c>
      <c r="IH283" s="745">
        <v>18.835302128312126</v>
      </c>
      <c r="II283" s="745">
        <v>20.69342160459518</v>
      </c>
      <c r="IJ283" s="745">
        <v>18.249102545774683</v>
      </c>
      <c r="IK283" s="745">
        <v>12.54749310504959</v>
      </c>
      <c r="IL283" s="745">
        <v>24.637015591921291</v>
      </c>
      <c r="IM283" s="745">
        <v>20.593317581711112</v>
      </c>
      <c r="IN283" s="745">
        <v>13.393209566950036</v>
      </c>
      <c r="IO283" s="745">
        <v>19.014873858627084</v>
      </c>
      <c r="IP283" s="745">
        <v>15.961916574422874</v>
      </c>
      <c r="IQ283" s="745">
        <v>2.7668482446498701</v>
      </c>
      <c r="IR283" s="745">
        <v>28.856931312514178</v>
      </c>
      <c r="IS283" s="745">
        <v>16.746220442835956</v>
      </c>
      <c r="IT283" s="745">
        <v>9.5322054394374973</v>
      </c>
      <c r="IU283" s="745">
        <v>11.499391937616629</v>
      </c>
      <c r="IV283" s="745">
        <v>15.068402622945877</v>
      </c>
      <c r="IW283" s="745">
        <v>10.864885881361992</v>
      </c>
      <c r="IX283" s="745">
        <v>19.297643562043543</v>
      </c>
      <c r="IY283" s="745">
        <v>5.9374705565944614</v>
      </c>
      <c r="IZ283" s="745">
        <v>4.5689722600492333</v>
      </c>
      <c r="JA283" s="745">
        <v>1.9976494589589138</v>
      </c>
      <c r="JB283" s="745">
        <v>19.857829355710404</v>
      </c>
      <c r="JC283" s="745">
        <v>3.0254844532894221</v>
      </c>
      <c r="JD283" s="745">
        <v>0</v>
      </c>
      <c r="JE283" s="745">
        <v>0</v>
      </c>
      <c r="JF283" s="745">
        <v>15.873335991999999</v>
      </c>
      <c r="JG283" s="745">
        <v>0</v>
      </c>
      <c r="JH283" s="745">
        <v>0</v>
      </c>
      <c r="JI283" s="745">
        <v>12.168713068197375</v>
      </c>
      <c r="JJ283" s="745">
        <v>0</v>
      </c>
      <c r="JK283" s="745">
        <v>0</v>
      </c>
      <c r="JL283" s="745">
        <v>12.04303298669176</v>
      </c>
      <c r="JM283" s="745">
        <v>11.58141738339774</v>
      </c>
      <c r="JN283" s="745">
        <v>18.953049629910502</v>
      </c>
      <c r="JO283" s="745">
        <v>9.2129121794719193</v>
      </c>
      <c r="JP283" s="745">
        <v>18.666473033356318</v>
      </c>
      <c r="JQ283" s="745">
        <v>14.698114787171765</v>
      </c>
      <c r="JR283" s="745">
        <v>7.7343715577035592</v>
      </c>
      <c r="JS283" s="745">
        <v>12.544701009695537</v>
      </c>
      <c r="JT283" s="745">
        <v>21.498427432600909</v>
      </c>
      <c r="JU283" s="745">
        <v>3.5217398195229666</v>
      </c>
      <c r="JV283" s="745">
        <v>8.0850167052850175</v>
      </c>
      <c r="JW283" s="745">
        <v>30.170743475192022</v>
      </c>
      <c r="JX283" s="745">
        <v>15.676377072254855</v>
      </c>
      <c r="JY283" s="745">
        <v>16.280776577680143</v>
      </c>
      <c r="JZ283" s="745">
        <v>31.957153649935002</v>
      </c>
      <c r="KA283" s="745">
        <v>25.689925104930648</v>
      </c>
      <c r="KB283" s="745">
        <v>6.238642488411001</v>
      </c>
      <c r="KC283" s="745">
        <v>31.957153649935002</v>
      </c>
      <c r="KD283" s="745">
        <v>11.77235596909156</v>
      </c>
      <c r="KE283" s="745">
        <v>14.546519893461165</v>
      </c>
      <c r="KF283" s="745">
        <v>26.318875862817901</v>
      </c>
      <c r="KG283" s="745">
        <v>17.045294526785639</v>
      </c>
      <c r="KH283" s="745">
        <v>9.2735813359162655</v>
      </c>
      <c r="KI283" s="745">
        <v>26.318875862950499</v>
      </c>
      <c r="KJ283" s="746">
        <v>13.355919074614171</v>
      </c>
      <c r="KK283" s="746">
        <v>19.120340874614172</v>
      </c>
      <c r="KL283" s="746">
        <v>32.476259949591501</v>
      </c>
      <c r="KM283" s="746">
        <v>17.141012261463228</v>
      </c>
      <c r="KN283" s="746">
        <v>19.380457481936588</v>
      </c>
      <c r="KO283" s="746">
        <v>28.4262599495915</v>
      </c>
      <c r="KP283" s="746">
        <v>18.57477772208745</v>
      </c>
      <c r="KQ283" s="746">
        <v>22.887552055495807</v>
      </c>
      <c r="KR283" s="746">
        <v>23.485399915408056</v>
      </c>
      <c r="KS283" s="746">
        <v>17.094977885269913</v>
      </c>
      <c r="KT283" s="746">
        <v>25.711020665681996</v>
      </c>
      <c r="KU283" s="746">
        <v>22.173864846495658</v>
      </c>
      <c r="KV283" s="746">
        <v>18.016468952481294</v>
      </c>
      <c r="KW283" s="746">
        <v>22.038160849417618</v>
      </c>
      <c r="KX283" s="746">
        <v>29.332774612660895</v>
      </c>
      <c r="KY283" s="746">
        <v>20.310040481209192</v>
      </c>
      <c r="KZ283" s="746">
        <v>24.596989962932081</v>
      </c>
      <c r="LA283" s="746">
        <v>24.480373970418551</v>
      </c>
      <c r="LB283" s="746">
        <v>0</v>
      </c>
      <c r="LC283" s="746">
        <v>0</v>
      </c>
      <c r="LD283" s="746">
        <v>0</v>
      </c>
      <c r="LE283" s="746">
        <v>0</v>
      </c>
      <c r="LF283" s="746">
        <v>0</v>
      </c>
      <c r="LG283" s="746">
        <v>0</v>
      </c>
      <c r="LH283" s="746">
        <v>0</v>
      </c>
      <c r="LI283" s="746">
        <v>0</v>
      </c>
      <c r="LJ283" s="746">
        <v>0</v>
      </c>
      <c r="LK283" s="746">
        <v>0</v>
      </c>
      <c r="LL283" s="746">
        <v>0</v>
      </c>
      <c r="LM283" s="746">
        <v>0</v>
      </c>
      <c r="LN283" s="746"/>
      <c r="LO283" s="746"/>
      <c r="LP283" s="746"/>
      <c r="LQ283" s="746"/>
      <c r="LR283" s="746"/>
      <c r="LS283" s="746"/>
      <c r="LT283" s="746"/>
      <c r="LU283" s="746"/>
      <c r="LV283" s="746"/>
      <c r="LW283" s="746"/>
      <c r="LX283" s="746"/>
      <c r="LY283" s="746"/>
      <c r="LZ283" s="746"/>
      <c r="MA283" s="746"/>
      <c r="MB283" s="746"/>
      <c r="MC283" s="746"/>
      <c r="MD283" s="746"/>
      <c r="ME283" s="746"/>
      <c r="MF283" s="746"/>
      <c r="MG283" s="746"/>
      <c r="MH283" s="746"/>
      <c r="MI283" s="746"/>
      <c r="MJ283" s="746"/>
      <c r="MK283" s="746"/>
      <c r="ML283" s="746"/>
      <c r="MM283" s="746"/>
      <c r="MN283" s="746"/>
      <c r="MO283" s="746"/>
      <c r="MP283" s="746"/>
      <c r="MQ283" s="746"/>
      <c r="MR283" s="746"/>
      <c r="MS283" s="746"/>
      <c r="MT283" s="746"/>
      <c r="MU283" s="746"/>
      <c r="MV283" s="746"/>
      <c r="MW283" s="746"/>
    </row>
    <row r="284" spans="1:361" ht="15.6">
      <c r="A284" s="742" t="s">
        <v>20</v>
      </c>
      <c r="B284" s="745"/>
      <c r="C284" s="745"/>
      <c r="D284" s="745"/>
      <c r="E284" s="745"/>
      <c r="F284" s="745"/>
      <c r="G284" s="745"/>
      <c r="H284" s="745"/>
      <c r="I284" s="745"/>
      <c r="J284" s="745"/>
      <c r="K284" s="745"/>
      <c r="L284" s="745"/>
      <c r="M284" s="745"/>
      <c r="N284" s="745"/>
      <c r="O284" s="745"/>
      <c r="P284" s="745"/>
      <c r="Q284" s="745"/>
      <c r="R284" s="745"/>
      <c r="S284" s="745"/>
      <c r="T284" s="745"/>
      <c r="U284" s="745"/>
      <c r="V284" s="745"/>
      <c r="W284" s="745"/>
      <c r="X284" s="745"/>
      <c r="Y284" s="745"/>
      <c r="Z284" s="745"/>
      <c r="AA284" s="745"/>
      <c r="AB284" s="745"/>
      <c r="AC284" s="745"/>
      <c r="AD284" s="745"/>
      <c r="AE284" s="745"/>
      <c r="AF284" s="745"/>
      <c r="AG284" s="745"/>
      <c r="AH284" s="745"/>
      <c r="AI284" s="745"/>
      <c r="AJ284" s="745"/>
      <c r="AK284" s="745"/>
      <c r="AL284" s="745"/>
      <c r="AM284" s="745"/>
      <c r="AN284" s="745"/>
      <c r="AO284" s="745"/>
      <c r="AP284" s="745"/>
      <c r="AQ284" s="745"/>
      <c r="AR284" s="745"/>
      <c r="AS284" s="745"/>
      <c r="AT284" s="745"/>
      <c r="AU284" s="745"/>
      <c r="AV284" s="745"/>
      <c r="AW284" s="745"/>
      <c r="AX284" s="745">
        <v>12.252117419041667</v>
      </c>
      <c r="AY284" s="745">
        <v>12.252117419041667</v>
      </c>
      <c r="AZ284" s="745">
        <v>12.252117419041667</v>
      </c>
      <c r="BA284" s="745">
        <v>12.252117419041667</v>
      </c>
      <c r="BB284" s="745">
        <v>12.252117419041667</v>
      </c>
      <c r="BC284" s="745">
        <v>12.252117419041667</v>
      </c>
      <c r="BD284" s="745">
        <v>12.252117419041667</v>
      </c>
      <c r="BE284" s="745">
        <v>12.252117419041667</v>
      </c>
      <c r="BF284" s="745">
        <v>12.252117419041667</v>
      </c>
      <c r="BG284" s="745">
        <v>12.252117419041667</v>
      </c>
      <c r="BH284" s="745">
        <v>12.252117419041667</v>
      </c>
      <c r="BI284" s="745">
        <v>12.252117419041667</v>
      </c>
      <c r="BJ284" s="745">
        <v>12.983888917854166</v>
      </c>
      <c r="BK284" s="745">
        <v>12.983888917854166</v>
      </c>
      <c r="BL284" s="745">
        <v>12.983888917854166</v>
      </c>
      <c r="BM284" s="745">
        <v>12.983888917854166</v>
      </c>
      <c r="BN284" s="745">
        <v>12.983888917854166</v>
      </c>
      <c r="BO284" s="745">
        <v>12.983888917854166</v>
      </c>
      <c r="BP284" s="745">
        <v>12.983888917854166</v>
      </c>
      <c r="BQ284" s="745">
        <v>12.983888917854166</v>
      </c>
      <c r="BR284" s="745">
        <v>12.983888917854166</v>
      </c>
      <c r="BS284" s="745">
        <v>12.983888917854166</v>
      </c>
      <c r="BT284" s="745">
        <v>12.983888917854166</v>
      </c>
      <c r="BU284" s="745">
        <v>12.983888917854166</v>
      </c>
      <c r="BV284" s="745">
        <v>14.013616666666666</v>
      </c>
      <c r="BW284" s="745">
        <v>14.013616666666666</v>
      </c>
      <c r="BX284" s="745">
        <v>14.013616666666666</v>
      </c>
      <c r="BY284" s="745">
        <v>14.013616666666666</v>
      </c>
      <c r="BZ284" s="745">
        <v>14.013616666666666</v>
      </c>
      <c r="CA284" s="745">
        <v>14.013616666666666</v>
      </c>
      <c r="CB284" s="745">
        <v>14.013616666666666</v>
      </c>
      <c r="CC284" s="745">
        <v>14.013616666666666</v>
      </c>
      <c r="CD284" s="745">
        <v>14.013616666666666</v>
      </c>
      <c r="CE284" s="745">
        <v>14.013616666666666</v>
      </c>
      <c r="CF284" s="745">
        <v>14.013616666666666</v>
      </c>
      <c r="CG284" s="745">
        <v>14.013616666666666</v>
      </c>
      <c r="CH284" s="745">
        <v>15.943256249999999</v>
      </c>
      <c r="CI284" s="745">
        <v>15.943256249999999</v>
      </c>
      <c r="CJ284" s="745">
        <v>15.943256249999999</v>
      </c>
      <c r="CK284" s="745">
        <v>15.943256249999999</v>
      </c>
      <c r="CL284" s="745">
        <v>15.943256249999999</v>
      </c>
      <c r="CM284" s="745">
        <v>15.943256249999999</v>
      </c>
      <c r="CN284" s="745">
        <v>15.943256249999999</v>
      </c>
      <c r="CO284" s="745">
        <v>15.943256249999999</v>
      </c>
      <c r="CP284" s="745">
        <v>15.943256249999999</v>
      </c>
      <c r="CQ284" s="745">
        <v>15.943256249999999</v>
      </c>
      <c r="CR284" s="745">
        <v>15.943256249999999</v>
      </c>
      <c r="CS284" s="745">
        <v>15.943256249999999</v>
      </c>
      <c r="CT284" s="745">
        <v>18.512264166666668</v>
      </c>
      <c r="CU284" s="745">
        <v>18.512264166666668</v>
      </c>
      <c r="CV284" s="745">
        <v>18.512264166666668</v>
      </c>
      <c r="CW284" s="745">
        <v>18.512264166666668</v>
      </c>
      <c r="CX284" s="745">
        <v>18.512264166666668</v>
      </c>
      <c r="CY284" s="745">
        <v>18.512264166666668</v>
      </c>
      <c r="CZ284" s="745">
        <v>18.512264166666668</v>
      </c>
      <c r="DA284" s="745">
        <v>18.512264166666668</v>
      </c>
      <c r="DB284" s="745">
        <v>18.512264166666668</v>
      </c>
      <c r="DC284" s="745">
        <v>18.512264166666668</v>
      </c>
      <c r="DD284" s="745">
        <v>18.512264166666668</v>
      </c>
      <c r="DE284" s="745">
        <v>18.512264166666668</v>
      </c>
      <c r="DF284" s="745">
        <v>22.531523893228961</v>
      </c>
      <c r="DG284" s="745">
        <v>22.531523893228961</v>
      </c>
      <c r="DH284" s="745">
        <v>22.531523893228961</v>
      </c>
      <c r="DI284" s="745">
        <v>22.531523893228961</v>
      </c>
      <c r="DJ284" s="745">
        <v>22.531523893228961</v>
      </c>
      <c r="DK284" s="745">
        <v>22.531523893228961</v>
      </c>
      <c r="DL284" s="745">
        <v>22.531523893228961</v>
      </c>
      <c r="DM284" s="745">
        <v>22.531523893228961</v>
      </c>
      <c r="DN284" s="745">
        <v>22.531523893228961</v>
      </c>
      <c r="DO284" s="745">
        <v>22.531523893228961</v>
      </c>
      <c r="DP284" s="745">
        <v>22.531523893228961</v>
      </c>
      <c r="DQ284" s="745">
        <v>22.531523893228961</v>
      </c>
      <c r="DR284" s="745">
        <v>27.481947413603752</v>
      </c>
      <c r="DS284" s="745">
        <v>27.481947413603752</v>
      </c>
      <c r="DT284" s="745">
        <v>27.481947413603752</v>
      </c>
      <c r="DU284" s="745">
        <v>27.481947413603752</v>
      </c>
      <c r="DV284" s="745">
        <v>27.481947413603752</v>
      </c>
      <c r="DW284" s="745">
        <v>27.481947413603752</v>
      </c>
      <c r="DX284" s="745">
        <v>27.481947413603752</v>
      </c>
      <c r="DY284" s="745">
        <v>27.481947413603752</v>
      </c>
      <c r="DZ284" s="745">
        <v>27.481947413603752</v>
      </c>
      <c r="EA284" s="745">
        <v>27.481947413603752</v>
      </c>
      <c r="EB284" s="745">
        <v>27.481947413603752</v>
      </c>
      <c r="EC284" s="745">
        <v>27.481947413603752</v>
      </c>
      <c r="ED284" s="745">
        <v>32.250616853708124</v>
      </c>
      <c r="EE284" s="745">
        <v>32.250616853708124</v>
      </c>
      <c r="EF284" s="745">
        <v>32.250616853708124</v>
      </c>
      <c r="EG284" s="745">
        <v>32.250616853708124</v>
      </c>
      <c r="EH284" s="745">
        <v>32.250616853708124</v>
      </c>
      <c r="EI284" s="745">
        <v>32.250616853708124</v>
      </c>
      <c r="EJ284" s="745">
        <v>32.250616853708124</v>
      </c>
      <c r="EK284" s="745">
        <v>32.250616853708124</v>
      </c>
      <c r="EL284" s="745">
        <v>32.250616853708124</v>
      </c>
      <c r="EM284" s="745">
        <v>32.250616853708124</v>
      </c>
      <c r="EN284" s="745">
        <v>32.250616853708124</v>
      </c>
      <c r="EO284" s="745">
        <v>32.250616853708124</v>
      </c>
      <c r="EP284" s="745">
        <v>31.113846187904123</v>
      </c>
      <c r="EQ284" s="745">
        <v>33.929240033719999</v>
      </c>
      <c r="ER284" s="745">
        <v>51.190462517032501</v>
      </c>
      <c r="ES284" s="745">
        <v>40.268011869128273</v>
      </c>
      <c r="ET284" s="745">
        <v>24.212936727898001</v>
      </c>
      <c r="EU284" s="745">
        <v>45.179957022725901</v>
      </c>
      <c r="EV284" s="745">
        <v>55.8103188453263</v>
      </c>
      <c r="EW284" s="745">
        <v>32.404558326849603</v>
      </c>
      <c r="EX284" s="745">
        <v>56.868435660884003</v>
      </c>
      <c r="EY284" s="745">
        <v>40.114778642740006</v>
      </c>
      <c r="EZ284" s="745">
        <v>31.185432896099996</v>
      </c>
      <c r="FA284" s="745">
        <v>48.464992930080001</v>
      </c>
      <c r="FB284" s="745">
        <v>37.599948009391603</v>
      </c>
      <c r="FC284" s="745">
        <v>34.876504099342704</v>
      </c>
      <c r="FD284" s="745">
        <v>54.602413516725001</v>
      </c>
      <c r="FE284" s="745">
        <v>61.171064788264005</v>
      </c>
      <c r="FF284" s="745">
        <v>33.091063065655497</v>
      </c>
      <c r="FG284" s="745">
        <v>49.348105392392</v>
      </c>
      <c r="FH284" s="745">
        <v>60.218298840349995</v>
      </c>
      <c r="FI284" s="745">
        <v>44.479926035408006</v>
      </c>
      <c r="FJ284" s="745">
        <v>71.80984676760481</v>
      </c>
      <c r="FK284" s="745">
        <v>88.118180455573395</v>
      </c>
      <c r="FL284" s="745">
        <v>30.6191103237894</v>
      </c>
      <c r="FM284" s="745">
        <v>83.810174073706989</v>
      </c>
      <c r="FN284" s="745">
        <v>49.265808352000001</v>
      </c>
      <c r="FO284" s="745">
        <v>36.787428904000002</v>
      </c>
      <c r="FP284" s="745">
        <v>100.839280293</v>
      </c>
      <c r="FQ284" s="745">
        <v>61.970627678999996</v>
      </c>
      <c r="FR284" s="745">
        <v>42.037399139999998</v>
      </c>
      <c r="FS284" s="745">
        <v>58.600805208000011</v>
      </c>
      <c r="FT284" s="745">
        <v>46.727141095</v>
      </c>
      <c r="FU284" s="745">
        <v>45.196983449999998</v>
      </c>
      <c r="FV284" s="745">
        <v>100.94934549200002</v>
      </c>
      <c r="FW284" s="745">
        <v>73.751512684999994</v>
      </c>
      <c r="FX284" s="745">
        <v>52.546027526000003</v>
      </c>
      <c r="FY284" s="745">
        <v>85.616203753999997</v>
      </c>
      <c r="FZ284" s="745">
        <v>66.299067429259992</v>
      </c>
      <c r="GA284" s="745">
        <v>40.593019098060005</v>
      </c>
      <c r="GB284" s="745">
        <v>84.816624014327218</v>
      </c>
      <c r="GC284" s="745">
        <v>67.161112869120004</v>
      </c>
      <c r="GD284" s="745">
        <v>65.593571150347984</v>
      </c>
      <c r="GE284" s="745">
        <v>76.930057421065598</v>
      </c>
      <c r="GF284" s="745">
        <v>52.346549717240002</v>
      </c>
      <c r="GG284" s="745">
        <v>75.539561062880011</v>
      </c>
      <c r="GH284" s="745">
        <v>99.261310907549984</v>
      </c>
      <c r="GI284" s="745">
        <v>76.398074650079991</v>
      </c>
      <c r="GJ284" s="745">
        <v>56.413795972900793</v>
      </c>
      <c r="GK284" s="745">
        <v>118.0142915183675</v>
      </c>
      <c r="GL284" s="745">
        <v>64.438460127999988</v>
      </c>
      <c r="GM284" s="745">
        <v>45.758440004000001</v>
      </c>
      <c r="GN284" s="745">
        <v>132.03570007300002</v>
      </c>
      <c r="GO284" s="745">
        <v>86.553274928000008</v>
      </c>
      <c r="GP284" s="745">
        <v>94.541698818</v>
      </c>
      <c r="GQ284" s="745">
        <v>83.437803747000004</v>
      </c>
      <c r="GR284" s="745">
        <v>50.160957434999993</v>
      </c>
      <c r="GS284" s="745">
        <v>85.418576400999996</v>
      </c>
      <c r="GT284" s="745">
        <v>80.972930940999987</v>
      </c>
      <c r="GU284" s="745">
        <v>92.236027882819997</v>
      </c>
      <c r="GV284" s="745">
        <v>67.167033942000018</v>
      </c>
      <c r="GW284" s="745">
        <v>120.089135438</v>
      </c>
      <c r="GX284" s="745">
        <v>85.731333924890009</v>
      </c>
      <c r="GY284" s="745">
        <v>59.496136133479993</v>
      </c>
      <c r="GZ284" s="745">
        <v>131.36413443499998</v>
      </c>
      <c r="HA284" s="745">
        <v>111.25802000000002</v>
      </c>
      <c r="HB284" s="745">
        <v>111.82221942385</v>
      </c>
      <c r="HC284" s="745">
        <v>114.05307858658</v>
      </c>
      <c r="HD284" s="745">
        <v>73.728099999999984</v>
      </c>
      <c r="HE284" s="745">
        <v>68.467799999999997</v>
      </c>
      <c r="HF284" s="745">
        <v>136.54740000000001</v>
      </c>
      <c r="HG284" s="745">
        <v>121.91829581300001</v>
      </c>
      <c r="HH284" s="745">
        <v>72.599040844000001</v>
      </c>
      <c r="HI284" s="745">
        <v>41.273675468</v>
      </c>
      <c r="HJ284" s="745">
        <v>80.05536907403436</v>
      </c>
      <c r="HK284" s="745">
        <v>80.258989039645556</v>
      </c>
      <c r="HL284" s="745">
        <v>59.303305091246877</v>
      </c>
      <c r="HM284" s="745">
        <v>127.34907455078395</v>
      </c>
      <c r="HN284" s="745">
        <v>202.61559797621354</v>
      </c>
      <c r="HO284" s="745">
        <v>62.595220320441499</v>
      </c>
      <c r="HP284" s="745">
        <v>75.398048042979383</v>
      </c>
      <c r="HQ284" s="745">
        <v>116.41391544855834</v>
      </c>
      <c r="HR284" s="745">
        <v>108.061891988951</v>
      </c>
      <c r="HS284" s="745">
        <v>184.53382344332474</v>
      </c>
      <c r="HT284" s="745">
        <v>114.23956239609714</v>
      </c>
      <c r="HU284" s="745">
        <v>88.621054460907445</v>
      </c>
      <c r="HV284" s="745">
        <v>156.07666278087683</v>
      </c>
      <c r="HW284" s="745">
        <v>98.019819600030885</v>
      </c>
      <c r="HX284" s="745">
        <v>114.94251640501365</v>
      </c>
      <c r="HY284" s="745">
        <v>195.03469061557522</v>
      </c>
      <c r="HZ284" s="745">
        <v>164.44063315294568</v>
      </c>
      <c r="IA284" s="745">
        <v>125.67780354697906</v>
      </c>
      <c r="IB284" s="745">
        <v>129.35975012920775</v>
      </c>
      <c r="IC284" s="745">
        <v>122.08768675311194</v>
      </c>
      <c r="ID284" s="745">
        <v>153.64729846200487</v>
      </c>
      <c r="IE284" s="745">
        <v>138.7763964415644</v>
      </c>
      <c r="IF284" s="745">
        <v>122.09486237889624</v>
      </c>
      <c r="IG284" s="745">
        <v>122.83016278247229</v>
      </c>
      <c r="IH284" s="745">
        <v>143.17180662702862</v>
      </c>
      <c r="II284" s="745">
        <v>115.5815087056594</v>
      </c>
      <c r="IJ284" s="745">
        <v>165.38609906588039</v>
      </c>
      <c r="IK284" s="745">
        <v>196.19077385458357</v>
      </c>
      <c r="IL284" s="745">
        <v>158.79279628529045</v>
      </c>
      <c r="IM284" s="745">
        <v>106.20265475848933</v>
      </c>
      <c r="IN284" s="745">
        <v>125.90392073118774</v>
      </c>
      <c r="IO284" s="745">
        <v>137.78028152460263</v>
      </c>
      <c r="IP284" s="745">
        <v>140.25951327044987</v>
      </c>
      <c r="IQ284" s="745">
        <v>181.03113457810599</v>
      </c>
      <c r="IR284" s="745">
        <v>133.59107503725619</v>
      </c>
      <c r="IS284" s="745">
        <v>124.99797351772597</v>
      </c>
      <c r="IT284" s="745">
        <v>200.57786962964295</v>
      </c>
      <c r="IU284" s="745">
        <v>120.35295229431404</v>
      </c>
      <c r="IV284" s="745">
        <v>137.93984202643321</v>
      </c>
      <c r="IW284" s="745">
        <v>193.9107170616918</v>
      </c>
      <c r="IX284" s="745">
        <v>156.46417928102301</v>
      </c>
      <c r="IY284" s="745">
        <v>101.83002426994162</v>
      </c>
      <c r="IZ284" s="745">
        <v>131.46487819369986</v>
      </c>
      <c r="JA284" s="745">
        <v>158.15634457587427</v>
      </c>
      <c r="JB284" s="745">
        <v>132.709202966487</v>
      </c>
      <c r="JC284" s="745">
        <v>183.79972800606998</v>
      </c>
      <c r="JD284" s="745">
        <v>136.22093061931383</v>
      </c>
      <c r="JE284" s="745">
        <v>117.4384778483159</v>
      </c>
      <c r="JF284" s="745">
        <v>216.95460047101957</v>
      </c>
      <c r="JG284" s="745">
        <v>121.4618064237073</v>
      </c>
      <c r="JH284" s="745">
        <v>116.25564582039055</v>
      </c>
      <c r="JI284" s="745">
        <v>230.83955515590986</v>
      </c>
      <c r="JJ284" s="745">
        <v>171.53838969519907</v>
      </c>
      <c r="JK284" s="745">
        <v>151.24317908213447</v>
      </c>
      <c r="JL284" s="745">
        <v>168.05316746412961</v>
      </c>
      <c r="JM284" s="745">
        <v>190.28026169930234</v>
      </c>
      <c r="JN284" s="745">
        <v>200.74987264138497</v>
      </c>
      <c r="JO284" s="745">
        <v>201.97593683856834</v>
      </c>
      <c r="JP284" s="745">
        <v>170.27168308078461</v>
      </c>
      <c r="JQ284" s="745">
        <v>161.04237998171689</v>
      </c>
      <c r="JR284" s="745">
        <v>211.65316868545517</v>
      </c>
      <c r="JS284" s="745">
        <v>144.19403532654613</v>
      </c>
      <c r="JT284" s="745">
        <v>200.39890556280127</v>
      </c>
      <c r="JU284" s="745">
        <v>180.82204485402741</v>
      </c>
      <c r="JV284" s="745">
        <v>191.50924666579277</v>
      </c>
      <c r="JW284" s="745">
        <v>141.02253382497364</v>
      </c>
      <c r="JX284" s="745">
        <v>167.75508204563778</v>
      </c>
      <c r="JY284" s="745">
        <v>185.82456451754086</v>
      </c>
      <c r="JZ284" s="745">
        <v>203.14002864147531</v>
      </c>
      <c r="KA284" s="745">
        <v>234.80290297242672</v>
      </c>
      <c r="KB284" s="745">
        <v>201.54039909714893</v>
      </c>
      <c r="KC284" s="745">
        <v>231.29813989039039</v>
      </c>
      <c r="KD284" s="745">
        <v>201.85594968623349</v>
      </c>
      <c r="KE284" s="745">
        <v>182.42216238521141</v>
      </c>
      <c r="KF284" s="745">
        <v>256.93009212244777</v>
      </c>
      <c r="KG284" s="745">
        <v>282.5670358596937</v>
      </c>
      <c r="KH284" s="745">
        <v>246.7077685166656</v>
      </c>
      <c r="KI284" s="745">
        <v>216.79376871111833</v>
      </c>
      <c r="KJ284" s="746">
        <v>209.25548368431109</v>
      </c>
      <c r="KK284" s="746">
        <v>238.79553792222853</v>
      </c>
      <c r="KL284" s="746">
        <v>241.18818408051561</v>
      </c>
      <c r="KM284" s="746">
        <v>312.83020261030657</v>
      </c>
      <c r="KN284" s="746">
        <v>254.70770774415399</v>
      </c>
      <c r="KO284" s="746">
        <v>250.59261100031927</v>
      </c>
      <c r="KP284" s="746">
        <v>230.87779367421945</v>
      </c>
      <c r="KQ284" s="746">
        <v>253.87378064570348</v>
      </c>
      <c r="KR284" s="746">
        <v>245.22604881429191</v>
      </c>
      <c r="KS284" s="746">
        <v>232.12207433915793</v>
      </c>
      <c r="KT284" s="746">
        <v>370.10029672032954</v>
      </c>
      <c r="KU284" s="746">
        <v>208.3073173908881</v>
      </c>
      <c r="KV284" s="746">
        <v>391.02842484373468</v>
      </c>
      <c r="KW284" s="746">
        <v>252.50894155262415</v>
      </c>
      <c r="KX284" s="746">
        <v>296.42978308897381</v>
      </c>
      <c r="KY284" s="746">
        <v>226.35082163770255</v>
      </c>
      <c r="KZ284" s="746">
        <v>286.6164881619261</v>
      </c>
      <c r="LA284" s="746">
        <v>300.92382659671017</v>
      </c>
      <c r="LB284" s="746">
        <v>0</v>
      </c>
      <c r="LC284" s="746">
        <v>0</v>
      </c>
      <c r="LD284" s="746">
        <v>0</v>
      </c>
      <c r="LE284" s="746">
        <v>0</v>
      </c>
      <c r="LF284" s="746">
        <v>0</v>
      </c>
      <c r="LG284" s="746">
        <v>0</v>
      </c>
      <c r="LH284" s="746">
        <v>0</v>
      </c>
      <c r="LI284" s="746">
        <v>0</v>
      </c>
      <c r="LJ284" s="746">
        <v>0</v>
      </c>
      <c r="LK284" s="746">
        <v>0</v>
      </c>
      <c r="LL284" s="746">
        <v>0</v>
      </c>
      <c r="LM284" s="746">
        <v>0</v>
      </c>
      <c r="LN284" s="746"/>
      <c r="LO284" s="746"/>
      <c r="LP284" s="746"/>
      <c r="LQ284" s="746"/>
      <c r="LR284" s="746"/>
      <c r="LS284" s="746"/>
      <c r="LT284" s="746"/>
      <c r="LU284" s="746"/>
      <c r="LV284" s="746"/>
      <c r="LW284" s="746"/>
      <c r="LX284" s="746"/>
      <c r="LY284" s="746"/>
      <c r="LZ284" s="746"/>
      <c r="MA284" s="746"/>
      <c r="MB284" s="746"/>
      <c r="MC284" s="746"/>
      <c r="MD284" s="746"/>
      <c r="ME284" s="746"/>
      <c r="MF284" s="746"/>
      <c r="MG284" s="746"/>
      <c r="MH284" s="746"/>
      <c r="MI284" s="746"/>
      <c r="MJ284" s="746"/>
      <c r="MK284" s="746"/>
      <c r="ML284" s="746"/>
      <c r="MM284" s="746"/>
      <c r="MN284" s="746"/>
      <c r="MO284" s="746"/>
      <c r="MP284" s="746"/>
      <c r="MQ284" s="746"/>
      <c r="MR284" s="746"/>
      <c r="MS284" s="746"/>
      <c r="MT284" s="746"/>
      <c r="MU284" s="746"/>
      <c r="MV284" s="746"/>
      <c r="MW284" s="746"/>
    </row>
    <row r="285" spans="1:361" ht="15.6">
      <c r="A285" s="738" t="s">
        <v>18</v>
      </c>
      <c r="B285" s="745"/>
      <c r="C285" s="745"/>
      <c r="D285" s="745"/>
      <c r="E285" s="745"/>
      <c r="F285" s="745"/>
      <c r="G285" s="745"/>
      <c r="H285" s="745"/>
      <c r="I285" s="745"/>
      <c r="J285" s="745"/>
      <c r="K285" s="745"/>
      <c r="L285" s="745"/>
      <c r="M285" s="745"/>
      <c r="N285" s="745"/>
      <c r="O285" s="745"/>
      <c r="P285" s="745"/>
      <c r="Q285" s="745"/>
      <c r="R285" s="745"/>
      <c r="S285" s="745"/>
      <c r="T285" s="745"/>
      <c r="U285" s="745"/>
      <c r="V285" s="745"/>
      <c r="W285" s="745"/>
      <c r="X285" s="745"/>
      <c r="Y285" s="745"/>
      <c r="Z285" s="745"/>
      <c r="AA285" s="745"/>
      <c r="AB285" s="745"/>
      <c r="AC285" s="745"/>
      <c r="AD285" s="745"/>
      <c r="AE285" s="745"/>
      <c r="AF285" s="745"/>
      <c r="AG285" s="745"/>
      <c r="AH285" s="745"/>
      <c r="AI285" s="745"/>
      <c r="AJ285" s="745"/>
      <c r="AK285" s="745"/>
      <c r="AL285" s="745"/>
      <c r="AM285" s="745"/>
      <c r="AN285" s="745"/>
      <c r="AO285" s="745"/>
      <c r="AP285" s="745"/>
      <c r="AQ285" s="745"/>
      <c r="AR285" s="745"/>
      <c r="AS285" s="745"/>
      <c r="AT285" s="745"/>
      <c r="AU285" s="745"/>
      <c r="AV285" s="745"/>
      <c r="AW285" s="745"/>
      <c r="AX285" s="745">
        <v>7.0355980474583335</v>
      </c>
      <c r="AY285" s="745">
        <v>7.0355980474583335</v>
      </c>
      <c r="AZ285" s="745">
        <v>7.0355980474583335</v>
      </c>
      <c r="BA285" s="745">
        <v>7.0355980474583335</v>
      </c>
      <c r="BB285" s="745">
        <v>7.0355980474583335</v>
      </c>
      <c r="BC285" s="745">
        <v>7.0355980474583335</v>
      </c>
      <c r="BD285" s="745">
        <v>7.0355980474583335</v>
      </c>
      <c r="BE285" s="745">
        <v>7.0355980474583335</v>
      </c>
      <c r="BF285" s="745">
        <v>7.0355980474583335</v>
      </c>
      <c r="BG285" s="745">
        <v>7.0355980474583335</v>
      </c>
      <c r="BH285" s="745">
        <v>7.0355980474583335</v>
      </c>
      <c r="BI285" s="745">
        <v>7.0355980474583335</v>
      </c>
      <c r="BJ285" s="745">
        <v>7.7542052737291662</v>
      </c>
      <c r="BK285" s="745">
        <v>7.7542052737291662</v>
      </c>
      <c r="BL285" s="745">
        <v>7.7542052737291662</v>
      </c>
      <c r="BM285" s="745">
        <v>7.7542052737291662</v>
      </c>
      <c r="BN285" s="745">
        <v>7.7542052737291662</v>
      </c>
      <c r="BO285" s="745">
        <v>7.7542052737291662</v>
      </c>
      <c r="BP285" s="745">
        <v>7.7542052737291662</v>
      </c>
      <c r="BQ285" s="745">
        <v>7.7542052737291662</v>
      </c>
      <c r="BR285" s="745">
        <v>7.7542052737291662</v>
      </c>
      <c r="BS285" s="745">
        <v>7.7542052737291662</v>
      </c>
      <c r="BT285" s="745">
        <v>7.7542052737291662</v>
      </c>
      <c r="BU285" s="745">
        <v>7.7542052737291662</v>
      </c>
      <c r="BV285" s="745">
        <v>9.1450812499999987</v>
      </c>
      <c r="BW285" s="745">
        <v>9.1450812499999987</v>
      </c>
      <c r="BX285" s="745">
        <v>9.1450812499999987</v>
      </c>
      <c r="BY285" s="745">
        <v>9.1450812499999987</v>
      </c>
      <c r="BZ285" s="745">
        <v>9.1450812499999987</v>
      </c>
      <c r="CA285" s="745">
        <v>9.1450812499999987</v>
      </c>
      <c r="CB285" s="745">
        <v>9.1450812499999987</v>
      </c>
      <c r="CC285" s="745">
        <v>9.1450812499999987</v>
      </c>
      <c r="CD285" s="745">
        <v>9.1450812499999987</v>
      </c>
      <c r="CE285" s="745">
        <v>9.1450812499999987</v>
      </c>
      <c r="CF285" s="745">
        <v>9.1450812499999987</v>
      </c>
      <c r="CG285" s="745">
        <v>9.1450812499999987</v>
      </c>
      <c r="CH285" s="745">
        <v>11.18836875</v>
      </c>
      <c r="CI285" s="745">
        <v>11.18836875</v>
      </c>
      <c r="CJ285" s="745">
        <v>11.18836875</v>
      </c>
      <c r="CK285" s="745">
        <v>11.18836875</v>
      </c>
      <c r="CL285" s="745">
        <v>11.18836875</v>
      </c>
      <c r="CM285" s="745">
        <v>11.18836875</v>
      </c>
      <c r="CN285" s="745">
        <v>11.18836875</v>
      </c>
      <c r="CO285" s="745">
        <v>11.18836875</v>
      </c>
      <c r="CP285" s="745">
        <v>11.18836875</v>
      </c>
      <c r="CQ285" s="745">
        <v>11.18836875</v>
      </c>
      <c r="CR285" s="745">
        <v>11.18836875</v>
      </c>
      <c r="CS285" s="745">
        <v>11.18836875</v>
      </c>
      <c r="CT285" s="745">
        <v>12.927637083333336</v>
      </c>
      <c r="CU285" s="745">
        <v>12.927637083333336</v>
      </c>
      <c r="CV285" s="745">
        <v>12.927637083333336</v>
      </c>
      <c r="CW285" s="745">
        <v>12.927637083333336</v>
      </c>
      <c r="CX285" s="745">
        <v>12.927637083333336</v>
      </c>
      <c r="CY285" s="745">
        <v>12.927637083333336</v>
      </c>
      <c r="CZ285" s="745">
        <v>12.927637083333336</v>
      </c>
      <c r="DA285" s="745">
        <v>12.927637083333336</v>
      </c>
      <c r="DB285" s="745">
        <v>12.927637083333336</v>
      </c>
      <c r="DC285" s="745">
        <v>12.927637083333336</v>
      </c>
      <c r="DD285" s="745">
        <v>12.927637083333336</v>
      </c>
      <c r="DE285" s="745">
        <v>12.927637083333336</v>
      </c>
      <c r="DF285" s="745">
        <v>14.693870670458125</v>
      </c>
      <c r="DG285" s="745">
        <v>14.693870670458125</v>
      </c>
      <c r="DH285" s="745">
        <v>14.693870670458125</v>
      </c>
      <c r="DI285" s="745">
        <v>14.693870670458125</v>
      </c>
      <c r="DJ285" s="745">
        <v>14.693870670458125</v>
      </c>
      <c r="DK285" s="745">
        <v>14.693870670458125</v>
      </c>
      <c r="DL285" s="745">
        <v>14.693870670458125</v>
      </c>
      <c r="DM285" s="745">
        <v>14.693870670458125</v>
      </c>
      <c r="DN285" s="745">
        <v>14.693870670458125</v>
      </c>
      <c r="DO285" s="745">
        <v>14.693870670458125</v>
      </c>
      <c r="DP285" s="745">
        <v>14.693870670458125</v>
      </c>
      <c r="DQ285" s="745">
        <v>14.693870670458125</v>
      </c>
      <c r="DR285" s="745">
        <v>17.637525924249584</v>
      </c>
      <c r="DS285" s="745">
        <v>17.637525924249584</v>
      </c>
      <c r="DT285" s="745">
        <v>17.637525924249584</v>
      </c>
      <c r="DU285" s="745">
        <v>17.637525924249584</v>
      </c>
      <c r="DV285" s="745">
        <v>17.637525924249584</v>
      </c>
      <c r="DW285" s="745">
        <v>17.637525924249584</v>
      </c>
      <c r="DX285" s="745">
        <v>17.637525924249584</v>
      </c>
      <c r="DY285" s="745">
        <v>17.637525924249584</v>
      </c>
      <c r="DZ285" s="745">
        <v>17.637525924249584</v>
      </c>
      <c r="EA285" s="745">
        <v>17.637525924249584</v>
      </c>
      <c r="EB285" s="745">
        <v>17.637525924249584</v>
      </c>
      <c r="EC285" s="745">
        <v>17.637525924249584</v>
      </c>
      <c r="ED285" s="745">
        <v>20.833631920458128</v>
      </c>
      <c r="EE285" s="745">
        <v>20.833631920458128</v>
      </c>
      <c r="EF285" s="745">
        <v>20.833631920458128</v>
      </c>
      <c r="EG285" s="745">
        <v>20.833631920458128</v>
      </c>
      <c r="EH285" s="745">
        <v>20.833631920458128</v>
      </c>
      <c r="EI285" s="745">
        <v>20.833631920458128</v>
      </c>
      <c r="EJ285" s="745">
        <v>20.833631920458128</v>
      </c>
      <c r="EK285" s="745">
        <v>20.833631920458128</v>
      </c>
      <c r="EL285" s="745">
        <v>20.833631920458128</v>
      </c>
      <c r="EM285" s="745">
        <v>20.833631920458128</v>
      </c>
      <c r="EN285" s="745">
        <v>20.833631920458128</v>
      </c>
      <c r="EO285" s="745">
        <v>20.833631920458128</v>
      </c>
      <c r="EP285" s="745">
        <v>23.049126187904125</v>
      </c>
      <c r="EQ285" s="745">
        <v>27.275290033720001</v>
      </c>
      <c r="ER285" s="745">
        <v>19.999892517032499</v>
      </c>
      <c r="ES285" s="745">
        <v>31.891371869128271</v>
      </c>
      <c r="ET285" s="745">
        <v>20.123406727898001</v>
      </c>
      <c r="EU285" s="745">
        <v>14.928457022725899</v>
      </c>
      <c r="EV285" s="745">
        <v>41.172398845326299</v>
      </c>
      <c r="EW285" s="745">
        <v>28.417058326849602</v>
      </c>
      <c r="EX285" s="745">
        <v>21.096905660884005</v>
      </c>
      <c r="EY285" s="745">
        <v>31.08143864274</v>
      </c>
      <c r="EZ285" s="745">
        <v>40.3587728961</v>
      </c>
      <c r="FA285" s="745">
        <v>13.24238293008</v>
      </c>
      <c r="FB285" s="745">
        <v>30.5934780093916</v>
      </c>
      <c r="FC285" s="745">
        <v>26.812794099342703</v>
      </c>
      <c r="FD285" s="745">
        <v>25.449283516725</v>
      </c>
      <c r="FE285" s="745">
        <v>42.512664788264004</v>
      </c>
      <c r="FF285" s="745">
        <v>27.189123065655501</v>
      </c>
      <c r="FG285" s="745">
        <v>21.386345392392002</v>
      </c>
      <c r="FH285" s="745">
        <v>47.767398840349998</v>
      </c>
      <c r="FI285" s="745">
        <v>30.550656035408004</v>
      </c>
      <c r="FJ285" s="745">
        <v>23.123316767604802</v>
      </c>
      <c r="FK285" s="745">
        <v>55.261770455573398</v>
      </c>
      <c r="FL285" s="745">
        <v>23.605660323789401</v>
      </c>
      <c r="FM285" s="745">
        <v>14.248494073706999</v>
      </c>
      <c r="FN285" s="745">
        <v>39.830018351999996</v>
      </c>
      <c r="FO285" s="745">
        <v>26.946588904000002</v>
      </c>
      <c r="FP285" s="745">
        <v>42.166690292999995</v>
      </c>
      <c r="FQ285" s="745">
        <v>46.080097678999998</v>
      </c>
      <c r="FR285" s="745">
        <v>27.68391914</v>
      </c>
      <c r="FS285" s="745">
        <v>24.199724196000002</v>
      </c>
      <c r="FT285" s="745">
        <v>38.809691094999998</v>
      </c>
      <c r="FU285" s="745">
        <v>35.037253449999994</v>
      </c>
      <c r="FV285" s="745">
        <v>33.525973547</v>
      </c>
      <c r="FW285" s="745">
        <v>51.814672684999998</v>
      </c>
      <c r="FX285" s="745">
        <v>31.345127525999999</v>
      </c>
      <c r="FY285" s="745">
        <v>26.933146282999999</v>
      </c>
      <c r="FZ285" s="745">
        <v>51.332787429259994</v>
      </c>
      <c r="GA285" s="745">
        <v>26.07999909806</v>
      </c>
      <c r="GB285" s="745">
        <v>41.740248412327226</v>
      </c>
      <c r="GC285" s="745">
        <v>43.27045286912</v>
      </c>
      <c r="GD285" s="745">
        <v>48.382281150347993</v>
      </c>
      <c r="GE285" s="745">
        <v>31.764888093065601</v>
      </c>
      <c r="GF285" s="745">
        <v>34.288099717240001</v>
      </c>
      <c r="GG285" s="745">
        <v>50.097461062880001</v>
      </c>
      <c r="GH285" s="745">
        <v>40.327094347550002</v>
      </c>
      <c r="GI285" s="745">
        <v>52.639374650080001</v>
      </c>
      <c r="GJ285" s="745">
        <v>43.554295972900796</v>
      </c>
      <c r="GK285" s="745">
        <v>37.488739377367494</v>
      </c>
      <c r="GL285" s="745">
        <v>56.695010128</v>
      </c>
      <c r="GM285" s="745">
        <v>32.663080004000001</v>
      </c>
      <c r="GN285" s="745">
        <v>32.521742717999999</v>
      </c>
      <c r="GO285" s="745">
        <v>61.918554928000006</v>
      </c>
      <c r="GP285" s="745">
        <v>61.159198818</v>
      </c>
      <c r="GQ285" s="745">
        <v>25.041280118</v>
      </c>
      <c r="GR285" s="745">
        <v>41.716657434999995</v>
      </c>
      <c r="GS285" s="745">
        <v>63.464046401000004</v>
      </c>
      <c r="GT285" s="745">
        <v>38.801061231999995</v>
      </c>
      <c r="GU285" s="745">
        <v>68.23604685382</v>
      </c>
      <c r="GV285" s="745">
        <v>47.743873942000008</v>
      </c>
      <c r="GW285" s="745">
        <v>38.517362037000005</v>
      </c>
      <c r="GX285" s="745">
        <v>62.76197392489</v>
      </c>
      <c r="GY285" s="745">
        <v>44.670436133479996</v>
      </c>
      <c r="GZ285" s="745">
        <v>43.792253893999998</v>
      </c>
      <c r="HA285" s="745">
        <v>75.347840000000005</v>
      </c>
      <c r="HB285" s="745">
        <v>62.355729423849994</v>
      </c>
      <c r="HC285" s="745">
        <v>27.30003376258</v>
      </c>
      <c r="HD285" s="745">
        <v>60.656699999999994</v>
      </c>
      <c r="HE285" s="745">
        <v>53.924499999999995</v>
      </c>
      <c r="HF285" s="745">
        <v>38.252100000000006</v>
      </c>
      <c r="HG285" s="745">
        <v>79.040957728000009</v>
      </c>
      <c r="HH285" s="745">
        <v>50.433012564999999</v>
      </c>
      <c r="HI285" s="745">
        <v>37.282628350000003</v>
      </c>
      <c r="HJ285" s="745">
        <v>59.44014836103436</v>
      </c>
      <c r="HK285" s="745">
        <v>60.16820487764555</v>
      </c>
      <c r="HL285" s="745">
        <v>43.445561018246877</v>
      </c>
      <c r="HM285" s="745">
        <v>79.086111894783954</v>
      </c>
      <c r="HN285" s="745">
        <v>63.566453566213539</v>
      </c>
      <c r="HO285" s="745">
        <v>33.973535486441499</v>
      </c>
      <c r="HP285" s="745">
        <v>65.89267279420767</v>
      </c>
      <c r="HQ285" s="745">
        <v>57.698124104824529</v>
      </c>
      <c r="HR285" s="745">
        <v>49.971496275656513</v>
      </c>
      <c r="HS285" s="745">
        <v>98.422676236375139</v>
      </c>
      <c r="HT285" s="745">
        <v>49.352782366961684</v>
      </c>
      <c r="HU285" s="745">
        <v>43.202628906906497</v>
      </c>
      <c r="HV285" s="745">
        <v>89.589499932908524</v>
      </c>
      <c r="HW285" s="745">
        <v>55.132372310596182</v>
      </c>
      <c r="HX285" s="745">
        <v>49.958458260097075</v>
      </c>
      <c r="HY285" s="745">
        <v>105.69323725464999</v>
      </c>
      <c r="HZ285" s="745">
        <v>72.35638998306149</v>
      </c>
      <c r="IA285" s="745">
        <v>42.576317655317467</v>
      </c>
      <c r="IB285" s="745">
        <v>84.6445758897041</v>
      </c>
      <c r="IC285" s="745">
        <v>60.559389158457925</v>
      </c>
      <c r="ID285" s="745">
        <v>68.815025306874986</v>
      </c>
      <c r="IE285" s="745">
        <v>86.102977654121617</v>
      </c>
      <c r="IF285" s="745">
        <v>61.145606517232892</v>
      </c>
      <c r="IG285" s="745">
        <v>65.339231641405675</v>
      </c>
      <c r="IH285" s="745">
        <v>79.098195164108489</v>
      </c>
      <c r="II285" s="745">
        <v>58.352478099715235</v>
      </c>
      <c r="IJ285" s="745">
        <v>86.142963752456694</v>
      </c>
      <c r="IK285" s="745">
        <v>100.77455196925499</v>
      </c>
      <c r="IL285" s="745">
        <v>78.566557604053159</v>
      </c>
      <c r="IM285" s="745">
        <v>36.16869034069822</v>
      </c>
      <c r="IN285" s="745">
        <v>90.299541103874702</v>
      </c>
      <c r="IO285" s="745">
        <v>70.901540649245547</v>
      </c>
      <c r="IP285" s="745">
        <v>63.539698355399999</v>
      </c>
      <c r="IQ285" s="745">
        <v>118.66696784858111</v>
      </c>
      <c r="IR285" s="745">
        <v>66.753478653000002</v>
      </c>
      <c r="IS285" s="745">
        <v>68.00374049700001</v>
      </c>
      <c r="IT285" s="745">
        <v>106.18571900198846</v>
      </c>
      <c r="IU285" s="745">
        <v>54.857941337869406</v>
      </c>
      <c r="IV285" s="745">
        <v>81.728672669081334</v>
      </c>
      <c r="IW285" s="745">
        <v>109.20853714678179</v>
      </c>
      <c r="IX285" s="745">
        <v>64.938635477458448</v>
      </c>
      <c r="IY285" s="745">
        <v>52.447596811461146</v>
      </c>
      <c r="IZ285" s="745">
        <v>94.189350121126623</v>
      </c>
      <c r="JA285" s="745">
        <v>109.63174863150537</v>
      </c>
      <c r="JB285" s="745">
        <v>66.574285182477595</v>
      </c>
      <c r="JC285" s="745">
        <v>126.42570926667855</v>
      </c>
      <c r="JD285" s="745">
        <v>77.289427144100856</v>
      </c>
      <c r="JE285" s="745">
        <v>76.312393625084894</v>
      </c>
      <c r="JF285" s="745">
        <v>117.72280777697755</v>
      </c>
      <c r="JG285" s="745">
        <v>74.308076798532298</v>
      </c>
      <c r="JH285" s="745">
        <v>65.447324410023555</v>
      </c>
      <c r="JI285" s="745">
        <v>134.19765430378447</v>
      </c>
      <c r="JJ285" s="745">
        <v>88.376194413126086</v>
      </c>
      <c r="JK285" s="745">
        <v>104.55258663266946</v>
      </c>
      <c r="JL285" s="745">
        <v>128.50705953561484</v>
      </c>
      <c r="JM285" s="745">
        <v>93.31134000410762</v>
      </c>
      <c r="JN285" s="745">
        <v>105.63918444513648</v>
      </c>
      <c r="JO285" s="745">
        <v>125.88552663144944</v>
      </c>
      <c r="JP285" s="745">
        <v>94.30247158778829</v>
      </c>
      <c r="JQ285" s="745">
        <v>87.742178803600126</v>
      </c>
      <c r="JR285" s="745">
        <v>89.742119457839593</v>
      </c>
      <c r="JS285" s="745">
        <v>84.076770888538576</v>
      </c>
      <c r="JT285" s="745">
        <v>110.26350992984338</v>
      </c>
      <c r="JU285" s="745">
        <v>105.77374617110647</v>
      </c>
      <c r="JV285" s="745">
        <v>110.48133591043576</v>
      </c>
      <c r="JW285" s="745">
        <v>63.985476649862626</v>
      </c>
      <c r="JX285" s="745">
        <v>95.377083666542944</v>
      </c>
      <c r="JY285" s="745">
        <v>118.41943667618474</v>
      </c>
      <c r="JZ285" s="745">
        <v>97.657939000260299</v>
      </c>
      <c r="KA285" s="745">
        <v>140.67169559236007</v>
      </c>
      <c r="KB285" s="745">
        <v>114.20902141866392</v>
      </c>
      <c r="KC285" s="745">
        <v>107.69590807075841</v>
      </c>
      <c r="KD285" s="745">
        <v>89.455681673513922</v>
      </c>
      <c r="KE285" s="745">
        <v>83.963914865321243</v>
      </c>
      <c r="KF285" s="745">
        <v>142.20660928461487</v>
      </c>
      <c r="KG285" s="745">
        <v>146.35231885812709</v>
      </c>
      <c r="KH285" s="745">
        <v>116.38640748158832</v>
      </c>
      <c r="KI285" s="745">
        <v>91.209074666272826</v>
      </c>
      <c r="KJ285" s="748">
        <v>135.54473385247792</v>
      </c>
      <c r="KK285" s="748">
        <v>150.91730850391738</v>
      </c>
      <c r="KL285" s="748">
        <v>150.34048970330511</v>
      </c>
      <c r="KM285" s="748">
        <v>152.86264558400836</v>
      </c>
      <c r="KN285" s="748">
        <v>167.4926629546834</v>
      </c>
      <c r="KO285" s="748">
        <v>153.30630701289576</v>
      </c>
      <c r="KP285" s="748">
        <v>141.90985569054115</v>
      </c>
      <c r="KQ285" s="748">
        <v>166.06225588561682</v>
      </c>
      <c r="KR285" s="748">
        <v>169.20589458029303</v>
      </c>
      <c r="KS285" s="748">
        <v>147.73294296268551</v>
      </c>
      <c r="KT285" s="748">
        <v>252.83473571944506</v>
      </c>
      <c r="KU285" s="748">
        <v>112.92171774518995</v>
      </c>
      <c r="KV285" s="748">
        <v>219.19184653721737</v>
      </c>
      <c r="KW285" s="748">
        <v>155.82205387646053</v>
      </c>
      <c r="KX285" s="748">
        <v>167.81463236436889</v>
      </c>
      <c r="KY285" s="748">
        <v>146.72897780064335</v>
      </c>
      <c r="KZ285" s="748">
        <v>197.21730100124205</v>
      </c>
      <c r="LA285" s="748">
        <v>155.81588403389358</v>
      </c>
      <c r="LB285" s="748">
        <v>0</v>
      </c>
      <c r="LC285" s="748">
        <v>0</v>
      </c>
      <c r="LD285" s="748">
        <v>0</v>
      </c>
      <c r="LE285" s="748">
        <v>0</v>
      </c>
      <c r="LF285" s="748">
        <v>0</v>
      </c>
      <c r="LG285" s="748">
        <v>0</v>
      </c>
      <c r="LH285" s="748">
        <v>0</v>
      </c>
      <c r="LI285" s="748">
        <v>0</v>
      </c>
      <c r="LJ285" s="748">
        <v>0</v>
      </c>
      <c r="LK285" s="748">
        <v>0</v>
      </c>
      <c r="LL285" s="748">
        <v>0</v>
      </c>
      <c r="LM285" s="748">
        <v>0</v>
      </c>
      <c r="LN285" s="748"/>
      <c r="LO285" s="748"/>
      <c r="LP285" s="748"/>
      <c r="LQ285" s="748"/>
      <c r="LR285" s="748"/>
      <c r="LS285" s="748"/>
      <c r="LT285" s="748"/>
      <c r="LU285" s="748"/>
      <c r="LV285" s="748"/>
      <c r="LW285" s="748"/>
      <c r="LX285" s="748"/>
      <c r="LY285" s="748"/>
      <c r="LZ285" s="748"/>
      <c r="MA285" s="748"/>
      <c r="MB285" s="748"/>
      <c r="MC285" s="748"/>
      <c r="MD285" s="748"/>
      <c r="ME285" s="748"/>
      <c r="MF285" s="748"/>
      <c r="MG285" s="748"/>
      <c r="MH285" s="748"/>
      <c r="MI285" s="748"/>
      <c r="MJ285" s="748"/>
      <c r="MK285" s="748"/>
      <c r="ML285" s="748"/>
      <c r="MM285" s="748"/>
      <c r="MN285" s="748"/>
      <c r="MO285" s="748"/>
      <c r="MP285" s="748"/>
      <c r="MQ285" s="748"/>
      <c r="MR285" s="748"/>
      <c r="MS285" s="748"/>
      <c r="MT285" s="748"/>
      <c r="MU285" s="748"/>
      <c r="MV285" s="748"/>
      <c r="MW285" s="748"/>
    </row>
    <row r="286" spans="1:361" ht="15.6">
      <c r="A286" s="740" t="s">
        <v>39</v>
      </c>
      <c r="B286" s="745"/>
      <c r="C286" s="745"/>
      <c r="D286" s="745"/>
      <c r="E286" s="745"/>
      <c r="F286" s="745"/>
      <c r="G286" s="745"/>
      <c r="H286" s="745"/>
      <c r="I286" s="745"/>
      <c r="J286" s="745"/>
      <c r="K286" s="745"/>
      <c r="L286" s="745"/>
      <c r="M286" s="745"/>
      <c r="N286" s="745"/>
      <c r="O286" s="745"/>
      <c r="P286" s="745"/>
      <c r="Q286" s="745"/>
      <c r="R286" s="745"/>
      <c r="S286" s="745"/>
      <c r="T286" s="745"/>
      <c r="U286" s="745"/>
      <c r="V286" s="745"/>
      <c r="W286" s="745"/>
      <c r="X286" s="745"/>
      <c r="Y286" s="745"/>
      <c r="Z286" s="745"/>
      <c r="AA286" s="745"/>
      <c r="AB286" s="745"/>
      <c r="AC286" s="745"/>
      <c r="AD286" s="745"/>
      <c r="AE286" s="745"/>
      <c r="AF286" s="745"/>
      <c r="AG286" s="745"/>
      <c r="AH286" s="745"/>
      <c r="AI286" s="745"/>
      <c r="AJ286" s="745"/>
      <c r="AK286" s="745"/>
      <c r="AL286" s="745"/>
      <c r="AM286" s="745"/>
      <c r="AN286" s="745"/>
      <c r="AO286" s="745"/>
      <c r="AP286" s="745"/>
      <c r="AQ286" s="745"/>
      <c r="AR286" s="745"/>
      <c r="AS286" s="745"/>
      <c r="AT286" s="745"/>
      <c r="AU286" s="745"/>
      <c r="AV286" s="745"/>
      <c r="AW286" s="745"/>
      <c r="AX286" s="745">
        <v>2.8277530183333339</v>
      </c>
      <c r="AY286" s="745">
        <v>2.8277530183333339</v>
      </c>
      <c r="AZ286" s="745">
        <v>2.8277530183333339</v>
      </c>
      <c r="BA286" s="745">
        <v>2.8277530183333339</v>
      </c>
      <c r="BB286" s="745">
        <v>2.8277530183333339</v>
      </c>
      <c r="BC286" s="745">
        <v>2.8277530183333339</v>
      </c>
      <c r="BD286" s="745">
        <v>2.8277530183333339</v>
      </c>
      <c r="BE286" s="745">
        <v>2.8277530183333339</v>
      </c>
      <c r="BF286" s="745">
        <v>2.8277530183333339</v>
      </c>
      <c r="BG286" s="745">
        <v>2.8277530183333339</v>
      </c>
      <c r="BH286" s="745">
        <v>2.8277530183333339</v>
      </c>
      <c r="BI286" s="745">
        <v>2.8277530183333339</v>
      </c>
      <c r="BJ286" s="745">
        <v>3.0772400508333337</v>
      </c>
      <c r="BK286" s="745">
        <v>3.0772400508333337</v>
      </c>
      <c r="BL286" s="745">
        <v>3.0772400508333337</v>
      </c>
      <c r="BM286" s="745">
        <v>3.0772400508333337</v>
      </c>
      <c r="BN286" s="745">
        <v>3.0772400508333337</v>
      </c>
      <c r="BO286" s="745">
        <v>3.0772400508333337</v>
      </c>
      <c r="BP286" s="745">
        <v>3.0772400508333337</v>
      </c>
      <c r="BQ286" s="745">
        <v>3.0772400508333337</v>
      </c>
      <c r="BR286" s="745">
        <v>3.0772400508333337</v>
      </c>
      <c r="BS286" s="745">
        <v>3.0772400508333337</v>
      </c>
      <c r="BT286" s="745">
        <v>3.0772400508333337</v>
      </c>
      <c r="BU286" s="745">
        <v>3.0772400508333337</v>
      </c>
      <c r="BV286" s="745">
        <v>3.2460500000000003</v>
      </c>
      <c r="BW286" s="745">
        <v>3.2460500000000003</v>
      </c>
      <c r="BX286" s="745">
        <v>3.2460500000000003</v>
      </c>
      <c r="BY286" s="745">
        <v>3.2460500000000003</v>
      </c>
      <c r="BZ286" s="745">
        <v>3.2460500000000003</v>
      </c>
      <c r="CA286" s="745">
        <v>3.2460500000000003</v>
      </c>
      <c r="CB286" s="745">
        <v>3.2460500000000003</v>
      </c>
      <c r="CC286" s="745">
        <v>3.2460500000000003</v>
      </c>
      <c r="CD286" s="745">
        <v>3.2460500000000003</v>
      </c>
      <c r="CE286" s="745">
        <v>3.2460500000000003</v>
      </c>
      <c r="CF286" s="745">
        <v>3.2460500000000003</v>
      </c>
      <c r="CG286" s="745">
        <v>3.2460500000000003</v>
      </c>
      <c r="CH286" s="745">
        <v>3.4258895833333334</v>
      </c>
      <c r="CI286" s="745">
        <v>3.4258895833333334</v>
      </c>
      <c r="CJ286" s="745">
        <v>3.4258895833333334</v>
      </c>
      <c r="CK286" s="745">
        <v>3.4258895833333334</v>
      </c>
      <c r="CL286" s="745">
        <v>3.4258895833333334</v>
      </c>
      <c r="CM286" s="745">
        <v>3.4258895833333334</v>
      </c>
      <c r="CN286" s="745">
        <v>3.4258895833333334</v>
      </c>
      <c r="CO286" s="745">
        <v>3.4258895833333334</v>
      </c>
      <c r="CP286" s="745">
        <v>3.4258895833333334</v>
      </c>
      <c r="CQ286" s="745">
        <v>3.4258895833333334</v>
      </c>
      <c r="CR286" s="745">
        <v>3.4258895833333334</v>
      </c>
      <c r="CS286" s="745">
        <v>3.4258895833333334</v>
      </c>
      <c r="CT286" s="745">
        <v>3.6904291666666666</v>
      </c>
      <c r="CU286" s="745">
        <v>3.6904291666666666</v>
      </c>
      <c r="CV286" s="745">
        <v>3.6904291666666666</v>
      </c>
      <c r="CW286" s="745">
        <v>3.6904291666666666</v>
      </c>
      <c r="CX286" s="745">
        <v>3.6904291666666666</v>
      </c>
      <c r="CY286" s="745">
        <v>3.6904291666666666</v>
      </c>
      <c r="CZ286" s="745">
        <v>3.6904291666666666</v>
      </c>
      <c r="DA286" s="745">
        <v>3.6904291666666666</v>
      </c>
      <c r="DB286" s="745">
        <v>3.6904291666666666</v>
      </c>
      <c r="DC286" s="745">
        <v>3.6904291666666666</v>
      </c>
      <c r="DD286" s="745">
        <v>3.6904291666666666</v>
      </c>
      <c r="DE286" s="745">
        <v>3.6904291666666666</v>
      </c>
      <c r="DF286" s="745">
        <v>4.006166116458334</v>
      </c>
      <c r="DG286" s="745">
        <v>4.006166116458334</v>
      </c>
      <c r="DH286" s="745">
        <v>4.006166116458334</v>
      </c>
      <c r="DI286" s="745">
        <v>4.006166116458334</v>
      </c>
      <c r="DJ286" s="745">
        <v>4.006166116458334</v>
      </c>
      <c r="DK286" s="745">
        <v>4.006166116458334</v>
      </c>
      <c r="DL286" s="745">
        <v>4.006166116458334</v>
      </c>
      <c r="DM286" s="745">
        <v>4.006166116458334</v>
      </c>
      <c r="DN286" s="745">
        <v>4.006166116458334</v>
      </c>
      <c r="DO286" s="745">
        <v>4.006166116458334</v>
      </c>
      <c r="DP286" s="745">
        <v>4.006166116458334</v>
      </c>
      <c r="DQ286" s="745">
        <v>4.006166116458334</v>
      </c>
      <c r="DR286" s="745">
        <v>4.4407113995833329</v>
      </c>
      <c r="DS286" s="745">
        <v>4.4407113995833329</v>
      </c>
      <c r="DT286" s="745">
        <v>4.4407113995833329</v>
      </c>
      <c r="DU286" s="745">
        <v>4.4407113995833329</v>
      </c>
      <c r="DV286" s="745">
        <v>4.4407113995833329</v>
      </c>
      <c r="DW286" s="745">
        <v>4.4407113995833329</v>
      </c>
      <c r="DX286" s="745">
        <v>4.4407113995833329</v>
      </c>
      <c r="DY286" s="745">
        <v>4.4407113995833329</v>
      </c>
      <c r="DZ286" s="745">
        <v>4.4407113995833329</v>
      </c>
      <c r="EA286" s="745">
        <v>4.4407113995833329</v>
      </c>
      <c r="EB286" s="745">
        <v>4.4407113995833329</v>
      </c>
      <c r="EC286" s="745">
        <v>4.4407113995833329</v>
      </c>
      <c r="ED286" s="745">
        <v>5.3418140331249999</v>
      </c>
      <c r="EE286" s="745">
        <v>5.3418140331249999</v>
      </c>
      <c r="EF286" s="745">
        <v>5.3418140331249999</v>
      </c>
      <c r="EG286" s="745">
        <v>5.3418140331249999</v>
      </c>
      <c r="EH286" s="745">
        <v>5.3418140331249999</v>
      </c>
      <c r="EI286" s="745">
        <v>5.3418140331249999</v>
      </c>
      <c r="EJ286" s="745">
        <v>5.3418140331249999</v>
      </c>
      <c r="EK286" s="745">
        <v>5.3418140331249999</v>
      </c>
      <c r="EL286" s="745">
        <v>5.3418140331249999</v>
      </c>
      <c r="EM286" s="745">
        <v>5.3418140331249999</v>
      </c>
      <c r="EN286" s="745">
        <v>5.3418140331249999</v>
      </c>
      <c r="EO286" s="745">
        <v>5.3418140331249999</v>
      </c>
      <c r="EP286" s="745">
        <v>6.2484899999999994</v>
      </c>
      <c r="EQ286" s="745">
        <v>5.72309</v>
      </c>
      <c r="ER286" s="745">
        <v>6.6961300000000001</v>
      </c>
      <c r="ES286" s="745">
        <v>6.07179</v>
      </c>
      <c r="ET286" s="745">
        <v>6.3827499999999997</v>
      </c>
      <c r="EU286" s="745">
        <v>6.0388599999999997</v>
      </c>
      <c r="EV286" s="745">
        <v>6.8839899999999998</v>
      </c>
      <c r="EW286" s="745">
        <v>5.3283999999999994</v>
      </c>
      <c r="EX286" s="745">
        <v>5.7440800000000003</v>
      </c>
      <c r="EY286" s="745">
        <v>6.1915500000000003</v>
      </c>
      <c r="EZ286" s="745">
        <v>5.8365200000000002</v>
      </c>
      <c r="FA286" s="745">
        <v>6.2152700000000003</v>
      </c>
      <c r="FB286" s="745">
        <v>6.89907</v>
      </c>
      <c r="FC286" s="745">
        <v>6.1118800000000011</v>
      </c>
      <c r="FD286" s="745">
        <v>6.6240300000000003</v>
      </c>
      <c r="FE286" s="745">
        <v>7.1555400000000011</v>
      </c>
      <c r="FF286" s="745">
        <v>6.5731899999999985</v>
      </c>
      <c r="FG286" s="745">
        <v>6.7067399999999999</v>
      </c>
      <c r="FH286" s="745">
        <v>8.3597400000000004</v>
      </c>
      <c r="FI286" s="745">
        <v>6.8121499999999999</v>
      </c>
      <c r="FJ286" s="745">
        <v>7.1522299999999994</v>
      </c>
      <c r="FK286" s="745">
        <v>9.0993300000000001</v>
      </c>
      <c r="FL286" s="745">
        <v>6.3681800000000006</v>
      </c>
      <c r="FM286" s="745">
        <v>6.3164899999999999</v>
      </c>
      <c r="FN286" s="745">
        <v>9.4264700000000001</v>
      </c>
      <c r="FO286" s="745">
        <v>6.1405799999999999</v>
      </c>
      <c r="FP286" s="745">
        <v>7.35107</v>
      </c>
      <c r="FQ286" s="745">
        <v>9.9298899999999986</v>
      </c>
      <c r="FR286" s="745">
        <v>6.8457400000000002</v>
      </c>
      <c r="FS286" s="745">
        <v>7.0570699999999995</v>
      </c>
      <c r="FT286" s="745">
        <v>10.289020000000001</v>
      </c>
      <c r="FU286" s="745">
        <v>7.6297700000000006</v>
      </c>
      <c r="FV286" s="745">
        <v>7.1329599999999989</v>
      </c>
      <c r="FW286" s="745">
        <v>11.07531</v>
      </c>
      <c r="FX286" s="745">
        <v>7.2418999999999993</v>
      </c>
      <c r="FY286" s="745">
        <v>7.2824999999999998</v>
      </c>
      <c r="FZ286" s="745">
        <v>10.797610000000001</v>
      </c>
      <c r="GA286" s="745">
        <v>5.5590600000000006</v>
      </c>
      <c r="GB286" s="745">
        <v>10.201690000000001</v>
      </c>
      <c r="GC286" s="745">
        <v>11.001030000000002</v>
      </c>
      <c r="GD286" s="745">
        <v>8.2224000000000004</v>
      </c>
      <c r="GE286" s="745">
        <v>10.4077</v>
      </c>
      <c r="GF286" s="745">
        <v>10.117940000000001</v>
      </c>
      <c r="GG286" s="745">
        <v>9.8346</v>
      </c>
      <c r="GH286" s="745">
        <v>8.91662</v>
      </c>
      <c r="GI286" s="745">
        <v>12.67665</v>
      </c>
      <c r="GJ286" s="745">
        <v>9.3612900000000003</v>
      </c>
      <c r="GK286" s="745">
        <v>9.277709999999999</v>
      </c>
      <c r="GL286" s="745">
        <v>12.66601</v>
      </c>
      <c r="GM286" s="745">
        <v>6.5997700000000004</v>
      </c>
      <c r="GN286" s="745">
        <v>9.9224599999999992</v>
      </c>
      <c r="GO286" s="745">
        <v>14.683309999999999</v>
      </c>
      <c r="GP286" s="745">
        <v>10.44257</v>
      </c>
      <c r="GQ286" s="745">
        <v>7.3478699999999995</v>
      </c>
      <c r="GR286" s="745">
        <v>12.509899999999998</v>
      </c>
      <c r="GS286" s="745">
        <v>11.53684</v>
      </c>
      <c r="GT286" s="745">
        <v>9.9591900000000013</v>
      </c>
      <c r="GU286" s="745">
        <v>15.622459999999998</v>
      </c>
      <c r="GV286" s="745">
        <v>9.7316900000000004</v>
      </c>
      <c r="GW286" s="745">
        <v>9.3626900000000006</v>
      </c>
      <c r="GX286" s="745">
        <v>14.39517</v>
      </c>
      <c r="GY286" s="745">
        <v>7.7335000000000003</v>
      </c>
      <c r="GZ286" s="745">
        <v>10.747590000000001</v>
      </c>
      <c r="HA286" s="745">
        <v>18.464380000000002</v>
      </c>
      <c r="HB286" s="745">
        <v>13.489240000000001</v>
      </c>
      <c r="HC286" s="745">
        <v>11.13809</v>
      </c>
      <c r="HD286" s="745">
        <v>13.257299999999999</v>
      </c>
      <c r="HE286" s="745">
        <v>15.1424</v>
      </c>
      <c r="HF286" s="745">
        <v>10.477799999999998</v>
      </c>
      <c r="HG286" s="745">
        <v>19.144608862999998</v>
      </c>
      <c r="HH286" s="745">
        <v>12.38366167</v>
      </c>
      <c r="HI286" s="745">
        <v>12.345760840000001</v>
      </c>
      <c r="HJ286" s="745">
        <v>12.281595282</v>
      </c>
      <c r="HK286" s="745">
        <v>14.947415005</v>
      </c>
      <c r="HL286" s="745">
        <v>14.463020575</v>
      </c>
      <c r="HM286" s="745">
        <v>17.263546629</v>
      </c>
      <c r="HN286" s="745">
        <v>14.468678076</v>
      </c>
      <c r="HO286" s="745">
        <v>12.723720517</v>
      </c>
      <c r="HP286" s="745">
        <v>16.994601701000001</v>
      </c>
      <c r="HQ286" s="745">
        <v>15.296408276999999</v>
      </c>
      <c r="HR286" s="745">
        <v>12.785106967999999</v>
      </c>
      <c r="HS286" s="745">
        <v>21.522832184999999</v>
      </c>
      <c r="HT286" s="745">
        <v>13.74655516</v>
      </c>
      <c r="HU286" s="745">
        <v>12.527354783</v>
      </c>
      <c r="HV286" s="745">
        <v>17.305775839999999</v>
      </c>
      <c r="HW286" s="745">
        <v>15.261176783</v>
      </c>
      <c r="HX286" s="745">
        <v>14.226565817999999</v>
      </c>
      <c r="HY286" s="745">
        <v>20.575106379000001</v>
      </c>
      <c r="HZ286" s="745">
        <v>14.207658584000001</v>
      </c>
      <c r="IA286" s="745">
        <v>13.422926986</v>
      </c>
      <c r="IB286" s="745">
        <v>24.384377145999999</v>
      </c>
      <c r="IC286" s="745">
        <v>14.475676630000001</v>
      </c>
      <c r="ID286" s="745">
        <v>13.475882387</v>
      </c>
      <c r="IE286" s="745">
        <v>21.792291245000001</v>
      </c>
      <c r="IF286" s="745">
        <v>14.063459443999999</v>
      </c>
      <c r="IG286" s="745">
        <v>13.595746498</v>
      </c>
      <c r="IH286" s="745">
        <v>22.064813458</v>
      </c>
      <c r="II286" s="745">
        <v>11.475777178</v>
      </c>
      <c r="IJ286" s="745">
        <v>18.702557545000001</v>
      </c>
      <c r="IK286" s="745">
        <v>20.166489068000001</v>
      </c>
      <c r="IL286" s="745">
        <v>15.465617441999999</v>
      </c>
      <c r="IM286" s="745">
        <v>14.104508206</v>
      </c>
      <c r="IN286" s="745">
        <v>25.760848382999999</v>
      </c>
      <c r="IO286" s="745">
        <v>16.630622875</v>
      </c>
      <c r="IP286" s="745">
        <v>15.729075969</v>
      </c>
      <c r="IQ286" s="745">
        <v>25.341055635</v>
      </c>
      <c r="IR286" s="745">
        <v>15.952211698999999</v>
      </c>
      <c r="IS286" s="745">
        <v>15.896342681</v>
      </c>
      <c r="IT286" s="745">
        <v>27.269807771</v>
      </c>
      <c r="IU286" s="745">
        <v>14.262571819</v>
      </c>
      <c r="IV286" s="745">
        <v>20.399614275000001</v>
      </c>
      <c r="IW286" s="745">
        <v>26.154303194000001</v>
      </c>
      <c r="IX286" s="745">
        <v>17.351693442999998</v>
      </c>
      <c r="IY286" s="745">
        <v>21.587089448</v>
      </c>
      <c r="IZ286" s="745">
        <v>30.792339913999999</v>
      </c>
      <c r="JA286" s="745">
        <v>25.930212775000001</v>
      </c>
      <c r="JB286" s="745">
        <v>17.198660204999999</v>
      </c>
      <c r="JC286" s="745">
        <v>31.218526591</v>
      </c>
      <c r="JD286" s="745">
        <v>22.623937429000001</v>
      </c>
      <c r="JE286" s="745">
        <v>20.321524653000001</v>
      </c>
      <c r="JF286" s="745">
        <v>32.600142276</v>
      </c>
      <c r="JG286" s="745">
        <v>20.681147721999999</v>
      </c>
      <c r="JH286" s="745">
        <v>14.811887330999999</v>
      </c>
      <c r="JI286" s="745">
        <v>36.372824244999997</v>
      </c>
      <c r="JJ286" s="745">
        <v>26.777018936000001</v>
      </c>
      <c r="JK286" s="745">
        <v>38.763488469999999</v>
      </c>
      <c r="JL286" s="745">
        <v>38.763488469999999</v>
      </c>
      <c r="JM286" s="745">
        <v>22.126329033000001</v>
      </c>
      <c r="JN286" s="745">
        <v>23.992127427</v>
      </c>
      <c r="JO286" s="745">
        <v>31.381220567</v>
      </c>
      <c r="JP286" s="745">
        <v>20.59107835</v>
      </c>
      <c r="JQ286" s="745">
        <v>22.203756637000001</v>
      </c>
      <c r="JR286" s="745">
        <v>35.831669345000002</v>
      </c>
      <c r="JS286" s="745">
        <v>18.217909506000002</v>
      </c>
      <c r="JT286" s="745">
        <v>29.443757700999999</v>
      </c>
      <c r="JU286" s="745">
        <v>28.913823983</v>
      </c>
      <c r="JV286" s="745">
        <v>29.702432408</v>
      </c>
      <c r="JW286" s="745">
        <v>23.122873592000001</v>
      </c>
      <c r="JX286" s="745">
        <v>36.880675347</v>
      </c>
      <c r="JY286" s="745">
        <v>23.217829071000001</v>
      </c>
      <c r="JZ286" s="745">
        <v>25.954929501999999</v>
      </c>
      <c r="KA286" s="745">
        <v>35.318556829999999</v>
      </c>
      <c r="KB286" s="745">
        <v>23.391870655000002</v>
      </c>
      <c r="KC286" s="745">
        <v>23.821014502000001</v>
      </c>
      <c r="KD286" s="745">
        <v>24.216932529000001</v>
      </c>
      <c r="KE286" s="745">
        <v>30.592745741000002</v>
      </c>
      <c r="KF286" s="745">
        <v>32.861703890999998</v>
      </c>
      <c r="KG286" s="745">
        <v>44.669000662000002</v>
      </c>
      <c r="KH286" s="745">
        <v>40.584315027999999</v>
      </c>
      <c r="KI286" s="745">
        <v>24.641690694000001</v>
      </c>
      <c r="KJ286" s="746">
        <v>24.239414982</v>
      </c>
      <c r="KK286" s="746">
        <v>22.120656127</v>
      </c>
      <c r="KL286" s="746">
        <v>24.752837227000001</v>
      </c>
      <c r="KM286" s="746">
        <v>21.791038657000001</v>
      </c>
      <c r="KN286" s="746">
        <v>20.659359716000001</v>
      </c>
      <c r="KO286" s="746">
        <v>20.369496972</v>
      </c>
      <c r="KP286" s="746">
        <v>23.644461118999999</v>
      </c>
      <c r="KQ286" s="746">
        <v>23.365711551</v>
      </c>
      <c r="KR286" s="746">
        <v>23.756543451999999</v>
      </c>
      <c r="KS286" s="746">
        <v>21.769161843999999</v>
      </c>
      <c r="KT286" s="746">
        <v>20.625322347000001</v>
      </c>
      <c r="KU286" s="746">
        <v>19.233060912999999</v>
      </c>
      <c r="KV286" s="746">
        <v>29.570546665999998</v>
      </c>
      <c r="KW286" s="746">
        <v>22.137874499999999</v>
      </c>
      <c r="KX286" s="746">
        <v>27.730051836000001</v>
      </c>
      <c r="KY286" s="746">
        <v>21.882148518000001</v>
      </c>
      <c r="KZ286" s="746">
        <v>23.733691864000001</v>
      </c>
      <c r="LA286" s="746">
        <v>24.722198594999998</v>
      </c>
      <c r="LB286" s="746">
        <v>0</v>
      </c>
      <c r="LC286" s="746">
        <v>0</v>
      </c>
      <c r="LD286" s="746">
        <v>0</v>
      </c>
      <c r="LE286" s="746">
        <v>0</v>
      </c>
      <c r="LF286" s="746">
        <v>0</v>
      </c>
      <c r="LG286" s="746">
        <v>0</v>
      </c>
      <c r="LH286" s="746">
        <v>0</v>
      </c>
      <c r="LI286" s="746">
        <v>0</v>
      </c>
      <c r="LJ286" s="746">
        <v>0</v>
      </c>
      <c r="LK286" s="746">
        <v>0</v>
      </c>
      <c r="LL286" s="746">
        <v>0</v>
      </c>
      <c r="LM286" s="746">
        <v>0</v>
      </c>
      <c r="LN286" s="746"/>
      <c r="LO286" s="746"/>
      <c r="LP286" s="746"/>
      <c r="LQ286" s="746"/>
      <c r="LR286" s="746"/>
      <c r="LS286" s="746"/>
      <c r="LT286" s="746"/>
      <c r="LU286" s="746"/>
      <c r="LV286" s="746"/>
      <c r="LW286" s="746"/>
      <c r="LX286" s="746"/>
      <c r="LY286" s="746"/>
      <c r="LZ286" s="746"/>
      <c r="MA286" s="746"/>
      <c r="MB286" s="746"/>
      <c r="MC286" s="746"/>
      <c r="MD286" s="746"/>
      <c r="ME286" s="746"/>
      <c r="MF286" s="746"/>
      <c r="MG286" s="746"/>
      <c r="MH286" s="746"/>
      <c r="MI286" s="746"/>
      <c r="MJ286" s="746"/>
      <c r="MK286" s="746"/>
      <c r="ML286" s="746"/>
      <c r="MM286" s="746"/>
      <c r="MN286" s="746"/>
      <c r="MO286" s="746"/>
      <c r="MP286" s="746"/>
      <c r="MQ286" s="746"/>
      <c r="MR286" s="746"/>
      <c r="MS286" s="746"/>
      <c r="MT286" s="746"/>
      <c r="MU286" s="746"/>
      <c r="MV286" s="746"/>
      <c r="MW286" s="746"/>
    </row>
    <row r="287" spans="1:361" ht="15.6">
      <c r="A287" s="740" t="s">
        <v>40</v>
      </c>
      <c r="B287" s="745"/>
      <c r="C287" s="745"/>
      <c r="D287" s="745"/>
      <c r="E287" s="745"/>
      <c r="F287" s="745"/>
      <c r="G287" s="745"/>
      <c r="H287" s="745"/>
      <c r="I287" s="745"/>
      <c r="J287" s="745"/>
      <c r="K287" s="745"/>
      <c r="L287" s="745"/>
      <c r="M287" s="745"/>
      <c r="N287" s="745"/>
      <c r="O287" s="745"/>
      <c r="P287" s="745"/>
      <c r="Q287" s="745"/>
      <c r="R287" s="745"/>
      <c r="S287" s="745"/>
      <c r="T287" s="745"/>
      <c r="U287" s="745"/>
      <c r="V287" s="745"/>
      <c r="W287" s="745"/>
      <c r="X287" s="745"/>
      <c r="Y287" s="745"/>
      <c r="Z287" s="745"/>
      <c r="AA287" s="745"/>
      <c r="AB287" s="745"/>
      <c r="AC287" s="745"/>
      <c r="AD287" s="745"/>
      <c r="AE287" s="745"/>
      <c r="AF287" s="745"/>
      <c r="AG287" s="745"/>
      <c r="AH287" s="745"/>
      <c r="AI287" s="745"/>
      <c r="AJ287" s="745"/>
      <c r="AK287" s="745"/>
      <c r="AL287" s="745"/>
      <c r="AM287" s="745"/>
      <c r="AN287" s="745"/>
      <c r="AO287" s="745"/>
      <c r="AP287" s="745"/>
      <c r="AQ287" s="745"/>
      <c r="AR287" s="745"/>
      <c r="AS287" s="745"/>
      <c r="AT287" s="745"/>
      <c r="AU287" s="745"/>
      <c r="AV287" s="745"/>
      <c r="AW287" s="745"/>
      <c r="AX287" s="745">
        <v>2.1278953430000001</v>
      </c>
      <c r="AY287" s="745">
        <v>2.1278953430000001</v>
      </c>
      <c r="AZ287" s="745">
        <v>2.1278953430000001</v>
      </c>
      <c r="BA287" s="745">
        <v>2.1278953430000001</v>
      </c>
      <c r="BB287" s="745">
        <v>2.1278953430000001</v>
      </c>
      <c r="BC287" s="745">
        <v>2.1278953430000001</v>
      </c>
      <c r="BD287" s="745">
        <v>2.1278953430000001</v>
      </c>
      <c r="BE287" s="745">
        <v>2.1278953430000001</v>
      </c>
      <c r="BF287" s="745">
        <v>2.1278953430000001</v>
      </c>
      <c r="BG287" s="745">
        <v>2.1278953430000001</v>
      </c>
      <c r="BH287" s="745">
        <v>2.1278953430000001</v>
      </c>
      <c r="BI287" s="745">
        <v>2.1278953430000001</v>
      </c>
      <c r="BJ287" s="745">
        <v>2.1872216298333336</v>
      </c>
      <c r="BK287" s="745">
        <v>2.1872216298333336</v>
      </c>
      <c r="BL287" s="745">
        <v>2.1872216298333336</v>
      </c>
      <c r="BM287" s="745">
        <v>2.1872216298333336</v>
      </c>
      <c r="BN287" s="745">
        <v>2.1872216298333336</v>
      </c>
      <c r="BO287" s="745">
        <v>2.1872216298333336</v>
      </c>
      <c r="BP287" s="745">
        <v>2.1872216298333336</v>
      </c>
      <c r="BQ287" s="745">
        <v>2.1872216298333336</v>
      </c>
      <c r="BR287" s="745">
        <v>2.1872216298333336</v>
      </c>
      <c r="BS287" s="745">
        <v>2.1872216298333336</v>
      </c>
      <c r="BT287" s="745">
        <v>2.1872216298333336</v>
      </c>
      <c r="BU287" s="745">
        <v>2.1872216298333336</v>
      </c>
      <c r="BV287" s="745">
        <v>2.5015562500000001</v>
      </c>
      <c r="BW287" s="745">
        <v>2.5015562500000001</v>
      </c>
      <c r="BX287" s="745">
        <v>2.5015562500000001</v>
      </c>
      <c r="BY287" s="745">
        <v>2.5015562500000001</v>
      </c>
      <c r="BZ287" s="745">
        <v>2.5015562500000001</v>
      </c>
      <c r="CA287" s="745">
        <v>2.5015562500000001</v>
      </c>
      <c r="CB287" s="745">
        <v>2.5015562500000001</v>
      </c>
      <c r="CC287" s="745">
        <v>2.5015562500000001</v>
      </c>
      <c r="CD287" s="745">
        <v>2.5015562500000001</v>
      </c>
      <c r="CE287" s="745">
        <v>2.5015562500000001</v>
      </c>
      <c r="CF287" s="745">
        <v>2.5015562500000001</v>
      </c>
      <c r="CG287" s="745">
        <v>2.5015562500000001</v>
      </c>
      <c r="CH287" s="745">
        <v>3.0380354166666668</v>
      </c>
      <c r="CI287" s="745">
        <v>3.0380354166666668</v>
      </c>
      <c r="CJ287" s="745">
        <v>3.0380354166666668</v>
      </c>
      <c r="CK287" s="745">
        <v>3.0380354166666668</v>
      </c>
      <c r="CL287" s="745">
        <v>3.0380354166666668</v>
      </c>
      <c r="CM287" s="745">
        <v>3.0380354166666668</v>
      </c>
      <c r="CN287" s="745">
        <v>3.0380354166666668</v>
      </c>
      <c r="CO287" s="745">
        <v>3.0380354166666668</v>
      </c>
      <c r="CP287" s="745">
        <v>3.0380354166666668</v>
      </c>
      <c r="CQ287" s="745">
        <v>3.0380354166666668</v>
      </c>
      <c r="CR287" s="745">
        <v>3.0380354166666668</v>
      </c>
      <c r="CS287" s="745">
        <v>3.0380354166666668</v>
      </c>
      <c r="CT287" s="745">
        <v>3.6036791666666672</v>
      </c>
      <c r="CU287" s="745">
        <v>3.6036791666666672</v>
      </c>
      <c r="CV287" s="745">
        <v>3.6036791666666672</v>
      </c>
      <c r="CW287" s="745">
        <v>3.6036791666666672</v>
      </c>
      <c r="CX287" s="745">
        <v>3.6036791666666672</v>
      </c>
      <c r="CY287" s="745">
        <v>3.6036791666666672</v>
      </c>
      <c r="CZ287" s="745">
        <v>3.6036791666666672</v>
      </c>
      <c r="DA287" s="745">
        <v>3.6036791666666672</v>
      </c>
      <c r="DB287" s="745">
        <v>3.6036791666666672</v>
      </c>
      <c r="DC287" s="745">
        <v>3.6036791666666672</v>
      </c>
      <c r="DD287" s="745">
        <v>3.6036791666666672</v>
      </c>
      <c r="DE287" s="745">
        <v>3.6036791666666672</v>
      </c>
      <c r="DF287" s="745">
        <v>4.2649283277914583</v>
      </c>
      <c r="DG287" s="745">
        <v>4.2649283277914583</v>
      </c>
      <c r="DH287" s="745">
        <v>4.2649283277914583</v>
      </c>
      <c r="DI287" s="745">
        <v>4.2649283277914583</v>
      </c>
      <c r="DJ287" s="745">
        <v>4.2649283277914583</v>
      </c>
      <c r="DK287" s="745">
        <v>4.2649283277914583</v>
      </c>
      <c r="DL287" s="745">
        <v>4.2649283277914583</v>
      </c>
      <c r="DM287" s="745">
        <v>4.2649283277914583</v>
      </c>
      <c r="DN287" s="745">
        <v>4.2649283277914583</v>
      </c>
      <c r="DO287" s="745">
        <v>4.2649283277914583</v>
      </c>
      <c r="DP287" s="745">
        <v>4.2649283277914583</v>
      </c>
      <c r="DQ287" s="745">
        <v>4.2649283277914583</v>
      </c>
      <c r="DR287" s="745">
        <v>5.1678941555829168</v>
      </c>
      <c r="DS287" s="745">
        <v>5.1678941555829168</v>
      </c>
      <c r="DT287" s="745">
        <v>5.1678941555829168</v>
      </c>
      <c r="DU287" s="745">
        <v>5.1678941555829168</v>
      </c>
      <c r="DV287" s="745">
        <v>5.1678941555829168</v>
      </c>
      <c r="DW287" s="745">
        <v>5.1678941555829168</v>
      </c>
      <c r="DX287" s="745">
        <v>5.1678941555829168</v>
      </c>
      <c r="DY287" s="745">
        <v>5.1678941555829168</v>
      </c>
      <c r="DZ287" s="745">
        <v>5.1678941555829168</v>
      </c>
      <c r="EA287" s="745">
        <v>5.1678941555829168</v>
      </c>
      <c r="EB287" s="745">
        <v>5.1678941555829168</v>
      </c>
      <c r="EC287" s="745">
        <v>5.1678941555829168</v>
      </c>
      <c r="ED287" s="745">
        <v>5.600307494458125</v>
      </c>
      <c r="EE287" s="745">
        <v>5.600307494458125</v>
      </c>
      <c r="EF287" s="745">
        <v>5.600307494458125</v>
      </c>
      <c r="EG287" s="745">
        <v>5.600307494458125</v>
      </c>
      <c r="EH287" s="745">
        <v>5.600307494458125</v>
      </c>
      <c r="EI287" s="745">
        <v>5.600307494458125</v>
      </c>
      <c r="EJ287" s="745">
        <v>5.600307494458125</v>
      </c>
      <c r="EK287" s="745">
        <v>5.600307494458125</v>
      </c>
      <c r="EL287" s="745">
        <v>5.600307494458125</v>
      </c>
      <c r="EM287" s="745">
        <v>5.600307494458125</v>
      </c>
      <c r="EN287" s="745">
        <v>5.600307494458125</v>
      </c>
      <c r="EO287" s="745">
        <v>5.600307494458125</v>
      </c>
      <c r="EP287" s="745">
        <v>5.6357299999999997</v>
      </c>
      <c r="EQ287" s="745">
        <v>7.29861</v>
      </c>
      <c r="ER287" s="745">
        <v>4.0281000000000002</v>
      </c>
      <c r="ES287" s="745">
        <v>7.35867</v>
      </c>
      <c r="ET287" s="745">
        <v>3.9830900000000002</v>
      </c>
      <c r="EU287" s="745">
        <v>2.4160500000000003</v>
      </c>
      <c r="EV287" s="745">
        <v>10.281829999999999</v>
      </c>
      <c r="EW287" s="745">
        <v>6.2792599999999998</v>
      </c>
      <c r="EX287" s="745">
        <v>5.4855700000000001</v>
      </c>
      <c r="EY287" s="745">
        <v>5.4785300000000001</v>
      </c>
      <c r="EZ287" s="745">
        <v>16.68282</v>
      </c>
      <c r="FA287" s="745">
        <v>2.5840000000000001</v>
      </c>
      <c r="FB287" s="745">
        <v>6.1954899999999995</v>
      </c>
      <c r="FC287" s="745">
        <v>5.7633900000000002</v>
      </c>
      <c r="FD287" s="745">
        <v>5.7297799999999999</v>
      </c>
      <c r="FE287" s="745">
        <v>7.7635500000000013</v>
      </c>
      <c r="FF287" s="745">
        <v>5.2256999999999998</v>
      </c>
      <c r="FG287" s="745">
        <v>4.4461499999999994</v>
      </c>
      <c r="FH287" s="745">
        <v>11.737629999999998</v>
      </c>
      <c r="FI287" s="745">
        <v>4.6911199999999997</v>
      </c>
      <c r="FJ287" s="745">
        <v>5.3663699999999999</v>
      </c>
      <c r="FK287" s="745">
        <v>14.14696</v>
      </c>
      <c r="FL287" s="745">
        <v>6.8656199999999998</v>
      </c>
      <c r="FM287" s="745">
        <v>2.3950900000000002</v>
      </c>
      <c r="FN287" s="745">
        <v>11.639849999999999</v>
      </c>
      <c r="FO287" s="745">
        <v>7.2937399999999997</v>
      </c>
      <c r="FP287" s="745">
        <v>8.51633</v>
      </c>
      <c r="FQ287" s="745">
        <v>11.4025</v>
      </c>
      <c r="FR287" s="745">
        <v>9.9958399999999994</v>
      </c>
      <c r="FS287" s="745">
        <v>9.8377599999999994</v>
      </c>
      <c r="FT287" s="745">
        <v>9.0902000000000012</v>
      </c>
      <c r="FU287" s="745">
        <v>8.8153100000000002</v>
      </c>
      <c r="FV287" s="745">
        <v>4.5741400000000008</v>
      </c>
      <c r="FW287" s="745">
        <v>9.3064400000000003</v>
      </c>
      <c r="FX287" s="745">
        <v>8.2408999999999999</v>
      </c>
      <c r="FY287" s="745">
        <v>6.0934900000000001</v>
      </c>
      <c r="FZ287" s="745">
        <v>10.967409999999999</v>
      </c>
      <c r="GA287" s="745">
        <v>7.2308899999999996</v>
      </c>
      <c r="GB287" s="745">
        <v>12.15211</v>
      </c>
      <c r="GC287" s="745">
        <v>9.3626100000000001</v>
      </c>
      <c r="GD287" s="745">
        <v>16.880669999999999</v>
      </c>
      <c r="GE287" s="745">
        <v>4.4855200000000002</v>
      </c>
      <c r="GF287" s="745">
        <v>5.7478500000000006</v>
      </c>
      <c r="GG287" s="745">
        <v>10.29313</v>
      </c>
      <c r="GH287" s="745">
        <v>8.5791599999999999</v>
      </c>
      <c r="GI287" s="745">
        <v>13.0532</v>
      </c>
      <c r="GJ287" s="745">
        <v>11.61861</v>
      </c>
      <c r="GK287" s="745">
        <v>8.2889799999999987</v>
      </c>
      <c r="GL287" s="745">
        <v>10.8988</v>
      </c>
      <c r="GM287" s="745">
        <v>8.1732899999999997</v>
      </c>
      <c r="GN287" s="745">
        <v>6.3601599999999996</v>
      </c>
      <c r="GO287" s="745">
        <v>17.488209999999999</v>
      </c>
      <c r="GP287" s="745">
        <v>18.1113</v>
      </c>
      <c r="GQ287" s="745">
        <v>6.6344399999999997</v>
      </c>
      <c r="GR287" s="745">
        <v>8.7004999999999999</v>
      </c>
      <c r="GS287" s="745">
        <v>15.98391</v>
      </c>
      <c r="GT287" s="745">
        <v>10.69234</v>
      </c>
      <c r="GU287" s="745">
        <v>16.578340000000001</v>
      </c>
      <c r="GV287" s="745">
        <v>9.3813700000000004</v>
      </c>
      <c r="GW287" s="745">
        <v>7.8756599999999999</v>
      </c>
      <c r="GX287" s="745">
        <v>13.461139999999999</v>
      </c>
      <c r="GY287" s="745">
        <v>10.60441</v>
      </c>
      <c r="GZ287" s="745">
        <v>8.1162600000000005</v>
      </c>
      <c r="HA287" s="745">
        <v>20.40185</v>
      </c>
      <c r="HB287" s="745">
        <v>21.77994</v>
      </c>
      <c r="HC287" s="745">
        <v>8.4724799999999991</v>
      </c>
      <c r="HD287" s="745">
        <v>12.441599999999999</v>
      </c>
      <c r="HE287" s="745">
        <v>8.3486000000000011</v>
      </c>
      <c r="HF287" s="745">
        <v>5.9755000000000003</v>
      </c>
      <c r="HG287" s="745">
        <v>17.443907538000001</v>
      </c>
      <c r="HH287" s="745">
        <v>10.159151058000001</v>
      </c>
      <c r="HI287" s="745">
        <v>6.9713928459999996</v>
      </c>
      <c r="HJ287" s="745">
        <v>13.47067966</v>
      </c>
      <c r="HK287" s="745">
        <v>15.015137985000001</v>
      </c>
      <c r="HL287" s="745">
        <v>9.8163805380000007</v>
      </c>
      <c r="HM287" s="745">
        <v>15.291779931000001</v>
      </c>
      <c r="HN287" s="745">
        <v>18.609652870000001</v>
      </c>
      <c r="HO287" s="745">
        <v>11.053052539999999</v>
      </c>
      <c r="HP287" s="745">
        <v>11.973839774</v>
      </c>
      <c r="HQ287" s="745">
        <v>8.460472008</v>
      </c>
      <c r="HR287" s="745">
        <v>10.756931573999999</v>
      </c>
      <c r="HS287" s="745">
        <v>15.969647987</v>
      </c>
      <c r="HT287" s="745">
        <v>9.6369806679999996</v>
      </c>
      <c r="HU287" s="745">
        <v>7.5783808190000004</v>
      </c>
      <c r="HV287" s="745">
        <v>18.50854756</v>
      </c>
      <c r="HW287" s="745">
        <v>9.8280426120000008</v>
      </c>
      <c r="HX287" s="745">
        <v>10.716758257</v>
      </c>
      <c r="HY287" s="745">
        <v>16.706219817000001</v>
      </c>
      <c r="HZ287" s="745">
        <v>15.358612858000001</v>
      </c>
      <c r="IA287" s="745">
        <v>7.0216506660000002</v>
      </c>
      <c r="IB287" s="745">
        <v>16.388526584000001</v>
      </c>
      <c r="IC287" s="745">
        <v>13.251808939</v>
      </c>
      <c r="ID287" s="745">
        <v>14.393685036999999</v>
      </c>
      <c r="IE287" s="745">
        <v>18.078245930000001</v>
      </c>
      <c r="IF287" s="745">
        <v>13.379108058</v>
      </c>
      <c r="IG287" s="745">
        <v>24.687432243</v>
      </c>
      <c r="IH287" s="745">
        <v>23.120048399000002</v>
      </c>
      <c r="II287" s="745">
        <v>11.707696149</v>
      </c>
      <c r="IJ287" s="745">
        <v>20.064160621999999</v>
      </c>
      <c r="IK287" s="745">
        <v>13.566068809000001</v>
      </c>
      <c r="IL287" s="745">
        <v>15.207758555</v>
      </c>
      <c r="IM287" s="745">
        <v>6.012899032</v>
      </c>
      <c r="IN287" s="745">
        <v>15.315699127</v>
      </c>
      <c r="IO287" s="745">
        <v>19.601054483999999</v>
      </c>
      <c r="IP287" s="745">
        <v>12.228546647</v>
      </c>
      <c r="IQ287" s="745">
        <v>23.176438959999999</v>
      </c>
      <c r="IR287" s="745">
        <v>11.650523166999999</v>
      </c>
      <c r="IS287" s="745">
        <v>17.726570696</v>
      </c>
      <c r="IT287" s="745">
        <v>19.911141094000001</v>
      </c>
      <c r="IU287" s="745">
        <v>10.867269656</v>
      </c>
      <c r="IV287" s="745">
        <v>16.740908356999999</v>
      </c>
      <c r="IW287" s="745">
        <v>12.706009720999999</v>
      </c>
      <c r="IX287" s="745">
        <v>12.952371539</v>
      </c>
      <c r="IY287" s="745">
        <v>7.7448793619999998</v>
      </c>
      <c r="IZ287" s="745">
        <v>19.603173823999999</v>
      </c>
      <c r="JA287" s="745">
        <v>23.254240544000002</v>
      </c>
      <c r="JB287" s="745">
        <v>12.083861908999999</v>
      </c>
      <c r="JC287" s="745">
        <v>25.767375555000001</v>
      </c>
      <c r="JD287" s="745">
        <v>9.8346446059999995</v>
      </c>
      <c r="JE287" s="745">
        <v>8.6299415439999994</v>
      </c>
      <c r="JF287" s="745">
        <v>25.084539389</v>
      </c>
      <c r="JG287" s="745">
        <v>12.670331827</v>
      </c>
      <c r="JH287" s="745">
        <v>11.810988330000001</v>
      </c>
      <c r="JI287" s="745">
        <v>21.695334284000001</v>
      </c>
      <c r="JJ287" s="745">
        <v>18.773221575000001</v>
      </c>
      <c r="JK287" s="745">
        <v>29.944219717999999</v>
      </c>
      <c r="JL287" s="745">
        <v>29.944219717999999</v>
      </c>
      <c r="JM287" s="745">
        <v>16.777167303999999</v>
      </c>
      <c r="JN287" s="745">
        <v>20.330724265000001</v>
      </c>
      <c r="JO287" s="745">
        <v>15.904849377</v>
      </c>
      <c r="JP287" s="745">
        <v>17.680046376</v>
      </c>
      <c r="JQ287" s="745">
        <v>17.112941378999999</v>
      </c>
      <c r="JR287" s="745">
        <v>15.585146095000001</v>
      </c>
      <c r="JS287" s="745">
        <v>13.420272141</v>
      </c>
      <c r="JT287" s="745">
        <v>18.415957964</v>
      </c>
      <c r="JU287" s="745">
        <v>24.476168367</v>
      </c>
      <c r="JV287" s="745">
        <v>21.665859222000002</v>
      </c>
      <c r="JW287" s="745">
        <v>4.9673091940000003</v>
      </c>
      <c r="JX287" s="745">
        <v>28.141431067999999</v>
      </c>
      <c r="JY287" s="745">
        <v>15.436150675</v>
      </c>
      <c r="JZ287" s="745">
        <v>16.633843982999998</v>
      </c>
      <c r="KA287" s="745">
        <v>20.538649782</v>
      </c>
      <c r="KB287" s="745">
        <v>21.425074646999999</v>
      </c>
      <c r="KC287" s="745">
        <v>16.093008045000001</v>
      </c>
      <c r="KD287" s="745">
        <v>20.661565843000002</v>
      </c>
      <c r="KE287" s="745">
        <v>13.080870481</v>
      </c>
      <c r="KF287" s="745">
        <v>23.831020044999999</v>
      </c>
      <c r="KG287" s="745">
        <v>19.384197674999999</v>
      </c>
      <c r="KH287" s="745">
        <v>24.3705575</v>
      </c>
      <c r="KI287" s="745">
        <v>10.255814616</v>
      </c>
      <c r="KJ287" s="746">
        <v>34.066597782166703</v>
      </c>
      <c r="KK287" s="746">
        <v>32.383621068166704</v>
      </c>
      <c r="KL287" s="746">
        <v>45.417365403166706</v>
      </c>
      <c r="KM287" s="746">
        <v>27.211199387166602</v>
      </c>
      <c r="KN287" s="746">
        <v>47.7747409241667</v>
      </c>
      <c r="KO287" s="746">
        <v>36.368678084166703</v>
      </c>
      <c r="KP287" s="746">
        <v>53.806526589999997</v>
      </c>
      <c r="KQ287" s="746">
        <v>52.605987659</v>
      </c>
      <c r="KR287" s="746">
        <v>69.132440504000002</v>
      </c>
      <c r="KS287" s="746">
        <v>55.429907583999999</v>
      </c>
      <c r="KT287" s="746">
        <v>65.508302673000003</v>
      </c>
      <c r="KU287" s="746">
        <v>52.641321752000003</v>
      </c>
      <c r="KV287" s="746">
        <v>54.894438030000003</v>
      </c>
      <c r="KW287" s="746">
        <v>54.930171158999997</v>
      </c>
      <c r="KX287" s="746">
        <v>51.826503940000002</v>
      </c>
      <c r="KY287" s="746">
        <v>36.277940762</v>
      </c>
      <c r="KZ287" s="746">
        <v>35.521056952000002</v>
      </c>
      <c r="LA287" s="746">
        <v>55.347619846999997</v>
      </c>
      <c r="LB287" s="746">
        <v>0</v>
      </c>
      <c r="LC287" s="746">
        <v>0</v>
      </c>
      <c r="LD287" s="746">
        <v>0</v>
      </c>
      <c r="LE287" s="746">
        <v>0</v>
      </c>
      <c r="LF287" s="746">
        <v>0</v>
      </c>
      <c r="LG287" s="746">
        <v>0</v>
      </c>
      <c r="LH287" s="746">
        <v>0</v>
      </c>
      <c r="LI287" s="746">
        <v>0</v>
      </c>
      <c r="LJ287" s="746">
        <v>0</v>
      </c>
      <c r="LK287" s="746">
        <v>0</v>
      </c>
      <c r="LL287" s="746">
        <v>0</v>
      </c>
      <c r="LM287" s="746">
        <v>0</v>
      </c>
      <c r="LN287" s="746"/>
      <c r="LO287" s="746"/>
      <c r="LP287" s="746"/>
      <c r="LQ287" s="746"/>
      <c r="LR287" s="746"/>
      <c r="LS287" s="746"/>
      <c r="LT287" s="746"/>
      <c r="LU287" s="746"/>
      <c r="LV287" s="746"/>
      <c r="LW287" s="746"/>
      <c r="LX287" s="746"/>
      <c r="LY287" s="746"/>
      <c r="LZ287" s="746"/>
      <c r="MA287" s="746"/>
      <c r="MB287" s="746"/>
      <c r="MC287" s="746"/>
      <c r="MD287" s="746"/>
      <c r="ME287" s="746"/>
      <c r="MF287" s="746"/>
      <c r="MG287" s="746"/>
      <c r="MH287" s="746"/>
      <c r="MI287" s="746"/>
      <c r="MJ287" s="746"/>
      <c r="MK287" s="746"/>
      <c r="ML287" s="746"/>
      <c r="MM287" s="746"/>
      <c r="MN287" s="746"/>
      <c r="MO287" s="746"/>
      <c r="MP287" s="746"/>
      <c r="MQ287" s="746"/>
      <c r="MR287" s="746"/>
      <c r="MS287" s="746"/>
      <c r="MT287" s="746"/>
      <c r="MU287" s="746"/>
      <c r="MV287" s="746"/>
      <c r="MW287" s="746"/>
    </row>
    <row r="288" spans="1:361" ht="15.6">
      <c r="A288" s="743" t="s">
        <v>1423</v>
      </c>
      <c r="B288" s="745"/>
      <c r="C288" s="745"/>
      <c r="D288" s="745"/>
      <c r="E288" s="745"/>
      <c r="F288" s="745"/>
      <c r="G288" s="745"/>
      <c r="H288" s="745"/>
      <c r="I288" s="745"/>
      <c r="J288" s="745"/>
      <c r="K288" s="745"/>
      <c r="L288" s="745"/>
      <c r="M288" s="745"/>
      <c r="N288" s="745"/>
      <c r="O288" s="745"/>
      <c r="P288" s="745"/>
      <c r="Q288" s="745"/>
      <c r="R288" s="745"/>
      <c r="S288" s="745"/>
      <c r="T288" s="745"/>
      <c r="U288" s="745"/>
      <c r="V288" s="745"/>
      <c r="W288" s="745"/>
      <c r="X288" s="745"/>
      <c r="Y288" s="745"/>
      <c r="Z288" s="745"/>
      <c r="AA288" s="745"/>
      <c r="AB288" s="745"/>
      <c r="AC288" s="745"/>
      <c r="AD288" s="745"/>
      <c r="AE288" s="745"/>
      <c r="AF288" s="745"/>
      <c r="AG288" s="745"/>
      <c r="AH288" s="745"/>
      <c r="AI288" s="745"/>
      <c r="AJ288" s="745"/>
      <c r="AK288" s="745"/>
      <c r="AL288" s="745"/>
      <c r="AM288" s="745"/>
      <c r="AN288" s="745"/>
      <c r="AO288" s="745"/>
      <c r="AP288" s="745"/>
      <c r="AQ288" s="745"/>
      <c r="AR288" s="745"/>
      <c r="AS288" s="745"/>
      <c r="AT288" s="745"/>
      <c r="AU288" s="745"/>
      <c r="AV288" s="745"/>
      <c r="AW288" s="745"/>
      <c r="AX288" s="745">
        <v>0.49324640529166669</v>
      </c>
      <c r="AY288" s="745">
        <v>0.49324640529166669</v>
      </c>
      <c r="AZ288" s="745">
        <v>0.49324640529166669</v>
      </c>
      <c r="BA288" s="745">
        <v>0.49324640529166669</v>
      </c>
      <c r="BB288" s="745">
        <v>0.49324640529166669</v>
      </c>
      <c r="BC288" s="745">
        <v>0.49324640529166669</v>
      </c>
      <c r="BD288" s="745">
        <v>0.49324640529166669</v>
      </c>
      <c r="BE288" s="745">
        <v>0.49324640529166669</v>
      </c>
      <c r="BF288" s="745">
        <v>0.49324640529166669</v>
      </c>
      <c r="BG288" s="745">
        <v>0.49324640529166669</v>
      </c>
      <c r="BH288" s="745">
        <v>0.49324640529166669</v>
      </c>
      <c r="BI288" s="745">
        <v>0.49324640529166669</v>
      </c>
      <c r="BJ288" s="745">
        <v>0.45211903597916664</v>
      </c>
      <c r="BK288" s="745">
        <v>0.45211903597916664</v>
      </c>
      <c r="BL288" s="745">
        <v>0.45211903597916664</v>
      </c>
      <c r="BM288" s="745">
        <v>0.45211903597916664</v>
      </c>
      <c r="BN288" s="745">
        <v>0.45211903597916664</v>
      </c>
      <c r="BO288" s="745">
        <v>0.45211903597916664</v>
      </c>
      <c r="BP288" s="745">
        <v>0.45211903597916664</v>
      </c>
      <c r="BQ288" s="745">
        <v>0.45211903597916664</v>
      </c>
      <c r="BR288" s="745">
        <v>0.45211903597916664</v>
      </c>
      <c r="BS288" s="745">
        <v>0.45211903597916664</v>
      </c>
      <c r="BT288" s="745">
        <v>0.45211903597916664</v>
      </c>
      <c r="BU288" s="745">
        <v>0.45211903597916664</v>
      </c>
      <c r="BV288" s="745">
        <v>0.48685</v>
      </c>
      <c r="BW288" s="745">
        <v>0.48685</v>
      </c>
      <c r="BX288" s="745">
        <v>0.48685</v>
      </c>
      <c r="BY288" s="745">
        <v>0.48685</v>
      </c>
      <c r="BZ288" s="745">
        <v>0.48685</v>
      </c>
      <c r="CA288" s="745">
        <v>0.48685</v>
      </c>
      <c r="CB288" s="745">
        <v>0.48685</v>
      </c>
      <c r="CC288" s="745">
        <v>0.48685</v>
      </c>
      <c r="CD288" s="745">
        <v>0.48685</v>
      </c>
      <c r="CE288" s="745">
        <v>0.48685</v>
      </c>
      <c r="CF288" s="745">
        <v>0.48685</v>
      </c>
      <c r="CG288" s="745">
        <v>0.48685</v>
      </c>
      <c r="CH288" s="745">
        <v>0.6215208333333333</v>
      </c>
      <c r="CI288" s="745">
        <v>0.6215208333333333</v>
      </c>
      <c r="CJ288" s="745">
        <v>0.6215208333333333</v>
      </c>
      <c r="CK288" s="745">
        <v>0.6215208333333333</v>
      </c>
      <c r="CL288" s="745">
        <v>0.6215208333333333</v>
      </c>
      <c r="CM288" s="745">
        <v>0.6215208333333333</v>
      </c>
      <c r="CN288" s="745">
        <v>0.6215208333333333</v>
      </c>
      <c r="CO288" s="745">
        <v>0.6215208333333333</v>
      </c>
      <c r="CP288" s="745">
        <v>0.6215208333333333</v>
      </c>
      <c r="CQ288" s="745">
        <v>0.6215208333333333</v>
      </c>
      <c r="CR288" s="745">
        <v>0.6215208333333333</v>
      </c>
      <c r="CS288" s="745">
        <v>0.6215208333333333</v>
      </c>
      <c r="CT288" s="745">
        <v>0.81552666666666662</v>
      </c>
      <c r="CU288" s="745">
        <v>0.81552666666666662</v>
      </c>
      <c r="CV288" s="745">
        <v>0.81552666666666662</v>
      </c>
      <c r="CW288" s="745">
        <v>0.81552666666666662</v>
      </c>
      <c r="CX288" s="745">
        <v>0.81552666666666662</v>
      </c>
      <c r="CY288" s="745">
        <v>0.81552666666666662</v>
      </c>
      <c r="CZ288" s="745">
        <v>0.81552666666666662</v>
      </c>
      <c r="DA288" s="745">
        <v>0.81552666666666662</v>
      </c>
      <c r="DB288" s="745">
        <v>0.81552666666666662</v>
      </c>
      <c r="DC288" s="745">
        <v>0.81552666666666662</v>
      </c>
      <c r="DD288" s="745">
        <v>0.81552666666666662</v>
      </c>
      <c r="DE288" s="745">
        <v>0.81552666666666662</v>
      </c>
      <c r="DF288" s="745">
        <v>0.94586372620833326</v>
      </c>
      <c r="DG288" s="745">
        <v>0.94586372620833326</v>
      </c>
      <c r="DH288" s="745">
        <v>0.94586372620833326</v>
      </c>
      <c r="DI288" s="745">
        <v>0.94586372620833326</v>
      </c>
      <c r="DJ288" s="745">
        <v>0.94586372620833326</v>
      </c>
      <c r="DK288" s="745">
        <v>0.94586372620833326</v>
      </c>
      <c r="DL288" s="745">
        <v>0.94586372620833326</v>
      </c>
      <c r="DM288" s="745">
        <v>0.94586372620833326</v>
      </c>
      <c r="DN288" s="745">
        <v>0.94586372620833326</v>
      </c>
      <c r="DO288" s="745">
        <v>0.94586372620833326</v>
      </c>
      <c r="DP288" s="745">
        <v>0.94586372620833326</v>
      </c>
      <c r="DQ288" s="745">
        <v>0.94586372620833326</v>
      </c>
      <c r="DR288" s="745">
        <v>0.96180161908333339</v>
      </c>
      <c r="DS288" s="745">
        <v>0.96180161908333339</v>
      </c>
      <c r="DT288" s="745">
        <v>0.96180161908333339</v>
      </c>
      <c r="DU288" s="745">
        <v>0.96180161908333339</v>
      </c>
      <c r="DV288" s="745">
        <v>0.96180161908333339</v>
      </c>
      <c r="DW288" s="745">
        <v>0.96180161908333339</v>
      </c>
      <c r="DX288" s="745">
        <v>0.96180161908333339</v>
      </c>
      <c r="DY288" s="745">
        <v>0.96180161908333339</v>
      </c>
      <c r="DZ288" s="745">
        <v>0.96180161908333339</v>
      </c>
      <c r="EA288" s="745">
        <v>0.96180161908333339</v>
      </c>
      <c r="EB288" s="745">
        <v>0.96180161908333339</v>
      </c>
      <c r="EC288" s="745">
        <v>0.96180161908333339</v>
      </c>
      <c r="ED288" s="745">
        <v>1.0093666428749999</v>
      </c>
      <c r="EE288" s="745">
        <v>1.0093666428749999</v>
      </c>
      <c r="EF288" s="745">
        <v>1.0093666428749999</v>
      </c>
      <c r="EG288" s="745">
        <v>1.0093666428749999</v>
      </c>
      <c r="EH288" s="745">
        <v>1.0093666428749999</v>
      </c>
      <c r="EI288" s="745">
        <v>1.0093666428749999</v>
      </c>
      <c r="EJ288" s="745">
        <v>1.0093666428749999</v>
      </c>
      <c r="EK288" s="745">
        <v>1.0093666428749999</v>
      </c>
      <c r="EL288" s="745">
        <v>1.0093666428749999</v>
      </c>
      <c r="EM288" s="745">
        <v>1.0093666428749999</v>
      </c>
      <c r="EN288" s="745">
        <v>1.0093666428749999</v>
      </c>
      <c r="EO288" s="745">
        <v>1.0093666428749999</v>
      </c>
      <c r="EP288" s="745">
        <v>2.9690000000000001E-2</v>
      </c>
      <c r="EQ288" s="745">
        <v>0.14680000000000001</v>
      </c>
      <c r="ER288" s="745">
        <v>0.58828440199999998</v>
      </c>
      <c r="ES288" s="745">
        <v>0.25210000000000005</v>
      </c>
      <c r="ET288" s="745">
        <v>9.2200000000000004E-2</v>
      </c>
      <c r="EU288" s="745">
        <v>0.42216999999999999</v>
      </c>
      <c r="EV288" s="745">
        <v>1.2952300000000001</v>
      </c>
      <c r="EW288" s="745">
        <v>0.12190000000000001</v>
      </c>
      <c r="EX288" s="745">
        <v>0.21049999999999999</v>
      </c>
      <c r="EY288" s="745">
        <v>2.3719038439999998</v>
      </c>
      <c r="EZ288" s="745">
        <v>2.3870999999999998</v>
      </c>
      <c r="FA288" s="745">
        <v>0.79638999999999993</v>
      </c>
      <c r="FB288" s="745">
        <v>6.4399999999999999E-2</v>
      </c>
      <c r="FC288" s="745">
        <v>0</v>
      </c>
      <c r="FD288" s="745">
        <v>1.5885</v>
      </c>
      <c r="FE288" s="745">
        <v>0.15829390599999998</v>
      </c>
      <c r="FF288" s="745">
        <v>0.49757000000000001</v>
      </c>
      <c r="FG288" s="745">
        <v>1.629842891</v>
      </c>
      <c r="FH288" s="745">
        <v>0.27794000000000002</v>
      </c>
      <c r="FI288" s="745">
        <v>1.74481</v>
      </c>
      <c r="FJ288" s="745">
        <v>0.23041</v>
      </c>
      <c r="FK288" s="745">
        <v>7.6219999999999996E-2</v>
      </c>
      <c r="FL288" s="745">
        <v>1.6877500000000001</v>
      </c>
      <c r="FM288" s="745">
        <v>0.89905999999999997</v>
      </c>
      <c r="FN288" s="745">
        <v>0</v>
      </c>
      <c r="FO288" s="745">
        <v>0</v>
      </c>
      <c r="FP288" s="745">
        <v>1.09131</v>
      </c>
      <c r="FQ288" s="745">
        <v>3.7630000000000004E-2</v>
      </c>
      <c r="FR288" s="745">
        <v>0</v>
      </c>
      <c r="FS288" s="745">
        <v>1.3945999999999998</v>
      </c>
      <c r="FT288" s="745">
        <v>0.47020999999999996</v>
      </c>
      <c r="FU288" s="745">
        <v>1.27372</v>
      </c>
      <c r="FV288" s="745">
        <v>0.77052999999999994</v>
      </c>
      <c r="FW288" s="745">
        <v>0.81901000000000002</v>
      </c>
      <c r="FX288" s="745">
        <v>1.2096099999999999</v>
      </c>
      <c r="FY288" s="745">
        <v>0.28293000000000001</v>
      </c>
      <c r="FZ288" s="745">
        <v>0.2</v>
      </c>
      <c r="GA288" s="745">
        <v>0.38771</v>
      </c>
      <c r="GB288" s="745">
        <v>1.8365499999999999</v>
      </c>
      <c r="GC288" s="745">
        <v>0.28073999999999999</v>
      </c>
      <c r="GD288" s="745">
        <v>0.17144000000000001</v>
      </c>
      <c r="GE288" s="745">
        <v>1.83338</v>
      </c>
      <c r="GF288" s="745">
        <v>0.47499000000000002</v>
      </c>
      <c r="GG288" s="745">
        <v>1.2760499999999999</v>
      </c>
      <c r="GH288" s="745">
        <v>1.0518800000000001</v>
      </c>
      <c r="GI288" s="745">
        <v>0.2051</v>
      </c>
      <c r="GJ288" s="745">
        <v>1.22367</v>
      </c>
      <c r="GK288" s="745">
        <v>1.1745000000000001</v>
      </c>
      <c r="GL288" s="745">
        <v>0.29500999999999999</v>
      </c>
      <c r="GM288" s="745">
        <v>0.60347000000000006</v>
      </c>
      <c r="GN288" s="745">
        <v>0.94487999999999994</v>
      </c>
      <c r="GO288" s="745">
        <v>1.4343699999999999</v>
      </c>
      <c r="GP288" s="745">
        <v>0.26206000000000002</v>
      </c>
      <c r="GQ288" s="745">
        <v>1.9930999999999999</v>
      </c>
      <c r="GR288" s="745">
        <v>0.615281148</v>
      </c>
      <c r="GS288" s="745">
        <v>0.56509976700000009</v>
      </c>
      <c r="GT288" s="745">
        <v>2.1105200669999999</v>
      </c>
      <c r="GU288" s="745">
        <v>0.404843642</v>
      </c>
      <c r="GV288" s="745">
        <v>0.58462094600000003</v>
      </c>
      <c r="GW288" s="745">
        <v>2.6412371509999999</v>
      </c>
      <c r="GX288" s="745">
        <v>0.82026999999999994</v>
      </c>
      <c r="GY288" s="745">
        <v>1.2502800000000001</v>
      </c>
      <c r="GZ288" s="745">
        <v>1.8665499999999999</v>
      </c>
      <c r="HA288" s="745">
        <v>6.445999999999999E-2</v>
      </c>
      <c r="HB288" s="745">
        <v>0.30124000000000001</v>
      </c>
      <c r="HC288" s="745">
        <v>1.6529700000000001</v>
      </c>
      <c r="HD288" s="745">
        <v>0.72970000000000002</v>
      </c>
      <c r="HE288" s="745">
        <v>0.69099999999999995</v>
      </c>
      <c r="HF288" s="745">
        <v>1.8905999999999998</v>
      </c>
      <c r="HG288" s="745">
        <v>0</v>
      </c>
      <c r="HH288" s="745">
        <v>0</v>
      </c>
      <c r="HI288" s="745">
        <v>0</v>
      </c>
      <c r="HJ288" s="745">
        <v>0</v>
      </c>
      <c r="HK288" s="745">
        <v>0</v>
      </c>
      <c r="HL288" s="745">
        <v>0</v>
      </c>
      <c r="HM288" s="745">
        <v>0</v>
      </c>
      <c r="HN288" s="745">
        <v>0</v>
      </c>
      <c r="HO288" s="745">
        <v>0</v>
      </c>
      <c r="HP288" s="745">
        <v>0.91287137277799746</v>
      </c>
      <c r="HQ288" s="745">
        <v>2.6440019562175725</v>
      </c>
      <c r="HR288" s="745">
        <v>1.8202696501794504</v>
      </c>
      <c r="HS288" s="745">
        <v>1.0035432534759998</v>
      </c>
      <c r="HT288" s="745">
        <v>2.0724815196329991</v>
      </c>
      <c r="HU288" s="745">
        <v>1.4396311112401539</v>
      </c>
      <c r="HV288" s="745">
        <v>1.112374852024002</v>
      </c>
      <c r="HW288" s="745">
        <v>0.9939060787571673</v>
      </c>
      <c r="HX288" s="745">
        <v>1.7816367285922678</v>
      </c>
      <c r="HY288" s="745">
        <v>1.1560964636119997</v>
      </c>
      <c r="HZ288" s="745">
        <v>1.1988465443248493</v>
      </c>
      <c r="IA288" s="745">
        <v>1.9066930600305543</v>
      </c>
      <c r="IB288" s="745">
        <v>0.89509302121562162</v>
      </c>
      <c r="IC288" s="745">
        <v>2.3775702459999999</v>
      </c>
      <c r="ID288" s="745">
        <v>0.90787249299999995</v>
      </c>
      <c r="IE288" s="745">
        <v>0.99845654799999994</v>
      </c>
      <c r="IF288" s="745">
        <v>2.4439537179999999</v>
      </c>
      <c r="IG288" s="745">
        <v>0.69764231200000004</v>
      </c>
      <c r="IH288" s="745">
        <v>0.98295110763615112</v>
      </c>
      <c r="II288" s="745">
        <v>2.26856999</v>
      </c>
      <c r="IJ288" s="745">
        <v>1.368852736</v>
      </c>
      <c r="IK288" s="745">
        <v>0.9260694413638757</v>
      </c>
      <c r="IL288" s="745">
        <v>2.7193807799999998</v>
      </c>
      <c r="IM288" s="745">
        <v>1.6617217120000001</v>
      </c>
      <c r="IN288" s="745">
        <v>1.013739671850697</v>
      </c>
      <c r="IO288" s="745">
        <v>3.8155369459999999</v>
      </c>
      <c r="IP288" s="745">
        <v>1.2336428793999998</v>
      </c>
      <c r="IQ288" s="745">
        <v>1.327297921581104</v>
      </c>
      <c r="IR288" s="745">
        <v>4.0140894349999998</v>
      </c>
      <c r="IS288" s="745">
        <v>1.0529086349999999</v>
      </c>
      <c r="IT288" s="745">
        <v>1.1573102669999999</v>
      </c>
      <c r="IU288" s="745">
        <v>4.0698216370000004</v>
      </c>
      <c r="IV288" s="745">
        <v>1.0609657140000008</v>
      </c>
      <c r="IW288" s="745">
        <v>1.0815417723131717</v>
      </c>
      <c r="IX288" s="745">
        <v>4.1636333206521741</v>
      </c>
      <c r="IY288" s="745">
        <v>1.3608856950800003</v>
      </c>
      <c r="IZ288" s="745">
        <v>1.2351774840365648</v>
      </c>
      <c r="JA288" s="745">
        <v>6.1734157689873967</v>
      </c>
      <c r="JB288" s="745">
        <v>2.029494319699999</v>
      </c>
      <c r="JC288" s="745">
        <v>1.2692359781160756</v>
      </c>
      <c r="JD288" s="745">
        <v>5.1450937291111103</v>
      </c>
      <c r="JE288" s="745">
        <v>3.2687679459695027</v>
      </c>
      <c r="JF288" s="745">
        <v>1.6967300333154924</v>
      </c>
      <c r="JG288" s="745">
        <v>6.8498788734528917</v>
      </c>
      <c r="JH288" s="745">
        <v>2.044152556342</v>
      </c>
      <c r="JI288" s="745">
        <v>1.7110111851588521</v>
      </c>
      <c r="JJ288" s="745">
        <v>6.1522524299347809</v>
      </c>
      <c r="JK288" s="745">
        <v>3.0128467449470024</v>
      </c>
      <c r="JL288" s="745">
        <v>2.1337011621431112</v>
      </c>
      <c r="JM288" s="745">
        <v>7.0659748616649996</v>
      </c>
      <c r="JN288" s="745">
        <v>3.1904143020000002</v>
      </c>
      <c r="JO288" s="745">
        <v>2.0750919090000002</v>
      </c>
      <c r="JP288" s="745">
        <v>7.6867913659999996</v>
      </c>
      <c r="JQ288" s="745">
        <v>2.497102579410345</v>
      </c>
      <c r="JR288" s="745">
        <v>2.2924976775182282</v>
      </c>
      <c r="JS288" s="745">
        <v>7.962119747296958</v>
      </c>
      <c r="JT288" s="745">
        <v>3.3006868052530733</v>
      </c>
      <c r="JU288" s="745">
        <v>1.9681334131410042</v>
      </c>
      <c r="JV288" s="745">
        <v>7.9209123550308345</v>
      </c>
      <c r="JW288" s="745">
        <v>3.282589705546533</v>
      </c>
      <c r="JX288" s="745">
        <v>2.228758729166457</v>
      </c>
      <c r="JY288" s="745">
        <v>7.9635574682075188</v>
      </c>
      <c r="JZ288" s="745">
        <v>2.6397766795801307</v>
      </c>
      <c r="KA288" s="745">
        <v>2.0865679931982122</v>
      </c>
      <c r="KB288" s="745">
        <v>2.2005343650000002</v>
      </c>
      <c r="KC288" s="745">
        <v>10.34234914812088</v>
      </c>
      <c r="KD288" s="745">
        <v>2.8476184939999998</v>
      </c>
      <c r="KE288" s="745">
        <v>8.8725304500000011</v>
      </c>
      <c r="KF288" s="745">
        <v>2.0579719870000002</v>
      </c>
      <c r="KG288" s="745">
        <v>1.4585385360000001</v>
      </c>
      <c r="KH288" s="745">
        <v>10.389073190000001</v>
      </c>
      <c r="KI288" s="745">
        <v>1.695973894</v>
      </c>
      <c r="KJ288" s="746">
        <v>1.9953984659999999</v>
      </c>
      <c r="KK288" s="746">
        <v>12.017003176999999</v>
      </c>
      <c r="KL288" s="746">
        <v>1.34400919</v>
      </c>
      <c r="KM288" s="746">
        <v>4.4300871810000002</v>
      </c>
      <c r="KN288" s="746">
        <v>13.811664832</v>
      </c>
      <c r="KO288" s="746">
        <v>5.4821694860000001</v>
      </c>
      <c r="KP288" s="746">
        <v>3.1499937920000001</v>
      </c>
      <c r="KQ288" s="746">
        <v>12.751089638</v>
      </c>
      <c r="KR288" s="746">
        <v>3.8314582430000002</v>
      </c>
      <c r="KS288" s="746">
        <v>6.4921787229999994</v>
      </c>
      <c r="KT288" s="746">
        <v>6.2867501839999997</v>
      </c>
      <c r="KU288" s="746">
        <v>6.7099874919999998</v>
      </c>
      <c r="KV288" s="746">
        <v>4.4636755949999998</v>
      </c>
      <c r="KW288" s="746">
        <v>16.899956773</v>
      </c>
      <c r="KX288" s="746">
        <v>5.819656954</v>
      </c>
      <c r="KY288" s="746">
        <v>2.1485233610000001</v>
      </c>
      <c r="KZ288" s="746">
        <v>17.866421719999998</v>
      </c>
      <c r="LA288" s="746">
        <v>3.8656419530000004</v>
      </c>
      <c r="LB288" s="746">
        <v>0</v>
      </c>
      <c r="LC288" s="746">
        <v>0</v>
      </c>
      <c r="LD288" s="746">
        <v>0</v>
      </c>
      <c r="LE288" s="746">
        <v>0</v>
      </c>
      <c r="LF288" s="746">
        <v>0</v>
      </c>
      <c r="LG288" s="746">
        <v>0</v>
      </c>
      <c r="LH288" s="746">
        <v>0</v>
      </c>
      <c r="LI288" s="746">
        <v>0</v>
      </c>
      <c r="LJ288" s="746">
        <v>0</v>
      </c>
      <c r="LK288" s="746">
        <v>0</v>
      </c>
      <c r="LL288" s="746">
        <v>0</v>
      </c>
      <c r="LM288" s="746">
        <v>0</v>
      </c>
      <c r="LN288" s="746"/>
      <c r="LO288" s="746"/>
      <c r="LP288" s="746"/>
      <c r="LQ288" s="746"/>
      <c r="LR288" s="746"/>
      <c r="LS288" s="746"/>
      <c r="LT288" s="746"/>
      <c r="LU288" s="746"/>
      <c r="LV288" s="746"/>
      <c r="LW288" s="746"/>
      <c r="LX288" s="746"/>
      <c r="LY288" s="746"/>
      <c r="LZ288" s="746"/>
      <c r="MA288" s="746"/>
      <c r="MB288" s="746"/>
      <c r="MC288" s="746"/>
      <c r="MD288" s="746"/>
      <c r="ME288" s="746"/>
      <c r="MF288" s="746"/>
      <c r="MG288" s="746"/>
      <c r="MH288" s="746"/>
      <c r="MI288" s="746"/>
      <c r="MJ288" s="746"/>
      <c r="MK288" s="746"/>
      <c r="ML288" s="746"/>
      <c r="MM288" s="746"/>
      <c r="MN288" s="746"/>
      <c r="MO288" s="746"/>
      <c r="MP288" s="746"/>
      <c r="MQ288" s="746"/>
      <c r="MR288" s="746"/>
      <c r="MS288" s="746"/>
      <c r="MT288" s="746"/>
      <c r="MU288" s="746"/>
      <c r="MV288" s="746"/>
      <c r="MW288" s="746"/>
    </row>
    <row r="289" spans="1:361" ht="15.6">
      <c r="A289" s="743" t="s">
        <v>1422</v>
      </c>
      <c r="B289" s="746"/>
      <c r="C289" s="746"/>
      <c r="D289" s="746"/>
      <c r="E289" s="746"/>
      <c r="F289" s="746"/>
      <c r="G289" s="746"/>
      <c r="H289" s="746"/>
      <c r="I289" s="746"/>
      <c r="J289" s="746"/>
      <c r="K289" s="746"/>
      <c r="L289" s="746"/>
      <c r="M289" s="746"/>
      <c r="N289" s="746"/>
      <c r="O289" s="746"/>
      <c r="P289" s="746"/>
      <c r="Q289" s="746"/>
      <c r="R289" s="746"/>
      <c r="S289" s="746"/>
      <c r="T289" s="746"/>
      <c r="U289" s="746"/>
      <c r="V289" s="746"/>
      <c r="W289" s="746"/>
      <c r="X289" s="746"/>
      <c r="Y289" s="746"/>
      <c r="Z289" s="746"/>
      <c r="AA289" s="746"/>
      <c r="AB289" s="746"/>
      <c r="AC289" s="746"/>
      <c r="AD289" s="746"/>
      <c r="AE289" s="746"/>
      <c r="AF289" s="746"/>
      <c r="AG289" s="746"/>
      <c r="AH289" s="746"/>
      <c r="AI289" s="746"/>
      <c r="AJ289" s="746"/>
      <c r="AK289" s="746"/>
      <c r="AL289" s="746"/>
      <c r="AM289" s="746"/>
      <c r="AN289" s="746"/>
      <c r="AO289" s="746"/>
      <c r="AP289" s="746"/>
      <c r="AQ289" s="746"/>
      <c r="AR289" s="746"/>
      <c r="AS289" s="746"/>
      <c r="AT289" s="746"/>
      <c r="AU289" s="746"/>
      <c r="AV289" s="746"/>
      <c r="AW289" s="746"/>
      <c r="AX289" s="746"/>
      <c r="AY289" s="746"/>
      <c r="AZ289" s="746"/>
      <c r="BA289" s="746"/>
      <c r="BB289" s="746"/>
      <c r="BC289" s="746"/>
      <c r="BD289" s="746"/>
      <c r="BE289" s="746"/>
      <c r="BF289" s="746"/>
      <c r="BG289" s="746"/>
      <c r="BH289" s="746"/>
      <c r="BI289" s="746"/>
      <c r="BJ289" s="746"/>
      <c r="BK289" s="746"/>
      <c r="BL289" s="746"/>
      <c r="BM289" s="746"/>
      <c r="BN289" s="746"/>
      <c r="BO289" s="746"/>
      <c r="BP289" s="746"/>
      <c r="BQ289" s="746"/>
      <c r="BR289" s="746"/>
      <c r="BS289" s="746"/>
      <c r="BT289" s="746"/>
      <c r="BU289" s="746"/>
      <c r="BV289" s="746"/>
      <c r="BW289" s="746"/>
      <c r="BX289" s="746"/>
      <c r="BY289" s="746"/>
      <c r="BZ289" s="746"/>
      <c r="CA289" s="746"/>
      <c r="CB289" s="746"/>
      <c r="CC289" s="746"/>
      <c r="CD289" s="746"/>
      <c r="CE289" s="746"/>
      <c r="CF289" s="746"/>
      <c r="CG289" s="746"/>
      <c r="CH289" s="746"/>
      <c r="CI289" s="746"/>
      <c r="CJ289" s="746"/>
      <c r="CK289" s="746"/>
      <c r="CL289" s="746"/>
      <c r="CM289" s="746"/>
      <c r="CN289" s="746"/>
      <c r="CO289" s="746"/>
      <c r="CP289" s="746"/>
      <c r="CQ289" s="746"/>
      <c r="CR289" s="746"/>
      <c r="CS289" s="746"/>
      <c r="CT289" s="746"/>
      <c r="CU289" s="746"/>
      <c r="CV289" s="746"/>
      <c r="CW289" s="746"/>
      <c r="CX289" s="746"/>
      <c r="CY289" s="746"/>
      <c r="CZ289" s="746"/>
      <c r="DA289" s="746"/>
      <c r="DB289" s="746"/>
      <c r="DC289" s="746"/>
      <c r="DD289" s="746"/>
      <c r="DE289" s="746"/>
      <c r="DF289" s="746"/>
      <c r="DG289" s="746"/>
      <c r="DH289" s="746"/>
      <c r="DI289" s="746"/>
      <c r="DJ289" s="746"/>
      <c r="DK289" s="746"/>
      <c r="DL289" s="746"/>
      <c r="DM289" s="746"/>
      <c r="DN289" s="746"/>
      <c r="DO289" s="746"/>
      <c r="DP289" s="746"/>
      <c r="DQ289" s="746"/>
      <c r="DR289" s="746"/>
      <c r="DS289" s="746"/>
      <c r="DT289" s="746"/>
      <c r="DU289" s="746"/>
      <c r="DV289" s="746"/>
      <c r="DW289" s="746"/>
      <c r="DX289" s="746"/>
      <c r="DY289" s="746"/>
      <c r="DZ289" s="746"/>
      <c r="EA289" s="746"/>
      <c r="EB289" s="746"/>
      <c r="EC289" s="746"/>
      <c r="ED289" s="746"/>
      <c r="EE289" s="746"/>
      <c r="EF289" s="746"/>
      <c r="EG289" s="746"/>
      <c r="EH289" s="746"/>
      <c r="EI289" s="746"/>
      <c r="EJ289" s="746"/>
      <c r="EK289" s="746"/>
      <c r="EL289" s="746"/>
      <c r="EM289" s="746"/>
      <c r="EN289" s="746"/>
      <c r="EO289" s="746"/>
      <c r="EP289" s="746">
        <v>0.15573618790412799</v>
      </c>
      <c r="EQ289" s="746">
        <v>0.30486003372000003</v>
      </c>
      <c r="ER289" s="746">
        <v>6.9508115032499998E-2</v>
      </c>
      <c r="ES289" s="746">
        <v>0.54656186912827198</v>
      </c>
      <c r="ET289" s="746">
        <v>8.9836727898000013E-2</v>
      </c>
      <c r="EU289" s="746">
        <v>0.56584702272589993</v>
      </c>
      <c r="EV289" s="746">
        <v>0.24058884532630001</v>
      </c>
      <c r="EW289" s="746">
        <v>0.1564783268496</v>
      </c>
      <c r="EX289" s="746">
        <v>6.3085660884E-2</v>
      </c>
      <c r="EY289" s="746">
        <v>5.7374798740000003E-2</v>
      </c>
      <c r="EZ289" s="746">
        <v>5.1228961000000005E-3</v>
      </c>
      <c r="FA289" s="746">
        <v>1.153293008E-2</v>
      </c>
      <c r="FB289" s="746">
        <v>0.31759800939159993</v>
      </c>
      <c r="FC289" s="746">
        <v>1.9064099342700001E-2</v>
      </c>
      <c r="FD289" s="746">
        <v>0.21270351672499999</v>
      </c>
      <c r="FE289" s="746">
        <v>0.60981088226400004</v>
      </c>
      <c r="FF289" s="746">
        <v>0.36712306565550001</v>
      </c>
      <c r="FG289" s="746">
        <v>0.41081250139199998</v>
      </c>
      <c r="FH289" s="746">
        <v>0.28025884034999998</v>
      </c>
      <c r="FI289" s="746">
        <v>8.2160354080000001E-3</v>
      </c>
      <c r="FJ289" s="746">
        <v>0.25498676760479999</v>
      </c>
      <c r="FK289" s="746">
        <v>0.62958045557340014</v>
      </c>
      <c r="FL289" s="746">
        <v>8.1860323789399989E-2</v>
      </c>
      <c r="FM289" s="746">
        <v>0.56546407370700003</v>
      </c>
      <c r="FN289" s="746">
        <v>0.32803835200000003</v>
      </c>
      <c r="FO289" s="746">
        <v>4.8028904000000004E-2</v>
      </c>
      <c r="FP289" s="746">
        <v>0.28850029300000002</v>
      </c>
      <c r="FQ289" s="746">
        <v>0.63411767899999993</v>
      </c>
      <c r="FR289" s="746">
        <v>8.9409139999999998E-2</v>
      </c>
      <c r="FS289" s="746">
        <v>0.73523419600000006</v>
      </c>
      <c r="FT289" s="746">
        <v>0.32633109500000002</v>
      </c>
      <c r="FU289" s="746">
        <v>4.1893449999999999E-2</v>
      </c>
      <c r="FV289" s="746">
        <v>0.31604354700000004</v>
      </c>
      <c r="FW289" s="746">
        <v>0.904692685</v>
      </c>
      <c r="FX289" s="746">
        <v>0.20418752599999998</v>
      </c>
      <c r="FY289" s="746">
        <v>0.14614628299999999</v>
      </c>
      <c r="FZ289" s="746">
        <v>0.40318742926000001</v>
      </c>
      <c r="GA289" s="746">
        <v>6.0189098059999994E-2</v>
      </c>
      <c r="GB289" s="746">
        <v>0.35015841232722006</v>
      </c>
      <c r="GC289" s="746">
        <v>0.83703286911999997</v>
      </c>
      <c r="GD289" s="746">
        <v>0.14510115034800003</v>
      </c>
      <c r="GE289" s="746">
        <v>0.50910809306560001</v>
      </c>
      <c r="GF289" s="746">
        <v>0.40100971724000001</v>
      </c>
      <c r="GG289" s="746">
        <v>5.8221062880000007E-2</v>
      </c>
      <c r="GH289" s="746">
        <v>0.38420434755000005</v>
      </c>
      <c r="GI289" s="746">
        <v>0.82852465007999987</v>
      </c>
      <c r="GJ289" s="746">
        <v>0.14268597290079998</v>
      </c>
      <c r="GK289" s="746">
        <v>0.43981937736750004</v>
      </c>
      <c r="GL289" s="746">
        <v>0.43558012800000001</v>
      </c>
      <c r="GM289" s="746">
        <v>1.0110004000000001E-2</v>
      </c>
      <c r="GN289" s="746">
        <v>0.92716271800000005</v>
      </c>
      <c r="GO289" s="746">
        <v>0.33331492800000001</v>
      </c>
      <c r="GP289" s="746">
        <v>0.16448881800000001</v>
      </c>
      <c r="GQ289" s="746">
        <v>0.46239011799999996</v>
      </c>
      <c r="GR289" s="746">
        <v>0.34486628699999999</v>
      </c>
      <c r="GS289" s="746">
        <v>9.8366340000000003E-3</v>
      </c>
      <c r="GT289" s="746">
        <v>1.212131165</v>
      </c>
      <c r="GU289" s="746">
        <v>0.33043321182000002</v>
      </c>
      <c r="GV289" s="746">
        <v>0.32499299599999998</v>
      </c>
      <c r="GW289" s="746">
        <v>0.34056488600000001</v>
      </c>
      <c r="GX289" s="746">
        <v>0.39396392488999998</v>
      </c>
      <c r="GY289" s="746">
        <v>7.265613348000001E-2</v>
      </c>
      <c r="GZ289" s="746">
        <v>1.2065038939999999</v>
      </c>
      <c r="HA289" s="746">
        <v>0.31302999999999997</v>
      </c>
      <c r="HB289" s="746">
        <v>0.34902942385000002</v>
      </c>
      <c r="HC289" s="746">
        <v>0.31419376257999998</v>
      </c>
      <c r="HD289" s="746">
        <v>0.43530000000000002</v>
      </c>
      <c r="HE289" s="746">
        <v>0.11749999999999999</v>
      </c>
      <c r="HF289" s="746">
        <v>0.94889999999999997</v>
      </c>
      <c r="HG289" s="746">
        <v>0</v>
      </c>
      <c r="HH289" s="746">
        <v>0</v>
      </c>
      <c r="HI289" s="746">
        <v>0</v>
      </c>
      <c r="HJ289" s="746">
        <v>0.58962372103436689</v>
      </c>
      <c r="HK289" s="746">
        <v>0.26209405264554808</v>
      </c>
      <c r="HL289" s="746">
        <v>1.5240433492468854</v>
      </c>
      <c r="HM289" s="746">
        <v>0.94911435578394543</v>
      </c>
      <c r="HN289" s="746">
        <v>0.83735857921354295</v>
      </c>
      <c r="HO289" s="746">
        <v>0.3171077764414989</v>
      </c>
      <c r="HP289" s="746">
        <v>0.6969246684296645</v>
      </c>
      <c r="HQ289" s="746">
        <v>0.20840830560696241</v>
      </c>
      <c r="HR289" s="746">
        <v>0.97392462447706141</v>
      </c>
      <c r="HS289" s="746">
        <v>9.8554909258991508</v>
      </c>
      <c r="HT289" s="746">
        <v>0.32145879232868413</v>
      </c>
      <c r="HU289" s="746">
        <v>0.19237510966634239</v>
      </c>
      <c r="HV289" s="746">
        <v>0.71346271088450908</v>
      </c>
      <c r="HW289" s="746">
        <v>0.21600343383900905</v>
      </c>
      <c r="HX289" s="746">
        <v>1.1769884505048114</v>
      </c>
      <c r="HY289" s="746">
        <v>10.349296616037982</v>
      </c>
      <c r="HZ289" s="746">
        <v>0.49532113773663172</v>
      </c>
      <c r="IA289" s="746">
        <v>0.33179743428691255</v>
      </c>
      <c r="IB289" s="746">
        <v>0.79099153748848061</v>
      </c>
      <c r="IC289" s="746">
        <v>0.11403729645791975</v>
      </c>
      <c r="ID289" s="746">
        <v>1.4733748898749943</v>
      </c>
      <c r="IE289" s="746">
        <v>10.366451704121625</v>
      </c>
      <c r="IF289" s="746">
        <v>0.50758294923288882</v>
      </c>
      <c r="IG289" s="746">
        <v>0.35534728540567539</v>
      </c>
      <c r="IH289" s="746">
        <v>0.24830707547233477</v>
      </c>
      <c r="II289" s="746">
        <v>0.74359800471522997</v>
      </c>
      <c r="IJ289" s="746">
        <v>1.1104098504566957</v>
      </c>
      <c r="IK289" s="746">
        <v>11.084422587891101</v>
      </c>
      <c r="IL289" s="746">
        <v>0.40285186905315495</v>
      </c>
      <c r="IM289" s="746">
        <v>0.41327722969822789</v>
      </c>
      <c r="IN289" s="746">
        <v>0.30581300002400003</v>
      </c>
      <c r="IO289" s="746">
        <v>1.3218321449999999</v>
      </c>
      <c r="IP289" s="746">
        <v>1.7112772300000001</v>
      </c>
      <c r="IQ289" s="746">
        <v>10.920185254000002</v>
      </c>
      <c r="IR289" s="746">
        <v>0.41516584300000003</v>
      </c>
      <c r="IS289" s="746">
        <v>0.48394333900000003</v>
      </c>
      <c r="IT289" s="746">
        <v>1.017606302988461</v>
      </c>
      <c r="IU289" s="746">
        <v>1.3759804558694047</v>
      </c>
      <c r="IV289" s="746">
        <v>1.4788225950813481</v>
      </c>
      <c r="IW289" s="746">
        <v>11.335465838468624</v>
      </c>
      <c r="IX289" s="746">
        <v>0.57451591380627609</v>
      </c>
      <c r="IY289" s="746">
        <v>0.40663164738113922</v>
      </c>
      <c r="IZ289" s="746">
        <v>0.32722966209005344</v>
      </c>
      <c r="JA289" s="746">
        <v>1.9954767715179773</v>
      </c>
      <c r="JB289" s="746">
        <v>2.9979238477775936</v>
      </c>
      <c r="JC289" s="746">
        <v>11.535534062562478</v>
      </c>
      <c r="JD289" s="746">
        <v>1.269771634989743</v>
      </c>
      <c r="JE289" s="746">
        <v>0.36580835911539161</v>
      </c>
      <c r="JF289" s="746">
        <v>1.2244464356620535</v>
      </c>
      <c r="JG289" s="746">
        <v>1.4120260280794017</v>
      </c>
      <c r="JH289" s="746">
        <v>3.1098523726815488</v>
      </c>
      <c r="JI289" s="746">
        <v>11.528777302292301</v>
      </c>
      <c r="JJ289" s="746">
        <v>0.82126644185797826</v>
      </c>
      <c r="JK289" s="746">
        <v>0.35050648456913208</v>
      </c>
      <c r="JL289" s="746">
        <v>1.3678306704717365</v>
      </c>
      <c r="JM289" s="746">
        <v>2.772290399442614</v>
      </c>
      <c r="JN289" s="746">
        <v>3.5298521251364812</v>
      </c>
      <c r="JO289" s="746">
        <v>12.121851679449437</v>
      </c>
      <c r="JP289" s="746">
        <v>0.77899620178828854</v>
      </c>
      <c r="JQ289" s="746">
        <v>0.43908386018975831</v>
      </c>
      <c r="JR289" s="746">
        <v>1.1161334320857534</v>
      </c>
      <c r="JS289" s="746">
        <v>3.0604763937396848</v>
      </c>
      <c r="JT289" s="746">
        <v>2.0036299772964439</v>
      </c>
      <c r="JU289" s="746">
        <v>13.871885997789011</v>
      </c>
      <c r="JV289" s="746">
        <v>0.75602008683280353</v>
      </c>
      <c r="JW289" s="746">
        <v>1.0089266132560877</v>
      </c>
      <c r="JX289" s="746">
        <v>1.6198623873765028</v>
      </c>
      <c r="JY289" s="746">
        <v>2.7373024249772246</v>
      </c>
      <c r="JZ289" s="746">
        <v>2.0123866936801722</v>
      </c>
      <c r="KA289" s="746">
        <v>14.22283591316187</v>
      </c>
      <c r="KB289" s="746">
        <v>1.4073944976639343</v>
      </c>
      <c r="KC289" s="746">
        <v>1.0850148726375077</v>
      </c>
      <c r="KD289" s="746">
        <v>1.7520355385139252</v>
      </c>
      <c r="KE289" s="746">
        <v>2.54408384332124</v>
      </c>
      <c r="KF289" s="746">
        <v>4.4114107411148815</v>
      </c>
      <c r="KG289" s="746">
        <v>12.708406492627095</v>
      </c>
      <c r="KH289" s="746">
        <v>2.0007631160883328</v>
      </c>
      <c r="KI289" s="746">
        <v>1.3867201917728373</v>
      </c>
      <c r="KJ289" s="746">
        <v>2.2628124293112153</v>
      </c>
      <c r="KK289" s="746">
        <v>3.0044166297506907</v>
      </c>
      <c r="KL289" s="746">
        <v>4.6224758041384097</v>
      </c>
      <c r="KM289" s="746">
        <v>15.064061914841748</v>
      </c>
      <c r="KN289" s="746">
        <v>2.678425054516711</v>
      </c>
      <c r="KO289" s="746">
        <v>0.80721773972904587</v>
      </c>
      <c r="KP289" s="746">
        <v>3.5610480045411377</v>
      </c>
      <c r="KQ289" s="746">
        <v>3.2167937696168343</v>
      </c>
      <c r="KR289" s="746">
        <v>5.2020126962930346</v>
      </c>
      <c r="KS289" s="746">
        <v>14.917319584685547</v>
      </c>
      <c r="KT289" s="746">
        <v>3.1411812884450443</v>
      </c>
      <c r="KU289" s="746">
        <v>2.3392490061899642</v>
      </c>
      <c r="KV289" s="746">
        <v>2.1311138522174171</v>
      </c>
      <c r="KW289" s="746">
        <v>3.6659391624605435</v>
      </c>
      <c r="KX289" s="746">
        <v>6.6097783233688849</v>
      </c>
      <c r="KY289" s="746">
        <v>14.472022977643345</v>
      </c>
      <c r="KZ289" s="746">
        <v>3.8616398652420614</v>
      </c>
      <c r="LA289" s="746">
        <v>2.0407557288935885</v>
      </c>
      <c r="LB289" s="746">
        <v>0</v>
      </c>
      <c r="LC289" s="746">
        <v>0</v>
      </c>
      <c r="LD289" s="746">
        <v>0</v>
      </c>
      <c r="LE289" s="746">
        <v>0</v>
      </c>
      <c r="LF289" s="746">
        <v>0</v>
      </c>
      <c r="LG289" s="746">
        <v>0</v>
      </c>
      <c r="LH289" s="746">
        <v>0</v>
      </c>
      <c r="LI289" s="746">
        <v>0</v>
      </c>
      <c r="LJ289" s="746">
        <v>0</v>
      </c>
      <c r="LK289" s="746">
        <v>0</v>
      </c>
      <c r="LL289" s="746">
        <v>0</v>
      </c>
      <c r="LM289" s="746">
        <v>0</v>
      </c>
      <c r="LN289" s="746"/>
      <c r="LO289" s="746"/>
      <c r="LP289" s="746"/>
      <c r="LQ289" s="746"/>
      <c r="LR289" s="746"/>
      <c r="LS289" s="746"/>
      <c r="LT289" s="746"/>
      <c r="LU289" s="746"/>
      <c r="LV289" s="746"/>
      <c r="LW289" s="746"/>
      <c r="LX289" s="746"/>
      <c r="LY289" s="746"/>
      <c r="LZ289" s="746"/>
      <c r="MA289" s="746"/>
      <c r="MB289" s="746"/>
      <c r="MC289" s="746"/>
      <c r="MD289" s="746"/>
      <c r="ME289" s="746"/>
      <c r="MF289" s="746"/>
      <c r="MG289" s="746"/>
      <c r="MH289" s="746"/>
      <c r="MI289" s="746"/>
      <c r="MJ289" s="746"/>
      <c r="MK289" s="746"/>
      <c r="ML289" s="746"/>
      <c r="MM289" s="746"/>
      <c r="MN289" s="746"/>
      <c r="MO289" s="746"/>
      <c r="MP289" s="746"/>
      <c r="MQ289" s="746"/>
      <c r="MR289" s="746"/>
      <c r="MS289" s="746"/>
      <c r="MT289" s="746"/>
      <c r="MU289" s="746"/>
      <c r="MV289" s="746"/>
      <c r="MW289" s="746"/>
    </row>
    <row r="290" spans="1:361" ht="15.6">
      <c r="A290" s="740" t="s">
        <v>42</v>
      </c>
      <c r="B290" s="746"/>
      <c r="C290" s="746"/>
      <c r="D290" s="746"/>
      <c r="E290" s="746"/>
      <c r="F290" s="746"/>
      <c r="G290" s="746"/>
      <c r="H290" s="746"/>
      <c r="I290" s="746"/>
      <c r="J290" s="746"/>
      <c r="K290" s="746"/>
      <c r="L290" s="746"/>
      <c r="M290" s="746"/>
      <c r="N290" s="746"/>
      <c r="O290" s="746"/>
      <c r="P290" s="746"/>
      <c r="Q290" s="746"/>
      <c r="R290" s="746"/>
      <c r="S290" s="746"/>
      <c r="T290" s="746"/>
      <c r="U290" s="746"/>
      <c r="V290" s="746"/>
      <c r="W290" s="746"/>
      <c r="X290" s="746"/>
      <c r="Y290" s="746"/>
      <c r="Z290" s="746"/>
      <c r="AA290" s="746"/>
      <c r="AB290" s="746"/>
      <c r="AC290" s="746"/>
      <c r="AD290" s="746"/>
      <c r="AE290" s="746"/>
      <c r="AF290" s="746"/>
      <c r="AG290" s="746"/>
      <c r="AH290" s="746"/>
      <c r="AI290" s="746"/>
      <c r="AJ290" s="746"/>
      <c r="AK290" s="746"/>
      <c r="AL290" s="746"/>
      <c r="AM290" s="746"/>
      <c r="AN290" s="746"/>
      <c r="AO290" s="746"/>
      <c r="AP290" s="746"/>
      <c r="AQ290" s="746"/>
      <c r="AR290" s="746"/>
      <c r="AS290" s="746"/>
      <c r="AT290" s="746"/>
      <c r="AU290" s="746"/>
      <c r="AV290" s="746"/>
      <c r="AW290" s="746"/>
      <c r="AX290" s="746">
        <v>0.90265073583333333</v>
      </c>
      <c r="AY290" s="746">
        <v>0.90265073583333333</v>
      </c>
      <c r="AZ290" s="746">
        <v>0.90265073583333333</v>
      </c>
      <c r="BA290" s="746">
        <v>0.90265073583333333</v>
      </c>
      <c r="BB290" s="746">
        <v>0.90265073583333333</v>
      </c>
      <c r="BC290" s="746">
        <v>0.90265073583333333</v>
      </c>
      <c r="BD290" s="746">
        <v>0.90265073583333333</v>
      </c>
      <c r="BE290" s="746">
        <v>0.90265073583333333</v>
      </c>
      <c r="BF290" s="746">
        <v>0.90265073583333333</v>
      </c>
      <c r="BG290" s="746">
        <v>0.90265073583333333</v>
      </c>
      <c r="BH290" s="746">
        <v>0.90265073583333333</v>
      </c>
      <c r="BI290" s="746">
        <v>0.90265073583333333</v>
      </c>
      <c r="BJ290" s="746">
        <v>1.0143732845833333</v>
      </c>
      <c r="BK290" s="746">
        <v>1.0143732845833333</v>
      </c>
      <c r="BL290" s="746">
        <v>1.0143732845833333</v>
      </c>
      <c r="BM290" s="746">
        <v>1.0143732845833333</v>
      </c>
      <c r="BN290" s="746">
        <v>1.0143732845833333</v>
      </c>
      <c r="BO290" s="746">
        <v>1.0143732845833333</v>
      </c>
      <c r="BP290" s="746">
        <v>1.0143732845833333</v>
      </c>
      <c r="BQ290" s="746">
        <v>1.0143732845833333</v>
      </c>
      <c r="BR290" s="746">
        <v>1.0143732845833333</v>
      </c>
      <c r="BS290" s="746">
        <v>1.0143732845833333</v>
      </c>
      <c r="BT290" s="746">
        <v>1.0143732845833333</v>
      </c>
      <c r="BU290" s="746">
        <v>1.0143732845833333</v>
      </c>
      <c r="BV290" s="746">
        <v>1.2883729166666666</v>
      </c>
      <c r="BW290" s="746">
        <v>1.2883729166666666</v>
      </c>
      <c r="BX290" s="746">
        <v>1.2883729166666666</v>
      </c>
      <c r="BY290" s="746">
        <v>1.2883729166666666</v>
      </c>
      <c r="BZ290" s="746">
        <v>1.2883729166666666</v>
      </c>
      <c r="CA290" s="746">
        <v>1.2883729166666666</v>
      </c>
      <c r="CB290" s="746">
        <v>1.2883729166666666</v>
      </c>
      <c r="CC290" s="746">
        <v>1.2883729166666666</v>
      </c>
      <c r="CD290" s="746">
        <v>1.2883729166666666</v>
      </c>
      <c r="CE290" s="746">
        <v>1.2883729166666666</v>
      </c>
      <c r="CF290" s="746">
        <v>1.2883729166666666</v>
      </c>
      <c r="CG290" s="746">
        <v>1.2883729166666666</v>
      </c>
      <c r="CH290" s="746">
        <v>1.6304916666666667</v>
      </c>
      <c r="CI290" s="746">
        <v>1.6304916666666667</v>
      </c>
      <c r="CJ290" s="746">
        <v>1.6304916666666667</v>
      </c>
      <c r="CK290" s="746">
        <v>1.6304916666666667</v>
      </c>
      <c r="CL290" s="746">
        <v>1.6304916666666667</v>
      </c>
      <c r="CM290" s="746">
        <v>1.6304916666666667</v>
      </c>
      <c r="CN290" s="746">
        <v>1.6304916666666667</v>
      </c>
      <c r="CO290" s="746">
        <v>1.6304916666666667</v>
      </c>
      <c r="CP290" s="746">
        <v>1.6304916666666667</v>
      </c>
      <c r="CQ290" s="746">
        <v>1.6304916666666667</v>
      </c>
      <c r="CR290" s="746">
        <v>1.6304916666666667</v>
      </c>
      <c r="CS290" s="746">
        <v>1.6304916666666667</v>
      </c>
      <c r="CT290" s="746">
        <v>2.1314125000000002</v>
      </c>
      <c r="CU290" s="746">
        <v>2.1314125000000002</v>
      </c>
      <c r="CV290" s="746">
        <v>2.1314125000000002</v>
      </c>
      <c r="CW290" s="746">
        <v>2.1314125000000002</v>
      </c>
      <c r="CX290" s="746">
        <v>2.1314125000000002</v>
      </c>
      <c r="CY290" s="746">
        <v>2.1314125000000002</v>
      </c>
      <c r="CZ290" s="746">
        <v>2.1314125000000002</v>
      </c>
      <c r="DA290" s="746">
        <v>2.1314125000000002</v>
      </c>
      <c r="DB290" s="746">
        <v>2.1314125000000002</v>
      </c>
      <c r="DC290" s="746">
        <v>2.1314125000000002</v>
      </c>
      <c r="DD290" s="746">
        <v>2.1314125000000002</v>
      </c>
      <c r="DE290" s="746">
        <v>2.1314125000000002</v>
      </c>
      <c r="DF290" s="746">
        <v>3.1403770833333335</v>
      </c>
      <c r="DG290" s="746">
        <v>3.1403770833333335</v>
      </c>
      <c r="DH290" s="746">
        <v>3.1403770833333335</v>
      </c>
      <c r="DI290" s="746">
        <v>3.1403770833333335</v>
      </c>
      <c r="DJ290" s="746">
        <v>3.1403770833333335</v>
      </c>
      <c r="DK290" s="746">
        <v>3.1403770833333335</v>
      </c>
      <c r="DL290" s="746">
        <v>3.1403770833333335</v>
      </c>
      <c r="DM290" s="746">
        <v>3.1403770833333335</v>
      </c>
      <c r="DN290" s="746">
        <v>3.1403770833333335</v>
      </c>
      <c r="DO290" s="746">
        <v>3.1403770833333335</v>
      </c>
      <c r="DP290" s="746">
        <v>3.1403770833333335</v>
      </c>
      <c r="DQ290" s="746">
        <v>3.1403770833333335</v>
      </c>
      <c r="DR290" s="746">
        <v>4.5108437500000003</v>
      </c>
      <c r="DS290" s="746">
        <v>4.5108437500000003</v>
      </c>
      <c r="DT290" s="746">
        <v>4.5108437500000003</v>
      </c>
      <c r="DU290" s="746">
        <v>4.5108437500000003</v>
      </c>
      <c r="DV290" s="746">
        <v>4.5108437500000003</v>
      </c>
      <c r="DW290" s="746">
        <v>4.5108437500000003</v>
      </c>
      <c r="DX290" s="746">
        <v>4.5108437500000003</v>
      </c>
      <c r="DY290" s="746">
        <v>4.5108437500000003</v>
      </c>
      <c r="DZ290" s="746">
        <v>4.5108437500000003</v>
      </c>
      <c r="EA290" s="746">
        <v>4.5108437500000003</v>
      </c>
      <c r="EB290" s="746">
        <v>4.5108437500000003</v>
      </c>
      <c r="EC290" s="746">
        <v>4.5108437500000003</v>
      </c>
      <c r="ED290" s="746">
        <v>6.0473270833333332</v>
      </c>
      <c r="EE290" s="746">
        <v>6.0473270833333332</v>
      </c>
      <c r="EF290" s="746">
        <v>6.0473270833333332</v>
      </c>
      <c r="EG290" s="746">
        <v>6.0473270833333332</v>
      </c>
      <c r="EH290" s="746">
        <v>6.0473270833333332</v>
      </c>
      <c r="EI290" s="746">
        <v>6.0473270833333332</v>
      </c>
      <c r="EJ290" s="746">
        <v>6.0473270833333332</v>
      </c>
      <c r="EK290" s="746">
        <v>6.0473270833333332</v>
      </c>
      <c r="EL290" s="746">
        <v>6.0473270833333332</v>
      </c>
      <c r="EM290" s="746">
        <v>6.0473270833333332</v>
      </c>
      <c r="EN290" s="746">
        <v>6.0473270833333332</v>
      </c>
      <c r="EO290" s="746">
        <v>6.0473270833333332</v>
      </c>
      <c r="EP290" s="746">
        <v>7.2667200000000003</v>
      </c>
      <c r="EQ290" s="746">
        <v>9.002600000000001</v>
      </c>
      <c r="ER290" s="746">
        <v>5.7828100000000004</v>
      </c>
      <c r="ES290" s="746">
        <v>13.70635</v>
      </c>
      <c r="ET290" s="746">
        <v>7.0205299999999999</v>
      </c>
      <c r="EU290" s="746">
        <v>3.4770300000000001</v>
      </c>
      <c r="EV290" s="746">
        <v>14.639100000000001</v>
      </c>
      <c r="EW290" s="746">
        <v>10.878540000000001</v>
      </c>
      <c r="EX290" s="746">
        <v>5.5077700000000007</v>
      </c>
      <c r="EY290" s="746">
        <v>12.809950000000001</v>
      </c>
      <c r="EZ290" s="746">
        <v>11.06955</v>
      </c>
      <c r="FA290" s="746">
        <v>2.673</v>
      </c>
      <c r="FB290" s="746">
        <v>12.96987</v>
      </c>
      <c r="FC290" s="746">
        <v>9.0474599999999992</v>
      </c>
      <c r="FD290" s="746">
        <v>8.67164</v>
      </c>
      <c r="FE290" s="746">
        <v>18.97531</v>
      </c>
      <c r="FF290" s="746">
        <v>9.039299999999999</v>
      </c>
      <c r="FG290" s="746">
        <v>5.5130299999999997</v>
      </c>
      <c r="FH290" s="746">
        <v>17.475630000000002</v>
      </c>
      <c r="FI290" s="746">
        <v>12.424200000000001</v>
      </c>
      <c r="FJ290" s="746">
        <v>6.6095899999999999</v>
      </c>
      <c r="FK290" s="746">
        <v>23.312009999999997</v>
      </c>
      <c r="FL290" s="746">
        <v>3.9148200000000002</v>
      </c>
      <c r="FM290" s="746">
        <v>2.4929399999999999</v>
      </c>
      <c r="FN290" s="746">
        <v>15.508569999999999</v>
      </c>
      <c r="FO290" s="746">
        <v>10.249450000000001</v>
      </c>
      <c r="FP290" s="746">
        <v>16.095500000000001</v>
      </c>
      <c r="FQ290" s="746">
        <v>18.675650000000001</v>
      </c>
      <c r="FR290" s="746">
        <v>9.8673899999999986</v>
      </c>
      <c r="FS290" s="746">
        <v>4.7572999999999999</v>
      </c>
      <c r="FT290" s="746">
        <v>16.087879999999998</v>
      </c>
      <c r="FU290" s="746">
        <v>14.45534</v>
      </c>
      <c r="FV290" s="746">
        <v>10.65517</v>
      </c>
      <c r="FW290" s="746">
        <v>24.022220000000001</v>
      </c>
      <c r="FX290" s="746">
        <v>11.94877</v>
      </c>
      <c r="FY290" s="746">
        <v>10.116910000000001</v>
      </c>
      <c r="FZ290" s="746">
        <v>19.58314</v>
      </c>
      <c r="GA290" s="746">
        <v>9.1587399999999999</v>
      </c>
      <c r="GB290" s="746">
        <v>16.22268</v>
      </c>
      <c r="GC290" s="746">
        <v>20.38944</v>
      </c>
      <c r="GD290" s="746">
        <v>17.304639999999999</v>
      </c>
      <c r="GE290" s="746">
        <v>10.74906</v>
      </c>
      <c r="GF290" s="746">
        <v>13.429770000000001</v>
      </c>
      <c r="GG290" s="746">
        <v>18.046759999999999</v>
      </c>
      <c r="GH290" s="746">
        <v>17.893750000000001</v>
      </c>
      <c r="GI290" s="746">
        <v>17.889749999999999</v>
      </c>
      <c r="GJ290" s="746">
        <v>16.191219999999998</v>
      </c>
      <c r="GK290" s="746">
        <v>12.667129999999998</v>
      </c>
      <c r="GL290" s="746">
        <v>25.683130000000002</v>
      </c>
      <c r="GM290" s="746">
        <v>11.817030000000001</v>
      </c>
      <c r="GN290" s="746">
        <v>12.446290000000001</v>
      </c>
      <c r="GO290" s="746">
        <v>21.963950000000001</v>
      </c>
      <c r="GP290" s="746">
        <v>21.648959999999999</v>
      </c>
      <c r="GQ290" s="746">
        <v>8.2083700000000004</v>
      </c>
      <c r="GR290" s="746">
        <v>12.592700000000001</v>
      </c>
      <c r="GS290" s="746">
        <v>29.238289999999999</v>
      </c>
      <c r="GT290" s="746">
        <v>12.18008</v>
      </c>
      <c r="GU290" s="746">
        <v>29.9862</v>
      </c>
      <c r="GV290" s="746">
        <v>20.255710000000001</v>
      </c>
      <c r="GW290" s="746">
        <v>14.2812</v>
      </c>
      <c r="GX290" s="746">
        <v>25.0715</v>
      </c>
      <c r="GY290" s="746">
        <v>15.22199</v>
      </c>
      <c r="GZ290" s="746">
        <v>13.509270000000001</v>
      </c>
      <c r="HA290" s="746">
        <v>29.841750000000001</v>
      </c>
      <c r="HB290" s="746">
        <v>19.000599999999999</v>
      </c>
      <c r="HC290" s="746">
        <v>4.2215699999999998</v>
      </c>
      <c r="HD290" s="746">
        <v>28.763500000000001</v>
      </c>
      <c r="HE290" s="746">
        <v>22.3185</v>
      </c>
      <c r="HF290" s="746">
        <v>13.969700000000001</v>
      </c>
      <c r="HG290" s="746">
        <v>33.816107766000002</v>
      </c>
      <c r="HH290" s="746">
        <v>22.982548066</v>
      </c>
      <c r="HI290" s="746">
        <v>12.194446618000001</v>
      </c>
      <c r="HJ290" s="746">
        <v>23.322773112</v>
      </c>
      <c r="HK290" s="746">
        <v>23.478185815</v>
      </c>
      <c r="HL290" s="746">
        <v>12.794870319999999</v>
      </c>
      <c r="HM290" s="746">
        <v>35.783130337000003</v>
      </c>
      <c r="HN290" s="746">
        <v>19.252583978000001</v>
      </c>
      <c r="HO290" s="746">
        <v>7.857864578</v>
      </c>
      <c r="HP290" s="746">
        <v>31.192567466</v>
      </c>
      <c r="HQ290" s="746">
        <v>28.036041021999999</v>
      </c>
      <c r="HR290" s="746">
        <v>19.255505343999999</v>
      </c>
      <c r="HS290" s="746">
        <v>41.869910961000002</v>
      </c>
      <c r="HT290" s="746">
        <v>18.912014732999999</v>
      </c>
      <c r="HU290" s="746">
        <v>11.869387855999999</v>
      </c>
      <c r="HV290" s="746">
        <v>32.160711262</v>
      </c>
      <c r="HW290" s="746">
        <v>19.504065296</v>
      </c>
      <c r="HX290" s="746">
        <v>18.083639073000001</v>
      </c>
      <c r="HY290" s="746">
        <v>20.865577895000001</v>
      </c>
      <c r="HZ290" s="746">
        <v>30.707759768999999</v>
      </c>
      <c r="IA290" s="746">
        <v>14.319031366999999</v>
      </c>
      <c r="IB290" s="746">
        <v>34.06160981</v>
      </c>
      <c r="IC290" s="746">
        <v>22.177663803000002</v>
      </c>
      <c r="ID290" s="746">
        <v>20.930272569</v>
      </c>
      <c r="IE290" s="746">
        <v>30.547470727</v>
      </c>
      <c r="IF290" s="746">
        <v>17.438616502999999</v>
      </c>
      <c r="IG290" s="746">
        <v>15.206777966000001</v>
      </c>
      <c r="IH290" s="746">
        <v>26.679335974000001</v>
      </c>
      <c r="II290" s="746">
        <v>15.634970797999999</v>
      </c>
      <c r="IJ290" s="746">
        <v>18.597033776</v>
      </c>
      <c r="IK290" s="746">
        <v>26.65231503</v>
      </c>
      <c r="IL290" s="746">
        <v>26.733774095000001</v>
      </c>
      <c r="IM290" s="746">
        <v>10.103397703000001</v>
      </c>
      <c r="IN290" s="746">
        <v>27.871774482000003</v>
      </c>
      <c r="IO290" s="746">
        <v>23.774013855245538</v>
      </c>
      <c r="IP290" s="746">
        <v>17.090073959999998</v>
      </c>
      <c r="IQ290" s="746">
        <v>36.413362028000002</v>
      </c>
      <c r="IR290" s="746">
        <v>25.629953723999996</v>
      </c>
      <c r="IS290" s="746">
        <v>27.763238888</v>
      </c>
      <c r="IT290" s="746">
        <v>29.521204540999999</v>
      </c>
      <c r="IU290" s="746">
        <v>18.723542954999999</v>
      </c>
      <c r="IV290" s="746">
        <v>31.609312495000001</v>
      </c>
      <c r="IW290" s="746">
        <v>38.456853346999999</v>
      </c>
      <c r="IX290" s="746">
        <v>18.475441296</v>
      </c>
      <c r="IY290" s="746">
        <v>13.336047895000004</v>
      </c>
      <c r="IZ290" s="746">
        <v>24.401042397000001</v>
      </c>
      <c r="JA290" s="746">
        <v>27.819948847999999</v>
      </c>
      <c r="JB290" s="746">
        <v>23.270685218000001</v>
      </c>
      <c r="JC290" s="746">
        <v>38.605493967999998</v>
      </c>
      <c r="JD290" s="746">
        <v>24.668040945999998</v>
      </c>
      <c r="JE290" s="746">
        <v>23.407676574</v>
      </c>
      <c r="JF290" s="746">
        <v>42.084308273999994</v>
      </c>
      <c r="JG290" s="746">
        <v>24.311026305999999</v>
      </c>
      <c r="JH290" s="746">
        <v>28.427429018999998</v>
      </c>
      <c r="JI290" s="746">
        <v>47.781328583333334</v>
      </c>
      <c r="JJ290" s="746">
        <v>24.606105977333328</v>
      </c>
      <c r="JK290" s="746">
        <v>31.520329049153332</v>
      </c>
      <c r="JL290" s="746">
        <v>30.424938833999999</v>
      </c>
      <c r="JM290" s="746">
        <v>31.644467306999999</v>
      </c>
      <c r="JN290" s="746">
        <v>28.742059455</v>
      </c>
      <c r="JO290" s="746">
        <v>31.123278899999999</v>
      </c>
      <c r="JP290" s="746">
        <v>33.251128881999996</v>
      </c>
      <c r="JQ290" s="746">
        <v>33.777009689000003</v>
      </c>
      <c r="JR290" s="746">
        <v>26.185664580235613</v>
      </c>
      <c r="JS290" s="746">
        <v>33.78208602950194</v>
      </c>
      <c r="JT290" s="746">
        <v>45.51395712029386</v>
      </c>
      <c r="JU290" s="746">
        <v>25.110562395176451</v>
      </c>
      <c r="JV290" s="746">
        <v>35.818451724572107</v>
      </c>
      <c r="JW290" s="746">
        <v>27.723870851060006</v>
      </c>
      <c r="JX290" s="746">
        <v>20.833559621999999</v>
      </c>
      <c r="JY290" s="746">
        <v>35.324157685000003</v>
      </c>
      <c r="JZ290" s="746">
        <v>36.623113132</v>
      </c>
      <c r="KA290" s="746">
        <v>42.792422794000004</v>
      </c>
      <c r="KB290" s="746">
        <v>48.788264975999994</v>
      </c>
      <c r="KC290" s="746">
        <v>40.30012699200001</v>
      </c>
      <c r="KD290" s="746">
        <v>28.252861577000001</v>
      </c>
      <c r="KE290" s="746">
        <v>23.152575327999998</v>
      </c>
      <c r="KF290" s="746">
        <v>44.464060891999992</v>
      </c>
      <c r="KG290" s="746">
        <v>35.180262630999998</v>
      </c>
      <c r="KH290" s="746">
        <v>20.340440015999999</v>
      </c>
      <c r="KI290" s="746">
        <v>31.179151675</v>
      </c>
      <c r="KJ290" s="746">
        <v>53.359172626999992</v>
      </c>
      <c r="KK290" s="746">
        <v>61.412165679999994</v>
      </c>
      <c r="KL290" s="746">
        <v>66.396327403000015</v>
      </c>
      <c r="KM290" s="746">
        <v>72.31552149800001</v>
      </c>
      <c r="KN290" s="746">
        <v>62.202611277000003</v>
      </c>
      <c r="KO290" s="746">
        <v>80.752818049000012</v>
      </c>
      <c r="KP290" s="746">
        <v>53.387960757000002</v>
      </c>
      <c r="KQ290" s="746">
        <v>57.332262823999997</v>
      </c>
      <c r="KR290" s="746">
        <v>52.974043830999996</v>
      </c>
      <c r="KS290" s="746">
        <v>43.094727767999998</v>
      </c>
      <c r="KT290" s="746">
        <v>145.23786412300001</v>
      </c>
      <c r="KU290" s="746">
        <v>30.523577695</v>
      </c>
      <c r="KV290" s="746">
        <v>115.37240516899999</v>
      </c>
      <c r="KW290" s="746">
        <v>48.130157599999997</v>
      </c>
      <c r="KX290" s="746">
        <v>60.835740730000005</v>
      </c>
      <c r="KY290" s="746">
        <v>63.49884066300001</v>
      </c>
      <c r="KZ290" s="746">
        <v>105.91165648099999</v>
      </c>
      <c r="LA290" s="746">
        <v>60.412033776000001</v>
      </c>
      <c r="LB290" s="746">
        <v>0</v>
      </c>
      <c r="LC290" s="746">
        <v>0</v>
      </c>
      <c r="LD290" s="746">
        <v>0</v>
      </c>
      <c r="LE290" s="746">
        <v>0</v>
      </c>
      <c r="LF290" s="746">
        <v>0</v>
      </c>
      <c r="LG290" s="746">
        <v>0</v>
      </c>
      <c r="LH290" s="746">
        <v>0</v>
      </c>
      <c r="LI290" s="746">
        <v>0</v>
      </c>
      <c r="LJ290" s="746">
        <v>0</v>
      </c>
      <c r="LK290" s="746">
        <v>0</v>
      </c>
      <c r="LL290" s="746">
        <v>0</v>
      </c>
      <c r="LM290" s="746">
        <v>0</v>
      </c>
      <c r="LN290" s="746"/>
      <c r="LO290" s="746"/>
      <c r="LP290" s="746"/>
      <c r="LQ290" s="746"/>
      <c r="LR290" s="746"/>
      <c r="LS290" s="746"/>
      <c r="LT290" s="746"/>
      <c r="LU290" s="746"/>
      <c r="LV290" s="746"/>
      <c r="LW290" s="746"/>
      <c r="LX290" s="746"/>
      <c r="LY290" s="746"/>
      <c r="LZ290" s="746"/>
      <c r="MA290" s="746"/>
      <c r="MB290" s="746"/>
      <c r="MC290" s="746"/>
      <c r="MD290" s="746"/>
      <c r="ME290" s="746"/>
      <c r="MF290" s="746"/>
      <c r="MG290" s="746"/>
      <c r="MH290" s="746"/>
      <c r="MI290" s="746"/>
      <c r="MJ290" s="746"/>
      <c r="MK290" s="746"/>
      <c r="ML290" s="746"/>
      <c r="MM290" s="746"/>
      <c r="MN290" s="746"/>
      <c r="MO290" s="746"/>
      <c r="MP290" s="746"/>
      <c r="MQ290" s="746"/>
      <c r="MR290" s="746"/>
      <c r="MS290" s="746"/>
      <c r="MT290" s="746"/>
      <c r="MU290" s="746"/>
      <c r="MV290" s="746"/>
      <c r="MW290" s="746"/>
    </row>
    <row r="291" spans="1:361" ht="15.6">
      <c r="A291" s="743" t="s">
        <v>1424</v>
      </c>
      <c r="B291" s="745"/>
      <c r="C291" s="745"/>
      <c r="D291" s="745"/>
      <c r="E291" s="745"/>
      <c r="F291" s="745"/>
      <c r="G291" s="745"/>
      <c r="H291" s="745"/>
      <c r="I291" s="745"/>
      <c r="J291" s="745"/>
      <c r="K291" s="745"/>
      <c r="L291" s="745"/>
      <c r="M291" s="745"/>
      <c r="N291" s="745"/>
      <c r="O291" s="745"/>
      <c r="P291" s="745"/>
      <c r="Q291" s="745"/>
      <c r="R291" s="745"/>
      <c r="S291" s="745"/>
      <c r="T291" s="745"/>
      <c r="U291" s="745"/>
      <c r="V291" s="745"/>
      <c r="W291" s="745"/>
      <c r="X291" s="745"/>
      <c r="Y291" s="745"/>
      <c r="Z291" s="745"/>
      <c r="AA291" s="745"/>
      <c r="AB291" s="745"/>
      <c r="AC291" s="745"/>
      <c r="AD291" s="745"/>
      <c r="AE291" s="745"/>
      <c r="AF291" s="745"/>
      <c r="AG291" s="745"/>
      <c r="AH291" s="745"/>
      <c r="AI291" s="745"/>
      <c r="AJ291" s="745"/>
      <c r="AK291" s="745"/>
      <c r="AL291" s="745"/>
      <c r="AM291" s="745"/>
      <c r="AN291" s="745"/>
      <c r="AO291" s="745"/>
      <c r="AP291" s="745"/>
      <c r="AQ291" s="745"/>
      <c r="AR291" s="745"/>
      <c r="AS291" s="745"/>
      <c r="AT291" s="745"/>
      <c r="AU291" s="745"/>
      <c r="AV291" s="745"/>
      <c r="AW291" s="745"/>
      <c r="AX291" s="745"/>
      <c r="AY291" s="745"/>
      <c r="AZ291" s="745"/>
      <c r="BA291" s="745"/>
      <c r="BB291" s="745"/>
      <c r="BC291" s="745"/>
      <c r="BD291" s="745"/>
      <c r="BE291" s="745"/>
      <c r="BF291" s="745"/>
      <c r="BG291" s="745"/>
      <c r="BH291" s="745"/>
      <c r="BI291" s="745"/>
      <c r="BJ291" s="745"/>
      <c r="BK291" s="745"/>
      <c r="BL291" s="745"/>
      <c r="BM291" s="745"/>
      <c r="BN291" s="745"/>
      <c r="BO291" s="745"/>
      <c r="BP291" s="745"/>
      <c r="BQ291" s="745"/>
      <c r="BR291" s="745"/>
      <c r="BS291" s="745"/>
      <c r="BT291" s="745"/>
      <c r="BU291" s="745"/>
      <c r="BV291" s="745"/>
      <c r="BW291" s="745"/>
      <c r="BX291" s="745"/>
      <c r="BY291" s="745"/>
      <c r="BZ291" s="745"/>
      <c r="CA291" s="745"/>
      <c r="CB291" s="745"/>
      <c r="CC291" s="745"/>
      <c r="CD291" s="745"/>
      <c r="CE291" s="745"/>
      <c r="CF291" s="745"/>
      <c r="CG291" s="745"/>
      <c r="CH291" s="745"/>
      <c r="CI291" s="745"/>
      <c r="CJ291" s="745"/>
      <c r="CK291" s="745"/>
      <c r="CL291" s="745"/>
      <c r="CM291" s="745"/>
      <c r="CN291" s="745"/>
      <c r="CO291" s="745"/>
      <c r="CP291" s="745"/>
      <c r="CQ291" s="745"/>
      <c r="CR291" s="745"/>
      <c r="CS291" s="745"/>
      <c r="CT291" s="745"/>
      <c r="CU291" s="745"/>
      <c r="CV291" s="745"/>
      <c r="CW291" s="745"/>
      <c r="CX291" s="745"/>
      <c r="CY291" s="745"/>
      <c r="CZ291" s="745"/>
      <c r="DA291" s="745"/>
      <c r="DB291" s="745"/>
      <c r="DC291" s="745"/>
      <c r="DD291" s="745"/>
      <c r="DE291" s="745"/>
      <c r="DF291" s="745"/>
      <c r="DG291" s="745"/>
      <c r="DH291" s="745"/>
      <c r="DI291" s="745"/>
      <c r="DJ291" s="745"/>
      <c r="DK291" s="745"/>
      <c r="DL291" s="745"/>
      <c r="DM291" s="745"/>
      <c r="DN291" s="745"/>
      <c r="DO291" s="745"/>
      <c r="DP291" s="745"/>
      <c r="DQ291" s="745"/>
      <c r="DR291" s="745"/>
      <c r="DS291" s="745"/>
      <c r="DT291" s="745"/>
      <c r="DU291" s="745"/>
      <c r="DV291" s="745"/>
      <c r="DW291" s="745"/>
      <c r="DX291" s="745"/>
      <c r="DY291" s="745"/>
      <c r="DZ291" s="745"/>
      <c r="EA291" s="745"/>
      <c r="EB291" s="745"/>
      <c r="EC291" s="745"/>
      <c r="ED291" s="745"/>
      <c r="EE291" s="745"/>
      <c r="EF291" s="745"/>
      <c r="EG291" s="745"/>
      <c r="EH291" s="745"/>
      <c r="EI291" s="745"/>
      <c r="EJ291" s="745"/>
      <c r="EK291" s="745"/>
      <c r="EL291" s="745"/>
      <c r="EM291" s="745"/>
      <c r="EN291" s="745"/>
      <c r="EO291" s="745"/>
      <c r="EP291" s="745">
        <v>3.7127600000000003</v>
      </c>
      <c r="EQ291" s="745">
        <v>4.7993300000000003</v>
      </c>
      <c r="ER291" s="745">
        <v>2.8350599999999999</v>
      </c>
      <c r="ES291" s="745">
        <v>3.9559000000000002</v>
      </c>
      <c r="ET291" s="745">
        <v>2.5550000000000002</v>
      </c>
      <c r="EU291" s="745">
        <v>2.0085000000000002</v>
      </c>
      <c r="EV291" s="745">
        <v>7.8316600000000003</v>
      </c>
      <c r="EW291" s="745">
        <v>5.6524799999999997</v>
      </c>
      <c r="EX291" s="745">
        <v>4.0859000000000005</v>
      </c>
      <c r="EY291" s="745">
        <v>4.1721300000000001</v>
      </c>
      <c r="EZ291" s="745">
        <v>4.3776599999999997</v>
      </c>
      <c r="FA291" s="745">
        <v>0.9621900000000001</v>
      </c>
      <c r="FB291" s="745">
        <v>4.1470500000000001</v>
      </c>
      <c r="FC291" s="745">
        <v>5.8710000000000004</v>
      </c>
      <c r="FD291" s="745">
        <v>2.62263</v>
      </c>
      <c r="FE291" s="745">
        <v>7.8501599999999998</v>
      </c>
      <c r="FF291" s="745">
        <v>5.4862400000000004</v>
      </c>
      <c r="FG291" s="745">
        <v>2.67977</v>
      </c>
      <c r="FH291" s="745">
        <v>9.6362000000000005</v>
      </c>
      <c r="FI291" s="745">
        <v>4.8701600000000003</v>
      </c>
      <c r="FJ291" s="745">
        <v>3.5097300000000002</v>
      </c>
      <c r="FK291" s="745">
        <v>7.9976700000000003</v>
      </c>
      <c r="FL291" s="745">
        <v>4.68743</v>
      </c>
      <c r="FM291" s="745">
        <v>1.57945</v>
      </c>
      <c r="FN291" s="745">
        <v>2.9270900000000002</v>
      </c>
      <c r="FO291" s="745">
        <v>3.2147899999999998</v>
      </c>
      <c r="FP291" s="745">
        <v>8.8239799999999988</v>
      </c>
      <c r="FQ291" s="745">
        <v>5.4003100000000002</v>
      </c>
      <c r="FR291" s="745">
        <v>0.88553999999999999</v>
      </c>
      <c r="FS291" s="745">
        <v>0.41775999999999996</v>
      </c>
      <c r="FT291" s="745">
        <v>2.5460500000000001</v>
      </c>
      <c r="FU291" s="745">
        <v>2.8212200000000003</v>
      </c>
      <c r="FV291" s="745">
        <v>10.077129999999999</v>
      </c>
      <c r="FW291" s="745">
        <v>5.6870000000000003</v>
      </c>
      <c r="FX291" s="745">
        <v>2.4997600000000002</v>
      </c>
      <c r="FY291" s="745">
        <v>3.0111699999999995</v>
      </c>
      <c r="FZ291" s="745">
        <v>9.3814400000000013</v>
      </c>
      <c r="GA291" s="745">
        <v>3.6834099999999999</v>
      </c>
      <c r="GB291" s="745">
        <v>0.97705999999999993</v>
      </c>
      <c r="GC291" s="745">
        <v>1.3996</v>
      </c>
      <c r="GD291" s="745">
        <v>5.6580300000000001</v>
      </c>
      <c r="GE291" s="745">
        <v>3.7801199999999997</v>
      </c>
      <c r="GF291" s="745">
        <v>4.1165399999999996</v>
      </c>
      <c r="GG291" s="745">
        <v>10.588700000000001</v>
      </c>
      <c r="GH291" s="745">
        <v>3.5014799999999999</v>
      </c>
      <c r="GI291" s="745">
        <v>7.9861499999999994</v>
      </c>
      <c r="GJ291" s="745">
        <v>5.0168200000000001</v>
      </c>
      <c r="GK291" s="745">
        <v>5.6406000000000001</v>
      </c>
      <c r="GL291" s="745">
        <v>6.7164799999999998</v>
      </c>
      <c r="GM291" s="745">
        <v>5.4594100000000001</v>
      </c>
      <c r="GN291" s="745">
        <v>1.92079</v>
      </c>
      <c r="GO291" s="745">
        <v>6.0153999999999996</v>
      </c>
      <c r="GP291" s="745">
        <v>10.529819999999999</v>
      </c>
      <c r="GQ291" s="745">
        <v>0.39511000000000002</v>
      </c>
      <c r="GR291" s="745">
        <v>6.9534099999999999</v>
      </c>
      <c r="GS291" s="745">
        <v>6.1300699999999999</v>
      </c>
      <c r="GT291" s="745">
        <v>2.6468000000000003</v>
      </c>
      <c r="GU291" s="745">
        <v>5.3137700000000008</v>
      </c>
      <c r="GV291" s="745">
        <v>7.46549</v>
      </c>
      <c r="GW291" s="745">
        <v>4.0160100000000005</v>
      </c>
      <c r="GX291" s="745">
        <v>8.6199300000000001</v>
      </c>
      <c r="GY291" s="745">
        <v>9.7876000000000012</v>
      </c>
      <c r="GZ291" s="745">
        <v>8.3460800000000006</v>
      </c>
      <c r="HA291" s="745">
        <v>6.2623699999999998</v>
      </c>
      <c r="HB291" s="745">
        <v>7.4356800000000005</v>
      </c>
      <c r="HC291" s="745">
        <v>1.5007300000000001</v>
      </c>
      <c r="HD291" s="745">
        <v>5.0293000000000001</v>
      </c>
      <c r="HE291" s="745">
        <v>7.3064999999999998</v>
      </c>
      <c r="HF291" s="745">
        <v>4.9896000000000003</v>
      </c>
      <c r="HG291" s="745">
        <v>8.6363335610000007</v>
      </c>
      <c r="HH291" s="745">
        <v>4.9076517710000003</v>
      </c>
      <c r="HI291" s="745">
        <v>5.7710280459999996</v>
      </c>
      <c r="HJ291" s="745">
        <v>9.7754765859999999</v>
      </c>
      <c r="HK291" s="745">
        <v>6.4653720200000002</v>
      </c>
      <c r="HL291" s="745">
        <v>4.8472462360000002</v>
      </c>
      <c r="HM291" s="745">
        <v>9.7985406420000007</v>
      </c>
      <c r="HN291" s="745">
        <v>10.398180063</v>
      </c>
      <c r="HO291" s="745">
        <v>2.0217900750000002</v>
      </c>
      <c r="HP291" s="745">
        <v>4.1218678119999996</v>
      </c>
      <c r="HQ291" s="745">
        <v>3.0527925360000001</v>
      </c>
      <c r="HR291" s="745">
        <v>4.3797581149999996</v>
      </c>
      <c r="HS291" s="745">
        <v>8.201250924</v>
      </c>
      <c r="HT291" s="745">
        <v>4.6632914940000001</v>
      </c>
      <c r="HU291" s="745">
        <v>9.5954992279999995</v>
      </c>
      <c r="HV291" s="745">
        <v>19.788627708</v>
      </c>
      <c r="HW291" s="745">
        <v>9.3291781070000006</v>
      </c>
      <c r="HX291" s="745">
        <v>3.9728699330000001</v>
      </c>
      <c r="HY291" s="745">
        <v>36.040940083999999</v>
      </c>
      <c r="HZ291" s="745">
        <v>10.388191089999999</v>
      </c>
      <c r="IA291" s="745">
        <v>5.5742181420000003</v>
      </c>
      <c r="IB291" s="745">
        <v>8.1239777909999997</v>
      </c>
      <c r="IC291" s="745">
        <v>8.1626322439999992</v>
      </c>
      <c r="ID291" s="745">
        <v>17.633937930999998</v>
      </c>
      <c r="IE291" s="745">
        <v>4.3200614999999996</v>
      </c>
      <c r="IF291" s="745">
        <v>13.312885845</v>
      </c>
      <c r="IG291" s="745">
        <v>10.796285336999999</v>
      </c>
      <c r="IH291" s="745">
        <v>6.00273915</v>
      </c>
      <c r="II291" s="745">
        <v>16.521865980000001</v>
      </c>
      <c r="IJ291" s="745">
        <v>26.299949223000002</v>
      </c>
      <c r="IK291" s="745">
        <v>28.379187033000001</v>
      </c>
      <c r="IL291" s="745">
        <v>18.037174863000001</v>
      </c>
      <c r="IM291" s="745">
        <v>3.872886458</v>
      </c>
      <c r="IN291" s="745">
        <v>20.031666440000002</v>
      </c>
      <c r="IO291" s="745">
        <v>5.7584803439999996</v>
      </c>
      <c r="IP291" s="745">
        <v>15.547081669999999</v>
      </c>
      <c r="IQ291" s="745">
        <v>21.488628049999999</v>
      </c>
      <c r="IR291" s="745">
        <v>9.0915347850000003</v>
      </c>
      <c r="IS291" s="745">
        <v>5.0807362579999999</v>
      </c>
      <c r="IT291" s="745">
        <v>27.308649026000001</v>
      </c>
      <c r="IU291" s="745">
        <v>5.5587548150000003</v>
      </c>
      <c r="IV291" s="745">
        <v>10.439049232999999</v>
      </c>
      <c r="IW291" s="745">
        <v>19.474363273999998</v>
      </c>
      <c r="IX291" s="745">
        <v>11.420979965000001</v>
      </c>
      <c r="IY291" s="745">
        <v>8.0120627639999995</v>
      </c>
      <c r="IZ291" s="745">
        <v>17.830386840000003</v>
      </c>
      <c r="JA291" s="745">
        <v>24.458453924000001</v>
      </c>
      <c r="JB291" s="745">
        <v>8.9936596830000006</v>
      </c>
      <c r="JC291" s="745">
        <v>18.029543111999999</v>
      </c>
      <c r="JD291" s="745">
        <v>13.747938799</v>
      </c>
      <c r="JE291" s="745">
        <v>20.318674549000001</v>
      </c>
      <c r="JF291" s="745">
        <v>15.032641369</v>
      </c>
      <c r="JG291" s="745">
        <v>8.3836660419999998</v>
      </c>
      <c r="JH291" s="745">
        <v>5.2430148010000002</v>
      </c>
      <c r="JI291" s="745">
        <v>15.108378704</v>
      </c>
      <c r="JJ291" s="745">
        <v>11.246329053</v>
      </c>
      <c r="JK291" s="745">
        <v>0.96119616600000002</v>
      </c>
      <c r="JL291" s="745">
        <v>25.872880680999998</v>
      </c>
      <c r="JM291" s="745">
        <v>12.925111098999999</v>
      </c>
      <c r="JN291" s="745">
        <v>25.854006870999999</v>
      </c>
      <c r="JO291" s="745">
        <v>33.279234199000001</v>
      </c>
      <c r="JP291" s="745">
        <v>14.314430412</v>
      </c>
      <c r="JQ291" s="745">
        <v>11.712284659</v>
      </c>
      <c r="JR291" s="745">
        <v>8.7310083279999997</v>
      </c>
      <c r="JS291" s="745">
        <v>7.6339070709999994</v>
      </c>
      <c r="JT291" s="745">
        <v>11.585520362</v>
      </c>
      <c r="JU291" s="745">
        <v>11.433172015</v>
      </c>
      <c r="JV291" s="745">
        <v>14.617660114</v>
      </c>
      <c r="JW291" s="745">
        <v>3.8799066939999998</v>
      </c>
      <c r="JX291" s="745">
        <v>5.6727965129999998</v>
      </c>
      <c r="JY291" s="745">
        <v>33.740439351999996</v>
      </c>
      <c r="JZ291" s="745">
        <v>13.793889010000001</v>
      </c>
      <c r="KA291" s="745">
        <v>25.71266228</v>
      </c>
      <c r="KB291" s="745">
        <v>16.995882278</v>
      </c>
      <c r="KC291" s="745">
        <v>16.054394510999998</v>
      </c>
      <c r="KD291" s="745">
        <v>11.724667692000001</v>
      </c>
      <c r="KE291" s="745">
        <v>5.7211090220000003</v>
      </c>
      <c r="KF291" s="745">
        <v>34.580441728500006</v>
      </c>
      <c r="KG291" s="745">
        <v>32.951912861500006</v>
      </c>
      <c r="KH291" s="745">
        <v>18.7012586315</v>
      </c>
      <c r="KI291" s="745">
        <v>22.049723595500001</v>
      </c>
      <c r="KJ291" s="746">
        <v>19.621337566000001</v>
      </c>
      <c r="KK291" s="746">
        <v>19.979445821999999</v>
      </c>
      <c r="KL291" s="746">
        <v>7.807474676</v>
      </c>
      <c r="KM291" s="746">
        <v>12.050736946000001</v>
      </c>
      <c r="KN291" s="746">
        <v>20.365861151000001</v>
      </c>
      <c r="KO291" s="746">
        <v>9.5259266819999997</v>
      </c>
      <c r="KP291" s="746">
        <v>4.359865428</v>
      </c>
      <c r="KQ291" s="746">
        <v>16.790410443999999</v>
      </c>
      <c r="KR291" s="746">
        <v>14.309395854</v>
      </c>
      <c r="KS291" s="746">
        <v>6.0296474590000004</v>
      </c>
      <c r="KT291" s="746">
        <v>12.035315104</v>
      </c>
      <c r="KU291" s="746">
        <v>1.4745208869999999</v>
      </c>
      <c r="KV291" s="746">
        <v>12.759667224999999</v>
      </c>
      <c r="KW291" s="746">
        <v>10.057954682</v>
      </c>
      <c r="KX291" s="746">
        <v>14.992900581000001</v>
      </c>
      <c r="KY291" s="746">
        <v>8.449501519</v>
      </c>
      <c r="KZ291" s="746">
        <v>10.322834118999999</v>
      </c>
      <c r="LA291" s="746">
        <v>9.4276341339999998</v>
      </c>
      <c r="LB291" s="746">
        <v>0</v>
      </c>
      <c r="LC291" s="746">
        <v>0</v>
      </c>
      <c r="LD291" s="746">
        <v>0</v>
      </c>
      <c r="LE291" s="746">
        <v>0</v>
      </c>
      <c r="LF291" s="746">
        <v>0</v>
      </c>
      <c r="LG291" s="746">
        <v>0</v>
      </c>
      <c r="LH291" s="746">
        <v>0</v>
      </c>
      <c r="LI291" s="746">
        <v>0</v>
      </c>
      <c r="LJ291" s="746">
        <v>0</v>
      </c>
      <c r="LK291" s="746">
        <v>0</v>
      </c>
      <c r="LL291" s="746">
        <v>0</v>
      </c>
      <c r="LM291" s="746">
        <v>0</v>
      </c>
      <c r="LN291" s="746"/>
      <c r="LO291" s="746"/>
      <c r="LP291" s="746"/>
      <c r="LQ291" s="746"/>
      <c r="LR291" s="746"/>
      <c r="LS291" s="746"/>
      <c r="LT291" s="746"/>
      <c r="LU291" s="746"/>
      <c r="LV291" s="746"/>
      <c r="LW291" s="746"/>
      <c r="LX291" s="746"/>
      <c r="LY291" s="746"/>
      <c r="LZ291" s="746"/>
      <c r="MA291" s="746"/>
      <c r="MB291" s="746"/>
      <c r="MC291" s="746"/>
      <c r="MD291" s="746"/>
      <c r="ME291" s="746"/>
      <c r="MF291" s="746"/>
      <c r="MG291" s="746"/>
      <c r="MH291" s="746"/>
      <c r="MI291" s="746"/>
      <c r="MJ291" s="746"/>
      <c r="MK291" s="746"/>
      <c r="ML291" s="746"/>
      <c r="MM291" s="746"/>
      <c r="MN291" s="746"/>
      <c r="MO291" s="746"/>
      <c r="MP291" s="746"/>
      <c r="MQ291" s="746"/>
      <c r="MR291" s="746"/>
      <c r="MS291" s="746"/>
      <c r="MT291" s="746"/>
      <c r="MU291" s="746"/>
      <c r="MV291" s="746"/>
      <c r="MW291" s="746"/>
    </row>
    <row r="292" spans="1:361" ht="15.6">
      <c r="A292" s="738" t="s">
        <v>19</v>
      </c>
      <c r="B292" s="746"/>
      <c r="C292" s="746"/>
      <c r="D292" s="746"/>
      <c r="E292" s="746"/>
      <c r="F292" s="746"/>
      <c r="G292" s="746"/>
      <c r="H292" s="746"/>
      <c r="I292" s="746"/>
      <c r="J292" s="746"/>
      <c r="K292" s="746"/>
      <c r="L292" s="746"/>
      <c r="M292" s="746"/>
      <c r="N292" s="746"/>
      <c r="O292" s="746"/>
      <c r="P292" s="746"/>
      <c r="Q292" s="746"/>
      <c r="R292" s="746"/>
      <c r="S292" s="746"/>
      <c r="T292" s="746"/>
      <c r="U292" s="746"/>
      <c r="V292" s="746"/>
      <c r="W292" s="746"/>
      <c r="X292" s="746"/>
      <c r="Y292" s="746"/>
      <c r="Z292" s="746"/>
      <c r="AA292" s="746"/>
      <c r="AB292" s="746"/>
      <c r="AC292" s="746"/>
      <c r="AD292" s="746"/>
      <c r="AE292" s="746"/>
      <c r="AF292" s="746"/>
      <c r="AG292" s="746"/>
      <c r="AH292" s="746"/>
      <c r="AI292" s="746"/>
      <c r="AJ292" s="746"/>
      <c r="AK292" s="746"/>
      <c r="AL292" s="746"/>
      <c r="AM292" s="746"/>
      <c r="AN292" s="746"/>
      <c r="AO292" s="746"/>
      <c r="AP292" s="746"/>
      <c r="AQ292" s="746"/>
      <c r="AR292" s="746"/>
      <c r="AS292" s="746"/>
      <c r="AT292" s="746"/>
      <c r="AU292" s="746"/>
      <c r="AV292" s="746"/>
      <c r="AW292" s="746"/>
      <c r="AX292" s="746">
        <v>5.18916103825</v>
      </c>
      <c r="AY292" s="746">
        <v>5.18916103825</v>
      </c>
      <c r="AZ292" s="746">
        <v>5.18916103825</v>
      </c>
      <c r="BA292" s="746">
        <v>5.18916103825</v>
      </c>
      <c r="BB292" s="746">
        <v>5.18916103825</v>
      </c>
      <c r="BC292" s="746">
        <v>5.18916103825</v>
      </c>
      <c r="BD292" s="746">
        <v>5.18916103825</v>
      </c>
      <c r="BE292" s="746">
        <v>5.18916103825</v>
      </c>
      <c r="BF292" s="746">
        <v>5.18916103825</v>
      </c>
      <c r="BG292" s="746">
        <v>5.18916103825</v>
      </c>
      <c r="BH292" s="746">
        <v>5.18916103825</v>
      </c>
      <c r="BI292" s="746">
        <v>5.18916103825</v>
      </c>
      <c r="BJ292" s="746">
        <v>5.1864357274583339</v>
      </c>
      <c r="BK292" s="746">
        <v>5.1864357274583339</v>
      </c>
      <c r="BL292" s="746">
        <v>5.1864357274583339</v>
      </c>
      <c r="BM292" s="746">
        <v>5.1864357274583339</v>
      </c>
      <c r="BN292" s="746">
        <v>5.1864357274583339</v>
      </c>
      <c r="BO292" s="746">
        <v>5.1864357274583339</v>
      </c>
      <c r="BP292" s="746">
        <v>5.1864357274583339</v>
      </c>
      <c r="BQ292" s="746">
        <v>5.1864357274583339</v>
      </c>
      <c r="BR292" s="746">
        <v>5.1864357274583339</v>
      </c>
      <c r="BS292" s="746">
        <v>5.1864357274583339</v>
      </c>
      <c r="BT292" s="746">
        <v>5.1864357274583339</v>
      </c>
      <c r="BU292" s="746">
        <v>5.1864357274583339</v>
      </c>
      <c r="BV292" s="746">
        <v>4.8205687500000005</v>
      </c>
      <c r="BW292" s="746">
        <v>4.8205687500000005</v>
      </c>
      <c r="BX292" s="746">
        <v>4.8205687500000005</v>
      </c>
      <c r="BY292" s="746">
        <v>4.8205687500000005</v>
      </c>
      <c r="BZ292" s="746">
        <v>4.8205687500000005</v>
      </c>
      <c r="CA292" s="746">
        <v>4.8205687500000005</v>
      </c>
      <c r="CB292" s="746">
        <v>4.8205687500000005</v>
      </c>
      <c r="CC292" s="746">
        <v>4.8205687500000005</v>
      </c>
      <c r="CD292" s="746">
        <v>4.8205687500000005</v>
      </c>
      <c r="CE292" s="746">
        <v>4.8205687500000005</v>
      </c>
      <c r="CF292" s="746">
        <v>4.8205687500000005</v>
      </c>
      <c r="CG292" s="746">
        <v>4.8205687500000005</v>
      </c>
      <c r="CH292" s="746">
        <v>4.6710062500000005</v>
      </c>
      <c r="CI292" s="746">
        <v>4.6710062500000005</v>
      </c>
      <c r="CJ292" s="746">
        <v>4.6710062500000005</v>
      </c>
      <c r="CK292" s="746">
        <v>4.6710062500000005</v>
      </c>
      <c r="CL292" s="746">
        <v>4.6710062500000005</v>
      </c>
      <c r="CM292" s="746">
        <v>4.6710062500000005</v>
      </c>
      <c r="CN292" s="746">
        <v>4.6710062500000005</v>
      </c>
      <c r="CO292" s="746">
        <v>4.6710062500000005</v>
      </c>
      <c r="CP292" s="746">
        <v>4.6710062500000005</v>
      </c>
      <c r="CQ292" s="746">
        <v>4.6710062500000005</v>
      </c>
      <c r="CR292" s="746">
        <v>4.6710062500000005</v>
      </c>
      <c r="CS292" s="746">
        <v>4.6710062500000005</v>
      </c>
      <c r="CT292" s="746">
        <v>5.0290333333333335</v>
      </c>
      <c r="CU292" s="746">
        <v>5.0290333333333335</v>
      </c>
      <c r="CV292" s="746">
        <v>5.0290333333333335</v>
      </c>
      <c r="CW292" s="746">
        <v>5.0290333333333335</v>
      </c>
      <c r="CX292" s="746">
        <v>5.0290333333333335</v>
      </c>
      <c r="CY292" s="746">
        <v>5.0290333333333335</v>
      </c>
      <c r="CZ292" s="746">
        <v>5.0290333333333335</v>
      </c>
      <c r="DA292" s="746">
        <v>5.0290333333333335</v>
      </c>
      <c r="DB292" s="746">
        <v>5.0290333333333335</v>
      </c>
      <c r="DC292" s="746">
        <v>5.0290333333333335</v>
      </c>
      <c r="DD292" s="746">
        <v>5.0290333333333335</v>
      </c>
      <c r="DE292" s="746">
        <v>5.0290333333333335</v>
      </c>
      <c r="DF292" s="746">
        <v>6.7593181783333334</v>
      </c>
      <c r="DG292" s="746">
        <v>6.7593181783333334</v>
      </c>
      <c r="DH292" s="746">
        <v>6.7593181783333334</v>
      </c>
      <c r="DI292" s="746">
        <v>6.7593181783333334</v>
      </c>
      <c r="DJ292" s="746">
        <v>6.7593181783333334</v>
      </c>
      <c r="DK292" s="746">
        <v>6.7593181783333334</v>
      </c>
      <c r="DL292" s="746">
        <v>6.7593181783333334</v>
      </c>
      <c r="DM292" s="746">
        <v>6.7593181783333334</v>
      </c>
      <c r="DN292" s="746">
        <v>6.7593181783333334</v>
      </c>
      <c r="DO292" s="746">
        <v>6.7593181783333334</v>
      </c>
      <c r="DP292" s="746">
        <v>6.7593181783333334</v>
      </c>
      <c r="DQ292" s="746">
        <v>6.7593181783333334</v>
      </c>
      <c r="DR292" s="746">
        <v>8.9309034838125001</v>
      </c>
      <c r="DS292" s="746">
        <v>8.9309034838125001</v>
      </c>
      <c r="DT292" s="746">
        <v>8.9309034838125001</v>
      </c>
      <c r="DU292" s="746">
        <v>8.9309034838125001</v>
      </c>
      <c r="DV292" s="746">
        <v>8.9309034838125001</v>
      </c>
      <c r="DW292" s="746">
        <v>8.9309034838125001</v>
      </c>
      <c r="DX292" s="746">
        <v>8.9309034838125001</v>
      </c>
      <c r="DY292" s="746">
        <v>8.9309034838125001</v>
      </c>
      <c r="DZ292" s="746">
        <v>8.9309034838125001</v>
      </c>
      <c r="EA292" s="746">
        <v>8.9309034838125001</v>
      </c>
      <c r="EB292" s="746">
        <v>8.9309034838125001</v>
      </c>
      <c r="EC292" s="746">
        <v>8.9309034838125001</v>
      </c>
      <c r="ED292" s="746">
        <v>10.4225748888125</v>
      </c>
      <c r="EE292" s="746">
        <v>10.4225748888125</v>
      </c>
      <c r="EF292" s="746">
        <v>10.4225748888125</v>
      </c>
      <c r="EG292" s="746">
        <v>10.4225748888125</v>
      </c>
      <c r="EH292" s="746">
        <v>10.4225748888125</v>
      </c>
      <c r="EI292" s="746">
        <v>10.4225748888125</v>
      </c>
      <c r="EJ292" s="746">
        <v>10.4225748888125</v>
      </c>
      <c r="EK292" s="746">
        <v>10.4225748888125</v>
      </c>
      <c r="EL292" s="746">
        <v>10.4225748888125</v>
      </c>
      <c r="EM292" s="746">
        <v>10.4225748888125</v>
      </c>
      <c r="EN292" s="746">
        <v>10.4225748888125</v>
      </c>
      <c r="EO292" s="746">
        <v>10.4225748888125</v>
      </c>
      <c r="EP292" s="746">
        <v>3.5838200000000002</v>
      </c>
      <c r="EQ292" s="746">
        <v>6.07545</v>
      </c>
      <c r="ER292" s="746">
        <v>31.038969999999999</v>
      </c>
      <c r="ES292" s="746">
        <v>7.6555400000000002</v>
      </c>
      <c r="ET292" s="746">
        <v>2.6138300000000001</v>
      </c>
      <c r="EU292" s="746">
        <v>29.6614</v>
      </c>
      <c r="EV292" s="746">
        <v>14.90522</v>
      </c>
      <c r="EW292" s="746">
        <v>4.9962</v>
      </c>
      <c r="EX292" s="746">
        <v>35.02093</v>
      </c>
      <c r="EY292" s="746">
        <v>4.1402399999999995</v>
      </c>
      <c r="EZ292" s="746">
        <v>12.62506</v>
      </c>
      <c r="FA292" s="746">
        <v>33.861910000000002</v>
      </c>
      <c r="FB292" s="746">
        <v>6.6938699999999995</v>
      </c>
      <c r="FC292" s="746">
        <v>6.6217100000000002</v>
      </c>
      <c r="FD292" s="746">
        <v>28.064729999999997</v>
      </c>
      <c r="FE292" s="746">
        <v>13.2995</v>
      </c>
      <c r="FF292" s="746">
        <v>5.5477400000000001</v>
      </c>
      <c r="FG292" s="746">
        <v>35.823459999999997</v>
      </c>
      <c r="FH292" s="746">
        <v>11.525399999999999</v>
      </c>
      <c r="FI292" s="746">
        <v>11.975370000000002</v>
      </c>
      <c r="FJ292" s="746">
        <v>44.228030000000004</v>
      </c>
      <c r="FK292" s="746">
        <v>28.940909999999999</v>
      </c>
      <c r="FL292" s="746">
        <v>6.9695499999999999</v>
      </c>
      <c r="FM292" s="746">
        <v>68.065079999999995</v>
      </c>
      <c r="FN292" s="746">
        <v>8.5546699999999998</v>
      </c>
      <c r="FO292" s="746">
        <v>8.9667000000000012</v>
      </c>
      <c r="FP292" s="746">
        <v>56.542300000000004</v>
      </c>
      <c r="FQ292" s="746">
        <v>12.328989999999999</v>
      </c>
      <c r="FR292" s="746">
        <v>14.137729999999999</v>
      </c>
      <c r="FS292" s="746">
        <v>33.673471012000007</v>
      </c>
      <c r="FT292" s="746">
        <v>6.9567500000000004</v>
      </c>
      <c r="FU292" s="746">
        <v>7.8944300000000007</v>
      </c>
      <c r="FV292" s="746">
        <v>48.635571945000009</v>
      </c>
      <c r="FW292" s="746">
        <v>20.7941</v>
      </c>
      <c r="FX292" s="746">
        <v>21.200900000000001</v>
      </c>
      <c r="FY292" s="746">
        <v>55.547347470999995</v>
      </c>
      <c r="FZ292" s="746">
        <v>15.105780000000001</v>
      </c>
      <c r="GA292" s="746">
        <v>13.18632</v>
      </c>
      <c r="GB292" s="746">
        <v>39.436275601999995</v>
      </c>
      <c r="GC292" s="746">
        <v>21.793560000000003</v>
      </c>
      <c r="GD292" s="746">
        <v>18.903689999999997</v>
      </c>
      <c r="GE292" s="746">
        <v>46.176469328000003</v>
      </c>
      <c r="GF292" s="746">
        <v>14.740819999999999</v>
      </c>
      <c r="GG292" s="746">
        <v>13.9329</v>
      </c>
      <c r="GH292" s="746">
        <v>54.321416559999996</v>
      </c>
      <c r="GI292" s="746">
        <v>20.9</v>
      </c>
      <c r="GJ292" s="746">
        <v>15.603999999999999</v>
      </c>
      <c r="GK292" s="746">
        <v>75.994112141000002</v>
      </c>
      <c r="GL292" s="746">
        <v>22.111249999999998</v>
      </c>
      <c r="GM292" s="746">
        <v>11.667159999999999</v>
      </c>
      <c r="GN292" s="746">
        <v>95.749857354999989</v>
      </c>
      <c r="GO292" s="746">
        <v>22.31202</v>
      </c>
      <c r="GP292" s="746">
        <v>33.052900000000001</v>
      </c>
      <c r="GQ292" s="746">
        <v>57.496123629000003</v>
      </c>
      <c r="GR292" s="746">
        <v>6.3758999999999997</v>
      </c>
      <c r="GS292" s="746">
        <v>19.89939</v>
      </c>
      <c r="GT292" s="746">
        <v>57.363894709</v>
      </c>
      <c r="GU292" s="746">
        <v>33.236025999999995</v>
      </c>
      <c r="GV292" s="746">
        <v>17.411060000000003</v>
      </c>
      <c r="GW292" s="746">
        <v>79.907373401000001</v>
      </c>
      <c r="GX292" s="746">
        <v>21.286360000000002</v>
      </c>
      <c r="GY292" s="746">
        <v>12.03393</v>
      </c>
      <c r="GZ292" s="746">
        <v>83.532420236999997</v>
      </c>
      <c r="HA292" s="746">
        <v>31.707180000000001</v>
      </c>
      <c r="HB292" s="746">
        <v>46.85219</v>
      </c>
      <c r="HC292" s="746">
        <v>85.686844824000005</v>
      </c>
      <c r="HD292" s="746">
        <v>8.992799999999999</v>
      </c>
      <c r="HE292" s="746">
        <v>14.1875</v>
      </c>
      <c r="HF292" s="746">
        <v>96.263000000000005</v>
      </c>
      <c r="HG292" s="746">
        <v>38.280104581000003</v>
      </c>
      <c r="HH292" s="746">
        <v>19.21824221</v>
      </c>
      <c r="HI292" s="746">
        <v>3.4928711909999999</v>
      </c>
      <c r="HJ292" s="746">
        <v>16.503664744000002</v>
      </c>
      <c r="HK292" s="746">
        <v>16.912173433</v>
      </c>
      <c r="HL292" s="746">
        <v>14.65821757</v>
      </c>
      <c r="HM292" s="746">
        <v>45.488008786000002</v>
      </c>
      <c r="HN292" s="746">
        <v>30.685310925</v>
      </c>
      <c r="HO292" s="746">
        <v>20.505813729</v>
      </c>
      <c r="HP292" s="746">
        <v>41.2617130557717</v>
      </c>
      <c r="HQ292" s="746">
        <v>37.17538064973381</v>
      </c>
      <c r="HR292" s="746">
        <v>53.445989574294494</v>
      </c>
      <c r="HS292" s="746">
        <v>82.420480696949596</v>
      </c>
      <c r="HT292" s="746">
        <v>60.886008184135449</v>
      </c>
      <c r="HU292" s="746">
        <v>42.579808483000946</v>
      </c>
      <c r="HV292" s="746">
        <v>56.982814007968308</v>
      </c>
      <c r="HW292" s="746">
        <v>40.9527558704347</v>
      </c>
      <c r="HX292" s="746">
        <v>51.482509808918991</v>
      </c>
      <c r="HY292" s="746">
        <v>88.999417981925205</v>
      </c>
      <c r="HZ292" s="746">
        <v>88.940306068884169</v>
      </c>
      <c r="IA292" s="746">
        <v>67.403896435661594</v>
      </c>
      <c r="IB292" s="746">
        <v>41.366723220573093</v>
      </c>
      <c r="IC292" s="746">
        <v>55.946810373654017</v>
      </c>
      <c r="ID292" s="746">
        <v>54.704821243129892</v>
      </c>
      <c r="IE292" s="746">
        <v>50.93435579744277</v>
      </c>
      <c r="IF292" s="746">
        <v>56.903799219663341</v>
      </c>
      <c r="IG292" s="746">
        <v>54.665931141066608</v>
      </c>
      <c r="IH292" s="746">
        <v>60.370438979920124</v>
      </c>
      <c r="II292" s="746">
        <v>50.503025629944176</v>
      </c>
      <c r="IJ292" s="746">
        <v>72.544012313423679</v>
      </c>
      <c r="IK292" s="746">
        <v>95.416221885328582</v>
      </c>
      <c r="IL292" s="746">
        <v>76.826238681237285</v>
      </c>
      <c r="IM292" s="746">
        <v>66.733964417791114</v>
      </c>
      <c r="IN292" s="746">
        <v>30.304379627313036</v>
      </c>
      <c r="IO292" s="746">
        <v>53.531147042357084</v>
      </c>
      <c r="IP292" s="746">
        <v>67.80062375004988</v>
      </c>
      <c r="IQ292" s="746">
        <v>58.827480114524867</v>
      </c>
      <c r="IR292" s="746">
        <v>62.464975040256178</v>
      </c>
      <c r="IS292" s="746">
        <v>53.48018039772596</v>
      </c>
      <c r="IT292" s="746">
        <v>73.239507156654497</v>
      </c>
      <c r="IU292" s="746">
        <v>54.257318128444631</v>
      </c>
      <c r="IV292" s="746">
        <v>53.398547032351878</v>
      </c>
      <c r="IW292" s="746">
        <v>81.658737127909987</v>
      </c>
      <c r="IX292" s="746">
        <v>88.650543803564545</v>
      </c>
      <c r="IY292" s="746">
        <v>41.07209342548046</v>
      </c>
      <c r="IZ292" s="746">
        <v>32.377517218573232</v>
      </c>
      <c r="JA292" s="746">
        <v>41.617956931368916</v>
      </c>
      <c r="JB292" s="746">
        <v>59.315382764009399</v>
      </c>
      <c r="JC292" s="746">
        <v>45.921103915391427</v>
      </c>
      <c r="JD292" s="746">
        <v>51.287430824213004</v>
      </c>
      <c r="JE292" s="746">
        <v>35.131086007230998</v>
      </c>
      <c r="JF292" s="746">
        <v>82.347461141042004</v>
      </c>
      <c r="JG292" s="746">
        <v>40.334194605175</v>
      </c>
      <c r="JH292" s="746">
        <v>39.291815424366995</v>
      </c>
      <c r="JI292" s="746">
        <v>94.041156862125376</v>
      </c>
      <c r="JJ292" s="746">
        <v>68.390384381072991</v>
      </c>
      <c r="JK292" s="746">
        <v>29.162769265465002</v>
      </c>
      <c r="JL292" s="746">
        <v>29.74610792851476</v>
      </c>
      <c r="JM292" s="746">
        <v>83.392773223194737</v>
      </c>
      <c r="JN292" s="746">
        <v>66.037125114248497</v>
      </c>
      <c r="JO292" s="746">
        <v>68.424265438118923</v>
      </c>
      <c r="JP292" s="746">
        <v>65.760395582996324</v>
      </c>
      <c r="JQ292" s="746">
        <v>51.027153608116762</v>
      </c>
      <c r="JR292" s="746">
        <v>111.22428842761556</v>
      </c>
      <c r="JS292" s="746">
        <v>51.651596861007533</v>
      </c>
      <c r="JT292" s="746">
        <v>70.456190406957916</v>
      </c>
      <c r="JU292" s="746">
        <v>58.932149240920964</v>
      </c>
      <c r="JV292" s="746">
        <v>67.698260944357017</v>
      </c>
      <c r="JW292" s="746">
        <v>77.869593611111014</v>
      </c>
      <c r="JX292" s="746">
        <v>54.082909447094849</v>
      </c>
      <c r="JY292" s="746">
        <v>50.661687483356147</v>
      </c>
      <c r="JZ292" s="746">
        <v>81.447976323215002</v>
      </c>
      <c r="KA292" s="746">
        <v>82.399344601066645</v>
      </c>
      <c r="KB292" s="746">
        <v>68.17074526548501</v>
      </c>
      <c r="KC292" s="746">
        <v>117.32610859963199</v>
      </c>
      <c r="KD292" s="746">
        <v>90.763613404719564</v>
      </c>
      <c r="KE292" s="746">
        <v>89.471924874890163</v>
      </c>
      <c r="KF292" s="746">
        <v>91.14898913683291</v>
      </c>
      <c r="KG292" s="746">
        <v>124.33965920356664</v>
      </c>
      <c r="KH292" s="746">
        <v>116.55099780207726</v>
      </c>
      <c r="KI292" s="746">
        <v>105.34528936984552</v>
      </c>
      <c r="KJ292" s="746">
        <v>70.748007073833179</v>
      </c>
      <c r="KK292" s="746">
        <v>86.413824742311178</v>
      </c>
      <c r="KL292" s="746">
        <v>90.847694377210502</v>
      </c>
      <c r="KM292" s="746">
        <v>77.065584289298229</v>
      </c>
      <c r="KN292" s="746">
        <v>85.662440113470595</v>
      </c>
      <c r="KO292" s="746">
        <v>97.286303987423508</v>
      </c>
      <c r="KP292" s="746">
        <v>77.102056569678282</v>
      </c>
      <c r="KQ292" s="746">
        <v>86.003314120086642</v>
      </c>
      <c r="KR292" s="746">
        <v>75.966626252998893</v>
      </c>
      <c r="KS292" s="746">
        <v>84.38913137647242</v>
      </c>
      <c r="KT292" s="746">
        <v>117.2655610008845</v>
      </c>
      <c r="KU292" s="746">
        <v>84.347380595698155</v>
      </c>
      <c r="KV292" s="746">
        <v>171.83657830651731</v>
      </c>
      <c r="KW292" s="746">
        <v>96.686887676163622</v>
      </c>
      <c r="KX292" s="746">
        <v>80.8996559596049</v>
      </c>
      <c r="KY292" s="746">
        <v>75.518510505059197</v>
      </c>
      <c r="KZ292" s="746">
        <v>88.330848225684079</v>
      </c>
      <c r="LA292" s="746">
        <v>137.94791612681655</v>
      </c>
      <c r="LB292" s="746">
        <v>0</v>
      </c>
      <c r="LC292" s="746">
        <v>0</v>
      </c>
      <c r="LD292" s="746">
        <v>0</v>
      </c>
      <c r="LE292" s="746">
        <v>0</v>
      </c>
      <c r="LF292" s="746">
        <v>0</v>
      </c>
      <c r="LG292" s="746">
        <v>0</v>
      </c>
      <c r="LH292" s="746">
        <v>0</v>
      </c>
      <c r="LI292" s="746">
        <v>0</v>
      </c>
      <c r="LJ292" s="746">
        <v>0</v>
      </c>
      <c r="LK292" s="746">
        <v>0</v>
      </c>
      <c r="LL292" s="746">
        <v>0</v>
      </c>
      <c r="LM292" s="746">
        <v>0</v>
      </c>
      <c r="LN292" s="746"/>
      <c r="LO292" s="746"/>
      <c r="LP292" s="746"/>
      <c r="LQ292" s="746"/>
      <c r="LR292" s="746"/>
      <c r="LS292" s="746"/>
      <c r="LT292" s="746"/>
      <c r="LU292" s="746"/>
      <c r="LV292" s="746"/>
      <c r="LW292" s="746"/>
      <c r="LX292" s="746"/>
      <c r="LY292" s="746"/>
      <c r="LZ292" s="746"/>
      <c r="MA292" s="746"/>
      <c r="MB292" s="746"/>
      <c r="MC292" s="746"/>
      <c r="MD292" s="746"/>
      <c r="ME292" s="746"/>
      <c r="MF292" s="746"/>
      <c r="MG292" s="746"/>
      <c r="MH292" s="746"/>
      <c r="MI292" s="746"/>
      <c r="MJ292" s="746"/>
      <c r="MK292" s="746"/>
      <c r="ML292" s="746"/>
      <c r="MM292" s="746"/>
      <c r="MN292" s="746"/>
      <c r="MO292" s="746"/>
      <c r="MP292" s="746"/>
      <c r="MQ292" s="746"/>
      <c r="MR292" s="746"/>
      <c r="MS292" s="746"/>
      <c r="MT292" s="746"/>
      <c r="MU292" s="746"/>
      <c r="MV292" s="746"/>
      <c r="MW292" s="746"/>
    </row>
    <row r="293" spans="1:361" ht="15.6">
      <c r="A293" s="740" t="s">
        <v>619</v>
      </c>
      <c r="B293" s="745"/>
      <c r="C293" s="745"/>
      <c r="D293" s="745"/>
      <c r="E293" s="745"/>
      <c r="F293" s="745"/>
      <c r="G293" s="745"/>
      <c r="H293" s="745"/>
      <c r="I293" s="745"/>
      <c r="J293" s="745"/>
      <c r="K293" s="745"/>
      <c r="L293" s="745"/>
      <c r="M293" s="745"/>
      <c r="N293" s="745"/>
      <c r="O293" s="745"/>
      <c r="P293" s="745"/>
      <c r="Q293" s="745"/>
      <c r="R293" s="745"/>
      <c r="S293" s="745"/>
      <c r="T293" s="745"/>
      <c r="U293" s="745"/>
      <c r="V293" s="745"/>
      <c r="W293" s="745"/>
      <c r="X293" s="745"/>
      <c r="Y293" s="745"/>
      <c r="Z293" s="745"/>
      <c r="AA293" s="745"/>
      <c r="AB293" s="745"/>
      <c r="AC293" s="745"/>
      <c r="AD293" s="745"/>
      <c r="AE293" s="745"/>
      <c r="AF293" s="745"/>
      <c r="AG293" s="745"/>
      <c r="AH293" s="745"/>
      <c r="AI293" s="745"/>
      <c r="AJ293" s="745"/>
      <c r="AK293" s="745"/>
      <c r="AL293" s="745"/>
      <c r="AM293" s="745"/>
      <c r="AN293" s="745"/>
      <c r="AO293" s="745"/>
      <c r="AP293" s="745"/>
      <c r="AQ293" s="745"/>
      <c r="AR293" s="745"/>
      <c r="AS293" s="745"/>
      <c r="AT293" s="745"/>
      <c r="AU293" s="745"/>
      <c r="AV293" s="745"/>
      <c r="AW293" s="745"/>
      <c r="AX293" s="745">
        <v>0.41573812158333334</v>
      </c>
      <c r="AY293" s="745">
        <v>0.41573812158333334</v>
      </c>
      <c r="AZ293" s="745">
        <v>0.41573812158333334</v>
      </c>
      <c r="BA293" s="745">
        <v>0.41573812158333334</v>
      </c>
      <c r="BB293" s="745">
        <v>0.41573812158333334</v>
      </c>
      <c r="BC293" s="745">
        <v>0.41573812158333334</v>
      </c>
      <c r="BD293" s="745">
        <v>0.41573812158333334</v>
      </c>
      <c r="BE293" s="745">
        <v>0.41573812158333334</v>
      </c>
      <c r="BF293" s="745">
        <v>0.41573812158333334</v>
      </c>
      <c r="BG293" s="745">
        <v>0.41573812158333334</v>
      </c>
      <c r="BH293" s="745">
        <v>0.41573812158333334</v>
      </c>
      <c r="BI293" s="745">
        <v>0.41573812158333334</v>
      </c>
      <c r="BJ293" s="745">
        <v>0.30467322745833331</v>
      </c>
      <c r="BK293" s="745">
        <v>0.30467322745833331</v>
      </c>
      <c r="BL293" s="745">
        <v>0.30467322745833331</v>
      </c>
      <c r="BM293" s="745">
        <v>0.30467322745833331</v>
      </c>
      <c r="BN293" s="745">
        <v>0.30467322745833331</v>
      </c>
      <c r="BO293" s="745">
        <v>0.30467322745833331</v>
      </c>
      <c r="BP293" s="745">
        <v>0.30467322745833331</v>
      </c>
      <c r="BQ293" s="745">
        <v>0.30467322745833331</v>
      </c>
      <c r="BR293" s="745">
        <v>0.30467322745833331</v>
      </c>
      <c r="BS293" s="745">
        <v>0.30467322745833331</v>
      </c>
      <c r="BT293" s="745">
        <v>0.30467322745833331</v>
      </c>
      <c r="BU293" s="745">
        <v>0.30467322745833331</v>
      </c>
      <c r="BV293" s="745">
        <v>0.32979166666666665</v>
      </c>
      <c r="BW293" s="745">
        <v>0.32979166666666665</v>
      </c>
      <c r="BX293" s="745">
        <v>0.32979166666666665</v>
      </c>
      <c r="BY293" s="745">
        <v>0.32979166666666665</v>
      </c>
      <c r="BZ293" s="745">
        <v>0.32979166666666665</v>
      </c>
      <c r="CA293" s="745">
        <v>0.32979166666666665</v>
      </c>
      <c r="CB293" s="745">
        <v>0.32979166666666665</v>
      </c>
      <c r="CC293" s="745">
        <v>0.32979166666666665</v>
      </c>
      <c r="CD293" s="745">
        <v>0.32979166666666665</v>
      </c>
      <c r="CE293" s="745">
        <v>0.32979166666666665</v>
      </c>
      <c r="CF293" s="745">
        <v>0.32979166666666665</v>
      </c>
      <c r="CG293" s="745">
        <v>0.32979166666666665</v>
      </c>
      <c r="CH293" s="745">
        <v>0.58306875000000002</v>
      </c>
      <c r="CI293" s="745">
        <v>0.58306875000000002</v>
      </c>
      <c r="CJ293" s="745">
        <v>0.58306875000000002</v>
      </c>
      <c r="CK293" s="745">
        <v>0.58306875000000002</v>
      </c>
      <c r="CL293" s="745">
        <v>0.58306875000000002</v>
      </c>
      <c r="CM293" s="745">
        <v>0.58306875000000002</v>
      </c>
      <c r="CN293" s="745">
        <v>0.58306875000000002</v>
      </c>
      <c r="CO293" s="745">
        <v>0.58306875000000002</v>
      </c>
      <c r="CP293" s="745">
        <v>0.58306875000000002</v>
      </c>
      <c r="CQ293" s="745">
        <v>0.58306875000000002</v>
      </c>
      <c r="CR293" s="745">
        <v>0.58306875000000002</v>
      </c>
      <c r="CS293" s="745">
        <v>0.58306875000000002</v>
      </c>
      <c r="CT293" s="745">
        <v>1.14375</v>
      </c>
      <c r="CU293" s="745">
        <v>1.14375</v>
      </c>
      <c r="CV293" s="745">
        <v>1.14375</v>
      </c>
      <c r="CW293" s="745">
        <v>1.14375</v>
      </c>
      <c r="CX293" s="745">
        <v>1.14375</v>
      </c>
      <c r="CY293" s="745">
        <v>1.14375</v>
      </c>
      <c r="CZ293" s="745">
        <v>1.14375</v>
      </c>
      <c r="DA293" s="745">
        <v>1.14375</v>
      </c>
      <c r="DB293" s="745">
        <v>1.14375</v>
      </c>
      <c r="DC293" s="745">
        <v>1.14375</v>
      </c>
      <c r="DD293" s="745">
        <v>1.14375</v>
      </c>
      <c r="DE293" s="745">
        <v>1.14375</v>
      </c>
      <c r="DF293" s="745">
        <v>2.0730354166666669</v>
      </c>
      <c r="DG293" s="745">
        <v>2.0730354166666669</v>
      </c>
      <c r="DH293" s="745">
        <v>2.0730354166666669</v>
      </c>
      <c r="DI293" s="745">
        <v>2.0730354166666669</v>
      </c>
      <c r="DJ293" s="745">
        <v>2.0730354166666669</v>
      </c>
      <c r="DK293" s="745">
        <v>2.0730354166666669</v>
      </c>
      <c r="DL293" s="745">
        <v>2.0730354166666669</v>
      </c>
      <c r="DM293" s="745">
        <v>2.0730354166666669</v>
      </c>
      <c r="DN293" s="745">
        <v>2.0730354166666669</v>
      </c>
      <c r="DO293" s="745">
        <v>2.0730354166666669</v>
      </c>
      <c r="DP293" s="745">
        <v>2.0730354166666669</v>
      </c>
      <c r="DQ293" s="745">
        <v>2.0730354166666669</v>
      </c>
      <c r="DR293" s="745">
        <v>2.7421358771458331</v>
      </c>
      <c r="DS293" s="745">
        <v>2.7421358771458331</v>
      </c>
      <c r="DT293" s="745">
        <v>2.7421358771458331</v>
      </c>
      <c r="DU293" s="745">
        <v>2.7421358771458331</v>
      </c>
      <c r="DV293" s="745">
        <v>2.7421358771458331</v>
      </c>
      <c r="DW293" s="745">
        <v>2.7421358771458331</v>
      </c>
      <c r="DX293" s="745">
        <v>2.7421358771458331</v>
      </c>
      <c r="DY293" s="745">
        <v>2.7421358771458331</v>
      </c>
      <c r="DZ293" s="745">
        <v>2.7421358771458331</v>
      </c>
      <c r="EA293" s="745">
        <v>2.7421358771458331</v>
      </c>
      <c r="EB293" s="745">
        <v>2.7421358771458331</v>
      </c>
      <c r="EC293" s="745">
        <v>2.7421358771458331</v>
      </c>
      <c r="ED293" s="745">
        <v>3.2227442104791666</v>
      </c>
      <c r="EE293" s="745">
        <v>3.2227442104791666</v>
      </c>
      <c r="EF293" s="745">
        <v>3.2227442104791666</v>
      </c>
      <c r="EG293" s="745">
        <v>3.2227442104791666</v>
      </c>
      <c r="EH293" s="745">
        <v>3.2227442104791666</v>
      </c>
      <c r="EI293" s="745">
        <v>3.2227442104791666</v>
      </c>
      <c r="EJ293" s="745">
        <v>3.2227442104791666</v>
      </c>
      <c r="EK293" s="745">
        <v>3.2227442104791666</v>
      </c>
      <c r="EL293" s="745">
        <v>3.2227442104791666</v>
      </c>
      <c r="EM293" s="745">
        <v>3.2227442104791666</v>
      </c>
      <c r="EN293" s="745">
        <v>3.2227442104791666</v>
      </c>
      <c r="EO293" s="745">
        <v>3.2227442104791666</v>
      </c>
      <c r="EP293" s="745">
        <v>3.5838200000000002</v>
      </c>
      <c r="EQ293" s="745">
        <v>6.07545</v>
      </c>
      <c r="ER293" s="745">
        <v>1.63897</v>
      </c>
      <c r="ES293" s="745">
        <v>7.6555400000000002</v>
      </c>
      <c r="ET293" s="745">
        <v>2.6138300000000001</v>
      </c>
      <c r="EU293" s="745">
        <v>0.3614</v>
      </c>
      <c r="EV293" s="745">
        <v>14.90522</v>
      </c>
      <c r="EW293" s="745">
        <v>4.9962</v>
      </c>
      <c r="EX293" s="745">
        <v>3.62093</v>
      </c>
      <c r="EY293" s="745">
        <v>4.1402399999999995</v>
      </c>
      <c r="EZ293" s="745">
        <v>12.62506</v>
      </c>
      <c r="FA293" s="745">
        <v>1.46191</v>
      </c>
      <c r="FB293" s="745">
        <v>6.6938699999999995</v>
      </c>
      <c r="FC293" s="745">
        <v>6.6217100000000002</v>
      </c>
      <c r="FD293" s="745">
        <v>6.8226599999999999</v>
      </c>
      <c r="FE293" s="745">
        <v>13.2995</v>
      </c>
      <c r="FF293" s="745">
        <v>5.5477400000000001</v>
      </c>
      <c r="FG293" s="745">
        <v>6.59504</v>
      </c>
      <c r="FH293" s="745">
        <v>11.525399999999999</v>
      </c>
      <c r="FI293" s="745">
        <v>11.975370000000002</v>
      </c>
      <c r="FJ293" s="745">
        <v>13.84273</v>
      </c>
      <c r="FK293" s="745">
        <v>28.940909999999999</v>
      </c>
      <c r="FL293" s="745">
        <v>6.9695499999999999</v>
      </c>
      <c r="FM293" s="745">
        <v>0.37818000000000002</v>
      </c>
      <c r="FN293" s="745">
        <v>8.5546699999999998</v>
      </c>
      <c r="FO293" s="745">
        <v>8.9667000000000012</v>
      </c>
      <c r="FP293" s="745">
        <v>17.100999999999999</v>
      </c>
      <c r="FQ293" s="745">
        <v>12.328989999999999</v>
      </c>
      <c r="FR293" s="745">
        <v>14.137729999999999</v>
      </c>
      <c r="FS293" s="745">
        <v>4.8818999999999999</v>
      </c>
      <c r="FT293" s="745">
        <v>6.9567500000000004</v>
      </c>
      <c r="FU293" s="745">
        <v>7.8944300000000007</v>
      </c>
      <c r="FV293" s="745">
        <v>9.3212900000000012</v>
      </c>
      <c r="FW293" s="745">
        <v>20.7941</v>
      </c>
      <c r="FX293" s="745">
        <v>21.200900000000001</v>
      </c>
      <c r="FY293" s="745">
        <v>7.2271099999999997</v>
      </c>
      <c r="FZ293" s="745">
        <v>15.105780000000001</v>
      </c>
      <c r="GA293" s="745">
        <v>13.18632</v>
      </c>
      <c r="GB293" s="745">
        <v>6.8012499999999996</v>
      </c>
      <c r="GC293" s="745">
        <v>21.793560000000003</v>
      </c>
      <c r="GD293" s="745">
        <v>18.903689999999997</v>
      </c>
      <c r="GE293" s="745">
        <v>9.5749200000000005</v>
      </c>
      <c r="GF293" s="745">
        <v>14.740819999999999</v>
      </c>
      <c r="GG293" s="745">
        <v>13.9329</v>
      </c>
      <c r="GH293" s="745">
        <v>13.756959999999999</v>
      </c>
      <c r="GI293" s="745">
        <v>20.9</v>
      </c>
      <c r="GJ293" s="745">
        <v>15.603999999999999</v>
      </c>
      <c r="GK293" s="745">
        <v>28.117650000000001</v>
      </c>
      <c r="GL293" s="745">
        <v>22.111249999999998</v>
      </c>
      <c r="GM293" s="745">
        <v>11.667159999999999</v>
      </c>
      <c r="GN293" s="745">
        <v>16.764089999999999</v>
      </c>
      <c r="GO293" s="745">
        <v>22.31202</v>
      </c>
      <c r="GP293" s="745">
        <v>33.052900000000001</v>
      </c>
      <c r="GQ293" s="745">
        <v>5.1906800000000004</v>
      </c>
      <c r="GR293" s="745">
        <v>6.3758999999999997</v>
      </c>
      <c r="GS293" s="745">
        <v>19.89939</v>
      </c>
      <c r="GT293" s="745">
        <v>19.567900000000002</v>
      </c>
      <c r="GU293" s="745">
        <v>33.236025999999995</v>
      </c>
      <c r="GV293" s="745">
        <v>17.411060000000003</v>
      </c>
      <c r="GW293" s="745">
        <v>7.0269899999999996</v>
      </c>
      <c r="GX293" s="745">
        <v>21.286360000000002</v>
      </c>
      <c r="GY293" s="745">
        <v>12.03393</v>
      </c>
      <c r="GZ293" s="745">
        <v>9.0892599999999995</v>
      </c>
      <c r="HA293" s="745">
        <v>31.707180000000001</v>
      </c>
      <c r="HB293" s="745">
        <v>46.85219</v>
      </c>
      <c r="HC293" s="745">
        <v>6.1012599999999999</v>
      </c>
      <c r="HD293" s="745">
        <v>8.992799999999999</v>
      </c>
      <c r="HE293" s="745">
        <v>14.1875</v>
      </c>
      <c r="HF293" s="745">
        <v>10.728399999999999</v>
      </c>
      <c r="HG293" s="745">
        <v>38.280104581000003</v>
      </c>
      <c r="HH293" s="745">
        <v>19.21824221</v>
      </c>
      <c r="HI293" s="745">
        <v>3.4928711909999999</v>
      </c>
      <c r="HJ293" s="745">
        <v>16.503664744000002</v>
      </c>
      <c r="HK293" s="745">
        <v>16.912173433</v>
      </c>
      <c r="HL293" s="745">
        <v>14.65821757</v>
      </c>
      <c r="HM293" s="745">
        <v>45.488008786000002</v>
      </c>
      <c r="HN293" s="745">
        <v>30.685310925</v>
      </c>
      <c r="HO293" s="745">
        <v>20.505813729</v>
      </c>
      <c r="HP293" s="745">
        <v>7.8191067849999998</v>
      </c>
      <c r="HQ293" s="745">
        <v>27.064540614999999</v>
      </c>
      <c r="HR293" s="745">
        <v>13.416189154</v>
      </c>
      <c r="HS293" s="745">
        <v>30.291457128000001</v>
      </c>
      <c r="HT293" s="745">
        <v>23.947314263999999</v>
      </c>
      <c r="HU293" s="745">
        <v>12.362992740999999</v>
      </c>
      <c r="HV293" s="745">
        <v>21.517392606000001</v>
      </c>
      <c r="HW293" s="745">
        <v>23.682749282</v>
      </c>
      <c r="HX293" s="745">
        <v>32.481324956000002</v>
      </c>
      <c r="HY293" s="745">
        <v>26.759737409</v>
      </c>
      <c r="HZ293" s="745">
        <v>64.034057740999998</v>
      </c>
      <c r="IA293" s="745">
        <v>36.776276578000001</v>
      </c>
      <c r="IB293" s="745">
        <v>18.732472962999999</v>
      </c>
      <c r="IC293" s="745">
        <v>31.425210746000001</v>
      </c>
      <c r="ID293" s="745">
        <v>28.036566303000001</v>
      </c>
      <c r="IE293" s="745">
        <v>20.871269851000001</v>
      </c>
      <c r="IF293" s="745">
        <v>19.008571825000001</v>
      </c>
      <c r="IG293" s="745">
        <v>17.450130183999999</v>
      </c>
      <c r="IH293" s="745">
        <v>33.116301632999999</v>
      </c>
      <c r="II293" s="745">
        <v>26.094432314999999</v>
      </c>
      <c r="IJ293" s="745">
        <v>44.998493394999997</v>
      </c>
      <c r="IK293" s="745">
        <v>78.902201219999995</v>
      </c>
      <c r="IL293" s="745">
        <v>45.806131833999999</v>
      </c>
      <c r="IM293" s="745">
        <v>32.207662052000003</v>
      </c>
      <c r="IN293" s="745">
        <v>16.489001077000001</v>
      </c>
      <c r="IO293" s="745">
        <v>30.797304453999999</v>
      </c>
      <c r="IP293" s="745">
        <v>40.144479420000003</v>
      </c>
      <c r="IQ293" s="745">
        <v>47.547703896999998</v>
      </c>
      <c r="IR293" s="745">
        <v>28.742775963</v>
      </c>
      <c r="IS293" s="745">
        <v>14.383686656</v>
      </c>
      <c r="IT293" s="745">
        <v>57.002527604999997</v>
      </c>
      <c r="IU293" s="745">
        <v>37.214416708000002</v>
      </c>
      <c r="IV293" s="745">
        <v>24.533894926999999</v>
      </c>
      <c r="IW293" s="745">
        <v>57.665731115</v>
      </c>
      <c r="IX293" s="745">
        <v>62.479018287999999</v>
      </c>
      <c r="IY293" s="745">
        <v>29.876977194999998</v>
      </c>
      <c r="IZ293" s="745">
        <v>24.510819567999999</v>
      </c>
      <c r="JA293" s="745">
        <v>31.191320255000001</v>
      </c>
      <c r="JB293" s="745">
        <v>19.781208627000002</v>
      </c>
      <c r="JC293" s="745">
        <v>36.670557473000002</v>
      </c>
      <c r="JD293" s="745">
        <v>39.918205536999999</v>
      </c>
      <c r="JE293" s="745">
        <v>14.805941098</v>
      </c>
      <c r="JF293" s="745">
        <v>55.250912331000002</v>
      </c>
      <c r="JG293" s="745">
        <v>37.215884711999998</v>
      </c>
      <c r="JH293" s="745">
        <v>17.677582613999999</v>
      </c>
      <c r="JI293" s="745">
        <v>60.345860789</v>
      </c>
      <c r="JJ293" s="745">
        <v>55.610312768999997</v>
      </c>
      <c r="JK293" s="745">
        <v>7.9984918089999999</v>
      </c>
      <c r="JL293" s="745">
        <v>7.9984918089999999</v>
      </c>
      <c r="JM293" s="745">
        <v>57.63256397</v>
      </c>
      <c r="JN293" s="745">
        <v>42.977248097999997</v>
      </c>
      <c r="JO293" s="745">
        <v>44.711899309000003</v>
      </c>
      <c r="JP293" s="745">
        <v>39.024985354999998</v>
      </c>
      <c r="JQ293" s="745">
        <v>19.645622919000001</v>
      </c>
      <c r="JR293" s="745">
        <v>83.314393476999996</v>
      </c>
      <c r="JS293" s="745">
        <v>34.696378115999998</v>
      </c>
      <c r="JT293" s="745">
        <v>30.38618468</v>
      </c>
      <c r="JU293" s="745">
        <v>43.270346683</v>
      </c>
      <c r="JV293" s="745">
        <v>40.489700677000002</v>
      </c>
      <c r="JW293" s="745">
        <v>19.011669787999999</v>
      </c>
      <c r="JX293" s="745">
        <v>27.928875783999999</v>
      </c>
      <c r="JY293" s="745">
        <v>32.216142105000003</v>
      </c>
      <c r="JZ293" s="745">
        <v>34.432715870000003</v>
      </c>
      <c r="KA293" s="745">
        <v>53.201433113</v>
      </c>
      <c r="KB293" s="745">
        <v>46.650960023000003</v>
      </c>
      <c r="KC293" s="745">
        <v>58.397181713999998</v>
      </c>
      <c r="KD293" s="745">
        <v>55.415338763999998</v>
      </c>
      <c r="KE293" s="745">
        <v>58.919306761999998</v>
      </c>
      <c r="KF293" s="745">
        <v>47.107478352999998</v>
      </c>
      <c r="KG293" s="745">
        <v>92.436332003000004</v>
      </c>
      <c r="KH293" s="745">
        <v>87.662794950000006</v>
      </c>
      <c r="KI293" s="745">
        <v>29.336689837000002</v>
      </c>
      <c r="KJ293" s="748">
        <v>37.467885670999998</v>
      </c>
      <c r="KK293" s="748">
        <v>39.451502786000006</v>
      </c>
      <c r="KL293" s="748">
        <v>48.433684837999998</v>
      </c>
      <c r="KM293" s="748">
        <v>42.281539246999998</v>
      </c>
      <c r="KN293" s="748">
        <v>41.602428701999997</v>
      </c>
      <c r="KO293" s="748">
        <v>31.945720539</v>
      </c>
      <c r="KP293" s="748">
        <v>35.485007250999999</v>
      </c>
      <c r="KQ293" s="748">
        <v>40.073490468000003</v>
      </c>
      <c r="KR293" s="748">
        <v>29.438954741</v>
      </c>
      <c r="KS293" s="748">
        <v>39.993022592000003</v>
      </c>
      <c r="KT293" s="748">
        <v>64.253409435999998</v>
      </c>
      <c r="KU293" s="748">
        <v>34.872384849999996</v>
      </c>
      <c r="KV293" s="748">
        <v>36.244246215000004</v>
      </c>
      <c r="KW293" s="748">
        <v>30.388938072999998</v>
      </c>
      <c r="KX293" s="748">
        <v>32.798715348999998</v>
      </c>
      <c r="KY293" s="748">
        <v>42.276793343999998</v>
      </c>
      <c r="KZ293" s="748">
        <v>38.236603162999998</v>
      </c>
      <c r="LA293" s="748">
        <v>85.751569892999996</v>
      </c>
      <c r="LB293" s="748">
        <v>0</v>
      </c>
      <c r="LC293" s="748">
        <v>0</v>
      </c>
      <c r="LD293" s="748">
        <v>0</v>
      </c>
      <c r="LE293" s="748">
        <v>0</v>
      </c>
      <c r="LF293" s="748">
        <v>0</v>
      </c>
      <c r="LG293" s="748">
        <v>0</v>
      </c>
      <c r="LH293" s="748">
        <v>0</v>
      </c>
      <c r="LI293" s="748">
        <v>0</v>
      </c>
      <c r="LJ293" s="748">
        <v>0</v>
      </c>
      <c r="LK293" s="748">
        <v>0</v>
      </c>
      <c r="LL293" s="748">
        <v>0</v>
      </c>
      <c r="LM293" s="748">
        <v>0</v>
      </c>
      <c r="LN293" s="748"/>
      <c r="LO293" s="748"/>
      <c r="LP293" s="748"/>
      <c r="LQ293" s="748"/>
      <c r="LR293" s="748"/>
      <c r="LS293" s="748"/>
      <c r="LT293" s="748"/>
      <c r="LU293" s="748"/>
      <c r="LV293" s="748"/>
      <c r="LW293" s="748"/>
      <c r="LX293" s="748"/>
      <c r="LY293" s="748"/>
      <c r="LZ293" s="748"/>
      <c r="MA293" s="748"/>
      <c r="MB293" s="748"/>
      <c r="MC293" s="748"/>
      <c r="MD293" s="748"/>
      <c r="ME293" s="748"/>
      <c r="MF293" s="748"/>
      <c r="MG293" s="748"/>
      <c r="MH293" s="748"/>
      <c r="MI293" s="748"/>
      <c r="MJ293" s="748"/>
      <c r="MK293" s="748"/>
      <c r="ML293" s="748"/>
      <c r="MM293" s="748"/>
      <c r="MN293" s="748"/>
      <c r="MO293" s="748"/>
      <c r="MP293" s="748"/>
      <c r="MQ293" s="748"/>
      <c r="MR293" s="748"/>
      <c r="MS293" s="748"/>
      <c r="MT293" s="748"/>
      <c r="MU293" s="748"/>
      <c r="MV293" s="748"/>
      <c r="MW293" s="748"/>
    </row>
    <row r="294" spans="1:361" ht="15.6">
      <c r="A294" s="740" t="s">
        <v>763</v>
      </c>
      <c r="B294" s="746"/>
      <c r="C294" s="746"/>
      <c r="D294" s="746"/>
      <c r="E294" s="746"/>
      <c r="F294" s="746"/>
      <c r="G294" s="746"/>
      <c r="H294" s="746"/>
      <c r="I294" s="746"/>
      <c r="J294" s="746"/>
      <c r="K294" s="746"/>
      <c r="L294" s="746"/>
      <c r="M294" s="746"/>
      <c r="N294" s="746"/>
      <c r="O294" s="746"/>
      <c r="P294" s="746"/>
      <c r="Q294" s="746"/>
      <c r="R294" s="746"/>
      <c r="S294" s="746"/>
      <c r="T294" s="746"/>
      <c r="U294" s="746"/>
      <c r="V294" s="746"/>
      <c r="W294" s="746"/>
      <c r="X294" s="746"/>
      <c r="Y294" s="746"/>
      <c r="Z294" s="746"/>
      <c r="AA294" s="746"/>
      <c r="AB294" s="746"/>
      <c r="AC294" s="746"/>
      <c r="AD294" s="746"/>
      <c r="AE294" s="746"/>
      <c r="AF294" s="746"/>
      <c r="AG294" s="746"/>
      <c r="AH294" s="746"/>
      <c r="AI294" s="746"/>
      <c r="AJ294" s="746"/>
      <c r="AK294" s="746"/>
      <c r="AL294" s="746"/>
      <c r="AM294" s="746"/>
      <c r="AN294" s="746"/>
      <c r="AO294" s="746"/>
      <c r="AP294" s="746"/>
      <c r="AQ294" s="746"/>
      <c r="AR294" s="746"/>
      <c r="AS294" s="746"/>
      <c r="AT294" s="746"/>
      <c r="AU294" s="746"/>
      <c r="AV294" s="746"/>
      <c r="AW294" s="746"/>
      <c r="AX294" s="746">
        <v>4.7734229166666671</v>
      </c>
      <c r="AY294" s="746">
        <v>4.7734229166666671</v>
      </c>
      <c r="AZ294" s="746">
        <v>4.7734229166666671</v>
      </c>
      <c r="BA294" s="746">
        <v>4.7734229166666671</v>
      </c>
      <c r="BB294" s="746">
        <v>4.7734229166666671</v>
      </c>
      <c r="BC294" s="746">
        <v>4.7734229166666671</v>
      </c>
      <c r="BD294" s="746">
        <v>4.7734229166666671</v>
      </c>
      <c r="BE294" s="746">
        <v>4.7734229166666671</v>
      </c>
      <c r="BF294" s="746">
        <v>4.7734229166666671</v>
      </c>
      <c r="BG294" s="746">
        <v>4.7734229166666671</v>
      </c>
      <c r="BH294" s="746">
        <v>4.7734229166666671</v>
      </c>
      <c r="BI294" s="746">
        <v>4.7734229166666671</v>
      </c>
      <c r="BJ294" s="746">
        <v>4.8817625000000007</v>
      </c>
      <c r="BK294" s="746">
        <v>4.8817625000000007</v>
      </c>
      <c r="BL294" s="746">
        <v>4.8817625000000007</v>
      </c>
      <c r="BM294" s="746">
        <v>4.8817625000000007</v>
      </c>
      <c r="BN294" s="746">
        <v>4.8817625000000007</v>
      </c>
      <c r="BO294" s="746">
        <v>4.8817625000000007</v>
      </c>
      <c r="BP294" s="746">
        <v>4.8817625000000007</v>
      </c>
      <c r="BQ294" s="746">
        <v>4.8817625000000007</v>
      </c>
      <c r="BR294" s="746">
        <v>4.8817625000000007</v>
      </c>
      <c r="BS294" s="746">
        <v>4.8817625000000007</v>
      </c>
      <c r="BT294" s="746">
        <v>4.8817625000000007</v>
      </c>
      <c r="BU294" s="746">
        <v>4.8817625000000007</v>
      </c>
      <c r="BV294" s="746">
        <v>4.4907770833333336</v>
      </c>
      <c r="BW294" s="746">
        <v>4.4907770833333336</v>
      </c>
      <c r="BX294" s="746">
        <v>4.4907770833333336</v>
      </c>
      <c r="BY294" s="746">
        <v>4.4907770833333336</v>
      </c>
      <c r="BZ294" s="746">
        <v>4.4907770833333336</v>
      </c>
      <c r="CA294" s="746">
        <v>4.4907770833333336</v>
      </c>
      <c r="CB294" s="746">
        <v>4.4907770833333336</v>
      </c>
      <c r="CC294" s="746">
        <v>4.4907770833333336</v>
      </c>
      <c r="CD294" s="746">
        <v>4.4907770833333336</v>
      </c>
      <c r="CE294" s="746">
        <v>4.4907770833333336</v>
      </c>
      <c r="CF294" s="746">
        <v>4.4907770833333336</v>
      </c>
      <c r="CG294" s="746">
        <v>4.4907770833333336</v>
      </c>
      <c r="CH294" s="746">
        <v>4.0879374999999998</v>
      </c>
      <c r="CI294" s="746">
        <v>4.0879374999999998</v>
      </c>
      <c r="CJ294" s="746">
        <v>4.0879374999999998</v>
      </c>
      <c r="CK294" s="746">
        <v>4.0879374999999998</v>
      </c>
      <c r="CL294" s="746">
        <v>4.0879374999999998</v>
      </c>
      <c r="CM294" s="746">
        <v>4.0879374999999998</v>
      </c>
      <c r="CN294" s="746">
        <v>4.0879374999999998</v>
      </c>
      <c r="CO294" s="746">
        <v>4.0879374999999998</v>
      </c>
      <c r="CP294" s="746">
        <v>4.0879374999999998</v>
      </c>
      <c r="CQ294" s="746">
        <v>4.0879374999999998</v>
      </c>
      <c r="CR294" s="746">
        <v>4.0879374999999998</v>
      </c>
      <c r="CS294" s="746">
        <v>4.0879374999999998</v>
      </c>
      <c r="CT294" s="746">
        <v>3.8852833333333336</v>
      </c>
      <c r="CU294" s="746">
        <v>3.8852833333333336</v>
      </c>
      <c r="CV294" s="746">
        <v>3.8852833333333336</v>
      </c>
      <c r="CW294" s="746">
        <v>3.8852833333333336</v>
      </c>
      <c r="CX294" s="746">
        <v>3.8852833333333336</v>
      </c>
      <c r="CY294" s="746">
        <v>3.8852833333333336</v>
      </c>
      <c r="CZ294" s="746">
        <v>3.8852833333333336</v>
      </c>
      <c r="DA294" s="746">
        <v>3.8852833333333336</v>
      </c>
      <c r="DB294" s="746">
        <v>3.8852833333333336</v>
      </c>
      <c r="DC294" s="746">
        <v>3.8852833333333336</v>
      </c>
      <c r="DD294" s="746">
        <v>3.8852833333333336</v>
      </c>
      <c r="DE294" s="746">
        <v>3.8852833333333336</v>
      </c>
      <c r="DF294" s="746">
        <v>4.6862827616666669</v>
      </c>
      <c r="DG294" s="746">
        <v>4.6862827616666669</v>
      </c>
      <c r="DH294" s="746">
        <v>4.6862827616666669</v>
      </c>
      <c r="DI294" s="746">
        <v>4.6862827616666669</v>
      </c>
      <c r="DJ294" s="746">
        <v>4.6862827616666669</v>
      </c>
      <c r="DK294" s="746">
        <v>4.6862827616666669</v>
      </c>
      <c r="DL294" s="746">
        <v>4.6862827616666669</v>
      </c>
      <c r="DM294" s="746">
        <v>4.6862827616666669</v>
      </c>
      <c r="DN294" s="746">
        <v>4.6862827616666669</v>
      </c>
      <c r="DO294" s="746">
        <v>4.6862827616666669</v>
      </c>
      <c r="DP294" s="746">
        <v>4.6862827616666669</v>
      </c>
      <c r="DQ294" s="746">
        <v>4.6862827616666669</v>
      </c>
      <c r="DR294" s="746">
        <v>6.1887676066666657</v>
      </c>
      <c r="DS294" s="746">
        <v>6.1887676066666657</v>
      </c>
      <c r="DT294" s="746">
        <v>6.1887676066666657</v>
      </c>
      <c r="DU294" s="746">
        <v>6.1887676066666657</v>
      </c>
      <c r="DV294" s="746">
        <v>6.1887676066666657</v>
      </c>
      <c r="DW294" s="746">
        <v>6.1887676066666657</v>
      </c>
      <c r="DX294" s="746">
        <v>6.1887676066666657</v>
      </c>
      <c r="DY294" s="746">
        <v>6.1887676066666657</v>
      </c>
      <c r="DZ294" s="746">
        <v>6.1887676066666657</v>
      </c>
      <c r="EA294" s="746">
        <v>6.1887676066666657</v>
      </c>
      <c r="EB294" s="746">
        <v>6.1887676066666657</v>
      </c>
      <c r="EC294" s="746">
        <v>6.1887676066666657</v>
      </c>
      <c r="ED294" s="746">
        <v>7.1998306783333339</v>
      </c>
      <c r="EE294" s="746">
        <v>7.1998306783333339</v>
      </c>
      <c r="EF294" s="746">
        <v>7.1998306783333339</v>
      </c>
      <c r="EG294" s="746">
        <v>7.1998306783333339</v>
      </c>
      <c r="EH294" s="746">
        <v>7.1998306783333339</v>
      </c>
      <c r="EI294" s="746">
        <v>7.1998306783333339</v>
      </c>
      <c r="EJ294" s="746">
        <v>7.1998306783333339</v>
      </c>
      <c r="EK294" s="746">
        <v>7.1998306783333339</v>
      </c>
      <c r="EL294" s="746">
        <v>7.1998306783333339</v>
      </c>
      <c r="EM294" s="746">
        <v>7.1998306783333339</v>
      </c>
      <c r="EN294" s="746">
        <v>7.1998306783333339</v>
      </c>
      <c r="EO294" s="746">
        <v>7.1998306783333339</v>
      </c>
      <c r="EP294" s="746">
        <v>0</v>
      </c>
      <c r="EQ294" s="746">
        <v>0</v>
      </c>
      <c r="ER294" s="746">
        <v>29.4</v>
      </c>
      <c r="ES294" s="746">
        <v>0</v>
      </c>
      <c r="ET294" s="746">
        <v>0</v>
      </c>
      <c r="EU294" s="746">
        <v>29.3</v>
      </c>
      <c r="EV294" s="746">
        <v>0</v>
      </c>
      <c r="EW294" s="746">
        <v>0</v>
      </c>
      <c r="EX294" s="746">
        <v>31.4</v>
      </c>
      <c r="EY294" s="746">
        <v>0</v>
      </c>
      <c r="EZ294" s="746">
        <v>0</v>
      </c>
      <c r="FA294" s="746">
        <v>32.4</v>
      </c>
      <c r="FB294" s="746">
        <v>0</v>
      </c>
      <c r="FC294" s="746">
        <v>0</v>
      </c>
      <c r="FD294" s="746">
        <v>21.242069999999998</v>
      </c>
      <c r="FE294" s="746">
        <v>0</v>
      </c>
      <c r="FF294" s="746">
        <v>0</v>
      </c>
      <c r="FG294" s="746">
        <v>29.22842</v>
      </c>
      <c r="FH294" s="746">
        <v>0</v>
      </c>
      <c r="FI294" s="746">
        <v>0</v>
      </c>
      <c r="FJ294" s="746">
        <v>30.385300000000001</v>
      </c>
      <c r="FK294" s="746">
        <v>0</v>
      </c>
      <c r="FL294" s="746">
        <v>0</v>
      </c>
      <c r="FM294" s="746">
        <v>67.686899999999994</v>
      </c>
      <c r="FN294" s="746">
        <v>0</v>
      </c>
      <c r="FO294" s="746">
        <v>0</v>
      </c>
      <c r="FP294" s="746">
        <v>39.441300000000005</v>
      </c>
      <c r="FQ294" s="746">
        <v>0</v>
      </c>
      <c r="FR294" s="746">
        <v>0</v>
      </c>
      <c r="FS294" s="746">
        <v>28.791571012000006</v>
      </c>
      <c r="FT294" s="746">
        <v>0</v>
      </c>
      <c r="FU294" s="746">
        <v>0</v>
      </c>
      <c r="FV294" s="746">
        <v>39.314281945000005</v>
      </c>
      <c r="FW294" s="746">
        <v>0</v>
      </c>
      <c r="FX294" s="746">
        <v>0</v>
      </c>
      <c r="FY294" s="746">
        <v>48.320237470999992</v>
      </c>
      <c r="FZ294" s="746">
        <v>0</v>
      </c>
      <c r="GA294" s="746">
        <v>0</v>
      </c>
      <c r="GB294" s="746">
        <v>32.635025601999999</v>
      </c>
      <c r="GC294" s="746">
        <v>0</v>
      </c>
      <c r="GD294" s="746">
        <v>0</v>
      </c>
      <c r="GE294" s="746">
        <v>36.601549328000004</v>
      </c>
      <c r="GF294" s="746">
        <v>0</v>
      </c>
      <c r="GG294" s="746">
        <v>0</v>
      </c>
      <c r="GH294" s="746">
        <v>40.564456559999996</v>
      </c>
      <c r="GI294" s="746">
        <v>0</v>
      </c>
      <c r="GJ294" s="746">
        <v>0</v>
      </c>
      <c r="GK294" s="746">
        <v>47.876462140999998</v>
      </c>
      <c r="GL294" s="746">
        <v>0</v>
      </c>
      <c r="GM294" s="746">
        <v>0</v>
      </c>
      <c r="GN294" s="746">
        <v>78.985767354999993</v>
      </c>
      <c r="GO294" s="746">
        <v>0</v>
      </c>
      <c r="GP294" s="746">
        <v>0</v>
      </c>
      <c r="GQ294" s="746">
        <v>52.305443629000003</v>
      </c>
      <c r="GR294" s="746">
        <v>0</v>
      </c>
      <c r="GS294" s="746">
        <v>0</v>
      </c>
      <c r="GT294" s="746">
        <v>37.795994708999999</v>
      </c>
      <c r="GU294" s="746">
        <v>0</v>
      </c>
      <c r="GV294" s="746">
        <v>0</v>
      </c>
      <c r="GW294" s="746">
        <v>72.880383401000003</v>
      </c>
      <c r="GX294" s="746">
        <v>0</v>
      </c>
      <c r="GY294" s="746">
        <v>0</v>
      </c>
      <c r="GZ294" s="746">
        <v>74.443160237000001</v>
      </c>
      <c r="HA294" s="746">
        <v>0</v>
      </c>
      <c r="HB294" s="746">
        <v>0</v>
      </c>
      <c r="HC294" s="746">
        <v>79.585584824000009</v>
      </c>
      <c r="HD294" s="746">
        <v>0</v>
      </c>
      <c r="HE294" s="746">
        <v>0</v>
      </c>
      <c r="HF294" s="746">
        <v>85.534600000000012</v>
      </c>
      <c r="HG294" s="746">
        <v>0</v>
      </c>
      <c r="HH294" s="746">
        <v>0</v>
      </c>
      <c r="HI294" s="746">
        <v>0</v>
      </c>
      <c r="HJ294" s="746">
        <v>0</v>
      </c>
      <c r="HK294" s="746">
        <v>0</v>
      </c>
      <c r="HL294" s="746">
        <v>0</v>
      </c>
      <c r="HM294" s="746">
        <v>0</v>
      </c>
      <c r="HN294" s="746">
        <v>0</v>
      </c>
      <c r="HO294" s="746">
        <v>0</v>
      </c>
      <c r="HP294" s="746">
        <v>33.442606270771698</v>
      </c>
      <c r="HQ294" s="746">
        <v>10.11084003473381</v>
      </c>
      <c r="HR294" s="746">
        <v>40.029800420294492</v>
      </c>
      <c r="HS294" s="746">
        <v>52.129023568949599</v>
      </c>
      <c r="HT294" s="746">
        <v>36.938693920135449</v>
      </c>
      <c r="HU294" s="746">
        <v>30.216815742000946</v>
      </c>
      <c r="HV294" s="746">
        <v>35.465421401968307</v>
      </c>
      <c r="HW294" s="746">
        <v>17.270006588434697</v>
      </c>
      <c r="HX294" s="746">
        <v>19.001184852918993</v>
      </c>
      <c r="HY294" s="746">
        <v>62.239680572925209</v>
      </c>
      <c r="HZ294" s="746">
        <v>24.906248327884175</v>
      </c>
      <c r="IA294" s="746">
        <v>30.627619857661593</v>
      </c>
      <c r="IB294" s="746">
        <v>22.634250257573093</v>
      </c>
      <c r="IC294" s="746">
        <v>24.52159962765402</v>
      </c>
      <c r="ID294" s="746">
        <v>26.668254940129891</v>
      </c>
      <c r="IE294" s="746">
        <v>30.063085946442769</v>
      </c>
      <c r="IF294" s="746">
        <v>37.895227394663344</v>
      </c>
      <c r="IG294" s="746">
        <v>37.215800957066605</v>
      </c>
      <c r="IH294" s="746">
        <v>27.254137346920125</v>
      </c>
      <c r="II294" s="746">
        <v>24.408593314944181</v>
      </c>
      <c r="IJ294" s="746">
        <v>27.545518918423681</v>
      </c>
      <c r="IK294" s="746">
        <v>16.514020665328591</v>
      </c>
      <c r="IL294" s="746">
        <v>31.02010684723729</v>
      </c>
      <c r="IM294" s="746">
        <v>34.526302365791111</v>
      </c>
      <c r="IN294" s="746">
        <v>13.815378550313035</v>
      </c>
      <c r="IO294" s="746">
        <v>22.733842588357085</v>
      </c>
      <c r="IP294" s="746">
        <v>27.656144330049869</v>
      </c>
      <c r="IQ294" s="746">
        <v>11.279776217524869</v>
      </c>
      <c r="IR294" s="746">
        <v>33.722199077256178</v>
      </c>
      <c r="IS294" s="746">
        <v>39.096493741725958</v>
      </c>
      <c r="IT294" s="746">
        <v>16.2369795516545</v>
      </c>
      <c r="IU294" s="746">
        <v>17.042901420444629</v>
      </c>
      <c r="IV294" s="746">
        <v>28.86465210535188</v>
      </c>
      <c r="IW294" s="746">
        <v>23.993006012909991</v>
      </c>
      <c r="IX294" s="746">
        <v>26.171525515564543</v>
      </c>
      <c r="IY294" s="746">
        <v>11.195116230480462</v>
      </c>
      <c r="IZ294" s="746">
        <v>7.8666976505732329</v>
      </c>
      <c r="JA294" s="746">
        <v>10.426636676368915</v>
      </c>
      <c r="JB294" s="746">
        <v>39.534174137009401</v>
      </c>
      <c r="JC294" s="746">
        <v>9.2505464423914212</v>
      </c>
      <c r="JD294" s="746">
        <v>11.369225287213002</v>
      </c>
      <c r="JE294" s="746">
        <v>20.325144909231</v>
      </c>
      <c r="JF294" s="746">
        <v>27.096548810042002</v>
      </c>
      <c r="JG294" s="746">
        <v>3.1183098931750002</v>
      </c>
      <c r="JH294" s="746">
        <v>21.614232810366996</v>
      </c>
      <c r="JI294" s="746">
        <v>33.695296073125377</v>
      </c>
      <c r="JJ294" s="746">
        <v>12.780071612072998</v>
      </c>
      <c r="JK294" s="746">
        <v>21.164277456465001</v>
      </c>
      <c r="JL294" s="746">
        <v>21.74761611951476</v>
      </c>
      <c r="JM294" s="746">
        <v>25.760209253194738</v>
      </c>
      <c r="JN294" s="746">
        <v>23.0598770162485</v>
      </c>
      <c r="JO294" s="746">
        <v>23.712366129118919</v>
      </c>
      <c r="JP294" s="746">
        <v>26.735410227996319</v>
      </c>
      <c r="JQ294" s="746">
        <v>31.381530689116762</v>
      </c>
      <c r="JR294" s="746">
        <v>27.909894950615559</v>
      </c>
      <c r="JS294" s="746">
        <v>16.955218745007535</v>
      </c>
      <c r="JT294" s="746">
        <v>40.070005726957909</v>
      </c>
      <c r="JU294" s="746">
        <v>15.661802557920968</v>
      </c>
      <c r="JV294" s="746">
        <v>27.208560267357019</v>
      </c>
      <c r="JW294" s="746">
        <v>58.857923823111022</v>
      </c>
      <c r="JX294" s="746">
        <v>26.154033663094854</v>
      </c>
      <c r="JY294" s="746">
        <v>18.445545378356144</v>
      </c>
      <c r="JZ294" s="746">
        <v>47.015260453214999</v>
      </c>
      <c r="KA294" s="746">
        <v>29.197911488066648</v>
      </c>
      <c r="KB294" s="746">
        <v>21.519785242485</v>
      </c>
      <c r="KC294" s="746">
        <v>58.928926885631995</v>
      </c>
      <c r="KD294" s="746">
        <v>35.348274640719566</v>
      </c>
      <c r="KE294" s="746">
        <v>30.552618112890165</v>
      </c>
      <c r="KF294" s="746">
        <v>44.041510783832905</v>
      </c>
      <c r="KG294" s="746">
        <v>31.903327200566636</v>
      </c>
      <c r="KH294" s="746">
        <v>28.888202852077264</v>
      </c>
      <c r="KI294" s="746">
        <v>76.008599532845508</v>
      </c>
      <c r="KJ294" s="746">
        <v>33.280121402833174</v>
      </c>
      <c r="KK294" s="746">
        <v>46.962321956311172</v>
      </c>
      <c r="KL294" s="746">
        <v>42.414009539210497</v>
      </c>
      <c r="KM294" s="746">
        <v>34.784045042298231</v>
      </c>
      <c r="KN294" s="746">
        <v>44.060011411470597</v>
      </c>
      <c r="KO294" s="746">
        <v>65.340583448423502</v>
      </c>
      <c r="KP294" s="746">
        <v>41.617049318678283</v>
      </c>
      <c r="KQ294" s="746">
        <v>45.92982365208664</v>
      </c>
      <c r="KR294" s="746">
        <v>46.527671511998889</v>
      </c>
      <c r="KS294" s="746">
        <v>44.396108784472418</v>
      </c>
      <c r="KT294" s="746">
        <v>53.012151564884498</v>
      </c>
      <c r="KU294" s="746">
        <v>49.474995745698159</v>
      </c>
      <c r="KV294" s="746">
        <v>135.59233209151731</v>
      </c>
      <c r="KW294" s="746">
        <v>66.297949603163616</v>
      </c>
      <c r="KX294" s="746">
        <v>48.100940610604894</v>
      </c>
      <c r="KY294" s="746">
        <v>33.241717161059192</v>
      </c>
      <c r="KZ294" s="746">
        <v>50.094245062684081</v>
      </c>
      <c r="LA294" s="746">
        <v>52.196346233816548</v>
      </c>
      <c r="LB294" s="746">
        <v>0</v>
      </c>
      <c r="LC294" s="746">
        <v>0</v>
      </c>
      <c r="LD294" s="746">
        <v>0</v>
      </c>
      <c r="LE294" s="746">
        <v>0</v>
      </c>
      <c r="LF294" s="746">
        <v>0</v>
      </c>
      <c r="LG294" s="746">
        <v>0</v>
      </c>
      <c r="LH294" s="746">
        <v>0</v>
      </c>
      <c r="LI294" s="746">
        <v>0</v>
      </c>
      <c r="LJ294" s="746">
        <v>0</v>
      </c>
      <c r="LK294" s="746">
        <v>0</v>
      </c>
      <c r="LL294" s="746">
        <v>0</v>
      </c>
      <c r="LM294" s="746">
        <v>0</v>
      </c>
      <c r="LN294" s="746"/>
      <c r="LO294" s="746"/>
      <c r="LP294" s="746"/>
      <c r="LQ294" s="746"/>
      <c r="LR294" s="746"/>
      <c r="LS294" s="746"/>
      <c r="LT294" s="746"/>
      <c r="LU294" s="746"/>
      <c r="LV294" s="746"/>
      <c r="LW294" s="746"/>
      <c r="LX294" s="746"/>
      <c r="LY294" s="746"/>
      <c r="LZ294" s="746"/>
      <c r="MA294" s="746"/>
      <c r="MB294" s="746"/>
      <c r="MC294" s="746"/>
      <c r="MD294" s="746"/>
      <c r="ME294" s="746"/>
      <c r="MF294" s="746"/>
      <c r="MG294" s="746"/>
      <c r="MH294" s="746"/>
      <c r="MI294" s="746"/>
      <c r="MJ294" s="746"/>
      <c r="MK294" s="746"/>
      <c r="ML294" s="746"/>
      <c r="MM294" s="746"/>
      <c r="MN294" s="746"/>
      <c r="MO294" s="746"/>
      <c r="MP294" s="746"/>
      <c r="MQ294" s="746"/>
      <c r="MR294" s="746"/>
      <c r="MS294" s="746"/>
      <c r="MT294" s="746"/>
      <c r="MU294" s="746"/>
      <c r="MV294" s="746"/>
      <c r="MW294" s="746"/>
    </row>
    <row r="295" spans="1:361" ht="15.6">
      <c r="A295" s="738" t="s">
        <v>43</v>
      </c>
      <c r="B295" s="746"/>
      <c r="C295" s="746"/>
      <c r="D295" s="746"/>
      <c r="E295" s="746"/>
      <c r="F295" s="746"/>
      <c r="G295" s="746"/>
      <c r="H295" s="746"/>
      <c r="I295" s="746"/>
      <c r="J295" s="746"/>
      <c r="K295" s="746"/>
      <c r="L295" s="746"/>
      <c r="M295" s="746"/>
      <c r="N295" s="746"/>
      <c r="O295" s="746"/>
      <c r="P295" s="746"/>
      <c r="Q295" s="746"/>
      <c r="R295" s="746"/>
      <c r="S295" s="746"/>
      <c r="T295" s="746"/>
      <c r="U295" s="746"/>
      <c r="V295" s="746"/>
      <c r="W295" s="746"/>
      <c r="X295" s="746"/>
      <c r="Y295" s="746"/>
      <c r="Z295" s="746"/>
      <c r="AA295" s="746"/>
      <c r="AB295" s="746"/>
      <c r="AC295" s="746"/>
      <c r="AD295" s="746"/>
      <c r="AE295" s="746"/>
      <c r="AF295" s="746"/>
      <c r="AG295" s="746"/>
      <c r="AH295" s="746"/>
      <c r="AI295" s="746"/>
      <c r="AJ295" s="746"/>
      <c r="AK295" s="746"/>
      <c r="AL295" s="746"/>
      <c r="AM295" s="746"/>
      <c r="AN295" s="746"/>
      <c r="AO295" s="746"/>
      <c r="AP295" s="746"/>
      <c r="AQ295" s="746"/>
      <c r="AR295" s="746"/>
      <c r="AS295" s="746"/>
      <c r="AT295" s="746"/>
      <c r="AU295" s="746"/>
      <c r="AV295" s="746"/>
      <c r="AW295" s="746"/>
      <c r="AX295" s="746">
        <v>2.7358333333333332E-2</v>
      </c>
      <c r="AY295" s="746">
        <v>2.7358333333333332E-2</v>
      </c>
      <c r="AZ295" s="746">
        <v>2.7358333333333332E-2</v>
      </c>
      <c r="BA295" s="746">
        <v>2.7358333333333332E-2</v>
      </c>
      <c r="BB295" s="746">
        <v>2.7358333333333332E-2</v>
      </c>
      <c r="BC295" s="746">
        <v>2.7358333333333332E-2</v>
      </c>
      <c r="BD295" s="746">
        <v>2.7358333333333332E-2</v>
      </c>
      <c r="BE295" s="746">
        <v>2.7358333333333332E-2</v>
      </c>
      <c r="BF295" s="746">
        <v>2.7358333333333332E-2</v>
      </c>
      <c r="BG295" s="746">
        <v>2.7358333333333332E-2</v>
      </c>
      <c r="BH295" s="746">
        <v>2.7358333333333332E-2</v>
      </c>
      <c r="BI295" s="746">
        <v>2.7358333333333332E-2</v>
      </c>
      <c r="BJ295" s="746">
        <v>4.3247916666666664E-2</v>
      </c>
      <c r="BK295" s="746">
        <v>4.3247916666666664E-2</v>
      </c>
      <c r="BL295" s="746">
        <v>4.3247916666666664E-2</v>
      </c>
      <c r="BM295" s="746">
        <v>4.3247916666666664E-2</v>
      </c>
      <c r="BN295" s="746">
        <v>4.3247916666666664E-2</v>
      </c>
      <c r="BO295" s="746">
        <v>4.3247916666666664E-2</v>
      </c>
      <c r="BP295" s="746">
        <v>4.3247916666666664E-2</v>
      </c>
      <c r="BQ295" s="746">
        <v>4.3247916666666664E-2</v>
      </c>
      <c r="BR295" s="746">
        <v>4.3247916666666664E-2</v>
      </c>
      <c r="BS295" s="746">
        <v>4.3247916666666664E-2</v>
      </c>
      <c r="BT295" s="746">
        <v>4.3247916666666664E-2</v>
      </c>
      <c r="BU295" s="746">
        <v>4.3247916666666664E-2</v>
      </c>
      <c r="BV295" s="746">
        <v>4.7966666666666657E-2</v>
      </c>
      <c r="BW295" s="746">
        <v>4.7966666666666657E-2</v>
      </c>
      <c r="BX295" s="746">
        <v>4.7966666666666657E-2</v>
      </c>
      <c r="BY295" s="746">
        <v>4.7966666666666657E-2</v>
      </c>
      <c r="BZ295" s="746">
        <v>4.7966666666666657E-2</v>
      </c>
      <c r="CA295" s="746">
        <v>4.7966666666666657E-2</v>
      </c>
      <c r="CB295" s="746">
        <v>4.7966666666666657E-2</v>
      </c>
      <c r="CC295" s="746">
        <v>4.7966666666666657E-2</v>
      </c>
      <c r="CD295" s="746">
        <v>4.7966666666666657E-2</v>
      </c>
      <c r="CE295" s="746">
        <v>4.7966666666666657E-2</v>
      </c>
      <c r="CF295" s="746">
        <v>4.7966666666666657E-2</v>
      </c>
      <c r="CG295" s="746">
        <v>4.7966666666666657E-2</v>
      </c>
      <c r="CH295" s="746">
        <v>8.3881250000000004E-2</v>
      </c>
      <c r="CI295" s="746">
        <v>8.3881250000000004E-2</v>
      </c>
      <c r="CJ295" s="746">
        <v>8.3881250000000004E-2</v>
      </c>
      <c r="CK295" s="746">
        <v>8.3881250000000004E-2</v>
      </c>
      <c r="CL295" s="746">
        <v>8.3881250000000004E-2</v>
      </c>
      <c r="CM295" s="746">
        <v>8.3881250000000004E-2</v>
      </c>
      <c r="CN295" s="746">
        <v>8.3881250000000004E-2</v>
      </c>
      <c r="CO295" s="746">
        <v>8.3881250000000004E-2</v>
      </c>
      <c r="CP295" s="746">
        <v>8.3881250000000004E-2</v>
      </c>
      <c r="CQ295" s="746">
        <v>8.3881250000000004E-2</v>
      </c>
      <c r="CR295" s="746">
        <v>8.3881250000000004E-2</v>
      </c>
      <c r="CS295" s="746">
        <v>8.3881250000000004E-2</v>
      </c>
      <c r="CT295" s="746">
        <v>0.55559375</v>
      </c>
      <c r="CU295" s="746">
        <v>0.55559375</v>
      </c>
      <c r="CV295" s="746">
        <v>0.55559375</v>
      </c>
      <c r="CW295" s="746">
        <v>0.55559375</v>
      </c>
      <c r="CX295" s="746">
        <v>0.55559375</v>
      </c>
      <c r="CY295" s="746">
        <v>0.55559375</v>
      </c>
      <c r="CZ295" s="746">
        <v>0.55559375</v>
      </c>
      <c r="DA295" s="746">
        <v>0.55559375</v>
      </c>
      <c r="DB295" s="746">
        <v>0.55559375</v>
      </c>
      <c r="DC295" s="746">
        <v>0.55559375</v>
      </c>
      <c r="DD295" s="746">
        <v>0.55559375</v>
      </c>
      <c r="DE295" s="746">
        <v>0.55559375</v>
      </c>
      <c r="DF295" s="746">
        <v>1.0783350444374999</v>
      </c>
      <c r="DG295" s="746">
        <v>1.0783350444374999</v>
      </c>
      <c r="DH295" s="746">
        <v>1.0783350444374999</v>
      </c>
      <c r="DI295" s="746">
        <v>1.0783350444374999</v>
      </c>
      <c r="DJ295" s="746">
        <v>1.0783350444374999</v>
      </c>
      <c r="DK295" s="746">
        <v>1.0783350444374999</v>
      </c>
      <c r="DL295" s="746">
        <v>1.0783350444374999</v>
      </c>
      <c r="DM295" s="746">
        <v>1.0783350444374999</v>
      </c>
      <c r="DN295" s="746">
        <v>1.0783350444374999</v>
      </c>
      <c r="DO295" s="746">
        <v>1.0783350444374999</v>
      </c>
      <c r="DP295" s="746">
        <v>1.0783350444374999</v>
      </c>
      <c r="DQ295" s="746">
        <v>1.0783350444374999</v>
      </c>
      <c r="DR295" s="746">
        <v>0.91351800554166651</v>
      </c>
      <c r="DS295" s="746">
        <v>0.91351800554166651</v>
      </c>
      <c r="DT295" s="746">
        <v>0.91351800554166651</v>
      </c>
      <c r="DU295" s="746">
        <v>0.91351800554166651</v>
      </c>
      <c r="DV295" s="746">
        <v>0.91351800554166651</v>
      </c>
      <c r="DW295" s="746">
        <v>0.91351800554166651</v>
      </c>
      <c r="DX295" s="746">
        <v>0.91351800554166651</v>
      </c>
      <c r="DY295" s="746">
        <v>0.91351800554166651</v>
      </c>
      <c r="DZ295" s="746">
        <v>0.91351800554166651</v>
      </c>
      <c r="EA295" s="746">
        <v>0.91351800554166651</v>
      </c>
      <c r="EB295" s="746">
        <v>0.91351800554166651</v>
      </c>
      <c r="EC295" s="746">
        <v>0.91351800554166651</v>
      </c>
      <c r="ED295" s="746">
        <v>0.99441004443750003</v>
      </c>
      <c r="EE295" s="746">
        <v>0.99441004443750003</v>
      </c>
      <c r="EF295" s="746">
        <v>0.99441004443750003</v>
      </c>
      <c r="EG295" s="746">
        <v>0.99441004443750003</v>
      </c>
      <c r="EH295" s="746">
        <v>0.99441004443750003</v>
      </c>
      <c r="EI295" s="746">
        <v>0.99441004443750003</v>
      </c>
      <c r="EJ295" s="746">
        <v>0.99441004443750003</v>
      </c>
      <c r="EK295" s="746">
        <v>0.99441004443750003</v>
      </c>
      <c r="EL295" s="746">
        <v>0.99441004443750003</v>
      </c>
      <c r="EM295" s="746">
        <v>0.99441004443750003</v>
      </c>
      <c r="EN295" s="746">
        <v>0.99441004443750003</v>
      </c>
      <c r="EO295" s="746">
        <v>0.99441004443750003</v>
      </c>
      <c r="EP295" s="746">
        <v>4.4808999999999992</v>
      </c>
      <c r="EQ295" s="746">
        <v>0.57850000000000001</v>
      </c>
      <c r="ER295" s="746">
        <v>0.15159999999999998</v>
      </c>
      <c r="ES295" s="746">
        <v>0.72110000000000007</v>
      </c>
      <c r="ET295" s="746">
        <v>1.4757</v>
      </c>
      <c r="EU295" s="746">
        <v>0.59010000000000007</v>
      </c>
      <c r="EV295" s="746">
        <v>-0.26730000000000004</v>
      </c>
      <c r="EW295" s="746">
        <v>-1.0087000000000002</v>
      </c>
      <c r="EX295" s="746">
        <v>0.75060000000000004</v>
      </c>
      <c r="EY295" s="746">
        <v>4.8931000000000004</v>
      </c>
      <c r="EZ295" s="746">
        <v>-21.798400000000001</v>
      </c>
      <c r="FA295" s="746">
        <v>1.3607</v>
      </c>
      <c r="FB295" s="746">
        <v>0.31260000000000004</v>
      </c>
      <c r="FC295" s="746">
        <v>1.4419999999999999</v>
      </c>
      <c r="FD295" s="746">
        <v>1.0884</v>
      </c>
      <c r="FE295" s="746">
        <v>5.3588999999999993</v>
      </c>
      <c r="FF295" s="746">
        <v>0.35420000000000001</v>
      </c>
      <c r="FG295" s="746">
        <v>-7.8616999999999999</v>
      </c>
      <c r="FH295" s="746">
        <v>0.92549999999999999</v>
      </c>
      <c r="FI295" s="746">
        <v>1.9539000000000002</v>
      </c>
      <c r="FJ295" s="746">
        <v>4.4584999999999999</v>
      </c>
      <c r="FK295" s="746">
        <v>3.9155000000000002</v>
      </c>
      <c r="FL295" s="746">
        <v>4.3900000000000002E-2</v>
      </c>
      <c r="FM295" s="746">
        <v>1.4965999999999999</v>
      </c>
      <c r="FN295" s="746">
        <v>0.88112000000000001</v>
      </c>
      <c r="FO295" s="746">
        <v>0.87414000000000003</v>
      </c>
      <c r="FP295" s="746">
        <v>2.13029</v>
      </c>
      <c r="FQ295" s="746">
        <v>3.5615399999999999</v>
      </c>
      <c r="FR295" s="746">
        <v>0.21575</v>
      </c>
      <c r="FS295" s="746">
        <v>0.72760999999999998</v>
      </c>
      <c r="FT295" s="746">
        <v>0.9607</v>
      </c>
      <c r="FU295" s="746">
        <v>2.2653000000000003</v>
      </c>
      <c r="FV295" s="746">
        <v>18.787800000000001</v>
      </c>
      <c r="FW295" s="746">
        <v>1.1427400000000001</v>
      </c>
      <c r="FX295" s="746">
        <v>0</v>
      </c>
      <c r="FY295" s="746">
        <v>3.13571</v>
      </c>
      <c r="FZ295" s="746">
        <v>-0.13950000000000001</v>
      </c>
      <c r="GA295" s="746">
        <v>1.3267</v>
      </c>
      <c r="GB295" s="746">
        <v>3.6400999999999999</v>
      </c>
      <c r="GC295" s="746">
        <v>2.0970999999999997</v>
      </c>
      <c r="GD295" s="746">
        <v>-1.6924000000000001</v>
      </c>
      <c r="GE295" s="746">
        <v>-1.0112999999999999</v>
      </c>
      <c r="GF295" s="746">
        <v>3.3176300000000003</v>
      </c>
      <c r="GG295" s="746">
        <v>11.5092</v>
      </c>
      <c r="GH295" s="746">
        <v>4.6128</v>
      </c>
      <c r="GI295" s="746">
        <v>2.8586999999999998</v>
      </c>
      <c r="GJ295" s="746">
        <v>-2.7444999999999999</v>
      </c>
      <c r="GK295" s="746">
        <v>4.5314399999999999</v>
      </c>
      <c r="GL295" s="746">
        <v>-14.367799999999999</v>
      </c>
      <c r="GM295" s="746">
        <v>1.4282000000000001</v>
      </c>
      <c r="GN295" s="746">
        <v>3.7641</v>
      </c>
      <c r="GO295" s="746">
        <v>2.3226999999999998</v>
      </c>
      <c r="GP295" s="746">
        <v>0.3296</v>
      </c>
      <c r="GQ295" s="746">
        <v>0.90039999999999998</v>
      </c>
      <c r="GR295" s="746">
        <v>2.0684</v>
      </c>
      <c r="GS295" s="746">
        <v>2.0551399999999997</v>
      </c>
      <c r="GT295" s="746">
        <v>-15.192024999999997</v>
      </c>
      <c r="GU295" s="746">
        <v>-9.2360449710000001</v>
      </c>
      <c r="GV295" s="746">
        <v>2.0120999999999998</v>
      </c>
      <c r="GW295" s="746">
        <v>1.6644000000000001</v>
      </c>
      <c r="GX295" s="746">
        <v>1.6830000000000001</v>
      </c>
      <c r="GY295" s="746">
        <v>2.7917700000000001</v>
      </c>
      <c r="GZ295" s="746">
        <v>4.0394603039999994</v>
      </c>
      <c r="HA295" s="746">
        <v>4.2030000000000003</v>
      </c>
      <c r="HB295" s="746">
        <v>2.6143000000000001</v>
      </c>
      <c r="HC295" s="746">
        <v>1.0662</v>
      </c>
      <c r="HD295" s="746">
        <v>4.0785999999999998</v>
      </c>
      <c r="HE295" s="746">
        <v>0.35580000000000001</v>
      </c>
      <c r="HF295" s="746">
        <v>2.0322999999999998</v>
      </c>
      <c r="HG295" s="746">
        <v>4.5972335040000001</v>
      </c>
      <c r="HH295" s="746">
        <v>2.9477860690000002</v>
      </c>
      <c r="HI295" s="746">
        <v>0.49817592700000002</v>
      </c>
      <c r="HJ295" s="746">
        <v>4.1115559690000003</v>
      </c>
      <c r="HK295" s="746">
        <v>3.1786107289999999</v>
      </c>
      <c r="HL295" s="746">
        <v>1.199526503</v>
      </c>
      <c r="HM295" s="746">
        <v>2.77495387</v>
      </c>
      <c r="HN295" s="746">
        <v>108.363833485</v>
      </c>
      <c r="HO295" s="746">
        <v>8.1158711050000001</v>
      </c>
      <c r="HP295" s="746">
        <v>-31.756337806999998</v>
      </c>
      <c r="HQ295" s="746">
        <v>21.540410693999998</v>
      </c>
      <c r="HR295" s="746">
        <v>4.644406139</v>
      </c>
      <c r="HS295" s="746">
        <v>3.6906665100000002</v>
      </c>
      <c r="HT295" s="746">
        <v>4.000771845</v>
      </c>
      <c r="HU295" s="746">
        <v>2.8386170709999998</v>
      </c>
      <c r="HV295" s="746">
        <v>9.5043488400000005</v>
      </c>
      <c r="HW295" s="746">
        <v>1.934691419</v>
      </c>
      <c r="HX295" s="746">
        <v>13.501548335997581</v>
      </c>
      <c r="HY295" s="746">
        <v>0.34203537899999997</v>
      </c>
      <c r="HZ295" s="746">
        <v>3.1439371009999997</v>
      </c>
      <c r="IA295" s="746">
        <v>15.697589456000001</v>
      </c>
      <c r="IB295" s="746">
        <v>3.3484510189305601</v>
      </c>
      <c r="IC295" s="746">
        <v>5.5814872209999997</v>
      </c>
      <c r="ID295" s="746">
        <v>30.127451912000001</v>
      </c>
      <c r="IE295" s="746">
        <v>1.7390629900000001</v>
      </c>
      <c r="IF295" s="746">
        <v>4.0454566419999995</v>
      </c>
      <c r="IG295" s="746">
        <v>2.8249999999999997</v>
      </c>
      <c r="IH295" s="746">
        <v>3.7031724830000003</v>
      </c>
      <c r="II295" s="746">
        <v>6.7260049760000005</v>
      </c>
      <c r="IJ295" s="746">
        <v>6.6991230000000002</v>
      </c>
      <c r="IK295" s="746">
        <v>0</v>
      </c>
      <c r="IL295" s="746">
        <v>3.4</v>
      </c>
      <c r="IM295" s="746">
        <v>3.3</v>
      </c>
      <c r="IN295" s="746">
        <v>5.3</v>
      </c>
      <c r="IO295" s="746">
        <v>13.347593833000001</v>
      </c>
      <c r="IP295" s="746">
        <v>8.9191911649999991</v>
      </c>
      <c r="IQ295" s="746">
        <v>3.5366866149999998</v>
      </c>
      <c r="IR295" s="746">
        <v>4.3726213439999997</v>
      </c>
      <c r="IS295" s="746">
        <v>3.514052623</v>
      </c>
      <c r="IT295" s="746">
        <v>21.152643470999998</v>
      </c>
      <c r="IU295" s="746">
        <v>11.237692828</v>
      </c>
      <c r="IV295" s="746">
        <v>2.812622325</v>
      </c>
      <c r="IW295" s="746">
        <v>3.043442787</v>
      </c>
      <c r="IX295" s="746">
        <v>2.875</v>
      </c>
      <c r="IY295" s="746">
        <v>8.3103340330000002</v>
      </c>
      <c r="IZ295" s="746">
        <v>4.8980108539999998</v>
      </c>
      <c r="JA295" s="746">
        <v>6.9066390129999995</v>
      </c>
      <c r="JB295" s="746">
        <v>6.81953502</v>
      </c>
      <c r="JC295" s="746">
        <v>11.452914823999999</v>
      </c>
      <c r="JD295" s="746">
        <v>7.6440726510000001</v>
      </c>
      <c r="JE295" s="746">
        <v>5.9949982159999999</v>
      </c>
      <c r="JF295" s="746">
        <v>16.884331552999999</v>
      </c>
      <c r="JG295" s="746">
        <v>6.81953502</v>
      </c>
      <c r="JH295" s="746">
        <v>11.516505986</v>
      </c>
      <c r="JI295" s="746">
        <v>2.6007439900000016</v>
      </c>
      <c r="JJ295" s="746">
        <v>14.771810901</v>
      </c>
      <c r="JK295" s="746">
        <v>17.527823183999999</v>
      </c>
      <c r="JL295" s="746">
        <v>9.8000000000000007</v>
      </c>
      <c r="JM295" s="746">
        <v>13.576148472</v>
      </c>
      <c r="JN295" s="746">
        <v>29.073563082</v>
      </c>
      <c r="JO295" s="746">
        <v>7.6661447689999997</v>
      </c>
      <c r="JP295" s="746">
        <v>10.20881591</v>
      </c>
      <c r="JQ295" s="746">
        <v>22.273047569999999</v>
      </c>
      <c r="JR295" s="746">
        <v>10.686760800000002</v>
      </c>
      <c r="JS295" s="746">
        <v>8.4656675769999996</v>
      </c>
      <c r="JT295" s="746">
        <v>19.679205226000001</v>
      </c>
      <c r="JU295" s="746">
        <v>16.116149442000001</v>
      </c>
      <c r="JV295" s="746">
        <v>13.329649810999999</v>
      </c>
      <c r="JW295" s="746">
        <v>-0.83253643600000005</v>
      </c>
      <c r="JX295" s="746">
        <v>18.295088931999999</v>
      </c>
      <c r="JY295" s="746">
        <v>16.743440358000001</v>
      </c>
      <c r="JZ295" s="746">
        <v>24.034113318000003</v>
      </c>
      <c r="KA295" s="746">
        <v>11.731862779</v>
      </c>
      <c r="KB295" s="746">
        <v>19.160632412999998</v>
      </c>
      <c r="KC295" s="746">
        <v>6.2761232199999997</v>
      </c>
      <c r="KD295" s="746">
        <v>21.636654608000001</v>
      </c>
      <c r="KE295" s="746">
        <v>8.9863226449999996</v>
      </c>
      <c r="KF295" s="746">
        <v>23.574493701000002</v>
      </c>
      <c r="KG295" s="746">
        <v>11.875057798</v>
      </c>
      <c r="KH295" s="746">
        <v>13.770363232999999</v>
      </c>
      <c r="KI295" s="746">
        <v>20.239404674999999</v>
      </c>
      <c r="KJ295" s="746">
        <v>2.9627427580000001</v>
      </c>
      <c r="KK295" s="746">
        <v>1.464404676</v>
      </c>
      <c r="KL295" s="746">
        <v>0</v>
      </c>
      <c r="KM295" s="746">
        <v>82.901972736999994</v>
      </c>
      <c r="KN295" s="746">
        <v>1.5526046760000001</v>
      </c>
      <c r="KO295" s="746">
        <v>0</v>
      </c>
      <c r="KP295" s="746">
        <v>11.865881414</v>
      </c>
      <c r="KQ295" s="746">
        <v>1.80821064</v>
      </c>
      <c r="KR295" s="746">
        <v>5.3527981000000002E-2</v>
      </c>
      <c r="KS295" s="746">
        <v>0</v>
      </c>
      <c r="KT295" s="746">
        <v>0</v>
      </c>
      <c r="KU295" s="746">
        <v>11.03821905</v>
      </c>
      <c r="KV295" s="746">
        <v>0</v>
      </c>
      <c r="KW295" s="746">
        <v>0</v>
      </c>
      <c r="KX295" s="746">
        <v>47.715494765000003</v>
      </c>
      <c r="KY295" s="746">
        <v>4.1033333320000001</v>
      </c>
      <c r="KZ295" s="746">
        <v>1.0683389350000001</v>
      </c>
      <c r="LA295" s="746">
        <v>7.1600264359999999</v>
      </c>
      <c r="LB295" s="746">
        <v>0</v>
      </c>
      <c r="LC295" s="746">
        <v>0</v>
      </c>
      <c r="LD295" s="746">
        <v>0</v>
      </c>
      <c r="LE295" s="746">
        <v>0</v>
      </c>
      <c r="LF295" s="746">
        <v>0</v>
      </c>
      <c r="LG295" s="746">
        <v>0</v>
      </c>
      <c r="LH295" s="746">
        <v>0</v>
      </c>
      <c r="LI295" s="746">
        <v>0</v>
      </c>
      <c r="LJ295" s="746">
        <v>0</v>
      </c>
      <c r="LK295" s="746">
        <v>0</v>
      </c>
      <c r="LL295" s="746">
        <v>0</v>
      </c>
      <c r="LM295" s="746">
        <v>0</v>
      </c>
      <c r="LN295" s="746"/>
      <c r="LO295" s="746"/>
      <c r="LP295" s="746"/>
      <c r="LQ295" s="746"/>
      <c r="LR295" s="746"/>
      <c r="LS295" s="746"/>
      <c r="LT295" s="746"/>
      <c r="LU295" s="746"/>
      <c r="LV295" s="746"/>
      <c r="LW295" s="746"/>
      <c r="LX295" s="746"/>
      <c r="LY295" s="746"/>
      <c r="LZ295" s="746"/>
      <c r="MA295" s="746"/>
      <c r="MB295" s="746"/>
      <c r="MC295" s="746"/>
      <c r="MD295" s="746"/>
      <c r="ME295" s="746"/>
      <c r="MF295" s="746"/>
      <c r="MG295" s="746"/>
      <c r="MH295" s="746"/>
      <c r="MI295" s="746"/>
      <c r="MJ295" s="746"/>
      <c r="MK295" s="746"/>
      <c r="ML295" s="746"/>
      <c r="MM295" s="746"/>
      <c r="MN295" s="746"/>
      <c r="MO295" s="746"/>
      <c r="MP295" s="746"/>
      <c r="MQ295" s="746"/>
      <c r="MR295" s="746"/>
      <c r="MS295" s="746"/>
      <c r="MT295" s="746"/>
      <c r="MU295" s="746"/>
      <c r="MV295" s="746"/>
      <c r="MW295" s="746"/>
    </row>
    <row r="296" spans="1:361" ht="15.6">
      <c r="A296" s="744" t="s">
        <v>44</v>
      </c>
      <c r="B296" s="746"/>
      <c r="C296" s="746"/>
      <c r="D296" s="746"/>
      <c r="E296" s="746"/>
      <c r="F296" s="746"/>
      <c r="G296" s="746"/>
      <c r="H296" s="746"/>
      <c r="I296" s="746"/>
      <c r="J296" s="746"/>
      <c r="K296" s="746"/>
      <c r="L296" s="746"/>
      <c r="M296" s="746"/>
      <c r="N296" s="746"/>
      <c r="O296" s="746"/>
      <c r="P296" s="746"/>
      <c r="Q296" s="746"/>
      <c r="R296" s="746"/>
      <c r="S296" s="746"/>
      <c r="T296" s="746"/>
      <c r="U296" s="746"/>
      <c r="V296" s="746"/>
      <c r="W296" s="746"/>
      <c r="X296" s="746"/>
      <c r="Y296" s="746"/>
      <c r="Z296" s="746"/>
      <c r="AA296" s="746"/>
      <c r="AB296" s="746"/>
      <c r="AC296" s="746"/>
      <c r="AD296" s="746"/>
      <c r="AE296" s="746"/>
      <c r="AF296" s="746"/>
      <c r="AG296" s="746"/>
      <c r="AH296" s="746"/>
      <c r="AI296" s="746"/>
      <c r="AJ296" s="746"/>
      <c r="AK296" s="746"/>
      <c r="AL296" s="746"/>
      <c r="AM296" s="746"/>
      <c r="AN296" s="746"/>
      <c r="AO296" s="746"/>
      <c r="AP296" s="746"/>
      <c r="AQ296" s="746"/>
      <c r="AR296" s="746"/>
      <c r="AS296" s="746"/>
      <c r="AT296" s="746"/>
      <c r="AU296" s="746"/>
      <c r="AV296" s="746"/>
      <c r="AW296" s="746"/>
      <c r="AX296" s="746">
        <v>0.74016041666666688</v>
      </c>
      <c r="AY296" s="746">
        <v>0.74016041666666688</v>
      </c>
      <c r="AZ296" s="746">
        <v>0.74016041666666688</v>
      </c>
      <c r="BA296" s="746">
        <v>0.74016041666666688</v>
      </c>
      <c r="BB296" s="746">
        <v>0.74016041666666688</v>
      </c>
      <c r="BC296" s="746">
        <v>0.74016041666666688</v>
      </c>
      <c r="BD296" s="746">
        <v>0.74016041666666688</v>
      </c>
      <c r="BE296" s="746">
        <v>0.74016041666666688</v>
      </c>
      <c r="BF296" s="746">
        <v>0.74016041666666688</v>
      </c>
      <c r="BG296" s="746">
        <v>0.74016041666666688</v>
      </c>
      <c r="BH296" s="746">
        <v>0.74016041666666688</v>
      </c>
      <c r="BI296" s="746">
        <v>0.74016041666666688</v>
      </c>
      <c r="BJ296" s="746">
        <v>0.52338333333333342</v>
      </c>
      <c r="BK296" s="746">
        <v>0.52338333333333342</v>
      </c>
      <c r="BL296" s="746">
        <v>0.52338333333333342</v>
      </c>
      <c r="BM296" s="746">
        <v>0.52338333333333342</v>
      </c>
      <c r="BN296" s="746">
        <v>0.52338333333333342</v>
      </c>
      <c r="BO296" s="746">
        <v>0.52338333333333342</v>
      </c>
      <c r="BP296" s="746">
        <v>0.52338333333333342</v>
      </c>
      <c r="BQ296" s="746">
        <v>0.52338333333333342</v>
      </c>
      <c r="BR296" s="746">
        <v>0.52338333333333342</v>
      </c>
      <c r="BS296" s="746">
        <v>0.52338333333333342</v>
      </c>
      <c r="BT296" s="746">
        <v>0.52338333333333342</v>
      </c>
      <c r="BU296" s="746">
        <v>0.52338333333333342</v>
      </c>
      <c r="BV296" s="746">
        <v>0.50753541666666668</v>
      </c>
      <c r="BW296" s="746">
        <v>0.50753541666666668</v>
      </c>
      <c r="BX296" s="746">
        <v>0.50753541666666668</v>
      </c>
      <c r="BY296" s="746">
        <v>0.50753541666666668</v>
      </c>
      <c r="BZ296" s="746">
        <v>0.50753541666666668</v>
      </c>
      <c r="CA296" s="746">
        <v>0.50753541666666668</v>
      </c>
      <c r="CB296" s="746">
        <v>0.50753541666666668</v>
      </c>
      <c r="CC296" s="746">
        <v>0.50753541666666668</v>
      </c>
      <c r="CD296" s="746">
        <v>0.50753541666666668</v>
      </c>
      <c r="CE296" s="746">
        <v>0.50753541666666668</v>
      </c>
      <c r="CF296" s="746">
        <v>0.50753541666666668</v>
      </c>
      <c r="CG296" s="746">
        <v>0.50753541666666668</v>
      </c>
      <c r="CH296" s="746">
        <v>0.53772291666666672</v>
      </c>
      <c r="CI296" s="746">
        <v>0.53772291666666672</v>
      </c>
      <c r="CJ296" s="746">
        <v>0.53772291666666672</v>
      </c>
      <c r="CK296" s="746">
        <v>0.53772291666666672</v>
      </c>
      <c r="CL296" s="746">
        <v>0.53772291666666672</v>
      </c>
      <c r="CM296" s="746">
        <v>0.53772291666666672</v>
      </c>
      <c r="CN296" s="746">
        <v>0.53772291666666672</v>
      </c>
      <c r="CO296" s="746">
        <v>0.53772291666666672</v>
      </c>
      <c r="CP296" s="746">
        <v>0.53772291666666672</v>
      </c>
      <c r="CQ296" s="746">
        <v>0.53772291666666672</v>
      </c>
      <c r="CR296" s="746">
        <v>0.53772291666666672</v>
      </c>
      <c r="CS296" s="746">
        <v>0.53772291666666672</v>
      </c>
      <c r="CT296" s="746">
        <v>0.25616711731249997</v>
      </c>
      <c r="CU296" s="746">
        <v>0.25616711731249997</v>
      </c>
      <c r="CV296" s="746">
        <v>0.25616711731249997</v>
      </c>
      <c r="CW296" s="746">
        <v>0.25616711731249997</v>
      </c>
      <c r="CX296" s="746">
        <v>0.25616711731249997</v>
      </c>
      <c r="CY296" s="746">
        <v>0.25616711731249997</v>
      </c>
      <c r="CZ296" s="746">
        <v>0.25616711731249997</v>
      </c>
      <c r="DA296" s="746">
        <v>0.25616711731249997</v>
      </c>
      <c r="DB296" s="746">
        <v>0.25616711731249997</v>
      </c>
      <c r="DC296" s="746">
        <v>0.25616711731249997</v>
      </c>
      <c r="DD296" s="746">
        <v>0.25616711731249997</v>
      </c>
      <c r="DE296" s="746">
        <v>0.25616711731249997</v>
      </c>
      <c r="DF296" s="746">
        <v>7.1459234624999923E-2</v>
      </c>
      <c r="DG296" s="746">
        <v>7.1459234624999923E-2</v>
      </c>
      <c r="DH296" s="746">
        <v>7.1459234624999923E-2</v>
      </c>
      <c r="DI296" s="746">
        <v>7.1459234624999923E-2</v>
      </c>
      <c r="DJ296" s="746">
        <v>7.1459234624999923E-2</v>
      </c>
      <c r="DK296" s="746">
        <v>7.1459234624999923E-2</v>
      </c>
      <c r="DL296" s="746">
        <v>7.1459234624999923E-2</v>
      </c>
      <c r="DM296" s="746">
        <v>7.1459234624999923E-2</v>
      </c>
      <c r="DN296" s="746">
        <v>7.1459234624999923E-2</v>
      </c>
      <c r="DO296" s="746">
        <v>7.1459234624999923E-2</v>
      </c>
      <c r="DP296" s="746">
        <v>7.1459234624999923E-2</v>
      </c>
      <c r="DQ296" s="746">
        <v>7.1459234624999923E-2</v>
      </c>
      <c r="DR296" s="746">
        <v>0.28207961731249986</v>
      </c>
      <c r="DS296" s="746">
        <v>0.28207961731249986</v>
      </c>
      <c r="DT296" s="746">
        <v>0.28207961731249986</v>
      </c>
      <c r="DU296" s="746">
        <v>0.28207961731249986</v>
      </c>
      <c r="DV296" s="746">
        <v>0.28207961731249986</v>
      </c>
      <c r="DW296" s="746">
        <v>0.28207961731249986</v>
      </c>
      <c r="DX296" s="746">
        <v>0.28207961731249986</v>
      </c>
      <c r="DY296" s="746">
        <v>0.28207961731249986</v>
      </c>
      <c r="DZ296" s="746">
        <v>0.28207961731249986</v>
      </c>
      <c r="EA296" s="746">
        <v>0.28207961731249986</v>
      </c>
      <c r="EB296" s="746">
        <v>0.28207961731249986</v>
      </c>
      <c r="EC296" s="746">
        <v>0.28207961731249986</v>
      </c>
      <c r="ED296" s="746">
        <v>1.9012937499999998</v>
      </c>
      <c r="EE296" s="746">
        <v>1.9012937499999998</v>
      </c>
      <c r="EF296" s="746">
        <v>1.9012937499999998</v>
      </c>
      <c r="EG296" s="746">
        <v>1.9012937499999998</v>
      </c>
      <c r="EH296" s="746">
        <v>1.9012937499999998</v>
      </c>
      <c r="EI296" s="746">
        <v>1.9012937499999998</v>
      </c>
      <c r="EJ296" s="746">
        <v>1.9012937499999998</v>
      </c>
      <c r="EK296" s="746">
        <v>1.9012937499999998</v>
      </c>
      <c r="EL296" s="746">
        <v>1.9012937499999998</v>
      </c>
      <c r="EM296" s="746">
        <v>1.9012937499999998</v>
      </c>
      <c r="EN296" s="746">
        <v>1.9012937499999998</v>
      </c>
      <c r="EO296" s="746">
        <v>1.9012937499999998</v>
      </c>
      <c r="EP296" s="746">
        <v>-0.50807036317380805</v>
      </c>
      <c r="EQ296" s="746">
        <v>-3.3610918306800006E-2</v>
      </c>
      <c r="ER296" s="746">
        <v>10.397457793368302</v>
      </c>
      <c r="ES296" s="746">
        <v>-0.276455737578432</v>
      </c>
      <c r="ET296" s="746">
        <v>-0.12798318832220001</v>
      </c>
      <c r="EU296" s="746">
        <v>9.0944597461261001</v>
      </c>
      <c r="EV296" s="746">
        <v>-0.10911409420939988</v>
      </c>
      <c r="EW296" s="746">
        <v>-4.2709927436400001E-2</v>
      </c>
      <c r="EX296" s="746">
        <v>10.7865610018056</v>
      </c>
      <c r="EY296" s="746">
        <v>-3.807155156E-2</v>
      </c>
      <c r="EZ296" s="746">
        <v>-0.77784387055999993</v>
      </c>
      <c r="FA296" s="746">
        <v>16.191599324879999</v>
      </c>
      <c r="FB296" s="746">
        <v>-0.50161116085360002</v>
      </c>
      <c r="FC296" s="746">
        <v>-5.3357941889999996E-2</v>
      </c>
      <c r="FD296" s="746">
        <v>11.317881237878</v>
      </c>
      <c r="FE296" s="746">
        <v>0.67169293220400006</v>
      </c>
      <c r="FF296" s="746">
        <v>-0.163856145684</v>
      </c>
      <c r="FG296" s="746">
        <v>6.8213523351239997</v>
      </c>
      <c r="FH296" s="746">
        <v>1.3005350759400014E-2</v>
      </c>
      <c r="FI296" s="746">
        <v>3.998650096000006E-3</v>
      </c>
      <c r="FJ296" s="746">
        <v>9.6128784730768011</v>
      </c>
      <c r="FK296" s="746">
        <v>-1.9543495164899977E-2</v>
      </c>
      <c r="FL296" s="746">
        <v>-0.10399395625040002</v>
      </c>
      <c r="FM296" s="746">
        <v>28.782368222892</v>
      </c>
      <c r="FN296" s="746">
        <v>-0.52907199999999999</v>
      </c>
      <c r="FO296" s="746">
        <v>-4.1878385000000004E-2</v>
      </c>
      <c r="FP296" s="746">
        <v>12.106708015000001</v>
      </c>
      <c r="FQ296" s="746">
        <v>-0.26076719500000001</v>
      </c>
      <c r="FR296" s="746">
        <v>-0.15922959</v>
      </c>
      <c r="FS296" s="746">
        <v>12.245775637000001</v>
      </c>
      <c r="FT296" s="746">
        <v>-0.54568328499999996</v>
      </c>
      <c r="FU296" s="746">
        <v>-4.7101027999999996E-2</v>
      </c>
      <c r="FV296" s="746">
        <v>7.2460043950000008</v>
      </c>
      <c r="FW296" s="746">
        <v>-0.17289784</v>
      </c>
      <c r="FX296" s="746">
        <v>-0.21172326799999999</v>
      </c>
      <c r="FY296" s="746">
        <v>8.1221169589999995</v>
      </c>
      <c r="FZ296" s="746">
        <v>-0.50290532316275993</v>
      </c>
      <c r="GA296" s="746">
        <v>-0.15814870683429999</v>
      </c>
      <c r="GB296" s="746">
        <v>5.2097932474452797</v>
      </c>
      <c r="GC296" s="746">
        <v>-0.2297994379254</v>
      </c>
      <c r="GD296" s="746">
        <v>-0.20176501846710002</v>
      </c>
      <c r="GE296" s="746">
        <v>7.0226782051887504</v>
      </c>
      <c r="GF296" s="746">
        <v>-1.0774999999999999</v>
      </c>
      <c r="GG296" s="746">
        <v>-0.1545</v>
      </c>
      <c r="GH296" s="746">
        <v>6.3510565599999991</v>
      </c>
      <c r="GI296" s="746">
        <v>-0.68194363155999993</v>
      </c>
      <c r="GJ296" s="746">
        <v>-0.38759797281340003</v>
      </c>
      <c r="GK296" s="746">
        <v>13.8662032493305</v>
      </c>
      <c r="GL296" s="746">
        <v>-1.158766612</v>
      </c>
      <c r="GM296" s="746">
        <v>-0.101139462</v>
      </c>
      <c r="GN296" s="746">
        <v>19.235095475000001</v>
      </c>
      <c r="GO296" s="746">
        <v>-0.155374504</v>
      </c>
      <c r="GP296" s="746">
        <v>20.975846718000003</v>
      </c>
      <c r="GQ296" s="746">
        <v>11.376847363</v>
      </c>
      <c r="GR296" s="746">
        <v>-1.2117479499999999</v>
      </c>
      <c r="GS296" s="746">
        <v>-0.10368931131</v>
      </c>
      <c r="GT296" s="746">
        <v>8.5563409086000011</v>
      </c>
      <c r="GU296" s="746">
        <v>3.3630518521599999</v>
      </c>
      <c r="GV296" s="746">
        <v>-0.94509411099999996</v>
      </c>
      <c r="GW296" s="746">
        <v>64.984093047999991</v>
      </c>
      <c r="GX296" s="746">
        <v>-1.1393097170000002</v>
      </c>
      <c r="GY296" s="746">
        <v>-0.10130504225</v>
      </c>
      <c r="GZ296" s="746">
        <v>12.096889067999999</v>
      </c>
      <c r="HA296" s="746">
        <v>-0.37928600191000006</v>
      </c>
      <c r="HB296" s="746">
        <v>-1.1134900000000001</v>
      </c>
      <c r="HC296" s="746">
        <v>11.045804823999999</v>
      </c>
      <c r="HD296" s="746">
        <v>-1.2683</v>
      </c>
      <c r="HE296" s="746">
        <v>-9.9900000000000003E-2</v>
      </c>
      <c r="HF296" s="746">
        <v>35.908200000000001</v>
      </c>
      <c r="HG296" s="746">
        <v>1.5956689506576198</v>
      </c>
      <c r="HH296" s="746">
        <v>5.4647202718430172</v>
      </c>
      <c r="HI296" s="746">
        <v>4.6916419250035108</v>
      </c>
      <c r="HJ296" s="746">
        <v>0.75260748222076534</v>
      </c>
      <c r="HK296" s="746">
        <v>4.077499622103451</v>
      </c>
      <c r="HL296" s="746">
        <v>4.7181280788894915</v>
      </c>
      <c r="HM296" s="746">
        <v>3.4099613564677433</v>
      </c>
      <c r="HN296" s="746">
        <v>4.8829959041910262</v>
      </c>
      <c r="HO296" s="746">
        <v>24.361956062990608</v>
      </c>
      <c r="HP296" s="746">
        <v>6.0648673378900142</v>
      </c>
      <c r="HQ296" s="746">
        <v>3.7943198551050905</v>
      </c>
      <c r="HR296" s="746">
        <v>3.4143455195842343</v>
      </c>
      <c r="HS296" s="746">
        <v>4.8064493127320151</v>
      </c>
      <c r="HT296" s="746">
        <v>2.9333864288658735</v>
      </c>
      <c r="HU296" s="746">
        <v>6.0664323475203208</v>
      </c>
      <c r="HV296" s="746">
        <v>10.54974338072898</v>
      </c>
      <c r="HW296" s="746">
        <v>1.6094141646601652</v>
      </c>
      <c r="HX296" s="746">
        <v>2.0088474897454565</v>
      </c>
      <c r="HY296" s="746">
        <v>1.2718415560240695</v>
      </c>
      <c r="HZ296" s="746">
        <v>38.10535375062684</v>
      </c>
      <c r="IA296" s="746">
        <v>24.531914229255314</v>
      </c>
      <c r="IB296" s="746">
        <v>4.9420193008418858</v>
      </c>
      <c r="IC296" s="746">
        <v>3.8308939451566677</v>
      </c>
      <c r="ID296" s="746">
        <v>12.00286724258406</v>
      </c>
      <c r="IE296" s="746">
        <v>5.1893339261600904</v>
      </c>
      <c r="IF296" s="746">
        <v>10.46585883733734</v>
      </c>
      <c r="IG296" s="746">
        <v>67.021078465884145</v>
      </c>
      <c r="IH296" s="746">
        <v>7.8762359651259253</v>
      </c>
      <c r="II296" s="746">
        <v>3.5485909032750431</v>
      </c>
      <c r="IJ296" s="746">
        <v>8.6557670022827384</v>
      </c>
      <c r="IK296" s="746">
        <v>48.213086059450021</v>
      </c>
      <c r="IL296" s="746">
        <v>4.8957815003413128</v>
      </c>
      <c r="IM296" s="746">
        <v>11.545065657792968</v>
      </c>
      <c r="IN296" s="746">
        <v>-0.32746269399886818</v>
      </c>
      <c r="IO296" s="746">
        <v>3.5305284776444301</v>
      </c>
      <c r="IP296" s="746">
        <v>55.40402819682587</v>
      </c>
      <c r="IQ296" s="746">
        <v>13.837937548729254</v>
      </c>
      <c r="IR296" s="746">
        <v>4.0517228288185114</v>
      </c>
      <c r="IS296" s="746">
        <v>90.018144492537417</v>
      </c>
      <c r="IT296" s="746">
        <v>5.8757694289489741</v>
      </c>
      <c r="IU296" s="746">
        <v>21.472344372958734</v>
      </c>
      <c r="IV296" s="746">
        <v>11.427946944314153</v>
      </c>
      <c r="IW296" s="746">
        <v>10.494451571476269</v>
      </c>
      <c r="IX296" s="746">
        <v>4.9315520607593966</v>
      </c>
      <c r="IY296" s="746">
        <v>3.691164430675272</v>
      </c>
      <c r="IZ296" s="746">
        <v>2.4828976559227027</v>
      </c>
      <c r="JA296" s="746">
        <v>8.2479295940122039</v>
      </c>
      <c r="JB296" s="746">
        <v>34.80290039343646</v>
      </c>
      <c r="JC296" s="746">
        <v>68.234891521118072</v>
      </c>
      <c r="JD296" s="746">
        <v>9.7368212350321457</v>
      </c>
      <c r="JE296" s="746">
        <v>93.306756981791452</v>
      </c>
      <c r="JF296" s="746">
        <v>10.523081388542748</v>
      </c>
      <c r="JG296" s="746">
        <v>2.9753375645376945</v>
      </c>
      <c r="JH296" s="746">
        <v>16.285524088676041</v>
      </c>
      <c r="JI296" s="746">
        <v>19.930253277965207</v>
      </c>
      <c r="JJ296" s="746">
        <v>36.579671090306043</v>
      </c>
      <c r="JK296" s="746">
        <v>19.882869600030467</v>
      </c>
      <c r="JL296" s="746">
        <v>8.4231752763884664</v>
      </c>
      <c r="JM296" s="746">
        <v>31.683600606302893</v>
      </c>
      <c r="JN296" s="746">
        <v>24.658814769659362</v>
      </c>
      <c r="JO296" s="746">
        <v>18.683836442856141</v>
      </c>
      <c r="JP296" s="746">
        <v>110.96608495911359</v>
      </c>
      <c r="JQ296" s="746">
        <v>14.51405999831908</v>
      </c>
      <c r="JR296" s="746">
        <v>55.423346475873529</v>
      </c>
      <c r="JS296" s="746">
        <v>3.8959698821168445</v>
      </c>
      <c r="JT296" s="746">
        <v>14.580064284231812</v>
      </c>
      <c r="JU296" s="746">
        <v>8.8538571553240697</v>
      </c>
      <c r="JV296" s="746">
        <v>38.389474378554652</v>
      </c>
      <c r="JW296" s="746">
        <v>25.956846648486049</v>
      </c>
      <c r="JX296" s="746">
        <v>9.1306091178664825</v>
      </c>
      <c r="JY296" s="746">
        <v>1.63542145193674</v>
      </c>
      <c r="JZ296" s="746">
        <v>10.987169894132018</v>
      </c>
      <c r="KA296" s="746">
        <v>4.562096771518064</v>
      </c>
      <c r="KB296" s="746">
        <v>13.176531811450971</v>
      </c>
      <c r="KC296" s="746">
        <v>219.27680270007269</v>
      </c>
      <c r="KD296" s="746">
        <v>22.37974998625814</v>
      </c>
      <c r="KE296" s="746">
        <v>15.159283741393457</v>
      </c>
      <c r="KF296" s="746">
        <v>11.394298316027328</v>
      </c>
      <c r="KG296" s="746">
        <v>18.450060664160304</v>
      </c>
      <c r="KH296" s="746">
        <v>16.139738200652342</v>
      </c>
      <c r="KI296" s="746">
        <v>106.02020398827491</v>
      </c>
      <c r="KJ296" s="746">
        <v>18.710324140762001</v>
      </c>
      <c r="KK296" s="746">
        <v>26.358275628537605</v>
      </c>
      <c r="KL296" s="746">
        <v>25.66195521547359</v>
      </c>
      <c r="KM296" s="746">
        <v>180.34086035425312</v>
      </c>
      <c r="KN296" s="746">
        <v>35.460548031665894</v>
      </c>
      <c r="KO296" s="746">
        <v>146.3197624468045</v>
      </c>
      <c r="KP296" s="746">
        <v>60.226021596908097</v>
      </c>
      <c r="KQ296" s="746">
        <v>26.641361852016441</v>
      </c>
      <c r="KR296" s="746">
        <v>11.705615638270633</v>
      </c>
      <c r="KS296" s="746">
        <v>124.11776803524816</v>
      </c>
      <c r="KT296" s="746">
        <v>32.936011562168424</v>
      </c>
      <c r="KU296" s="746">
        <v>265.54118707599042</v>
      </c>
      <c r="KV296" s="746">
        <v>165.36716256293312</v>
      </c>
      <c r="KW296" s="746">
        <v>42.676739492936349</v>
      </c>
      <c r="KX296" s="746">
        <v>47.373704321396758</v>
      </c>
      <c r="KY296" s="746">
        <v>29.80564258928019</v>
      </c>
      <c r="KZ296" s="746">
        <v>24.133098201211482</v>
      </c>
      <c r="LA296" s="746">
        <v>142.03539291295886</v>
      </c>
      <c r="LB296" s="746">
        <v>0</v>
      </c>
      <c r="LC296" s="746">
        <v>0</v>
      </c>
      <c r="LD296" s="746">
        <v>0</v>
      </c>
      <c r="LE296" s="746">
        <v>0</v>
      </c>
      <c r="LF296" s="746">
        <v>0</v>
      </c>
      <c r="LG296" s="746">
        <v>0</v>
      </c>
      <c r="LH296" s="746">
        <v>0</v>
      </c>
      <c r="LI296" s="746">
        <v>0</v>
      </c>
      <c r="LJ296" s="746">
        <v>0</v>
      </c>
      <c r="LK296" s="746">
        <v>0</v>
      </c>
      <c r="LL296" s="746">
        <v>0</v>
      </c>
      <c r="LM296" s="746">
        <v>0</v>
      </c>
      <c r="LN296" s="746"/>
      <c r="LO296" s="746"/>
      <c r="LP296" s="746"/>
      <c r="LQ296" s="746"/>
      <c r="LR296" s="746"/>
      <c r="LS296" s="746"/>
      <c r="LT296" s="746"/>
      <c r="LU296" s="746"/>
      <c r="LV296" s="746"/>
      <c r="LW296" s="746"/>
      <c r="LX296" s="746"/>
      <c r="LY296" s="746"/>
      <c r="LZ296" s="746"/>
      <c r="MA296" s="746"/>
      <c r="MB296" s="746"/>
      <c r="MC296" s="746"/>
      <c r="MD296" s="746"/>
      <c r="ME296" s="746"/>
      <c r="MF296" s="746"/>
      <c r="MG296" s="746"/>
      <c r="MH296" s="746"/>
      <c r="MI296" s="746"/>
      <c r="MJ296" s="746"/>
      <c r="MK296" s="746"/>
      <c r="ML296" s="746"/>
      <c r="MM296" s="746"/>
      <c r="MN296" s="746"/>
      <c r="MO296" s="746"/>
      <c r="MP296" s="746"/>
      <c r="MQ296" s="746"/>
      <c r="MR296" s="746"/>
      <c r="MS296" s="746"/>
      <c r="MT296" s="746"/>
      <c r="MU296" s="746"/>
      <c r="MV296" s="746"/>
      <c r="MW296" s="746"/>
    </row>
    <row r="297" spans="1:361" ht="15.6">
      <c r="A297" s="744" t="s">
        <v>46</v>
      </c>
      <c r="B297" s="746"/>
      <c r="C297" s="746"/>
      <c r="D297" s="746"/>
      <c r="E297" s="746"/>
      <c r="F297" s="746"/>
      <c r="G297" s="746"/>
      <c r="H297" s="746"/>
      <c r="I297" s="746"/>
      <c r="J297" s="746"/>
      <c r="K297" s="746"/>
      <c r="L297" s="746"/>
      <c r="M297" s="746"/>
      <c r="N297" s="746"/>
      <c r="O297" s="746"/>
      <c r="P297" s="746"/>
      <c r="Q297" s="746"/>
      <c r="R297" s="746"/>
      <c r="S297" s="746"/>
      <c r="T297" s="746"/>
      <c r="U297" s="746"/>
      <c r="V297" s="746"/>
      <c r="W297" s="746"/>
      <c r="X297" s="746"/>
      <c r="Y297" s="746"/>
      <c r="Z297" s="746"/>
      <c r="AA297" s="746"/>
      <c r="AB297" s="746"/>
      <c r="AC297" s="746"/>
      <c r="AD297" s="746"/>
      <c r="AE297" s="746"/>
      <c r="AF297" s="746"/>
      <c r="AG297" s="746"/>
      <c r="AH297" s="746"/>
      <c r="AI297" s="746"/>
      <c r="AJ297" s="746"/>
      <c r="AK297" s="746"/>
      <c r="AL297" s="746"/>
      <c r="AM297" s="746"/>
      <c r="AN297" s="746"/>
      <c r="AO297" s="746"/>
      <c r="AP297" s="746"/>
      <c r="AQ297" s="746"/>
      <c r="AR297" s="746"/>
      <c r="AS297" s="746"/>
      <c r="AT297" s="746"/>
      <c r="AU297" s="746"/>
      <c r="AV297" s="746"/>
      <c r="AW297" s="746"/>
      <c r="AX297" s="746">
        <v>2.3985394815416661</v>
      </c>
      <c r="AY297" s="746">
        <v>2.3985394815416661</v>
      </c>
      <c r="AZ297" s="746">
        <v>2.3985394815416661</v>
      </c>
      <c r="BA297" s="746">
        <v>2.3985394815416661</v>
      </c>
      <c r="BB297" s="746">
        <v>2.3985394815416661</v>
      </c>
      <c r="BC297" s="746">
        <v>2.3985394815416661</v>
      </c>
      <c r="BD297" s="746">
        <v>2.3985394815416661</v>
      </c>
      <c r="BE297" s="746">
        <v>2.3985394815416661</v>
      </c>
      <c r="BF297" s="746">
        <v>2.3985394815416661</v>
      </c>
      <c r="BG297" s="746">
        <v>2.3985394815416661</v>
      </c>
      <c r="BH297" s="746">
        <v>2.3985394815416661</v>
      </c>
      <c r="BI297" s="746">
        <v>2.3985394815416661</v>
      </c>
      <c r="BJ297" s="746">
        <v>1.8386118345208331</v>
      </c>
      <c r="BK297" s="746">
        <v>1.8386118345208331</v>
      </c>
      <c r="BL297" s="746">
        <v>1.8386118345208331</v>
      </c>
      <c r="BM297" s="746">
        <v>1.8386118345208331</v>
      </c>
      <c r="BN297" s="746">
        <v>1.8386118345208331</v>
      </c>
      <c r="BO297" s="746">
        <v>1.8386118345208331</v>
      </c>
      <c r="BP297" s="746">
        <v>1.8386118345208331</v>
      </c>
      <c r="BQ297" s="746">
        <v>1.8386118345208331</v>
      </c>
      <c r="BR297" s="746">
        <v>1.8386118345208331</v>
      </c>
      <c r="BS297" s="746">
        <v>1.8386118345208331</v>
      </c>
      <c r="BT297" s="746">
        <v>1.8386118345208331</v>
      </c>
      <c r="BU297" s="746">
        <v>1.8386118345208331</v>
      </c>
      <c r="BV297" s="746">
        <v>2.1437895833333331</v>
      </c>
      <c r="BW297" s="746">
        <v>2.1437895833333331</v>
      </c>
      <c r="BX297" s="746">
        <v>2.1437895833333331</v>
      </c>
      <c r="BY297" s="746">
        <v>2.1437895833333331</v>
      </c>
      <c r="BZ297" s="746">
        <v>2.1437895833333331</v>
      </c>
      <c r="CA297" s="746">
        <v>2.1437895833333331</v>
      </c>
      <c r="CB297" s="746">
        <v>2.1437895833333331</v>
      </c>
      <c r="CC297" s="746">
        <v>2.1437895833333331</v>
      </c>
      <c r="CD297" s="746">
        <v>2.1437895833333331</v>
      </c>
      <c r="CE297" s="746">
        <v>2.1437895833333331</v>
      </c>
      <c r="CF297" s="746">
        <v>2.1437895833333331</v>
      </c>
      <c r="CG297" s="746">
        <v>2.1437895833333331</v>
      </c>
      <c r="CH297" s="746">
        <v>1.8289979166666666</v>
      </c>
      <c r="CI297" s="746">
        <v>1.8289979166666666</v>
      </c>
      <c r="CJ297" s="746">
        <v>1.8289979166666666</v>
      </c>
      <c r="CK297" s="746">
        <v>1.8289979166666666</v>
      </c>
      <c r="CL297" s="746">
        <v>1.8289979166666666</v>
      </c>
      <c r="CM297" s="746">
        <v>1.8289979166666666</v>
      </c>
      <c r="CN297" s="746">
        <v>1.8289979166666666</v>
      </c>
      <c r="CO297" s="746">
        <v>1.8289979166666666</v>
      </c>
      <c r="CP297" s="746">
        <v>1.8289979166666666</v>
      </c>
      <c r="CQ297" s="746">
        <v>1.8289979166666666</v>
      </c>
      <c r="CR297" s="746">
        <v>1.8289979166666666</v>
      </c>
      <c r="CS297" s="746">
        <v>1.8289979166666666</v>
      </c>
      <c r="CT297" s="746">
        <v>1.2292303826874997</v>
      </c>
      <c r="CU297" s="746">
        <v>1.2292303826874997</v>
      </c>
      <c r="CV297" s="746">
        <v>1.2292303826874997</v>
      </c>
      <c r="CW297" s="746">
        <v>1.2292303826874997</v>
      </c>
      <c r="CX297" s="746">
        <v>1.2292303826874997</v>
      </c>
      <c r="CY297" s="746">
        <v>1.2292303826874997</v>
      </c>
      <c r="CZ297" s="746">
        <v>1.2292303826874997</v>
      </c>
      <c r="DA297" s="746">
        <v>1.2292303826874997</v>
      </c>
      <c r="DB297" s="746">
        <v>1.2292303826874997</v>
      </c>
      <c r="DC297" s="746">
        <v>1.2292303826874997</v>
      </c>
      <c r="DD297" s="746">
        <v>1.2292303826874997</v>
      </c>
      <c r="DE297" s="746">
        <v>1.2292303826874997</v>
      </c>
      <c r="DF297" s="746">
        <v>0.18572122731499929</v>
      </c>
      <c r="DG297" s="746">
        <v>0.18572122731499929</v>
      </c>
      <c r="DH297" s="746">
        <v>0.18572122731499929</v>
      </c>
      <c r="DI297" s="746">
        <v>0.18572122731499929</v>
      </c>
      <c r="DJ297" s="746">
        <v>0.18572122731499929</v>
      </c>
      <c r="DK297" s="746">
        <v>0.18572122731499929</v>
      </c>
      <c r="DL297" s="746">
        <v>0.18572122731499929</v>
      </c>
      <c r="DM297" s="746">
        <v>0.18572122731499929</v>
      </c>
      <c r="DN297" s="746">
        <v>0.18572122731499929</v>
      </c>
      <c r="DO297" s="746">
        <v>0.18572122731499929</v>
      </c>
      <c r="DP297" s="746">
        <v>0.18572122731499929</v>
      </c>
      <c r="DQ297" s="746">
        <v>0.18572122731499929</v>
      </c>
      <c r="DR297" s="746">
        <v>-0.80864198295333367</v>
      </c>
      <c r="DS297" s="746">
        <v>-0.80864198295333367</v>
      </c>
      <c r="DT297" s="746">
        <v>-0.80864198295333367</v>
      </c>
      <c r="DU297" s="746">
        <v>-0.80864198295333367</v>
      </c>
      <c r="DV297" s="746">
        <v>-0.80864198295333367</v>
      </c>
      <c r="DW297" s="746">
        <v>-0.80864198295333367</v>
      </c>
      <c r="DX297" s="746">
        <v>-0.80864198295333367</v>
      </c>
      <c r="DY297" s="746">
        <v>-0.80864198295333367</v>
      </c>
      <c r="DZ297" s="746">
        <v>-0.80864198295333367</v>
      </c>
      <c r="EA297" s="746">
        <v>-0.80864198295333367</v>
      </c>
      <c r="EB297" s="746">
        <v>-0.80864198295333367</v>
      </c>
      <c r="EC297" s="746">
        <v>-0.80864198295333367</v>
      </c>
      <c r="ED297" s="746">
        <v>-0.69949741091416451</v>
      </c>
      <c r="EE297" s="746">
        <v>-0.69949741091416451</v>
      </c>
      <c r="EF297" s="746">
        <v>-0.69949741091416451</v>
      </c>
      <c r="EG297" s="746">
        <v>-0.69949741091416451</v>
      </c>
      <c r="EH297" s="746">
        <v>-0.69949741091416451</v>
      </c>
      <c r="EI297" s="746">
        <v>-0.69949741091416451</v>
      </c>
      <c r="EJ297" s="746">
        <v>-0.69949741091416451</v>
      </c>
      <c r="EK297" s="746">
        <v>-0.69949741091416451</v>
      </c>
      <c r="EL297" s="746">
        <v>-0.69949741091416451</v>
      </c>
      <c r="EM297" s="746">
        <v>-0.69949741091416451</v>
      </c>
      <c r="EN297" s="746">
        <v>-0.69949741091416451</v>
      </c>
      <c r="EO297" s="746">
        <v>-0.69949741091416451</v>
      </c>
      <c r="EP297" s="746">
        <v>3.3985952380779314</v>
      </c>
      <c r="EQ297" s="746">
        <v>9.2998979970267985</v>
      </c>
      <c r="ER297" s="746">
        <v>11.516824383664195</v>
      </c>
      <c r="ES297" s="746">
        <v>6.2476395107067049</v>
      </c>
      <c r="ET297" s="746">
        <v>-18.013913429779802</v>
      </c>
      <c r="EU297" s="746">
        <v>-54.064165934400215</v>
      </c>
      <c r="EV297" s="746">
        <v>14.645809234535708</v>
      </c>
      <c r="EW297" s="746">
        <v>4.9653835292860027</v>
      </c>
      <c r="EX297" s="746">
        <v>14.408701830078401</v>
      </c>
      <c r="EY297" s="746">
        <v>11.643373313300007</v>
      </c>
      <c r="EZ297" s="746">
        <v>6.3408579906599947</v>
      </c>
      <c r="FA297" s="746">
        <v>-15.8843328948</v>
      </c>
      <c r="FB297" s="746">
        <v>-3.9728840997547943</v>
      </c>
      <c r="FC297" s="746">
        <v>14.097380114232703</v>
      </c>
      <c r="FD297" s="746">
        <v>-39.433969753152986</v>
      </c>
      <c r="FE297" s="746">
        <v>25.16263547606</v>
      </c>
      <c r="FF297" s="746">
        <v>-16.927548442660505</v>
      </c>
      <c r="FG297" s="746">
        <v>-41.149097456732001</v>
      </c>
      <c r="FH297" s="746">
        <v>18.302697017590599</v>
      </c>
      <c r="FI297" s="746">
        <v>6.6565175943120041</v>
      </c>
      <c r="FJ297" s="746">
        <v>3.6098355915280074</v>
      </c>
      <c r="FK297" s="746">
        <v>16.359524329738289</v>
      </c>
      <c r="FL297" s="746">
        <v>25.620377379039802</v>
      </c>
      <c r="FM297" s="746">
        <v>-67.69437469118499</v>
      </c>
      <c r="FN297" s="746">
        <v>21.352505762</v>
      </c>
      <c r="FO297" s="746">
        <v>-0.13600534200000231</v>
      </c>
      <c r="FP297" s="746">
        <v>23.416125643000001</v>
      </c>
      <c r="FQ297" s="746">
        <v>-16.210330169999999</v>
      </c>
      <c r="FR297" s="746">
        <v>11.471898870999997</v>
      </c>
      <c r="FS297" s="746">
        <v>-45.741334597999973</v>
      </c>
      <c r="FT297" s="746">
        <v>-9.0578524149999957</v>
      </c>
      <c r="FU297" s="746">
        <v>25.527026363999994</v>
      </c>
      <c r="FV297" s="746">
        <v>-15.541188822999985</v>
      </c>
      <c r="FW297" s="746">
        <v>-18.152366992999998</v>
      </c>
      <c r="FX297" s="746">
        <v>25.816195620000009</v>
      </c>
      <c r="FY297" s="746">
        <v>-1.9170796019999852</v>
      </c>
      <c r="FZ297" s="746">
        <v>-6.2510251935772461</v>
      </c>
      <c r="GA297" s="746">
        <v>9.8349284088943101</v>
      </c>
      <c r="GB297" s="746">
        <v>4.2405595238819611</v>
      </c>
      <c r="GC297" s="746">
        <v>16.327427416045406</v>
      </c>
      <c r="GD297" s="746">
        <v>7.7633054718150838</v>
      </c>
      <c r="GE297" s="746">
        <v>-43.057766096123146</v>
      </c>
      <c r="GF297" s="746">
        <v>9.4577143252400013</v>
      </c>
      <c r="GG297" s="746">
        <v>35.452255937880011</v>
      </c>
      <c r="GH297" s="746">
        <v>-40.489017357449995</v>
      </c>
      <c r="GI297" s="746">
        <v>31.429712341639988</v>
      </c>
      <c r="GJ297" s="746">
        <v>7.0068409957141897</v>
      </c>
      <c r="GK297" s="746">
        <v>-43.615841924962993</v>
      </c>
      <c r="GL297" s="746">
        <v>-2.3517793430000085</v>
      </c>
      <c r="GM297" s="746">
        <v>7.9077166799999983</v>
      </c>
      <c r="GN297" s="746">
        <v>37.060328516000013</v>
      </c>
      <c r="GO297" s="746">
        <v>-35.899823181759984</v>
      </c>
      <c r="GP297" s="746">
        <v>29.951662761769992</v>
      </c>
      <c r="GQ297" s="746">
        <v>28.10170457100001</v>
      </c>
      <c r="GR297" s="746">
        <v>-23.641803266800011</v>
      </c>
      <c r="GS297" s="746">
        <v>-36.812236439890015</v>
      </c>
      <c r="GT297" s="746">
        <v>-21.734622351500022</v>
      </c>
      <c r="GU297" s="746">
        <v>-60.706458082340006</v>
      </c>
      <c r="GV297" s="746">
        <v>34.559707768000024</v>
      </c>
      <c r="GW297" s="746">
        <v>-65.313882094000007</v>
      </c>
      <c r="GX297" s="746">
        <v>17.769783936890015</v>
      </c>
      <c r="GY297" s="746">
        <v>16.564837180729999</v>
      </c>
      <c r="GZ297" s="746">
        <v>39.005870830999996</v>
      </c>
      <c r="HA297" s="746">
        <v>30.784395081910031</v>
      </c>
      <c r="HB297" s="746">
        <v>39.633908634850002</v>
      </c>
      <c r="HC297" s="746">
        <v>1.5135633109542486</v>
      </c>
      <c r="HD297" s="746">
        <v>-51.742099451901652</v>
      </c>
      <c r="HE297" s="746">
        <v>6.4092905400688815</v>
      </c>
      <c r="HF297" s="746">
        <v>37.151897323727887</v>
      </c>
      <c r="HG297" s="746">
        <v>4.3162266734518848</v>
      </c>
      <c r="HH297" s="746">
        <v>-23.600289945276739</v>
      </c>
      <c r="HI297" s="746">
        <v>-65.478835017693868</v>
      </c>
      <c r="HJ297" s="746">
        <v>26.293153700906526</v>
      </c>
      <c r="HK297" s="746">
        <v>19.490525906617094</v>
      </c>
      <c r="HL297" s="746">
        <v>-55.549898785757598</v>
      </c>
      <c r="HM297" s="746">
        <v>32.326340549438086</v>
      </c>
      <c r="HN297" s="746">
        <v>91.511362392529762</v>
      </c>
      <c r="HO297" s="746">
        <v>-90.219466210144134</v>
      </c>
      <c r="HP297" s="746">
        <v>-48.676024530513665</v>
      </c>
      <c r="HQ297" s="746">
        <v>14.87229584848064</v>
      </c>
      <c r="HR297" s="746">
        <v>-41.423280011744637</v>
      </c>
      <c r="HS297" s="746">
        <v>33.708219457028662</v>
      </c>
      <c r="HT297" s="746">
        <v>18.845999615645546</v>
      </c>
      <c r="HU297" s="746">
        <v>-22.472552960669596</v>
      </c>
      <c r="HV297" s="746">
        <v>25.251482231060667</v>
      </c>
      <c r="HW297" s="746">
        <v>16.141239820024456</v>
      </c>
      <c r="HX297" s="746">
        <v>11.611658253140829</v>
      </c>
      <c r="HY297" s="746">
        <v>51.310244885528149</v>
      </c>
      <c r="HZ297" s="746">
        <v>6.941624222591571</v>
      </c>
      <c r="IA297" s="746">
        <v>33.487758300310354</v>
      </c>
      <c r="IB297" s="746">
        <v>-17.020268294634384</v>
      </c>
      <c r="IC297" s="746">
        <v>24.787145228813941</v>
      </c>
      <c r="ID297" s="746">
        <v>32.62811460040556</v>
      </c>
      <c r="IE297" s="746">
        <v>25.090853968634114</v>
      </c>
      <c r="IF297" s="746">
        <v>0.88970047659143603</v>
      </c>
      <c r="IG297" s="746">
        <v>-118.42980301391525</v>
      </c>
      <c r="IH297" s="746">
        <v>21.35131870282321</v>
      </c>
      <c r="II297" s="746">
        <v>5.2050394811529213</v>
      </c>
      <c r="IJ297" s="746">
        <v>-4.5602298581177054</v>
      </c>
      <c r="IK297" s="746">
        <v>20.962678424001311</v>
      </c>
      <c r="IL297" s="746">
        <v>28.810480108598611</v>
      </c>
      <c r="IM297" s="746">
        <v>37.751951811483643</v>
      </c>
      <c r="IN297" s="746">
        <v>-20.682880446004212</v>
      </c>
      <c r="IO297" s="746">
        <v>36.107799488995575</v>
      </c>
      <c r="IP297" s="746">
        <v>-41.801621006976596</v>
      </c>
      <c r="IQ297" s="746">
        <v>36.257283096242986</v>
      </c>
      <c r="IR297" s="746">
        <v>-10.448141939469142</v>
      </c>
      <c r="IS297" s="746">
        <v>-77.971889906901197</v>
      </c>
      <c r="IT297" s="746">
        <v>63.795326566291905</v>
      </c>
      <c r="IU297" s="746">
        <v>19.097021386985485</v>
      </c>
      <c r="IV297" s="746">
        <v>-44.627080589793117</v>
      </c>
      <c r="IW297" s="746">
        <v>25.990661298897741</v>
      </c>
      <c r="IX297" s="746">
        <v>20.786432652388573</v>
      </c>
      <c r="IY297" s="746">
        <v>9.6892621397448409</v>
      </c>
      <c r="IZ297" s="746">
        <v>-21.093013536440399</v>
      </c>
      <c r="JA297" s="746">
        <v>20.907133616416381</v>
      </c>
      <c r="JB297" s="746">
        <v>-47.020961539387798</v>
      </c>
      <c r="JC297" s="746">
        <v>4.0940808819227259</v>
      </c>
      <c r="JD297" s="746">
        <v>27.000719059530809</v>
      </c>
      <c r="JE297" s="746">
        <v>-56.538026913373365</v>
      </c>
      <c r="JF297" s="746">
        <v>1.6021299269673976</v>
      </c>
      <c r="JG297" s="746">
        <v>60.899492118220948</v>
      </c>
      <c r="JH297" s="746">
        <v>-13.417555758642813</v>
      </c>
      <c r="JI297" s="746">
        <v>5.7793387725086625</v>
      </c>
      <c r="JJ297" s="746">
        <v>47.301045864280809</v>
      </c>
      <c r="JK297" s="746">
        <v>29.018672697043705</v>
      </c>
      <c r="JL297" s="746">
        <v>-6.1847746777488055E-3</v>
      </c>
      <c r="JM297" s="746">
        <v>27.404570468583216</v>
      </c>
      <c r="JN297" s="746">
        <v>-24.372152769480202</v>
      </c>
      <c r="JO297" s="746">
        <v>-15.928183055399018</v>
      </c>
      <c r="JP297" s="746">
        <v>6.2077624642687681</v>
      </c>
      <c r="JQ297" s="746">
        <v>-101.26075153858211</v>
      </c>
      <c r="JR297" s="746">
        <v>72.852746309116725</v>
      </c>
      <c r="JS297" s="746">
        <v>8.8665991698843456</v>
      </c>
      <c r="JT297" s="746">
        <v>-6.0770932618679723</v>
      </c>
      <c r="JU297" s="746">
        <v>20.202179392752903</v>
      </c>
      <c r="JV297" s="746">
        <v>46.30664964409317</v>
      </c>
      <c r="JW297" s="746">
        <v>39.12229868997899</v>
      </c>
      <c r="JX297" s="746">
        <v>2.1549642678775314</v>
      </c>
      <c r="JY297" s="746">
        <v>-14.35837091263776</v>
      </c>
      <c r="JZ297" s="746">
        <v>0.77494786556137996</v>
      </c>
      <c r="KA297" s="746">
        <v>64.651635323504138</v>
      </c>
      <c r="KB297" s="746">
        <v>5.365506420231938</v>
      </c>
      <c r="KC297" s="746">
        <v>-205.95274116765006</v>
      </c>
      <c r="KD297" s="746">
        <v>44.179674333014972</v>
      </c>
      <c r="KE297" s="746">
        <v>47.739402646034634</v>
      </c>
      <c r="KF297" s="746">
        <v>33.994167048742071</v>
      </c>
      <c r="KG297" s="746">
        <v>32.523673415515518</v>
      </c>
      <c r="KH297" s="746">
        <v>30.679912088314229</v>
      </c>
      <c r="KI297" s="746">
        <v>12.315935291807252</v>
      </c>
      <c r="KJ297" s="746">
        <v>17.636678949012815</v>
      </c>
      <c r="KK297" s="746">
        <v>14.581073418802738</v>
      </c>
      <c r="KL297" s="746">
        <v>32.503122456579995</v>
      </c>
      <c r="KM297" s="746">
        <v>-49.989351577375743</v>
      </c>
      <c r="KN297" s="746">
        <v>84.940979453252254</v>
      </c>
      <c r="KO297" s="746">
        <v>-169.84439708155955</v>
      </c>
      <c r="KP297" s="746">
        <v>6.8767202441938338</v>
      </c>
      <c r="KQ297" s="746">
        <v>57.687930202308081</v>
      </c>
      <c r="KR297" s="746">
        <v>48.051758914193215</v>
      </c>
      <c r="KS297" s="746">
        <v>-74.00129380175693</v>
      </c>
      <c r="KT297" s="746">
        <v>149.36204868500135</v>
      </c>
      <c r="KU297" s="746">
        <v>-219.37634378285316</v>
      </c>
      <c r="KV297" s="746">
        <v>-12.298054412617716</v>
      </c>
      <c r="KW297" s="746">
        <v>37.14964886318387</v>
      </c>
      <c r="KX297" s="746">
        <v>-66.363089481651784</v>
      </c>
      <c r="KY297" s="746">
        <v>23.337867439051095</v>
      </c>
      <c r="KZ297" s="746">
        <v>113.88963977619392</v>
      </c>
      <c r="LA297" s="746">
        <v>-67.976576081450744</v>
      </c>
      <c r="LB297" s="746">
        <v>0</v>
      </c>
      <c r="LC297" s="746">
        <v>0</v>
      </c>
      <c r="LD297" s="746">
        <v>0</v>
      </c>
      <c r="LE297" s="746">
        <v>0</v>
      </c>
      <c r="LF297" s="746">
        <v>0</v>
      </c>
      <c r="LG297" s="746">
        <v>0</v>
      </c>
      <c r="LH297" s="746">
        <v>0</v>
      </c>
      <c r="LI297" s="746">
        <v>0</v>
      </c>
      <c r="LJ297" s="746">
        <v>0</v>
      </c>
      <c r="LK297" s="746">
        <v>0</v>
      </c>
      <c r="LL297" s="746">
        <v>0</v>
      </c>
      <c r="LM297" s="746">
        <v>0</v>
      </c>
      <c r="LN297" s="746"/>
      <c r="LO297" s="746"/>
      <c r="LP297" s="746"/>
      <c r="LQ297" s="746"/>
      <c r="LR297" s="746"/>
      <c r="LS297" s="746"/>
      <c r="LT297" s="746"/>
      <c r="LU297" s="746"/>
      <c r="LV297" s="746"/>
      <c r="LW297" s="746"/>
      <c r="LX297" s="746"/>
      <c r="LY297" s="746"/>
      <c r="LZ297" s="746"/>
      <c r="MA297" s="746"/>
      <c r="MB297" s="746"/>
      <c r="MC297" s="746"/>
      <c r="MD297" s="746"/>
      <c r="ME297" s="746"/>
      <c r="MF297" s="746"/>
      <c r="MG297" s="746"/>
      <c r="MH297" s="746"/>
      <c r="MI297" s="746"/>
      <c r="MJ297" s="746"/>
      <c r="MK297" s="746"/>
      <c r="ML297" s="746"/>
      <c r="MM297" s="746"/>
      <c r="MN297" s="746"/>
      <c r="MO297" s="746"/>
      <c r="MP297" s="746"/>
      <c r="MQ297" s="746"/>
      <c r="MR297" s="746"/>
      <c r="MS297" s="746"/>
      <c r="MT297" s="746"/>
      <c r="MU297" s="746"/>
      <c r="MV297" s="746"/>
      <c r="MW297" s="746"/>
    </row>
    <row r="298" spans="1:361" ht="15.6">
      <c r="A298" s="740" t="s">
        <v>631</v>
      </c>
      <c r="B298" s="746"/>
      <c r="C298" s="746"/>
      <c r="D298" s="746"/>
      <c r="E298" s="746"/>
      <c r="F298" s="746"/>
      <c r="G298" s="746"/>
      <c r="H298" s="746"/>
      <c r="I298" s="746"/>
      <c r="J298" s="746"/>
      <c r="K298" s="746"/>
      <c r="L298" s="746"/>
      <c r="M298" s="746"/>
      <c r="N298" s="746"/>
      <c r="O298" s="746"/>
      <c r="P298" s="746"/>
      <c r="Q298" s="746"/>
      <c r="R298" s="746"/>
      <c r="S298" s="746"/>
      <c r="T298" s="746"/>
      <c r="U298" s="746"/>
      <c r="V298" s="746"/>
      <c r="W298" s="746"/>
      <c r="X298" s="746"/>
      <c r="Y298" s="746"/>
      <c r="Z298" s="746"/>
      <c r="AA298" s="746"/>
      <c r="AB298" s="746"/>
      <c r="AC298" s="746"/>
      <c r="AD298" s="746"/>
      <c r="AE298" s="746"/>
      <c r="AF298" s="746"/>
      <c r="AG298" s="746"/>
      <c r="AH298" s="746"/>
      <c r="AI298" s="746"/>
      <c r="AJ298" s="746"/>
      <c r="AK298" s="746"/>
      <c r="AL298" s="746"/>
      <c r="AM298" s="746"/>
      <c r="AN298" s="746"/>
      <c r="AO298" s="746"/>
      <c r="AP298" s="746"/>
      <c r="AQ298" s="746"/>
      <c r="AR298" s="746"/>
      <c r="AS298" s="746"/>
      <c r="AT298" s="746"/>
      <c r="AU298" s="746"/>
      <c r="AV298" s="746"/>
      <c r="AW298" s="746"/>
      <c r="AX298" s="746">
        <v>-3.4250000000000023E-2</v>
      </c>
      <c r="AY298" s="746">
        <v>-3.4250000000000023E-2</v>
      </c>
      <c r="AZ298" s="746">
        <v>-3.4250000000000023E-2</v>
      </c>
      <c r="BA298" s="746">
        <v>-3.4250000000000023E-2</v>
      </c>
      <c r="BB298" s="746">
        <v>-3.4250000000000023E-2</v>
      </c>
      <c r="BC298" s="746">
        <v>-3.4250000000000023E-2</v>
      </c>
      <c r="BD298" s="746">
        <v>-3.4250000000000023E-2</v>
      </c>
      <c r="BE298" s="746">
        <v>-3.4250000000000023E-2</v>
      </c>
      <c r="BF298" s="746">
        <v>-3.4250000000000023E-2</v>
      </c>
      <c r="BG298" s="746">
        <v>-3.4250000000000023E-2</v>
      </c>
      <c r="BH298" s="746">
        <v>-3.4250000000000023E-2</v>
      </c>
      <c r="BI298" s="746">
        <v>-3.4250000000000023E-2</v>
      </c>
      <c r="BJ298" s="746">
        <v>-0.42891666666666667</v>
      </c>
      <c r="BK298" s="746">
        <v>-0.42891666666666667</v>
      </c>
      <c r="BL298" s="746">
        <v>-0.42891666666666667</v>
      </c>
      <c r="BM298" s="746">
        <v>-0.42891666666666667</v>
      </c>
      <c r="BN298" s="746">
        <v>-0.42891666666666667</v>
      </c>
      <c r="BO298" s="746">
        <v>-0.42891666666666667</v>
      </c>
      <c r="BP298" s="746">
        <v>-0.42891666666666667</v>
      </c>
      <c r="BQ298" s="746">
        <v>-0.42891666666666667</v>
      </c>
      <c r="BR298" s="746">
        <v>-0.42891666666666667</v>
      </c>
      <c r="BS298" s="746">
        <v>-0.42891666666666667</v>
      </c>
      <c r="BT298" s="746">
        <v>-0.42891666666666667</v>
      </c>
      <c r="BU298" s="746">
        <v>-0.42891666666666667</v>
      </c>
      <c r="BV298" s="746">
        <v>-0.79656458333333335</v>
      </c>
      <c r="BW298" s="746">
        <v>-0.79656458333333335</v>
      </c>
      <c r="BX298" s="746">
        <v>-0.79656458333333335</v>
      </c>
      <c r="BY298" s="746">
        <v>-0.79656458333333335</v>
      </c>
      <c r="BZ298" s="746">
        <v>-0.79656458333333335</v>
      </c>
      <c r="CA298" s="746">
        <v>-0.79656458333333335</v>
      </c>
      <c r="CB298" s="746">
        <v>-0.79656458333333335</v>
      </c>
      <c r="CC298" s="746">
        <v>-0.79656458333333335</v>
      </c>
      <c r="CD298" s="746">
        <v>-0.79656458333333335</v>
      </c>
      <c r="CE298" s="746">
        <v>-0.79656458333333335</v>
      </c>
      <c r="CF298" s="746">
        <v>-0.79656458333333335</v>
      </c>
      <c r="CG298" s="746">
        <v>-0.79656458333333335</v>
      </c>
      <c r="CH298" s="746">
        <v>-0.54546249999999985</v>
      </c>
      <c r="CI298" s="746">
        <v>-0.54546249999999985</v>
      </c>
      <c r="CJ298" s="746">
        <v>-0.54546249999999985</v>
      </c>
      <c r="CK298" s="746">
        <v>-0.54546249999999985</v>
      </c>
      <c r="CL298" s="746">
        <v>-0.54546249999999985</v>
      </c>
      <c r="CM298" s="746">
        <v>-0.54546249999999985</v>
      </c>
      <c r="CN298" s="746">
        <v>-0.54546249999999985</v>
      </c>
      <c r="CO298" s="746">
        <v>-0.54546249999999985</v>
      </c>
      <c r="CP298" s="746">
        <v>-0.54546249999999985</v>
      </c>
      <c r="CQ298" s="746">
        <v>-0.54546249999999985</v>
      </c>
      <c r="CR298" s="746">
        <v>-0.54546249999999985</v>
      </c>
      <c r="CS298" s="746">
        <v>-0.54546249999999985</v>
      </c>
      <c r="CT298" s="746">
        <v>-0.73314791666666645</v>
      </c>
      <c r="CU298" s="746">
        <v>-0.73314791666666645</v>
      </c>
      <c r="CV298" s="746">
        <v>-0.73314791666666645</v>
      </c>
      <c r="CW298" s="746">
        <v>-0.73314791666666645</v>
      </c>
      <c r="CX298" s="746">
        <v>-0.73314791666666645</v>
      </c>
      <c r="CY298" s="746">
        <v>-0.73314791666666645</v>
      </c>
      <c r="CZ298" s="746">
        <v>-0.73314791666666645</v>
      </c>
      <c r="DA298" s="746">
        <v>-0.73314791666666645</v>
      </c>
      <c r="DB298" s="746">
        <v>-0.73314791666666645</v>
      </c>
      <c r="DC298" s="746">
        <v>-0.73314791666666645</v>
      </c>
      <c r="DD298" s="746">
        <v>-0.73314791666666645</v>
      </c>
      <c r="DE298" s="746">
        <v>-0.73314791666666645</v>
      </c>
      <c r="DF298" s="746">
        <v>-2.3324166666666666</v>
      </c>
      <c r="DG298" s="746">
        <v>-2.3324166666666666</v>
      </c>
      <c r="DH298" s="746">
        <v>-2.3324166666666666</v>
      </c>
      <c r="DI298" s="746">
        <v>-2.3324166666666666</v>
      </c>
      <c r="DJ298" s="746">
        <v>-2.3324166666666666</v>
      </c>
      <c r="DK298" s="746">
        <v>-2.3324166666666666</v>
      </c>
      <c r="DL298" s="746">
        <v>-2.3324166666666666</v>
      </c>
      <c r="DM298" s="746">
        <v>-2.3324166666666666</v>
      </c>
      <c r="DN298" s="746">
        <v>-2.3324166666666666</v>
      </c>
      <c r="DO298" s="746">
        <v>-2.3324166666666666</v>
      </c>
      <c r="DP298" s="746">
        <v>-2.3324166666666666</v>
      </c>
      <c r="DQ298" s="746">
        <v>-2.3324166666666666</v>
      </c>
      <c r="DR298" s="746">
        <v>-2.5424166666666665</v>
      </c>
      <c r="DS298" s="746">
        <v>-2.5424166666666665</v>
      </c>
      <c r="DT298" s="746">
        <v>-2.5424166666666665</v>
      </c>
      <c r="DU298" s="746">
        <v>-2.5424166666666665</v>
      </c>
      <c r="DV298" s="746">
        <v>-2.5424166666666665</v>
      </c>
      <c r="DW298" s="746">
        <v>-2.5424166666666665</v>
      </c>
      <c r="DX298" s="746">
        <v>-2.5424166666666665</v>
      </c>
      <c r="DY298" s="746">
        <v>-2.5424166666666665</v>
      </c>
      <c r="DZ298" s="746">
        <v>-2.5424166666666665</v>
      </c>
      <c r="EA298" s="746">
        <v>-2.5424166666666665</v>
      </c>
      <c r="EB298" s="746">
        <v>-2.5424166666666665</v>
      </c>
      <c r="EC298" s="746">
        <v>-2.5424166666666665</v>
      </c>
      <c r="ED298" s="746">
        <v>-1.1891666666666667</v>
      </c>
      <c r="EE298" s="746">
        <v>-1.1891666666666667</v>
      </c>
      <c r="EF298" s="746">
        <v>-1.1891666666666667</v>
      </c>
      <c r="EG298" s="746">
        <v>-1.1891666666666667</v>
      </c>
      <c r="EH298" s="746">
        <v>-1.1891666666666667</v>
      </c>
      <c r="EI298" s="746">
        <v>-1.1891666666666667</v>
      </c>
      <c r="EJ298" s="746">
        <v>-1.1891666666666667</v>
      </c>
      <c r="EK298" s="746">
        <v>-1.1891666666666667</v>
      </c>
      <c r="EL298" s="746">
        <v>-1.1891666666666667</v>
      </c>
      <c r="EM298" s="746">
        <v>-1.1891666666666667</v>
      </c>
      <c r="EN298" s="746">
        <v>-1.1891666666666667</v>
      </c>
      <c r="EO298" s="746">
        <v>-1.1891666666666667</v>
      </c>
      <c r="EP298" s="746">
        <v>0</v>
      </c>
      <c r="EQ298" s="746">
        <v>0</v>
      </c>
      <c r="ER298" s="746">
        <v>0</v>
      </c>
      <c r="ES298" s="746">
        <v>0</v>
      </c>
      <c r="ET298" s="746">
        <v>0</v>
      </c>
      <c r="EU298" s="746">
        <v>0</v>
      </c>
      <c r="EV298" s="746">
        <v>0</v>
      </c>
      <c r="EW298" s="746">
        <v>0</v>
      </c>
      <c r="EX298" s="746">
        <v>0</v>
      </c>
      <c r="EY298" s="746">
        <v>0</v>
      </c>
      <c r="EZ298" s="746">
        <v>0</v>
      </c>
      <c r="FA298" s="746">
        <v>0</v>
      </c>
      <c r="FB298" s="746">
        <v>0</v>
      </c>
      <c r="FC298" s="746">
        <v>0</v>
      </c>
      <c r="FD298" s="746">
        <v>0</v>
      </c>
      <c r="FE298" s="746">
        <v>0</v>
      </c>
      <c r="FF298" s="746">
        <v>0</v>
      </c>
      <c r="FG298" s="746">
        <v>0</v>
      </c>
      <c r="FH298" s="746">
        <v>0</v>
      </c>
      <c r="FI298" s="746">
        <v>0</v>
      </c>
      <c r="FJ298" s="746">
        <v>0</v>
      </c>
      <c r="FK298" s="746">
        <v>0</v>
      </c>
      <c r="FL298" s="746">
        <v>0</v>
      </c>
      <c r="FM298" s="746">
        <v>0</v>
      </c>
      <c r="FN298" s="746">
        <v>0</v>
      </c>
      <c r="FO298" s="746">
        <v>0</v>
      </c>
      <c r="FP298" s="746">
        <v>0</v>
      </c>
      <c r="FQ298" s="746">
        <v>0</v>
      </c>
      <c r="FR298" s="746">
        <v>0</v>
      </c>
      <c r="FS298" s="746">
        <v>0</v>
      </c>
      <c r="FT298" s="746">
        <v>0</v>
      </c>
      <c r="FU298" s="746">
        <v>0</v>
      </c>
      <c r="FV298" s="746">
        <v>0</v>
      </c>
      <c r="FW298" s="746">
        <v>0</v>
      </c>
      <c r="FX298" s="746">
        <v>0</v>
      </c>
      <c r="FY298" s="746">
        <v>0</v>
      </c>
      <c r="FZ298" s="746">
        <v>0</v>
      </c>
      <c r="GA298" s="746">
        <v>0</v>
      </c>
      <c r="GB298" s="746">
        <v>0</v>
      </c>
      <c r="GC298" s="746">
        <v>0</v>
      </c>
      <c r="GD298" s="746">
        <v>0</v>
      </c>
      <c r="GE298" s="746">
        <v>0</v>
      </c>
      <c r="GF298" s="746">
        <v>0</v>
      </c>
      <c r="GG298" s="746">
        <v>0</v>
      </c>
      <c r="GH298" s="746">
        <v>0</v>
      </c>
      <c r="GI298" s="746">
        <v>0</v>
      </c>
      <c r="GJ298" s="746">
        <v>0</v>
      </c>
      <c r="GK298" s="746">
        <v>0</v>
      </c>
      <c r="GL298" s="746">
        <v>0</v>
      </c>
      <c r="GM298" s="746">
        <v>0</v>
      </c>
      <c r="GN298" s="746">
        <v>0</v>
      </c>
      <c r="GO298" s="746">
        <v>0</v>
      </c>
      <c r="GP298" s="746">
        <v>0</v>
      </c>
      <c r="GQ298" s="746">
        <v>0</v>
      </c>
      <c r="GR298" s="746">
        <v>0</v>
      </c>
      <c r="GS298" s="746">
        <v>0</v>
      </c>
      <c r="GT298" s="746">
        <v>0</v>
      </c>
      <c r="GU298" s="746">
        <v>0</v>
      </c>
      <c r="GV298" s="746">
        <v>0</v>
      </c>
      <c r="GW298" s="746">
        <v>0</v>
      </c>
      <c r="GX298" s="746">
        <v>0</v>
      </c>
      <c r="GY298" s="746">
        <v>0</v>
      </c>
      <c r="GZ298" s="746">
        <v>0</v>
      </c>
      <c r="HA298" s="746">
        <v>0</v>
      </c>
      <c r="HB298" s="746">
        <v>0</v>
      </c>
      <c r="HC298" s="746">
        <v>0</v>
      </c>
      <c r="HD298" s="746">
        <v>0</v>
      </c>
      <c r="HE298" s="746">
        <v>0</v>
      </c>
      <c r="HF298" s="746">
        <v>0</v>
      </c>
      <c r="HG298" s="746">
        <v>0</v>
      </c>
      <c r="HH298" s="746">
        <v>0</v>
      </c>
      <c r="HI298" s="746">
        <v>0</v>
      </c>
      <c r="HJ298" s="746">
        <v>0</v>
      </c>
      <c r="HK298" s="746">
        <v>0</v>
      </c>
      <c r="HL298" s="746">
        <v>0</v>
      </c>
      <c r="HM298" s="746">
        <v>0</v>
      </c>
      <c r="HN298" s="746">
        <v>0</v>
      </c>
      <c r="HO298" s="746">
        <v>0</v>
      </c>
      <c r="HP298" s="746">
        <v>-41.170671326000033</v>
      </c>
      <c r="HQ298" s="746">
        <v>11.922575143000078</v>
      </c>
      <c r="HR298" s="746">
        <v>-22.926783045000025</v>
      </c>
      <c r="HS298" s="746">
        <v>-11.398425882</v>
      </c>
      <c r="HT298" s="746">
        <v>23.338874671999982</v>
      </c>
      <c r="HU298" s="746">
        <v>-13.059848272000007</v>
      </c>
      <c r="HV298" s="746">
        <v>24.898214388302378</v>
      </c>
      <c r="HW298" s="746">
        <v>27.242638573511098</v>
      </c>
      <c r="HX298" s="746">
        <v>6.7172435206434074</v>
      </c>
      <c r="HY298" s="746">
        <v>18.836425920929031</v>
      </c>
      <c r="HZ298" s="746">
        <v>0.55550442947313339</v>
      </c>
      <c r="IA298" s="746">
        <v>53.541338296288565</v>
      </c>
      <c r="IB298" s="746">
        <v>28.977871790395973</v>
      </c>
      <c r="IC298" s="746">
        <v>-0.79787384793163607</v>
      </c>
      <c r="ID298" s="746">
        <v>26.399793508802578</v>
      </c>
      <c r="IE298" s="746">
        <v>27.780297227250578</v>
      </c>
      <c r="IF298" s="746">
        <v>-15.246527991337558</v>
      </c>
      <c r="IG298" s="746">
        <v>-88.056370374511175</v>
      </c>
      <c r="IH298" s="746">
        <v>29.64517860848937</v>
      </c>
      <c r="II298" s="746">
        <v>-16.507817383659258</v>
      </c>
      <c r="IJ298" s="746">
        <v>-2.6519222317938871</v>
      </c>
      <c r="IK298" s="746">
        <v>21.379032618166445</v>
      </c>
      <c r="IL298" s="746">
        <v>41.43465461674392</v>
      </c>
      <c r="IM298" s="746">
        <v>57.350646447549742</v>
      </c>
      <c r="IN298" s="746">
        <v>3.6101350954144777</v>
      </c>
      <c r="IO298" s="746">
        <v>2.113980364082245</v>
      </c>
      <c r="IP298" s="746">
        <v>-48.252695685131656</v>
      </c>
      <c r="IQ298" s="746">
        <v>40.716188364718803</v>
      </c>
      <c r="IR298" s="746">
        <v>-17.293612730923506</v>
      </c>
      <c r="IS298" s="746">
        <v>-85.015738029892162</v>
      </c>
      <c r="IT298" s="746">
        <v>43.940070560294608</v>
      </c>
      <c r="IU298" s="746">
        <v>-10.275546578094861</v>
      </c>
      <c r="IV298" s="746">
        <v>-3.1340840069590103</v>
      </c>
      <c r="IW298" s="746">
        <v>-32.901960912631708</v>
      </c>
      <c r="IX298" s="746">
        <v>27.74647742654739</v>
      </c>
      <c r="IY298" s="746">
        <v>48.548934250210294</v>
      </c>
      <c r="IZ298" s="746">
        <v>-22.130719105574489</v>
      </c>
      <c r="JA298" s="746">
        <v>1.6157589784163662</v>
      </c>
      <c r="JB298" s="746">
        <v>-51.080445879387796</v>
      </c>
      <c r="JC298" s="746">
        <v>-0.44943958824041319</v>
      </c>
      <c r="JD298" s="746">
        <v>19.331369006530817</v>
      </c>
      <c r="JE298" s="746">
        <v>-49.316622722373367</v>
      </c>
      <c r="JF298" s="746">
        <v>-1.9740807994948575</v>
      </c>
      <c r="JG298" s="746">
        <v>56.809879230220943</v>
      </c>
      <c r="JH298" s="746">
        <v>-7.4608903386428134</v>
      </c>
      <c r="JI298" s="746">
        <v>7.3313522337679933</v>
      </c>
      <c r="JJ298" s="746">
        <v>42.165568500280806</v>
      </c>
      <c r="JK298" s="746">
        <v>43.362748058465783</v>
      </c>
      <c r="JL298" s="746">
        <v>17.488664627597313</v>
      </c>
      <c r="JM298" s="746">
        <v>26.939336042583211</v>
      </c>
      <c r="JN298" s="746">
        <v>-18.214452912902377</v>
      </c>
      <c r="JO298" s="746">
        <v>-7.5839176183990133</v>
      </c>
      <c r="JP298" s="746">
        <v>2.9051516312687502</v>
      </c>
      <c r="JQ298" s="746">
        <v>-101.05358512258212</v>
      </c>
      <c r="JR298" s="746">
        <v>56.093769017116827</v>
      </c>
      <c r="JS298" s="746">
        <v>23.651856150884328</v>
      </c>
      <c r="JT298" s="746">
        <v>-4.7204533158679673</v>
      </c>
      <c r="JU298" s="746">
        <v>-2.4002334222471133</v>
      </c>
      <c r="JV298" s="746">
        <v>49.922034675093187</v>
      </c>
      <c r="JW298" s="746">
        <v>16.300420027978983</v>
      </c>
      <c r="JX298" s="746">
        <v>3.7327246438775337</v>
      </c>
      <c r="JY298" s="746">
        <v>-15.68152072563775</v>
      </c>
      <c r="JZ298" s="746">
        <v>-13.802454912438574</v>
      </c>
      <c r="KA298" s="746">
        <v>50.297001710504126</v>
      </c>
      <c r="KB298" s="746">
        <v>10.380202150231902</v>
      </c>
      <c r="KC298" s="746">
        <v>-225.37732236665005</v>
      </c>
      <c r="KD298" s="746">
        <v>46.759666343014977</v>
      </c>
      <c r="KE298" s="746">
        <v>30.027595411034643</v>
      </c>
      <c r="KF298" s="746">
        <v>36.192516067742069</v>
      </c>
      <c r="KG298" s="746">
        <v>35.922027015515511</v>
      </c>
      <c r="KH298" s="746">
        <v>35.585495105314209</v>
      </c>
      <c r="KI298" s="746">
        <v>-0.46958969319274002</v>
      </c>
      <c r="KJ298" s="746">
        <v>-22.874647750153898</v>
      </c>
      <c r="KK298" s="746">
        <v>-9.1041947153639455</v>
      </c>
      <c r="KL298" s="746">
        <v>-17.7099724885867</v>
      </c>
      <c r="KM298" s="746">
        <v>-10.152420383542335</v>
      </c>
      <c r="KN298" s="746">
        <v>38.992015932085479</v>
      </c>
      <c r="KO298" s="746">
        <v>-110.78169185472626</v>
      </c>
      <c r="KP298" s="746">
        <v>6.6379197611938139</v>
      </c>
      <c r="KQ298" s="746">
        <v>66.917091749308099</v>
      </c>
      <c r="KR298" s="746">
        <v>41.596143776193173</v>
      </c>
      <c r="KS298" s="746">
        <v>-72.7778296937569</v>
      </c>
      <c r="KT298" s="746">
        <v>87.703867425001363</v>
      </c>
      <c r="KU298" s="746">
        <v>-124.71123972985319</v>
      </c>
      <c r="KV298" s="746">
        <v>-121.53956809261769</v>
      </c>
      <c r="KW298" s="746">
        <v>9.1145594561838834</v>
      </c>
      <c r="KX298" s="746">
        <v>-94.508816976651758</v>
      </c>
      <c r="KY298" s="746">
        <v>15.222634063051117</v>
      </c>
      <c r="KZ298" s="746">
        <v>86.286309625193894</v>
      </c>
      <c r="LA298" s="746">
        <v>-122.19648047045075</v>
      </c>
      <c r="LB298" s="746">
        <v>0</v>
      </c>
      <c r="LC298" s="746">
        <v>0</v>
      </c>
      <c r="LD298" s="746">
        <v>0</v>
      </c>
      <c r="LE298" s="746">
        <v>0</v>
      </c>
      <c r="LF298" s="746">
        <v>0</v>
      </c>
      <c r="LG298" s="746">
        <v>0</v>
      </c>
      <c r="LH298" s="746">
        <v>0</v>
      </c>
      <c r="LI298" s="746">
        <v>0</v>
      </c>
      <c r="LJ298" s="746">
        <v>0</v>
      </c>
      <c r="LK298" s="746">
        <v>0</v>
      </c>
      <c r="LL298" s="746">
        <v>0</v>
      </c>
      <c r="LM298" s="746">
        <v>0</v>
      </c>
      <c r="LN298" s="746"/>
      <c r="LO298" s="746"/>
      <c r="LP298" s="746"/>
      <c r="LQ298" s="746"/>
      <c r="LR298" s="746"/>
      <c r="LS298" s="746"/>
      <c r="LT298" s="746"/>
      <c r="LU298" s="746"/>
      <c r="LV298" s="746"/>
      <c r="LW298" s="746"/>
      <c r="LX298" s="746"/>
      <c r="LY298" s="746"/>
      <c r="LZ298" s="746"/>
      <c r="MA298" s="746"/>
      <c r="MB298" s="746"/>
      <c r="MC298" s="746"/>
      <c r="MD298" s="746"/>
      <c r="ME298" s="746"/>
      <c r="MF298" s="746"/>
      <c r="MG298" s="746"/>
      <c r="MH298" s="746"/>
      <c r="MI298" s="746"/>
      <c r="MJ298" s="746"/>
      <c r="MK298" s="746"/>
      <c r="ML298" s="746"/>
      <c r="MM298" s="746"/>
      <c r="MN298" s="746"/>
      <c r="MO298" s="746"/>
      <c r="MP298" s="746"/>
      <c r="MQ298" s="746"/>
      <c r="MR298" s="746"/>
      <c r="MS298" s="746"/>
      <c r="MT298" s="746"/>
      <c r="MU298" s="746"/>
      <c r="MV298" s="746"/>
      <c r="MW298" s="746"/>
    </row>
    <row r="299" spans="1:361" ht="15.6">
      <c r="A299" s="740" t="s">
        <v>45</v>
      </c>
      <c r="B299" s="746"/>
      <c r="C299" s="746"/>
      <c r="D299" s="746"/>
      <c r="E299" s="746"/>
      <c r="F299" s="746"/>
      <c r="G299" s="746"/>
      <c r="H299" s="746"/>
      <c r="I299" s="746"/>
      <c r="J299" s="746"/>
      <c r="K299" s="746"/>
      <c r="L299" s="746"/>
      <c r="M299" s="746"/>
      <c r="N299" s="746"/>
      <c r="O299" s="746"/>
      <c r="P299" s="746"/>
      <c r="Q299" s="746"/>
      <c r="R299" s="746"/>
      <c r="S299" s="746"/>
      <c r="T299" s="746"/>
      <c r="U299" s="746"/>
      <c r="V299" s="746"/>
      <c r="W299" s="746"/>
      <c r="X299" s="746"/>
      <c r="Y299" s="746"/>
      <c r="Z299" s="746"/>
      <c r="AA299" s="746"/>
      <c r="AB299" s="746"/>
      <c r="AC299" s="746"/>
      <c r="AD299" s="746"/>
      <c r="AE299" s="746"/>
      <c r="AF299" s="746"/>
      <c r="AG299" s="746"/>
      <c r="AH299" s="746"/>
      <c r="AI299" s="746"/>
      <c r="AJ299" s="746"/>
      <c r="AK299" s="746"/>
      <c r="AL299" s="746"/>
      <c r="AM299" s="746"/>
      <c r="AN299" s="746"/>
      <c r="AO299" s="746"/>
      <c r="AP299" s="746"/>
      <c r="AQ299" s="746"/>
      <c r="AR299" s="746"/>
      <c r="AS299" s="746"/>
      <c r="AT299" s="746"/>
      <c r="AU299" s="746"/>
      <c r="AV299" s="746"/>
      <c r="AW299" s="746"/>
      <c r="AX299" s="746">
        <v>-0.57690833333333336</v>
      </c>
      <c r="AY299" s="746">
        <v>-0.57690833333333336</v>
      </c>
      <c r="AZ299" s="746">
        <v>-0.57690833333333336</v>
      </c>
      <c r="BA299" s="746">
        <v>-0.57690833333333336</v>
      </c>
      <c r="BB299" s="746">
        <v>-0.57690833333333336</v>
      </c>
      <c r="BC299" s="746">
        <v>-0.57690833333333336</v>
      </c>
      <c r="BD299" s="746">
        <v>-0.57690833333333336</v>
      </c>
      <c r="BE299" s="746">
        <v>-0.57690833333333336</v>
      </c>
      <c r="BF299" s="746">
        <v>-0.57690833333333336</v>
      </c>
      <c r="BG299" s="746">
        <v>-0.57690833333333336</v>
      </c>
      <c r="BH299" s="746">
        <v>-0.57690833333333336</v>
      </c>
      <c r="BI299" s="746">
        <v>-0.57690833333333336</v>
      </c>
      <c r="BJ299" s="746">
        <v>-0.32816041666666662</v>
      </c>
      <c r="BK299" s="746">
        <v>-0.32816041666666662</v>
      </c>
      <c r="BL299" s="746">
        <v>-0.32816041666666662</v>
      </c>
      <c r="BM299" s="746">
        <v>-0.32816041666666662</v>
      </c>
      <c r="BN299" s="746">
        <v>-0.32816041666666662</v>
      </c>
      <c r="BO299" s="746">
        <v>-0.32816041666666662</v>
      </c>
      <c r="BP299" s="746">
        <v>-0.32816041666666662</v>
      </c>
      <c r="BQ299" s="746">
        <v>-0.32816041666666662</v>
      </c>
      <c r="BR299" s="746">
        <v>-0.32816041666666662</v>
      </c>
      <c r="BS299" s="746">
        <v>-0.32816041666666662</v>
      </c>
      <c r="BT299" s="746">
        <v>-0.32816041666666662</v>
      </c>
      <c r="BU299" s="746">
        <v>-0.32816041666666662</v>
      </c>
      <c r="BV299" s="746">
        <v>2.0431249999999998E-2</v>
      </c>
      <c r="BW299" s="746">
        <v>2.0431249999999998E-2</v>
      </c>
      <c r="BX299" s="746">
        <v>2.0431249999999998E-2</v>
      </c>
      <c r="BY299" s="746">
        <v>2.0431249999999998E-2</v>
      </c>
      <c r="BZ299" s="746">
        <v>2.0431249999999998E-2</v>
      </c>
      <c r="CA299" s="746">
        <v>2.0431249999999998E-2</v>
      </c>
      <c r="CB299" s="746">
        <v>2.0431249999999998E-2</v>
      </c>
      <c r="CC299" s="746">
        <v>2.0431249999999998E-2</v>
      </c>
      <c r="CD299" s="746">
        <v>2.0431249999999998E-2</v>
      </c>
      <c r="CE299" s="746">
        <v>2.0431249999999998E-2</v>
      </c>
      <c r="CF299" s="746">
        <v>2.0431249999999998E-2</v>
      </c>
      <c r="CG299" s="746">
        <v>2.0431249999999998E-2</v>
      </c>
      <c r="CH299" s="746">
        <v>7.391312500000001E-2</v>
      </c>
      <c r="CI299" s="746">
        <v>7.391312500000001E-2</v>
      </c>
      <c r="CJ299" s="746">
        <v>7.391312500000001E-2</v>
      </c>
      <c r="CK299" s="746">
        <v>7.391312500000001E-2</v>
      </c>
      <c r="CL299" s="746">
        <v>7.391312500000001E-2</v>
      </c>
      <c r="CM299" s="746">
        <v>7.391312500000001E-2</v>
      </c>
      <c r="CN299" s="746">
        <v>7.391312500000001E-2</v>
      </c>
      <c r="CO299" s="746">
        <v>7.391312500000001E-2</v>
      </c>
      <c r="CP299" s="746">
        <v>7.391312500000001E-2</v>
      </c>
      <c r="CQ299" s="746">
        <v>7.391312500000001E-2</v>
      </c>
      <c r="CR299" s="746">
        <v>7.391312500000001E-2</v>
      </c>
      <c r="CS299" s="746">
        <v>7.391312500000001E-2</v>
      </c>
      <c r="CT299" s="746">
        <v>0.15622416666666669</v>
      </c>
      <c r="CU299" s="746">
        <v>0.15622416666666669</v>
      </c>
      <c r="CV299" s="746">
        <v>0.15622416666666669</v>
      </c>
      <c r="CW299" s="746">
        <v>0.15622416666666669</v>
      </c>
      <c r="CX299" s="746">
        <v>0.15622416666666669</v>
      </c>
      <c r="CY299" s="746">
        <v>0.15622416666666669</v>
      </c>
      <c r="CZ299" s="746">
        <v>0.15622416666666669</v>
      </c>
      <c r="DA299" s="746">
        <v>0.15622416666666669</v>
      </c>
      <c r="DB299" s="746">
        <v>0.15622416666666669</v>
      </c>
      <c r="DC299" s="746">
        <v>0.15622416666666669</v>
      </c>
      <c r="DD299" s="746">
        <v>0.15622416666666669</v>
      </c>
      <c r="DE299" s="746">
        <v>0.15622416666666669</v>
      </c>
      <c r="DF299" s="746">
        <v>8.0444375000000054E-2</v>
      </c>
      <c r="DG299" s="746">
        <v>8.0444375000000054E-2</v>
      </c>
      <c r="DH299" s="746">
        <v>8.0444375000000054E-2</v>
      </c>
      <c r="DI299" s="746">
        <v>8.0444375000000054E-2</v>
      </c>
      <c r="DJ299" s="746">
        <v>8.0444375000000054E-2</v>
      </c>
      <c r="DK299" s="746">
        <v>8.0444375000000054E-2</v>
      </c>
      <c r="DL299" s="746">
        <v>8.0444375000000054E-2</v>
      </c>
      <c r="DM299" s="746">
        <v>8.0444375000000054E-2</v>
      </c>
      <c r="DN299" s="746">
        <v>8.0444375000000054E-2</v>
      </c>
      <c r="DO299" s="746">
        <v>8.0444375000000054E-2</v>
      </c>
      <c r="DP299" s="746">
        <v>8.0444375000000054E-2</v>
      </c>
      <c r="DQ299" s="746">
        <v>8.0444375000000054E-2</v>
      </c>
      <c r="DR299" s="746">
        <v>-0.3351979166666666</v>
      </c>
      <c r="DS299" s="746">
        <v>-0.3351979166666666</v>
      </c>
      <c r="DT299" s="746">
        <v>-0.3351979166666666</v>
      </c>
      <c r="DU299" s="746">
        <v>-0.3351979166666666</v>
      </c>
      <c r="DV299" s="746">
        <v>-0.3351979166666666</v>
      </c>
      <c r="DW299" s="746">
        <v>-0.3351979166666666</v>
      </c>
      <c r="DX299" s="746">
        <v>-0.3351979166666666</v>
      </c>
      <c r="DY299" s="746">
        <v>-0.3351979166666666</v>
      </c>
      <c r="DZ299" s="746">
        <v>-0.3351979166666666</v>
      </c>
      <c r="EA299" s="746">
        <v>-0.3351979166666666</v>
      </c>
      <c r="EB299" s="746">
        <v>-0.3351979166666666</v>
      </c>
      <c r="EC299" s="746">
        <v>-0.3351979166666666</v>
      </c>
      <c r="ED299" s="746">
        <v>9.6685416666666746E-2</v>
      </c>
      <c r="EE299" s="746">
        <v>9.6685416666666746E-2</v>
      </c>
      <c r="EF299" s="746">
        <v>9.6685416666666746E-2</v>
      </c>
      <c r="EG299" s="746">
        <v>9.6685416666666746E-2</v>
      </c>
      <c r="EH299" s="746">
        <v>9.6685416666666746E-2</v>
      </c>
      <c r="EI299" s="746">
        <v>9.6685416666666746E-2</v>
      </c>
      <c r="EJ299" s="746">
        <v>9.6685416666666746E-2</v>
      </c>
      <c r="EK299" s="746">
        <v>9.6685416666666746E-2</v>
      </c>
      <c r="EL299" s="746">
        <v>9.6685416666666746E-2</v>
      </c>
      <c r="EM299" s="746">
        <v>9.6685416666666746E-2</v>
      </c>
      <c r="EN299" s="746">
        <v>9.6685416666666746E-2</v>
      </c>
      <c r="EO299" s="746">
        <v>9.6685416666666746E-2</v>
      </c>
      <c r="EP299" s="746">
        <v>1.5446500000000001</v>
      </c>
      <c r="EQ299" s="746">
        <v>-1.4620000000000005E-2</v>
      </c>
      <c r="ER299" s="746">
        <v>3.7025000000000001</v>
      </c>
      <c r="ES299" s="746">
        <v>-0.69927000000000006</v>
      </c>
      <c r="ET299" s="746">
        <v>-2.84707</v>
      </c>
      <c r="EU299" s="746">
        <v>-4.02006</v>
      </c>
      <c r="EV299" s="746">
        <v>-1.10934</v>
      </c>
      <c r="EW299" s="746">
        <v>-0.87460000000000004</v>
      </c>
      <c r="EX299" s="746">
        <v>-3.5034000000000001</v>
      </c>
      <c r="EY299" s="746">
        <v>-0.97641000000000011</v>
      </c>
      <c r="EZ299" s="746">
        <v>1.80935</v>
      </c>
      <c r="FA299" s="746">
        <v>-5.3193199999999994</v>
      </c>
      <c r="FB299" s="746">
        <v>-5.0225</v>
      </c>
      <c r="FC299" s="746">
        <v>-2.7543699999999998</v>
      </c>
      <c r="FD299" s="746">
        <v>0.96004000000000012</v>
      </c>
      <c r="FE299" s="746">
        <v>-0.12595000000000003</v>
      </c>
      <c r="FF299" s="746">
        <v>-0.46615000000000006</v>
      </c>
      <c r="FG299" s="746">
        <v>4.5327431620000009</v>
      </c>
      <c r="FH299" s="746">
        <v>-1.6704100000000002</v>
      </c>
      <c r="FI299" s="746">
        <v>1.3991800000000001</v>
      </c>
      <c r="FJ299" s="746">
        <v>-2.9094699999999998</v>
      </c>
      <c r="FK299" s="746">
        <v>-6.6022600000000002</v>
      </c>
      <c r="FL299" s="746">
        <v>2.0030000000000001</v>
      </c>
      <c r="FM299" s="746">
        <v>-5.0388600000000006</v>
      </c>
      <c r="FN299" s="746">
        <v>-0.9</v>
      </c>
      <c r="FO299" s="746">
        <v>-0.2</v>
      </c>
      <c r="FP299" s="746">
        <v>-1.4</v>
      </c>
      <c r="FQ299" s="746">
        <v>-1.93472</v>
      </c>
      <c r="FR299" s="746">
        <v>-0.83784000000000003</v>
      </c>
      <c r="FS299" s="746">
        <v>-3.9935600000000004</v>
      </c>
      <c r="FT299" s="746">
        <v>-1.0940399999999999</v>
      </c>
      <c r="FU299" s="746">
        <v>-2.88862</v>
      </c>
      <c r="FV299" s="746">
        <v>-0.54108000000000001</v>
      </c>
      <c r="FW299" s="746">
        <v>-1.1647100000000001</v>
      </c>
      <c r="FX299" s="746">
        <v>-0.27212000000000003</v>
      </c>
      <c r="FY299" s="746">
        <v>-3.7279100000000001</v>
      </c>
      <c r="FZ299" s="746">
        <v>-0.53528999999999993</v>
      </c>
      <c r="GA299" s="746">
        <v>-3.9380000000000002</v>
      </c>
      <c r="GB299" s="746">
        <v>-3.09334</v>
      </c>
      <c r="GC299" s="746">
        <v>-1.8817200000000001</v>
      </c>
      <c r="GD299" s="746">
        <v>3.6420000000000001E-2</v>
      </c>
      <c r="GE299" s="746">
        <v>-0.93137999999999987</v>
      </c>
      <c r="GF299" s="746">
        <v>-2.27536</v>
      </c>
      <c r="GG299" s="746">
        <v>-0.19690999999999997</v>
      </c>
      <c r="GH299" s="746">
        <v>1.25508</v>
      </c>
      <c r="GI299" s="746">
        <v>-1.0966200000000002</v>
      </c>
      <c r="GJ299" s="746">
        <v>0.18771999999999991</v>
      </c>
      <c r="GK299" s="746">
        <v>-1.5063299999999999</v>
      </c>
      <c r="GL299" s="746">
        <v>-1.77075</v>
      </c>
      <c r="GM299" s="746">
        <v>-7.9225799999999991</v>
      </c>
      <c r="GN299" s="746">
        <v>-0.84974000000000016</v>
      </c>
      <c r="GO299" s="746">
        <v>-3.6012</v>
      </c>
      <c r="GP299" s="746">
        <v>-0.73443000000000003</v>
      </c>
      <c r="GQ299" s="746">
        <v>-1.1054800000000002</v>
      </c>
      <c r="GR299" s="746">
        <v>-1.6372280000000001</v>
      </c>
      <c r="GS299" s="746">
        <v>-1.5547900000000001</v>
      </c>
      <c r="GT299" s="746">
        <v>0.13500000000000001</v>
      </c>
      <c r="GU299" s="746">
        <v>-0.63022596600000003</v>
      </c>
      <c r="GV299" s="746">
        <v>0.749320863</v>
      </c>
      <c r="GW299" s="746">
        <v>-1.4891595820000001</v>
      </c>
      <c r="GX299" s="746">
        <v>-3.3858699999999997</v>
      </c>
      <c r="GY299" s="746">
        <v>-2.7693400000000001</v>
      </c>
      <c r="GZ299" s="746">
        <v>-2.18188</v>
      </c>
      <c r="HA299" s="746">
        <v>-2.5423800000000001</v>
      </c>
      <c r="HB299" s="746">
        <v>-1.7143699999999999</v>
      </c>
      <c r="HC299" s="746">
        <v>-5.8809400000000007</v>
      </c>
      <c r="HD299" s="746">
        <v>-0.76349999999999996</v>
      </c>
      <c r="HE299" s="746">
        <v>12.0663</v>
      </c>
      <c r="HF299" s="746">
        <v>6.2743000000000002</v>
      </c>
      <c r="HG299" s="746">
        <v>0</v>
      </c>
      <c r="HH299" s="746">
        <v>0</v>
      </c>
      <c r="HI299" s="746">
        <v>0</v>
      </c>
      <c r="HJ299" s="746">
        <v>0</v>
      </c>
      <c r="HK299" s="746">
        <v>0</v>
      </c>
      <c r="HL299" s="746">
        <v>0</v>
      </c>
      <c r="HM299" s="746">
        <v>0</v>
      </c>
      <c r="HN299" s="746">
        <v>0</v>
      </c>
      <c r="HO299" s="746">
        <v>0</v>
      </c>
      <c r="HP299" s="746">
        <v>-7.9970229590000264</v>
      </c>
      <c r="HQ299" s="746">
        <v>-12.793651817000004</v>
      </c>
      <c r="HR299" s="746">
        <v>6.0645420180000009</v>
      </c>
      <c r="HS299" s="746">
        <v>-12.472275056999999</v>
      </c>
      <c r="HT299" s="746">
        <v>-5.4014813710000027</v>
      </c>
      <c r="HU299" s="746">
        <v>-3.9224582569999984</v>
      </c>
      <c r="HV299" s="746">
        <v>0.13948036199999869</v>
      </c>
      <c r="HW299" s="746">
        <v>6.5064000000000011</v>
      </c>
      <c r="HX299" s="746">
        <v>-5.3870247939999967</v>
      </c>
      <c r="HY299" s="746">
        <v>-0.95571863300000004</v>
      </c>
      <c r="HZ299" s="746">
        <v>9.2343999999999991</v>
      </c>
      <c r="IA299" s="746">
        <v>-3.7926579819999997</v>
      </c>
      <c r="IB299" s="746">
        <v>-0.28826511620255502</v>
      </c>
      <c r="IC299" s="746">
        <v>8.2294999999999998</v>
      </c>
      <c r="ID299" s="746">
        <v>-1.3861579820000001</v>
      </c>
      <c r="IE299" s="746">
        <v>3.2993390698449137</v>
      </c>
      <c r="IF299" s="746">
        <v>7.084100000000003</v>
      </c>
      <c r="IG299" s="746">
        <v>-1.073357981999999</v>
      </c>
      <c r="IH299" s="746">
        <v>-2.9510079417820263</v>
      </c>
      <c r="II299" s="746">
        <v>7.7061999999999991</v>
      </c>
      <c r="IJ299" s="746">
        <v>-8.4300000000000319E-2</v>
      </c>
      <c r="IK299" s="746">
        <v>-1.0044080410543001</v>
      </c>
      <c r="IL299" s="746">
        <v>7.8123999999999985</v>
      </c>
      <c r="IM299" s="746">
        <v>-0.80925797399999999</v>
      </c>
      <c r="IN299" s="746">
        <v>-4.5324631415674794</v>
      </c>
      <c r="IO299" s="746">
        <v>5.4028999999999998</v>
      </c>
      <c r="IP299" s="746">
        <v>-0.88775798200000045</v>
      </c>
      <c r="IQ299" s="746">
        <v>-1.1786751808370697</v>
      </c>
      <c r="IR299" s="746">
        <v>4.3503000000000043</v>
      </c>
      <c r="IS299" s="746">
        <v>4.2070797710000001</v>
      </c>
      <c r="IT299" s="746">
        <v>5.1854538799999998</v>
      </c>
      <c r="IU299" s="746">
        <v>8.7312999999999832</v>
      </c>
      <c r="IV299" s="746">
        <v>0.28000000000000114</v>
      </c>
      <c r="IW299" s="746">
        <v>11.222922052894996</v>
      </c>
      <c r="IX299" s="746">
        <v>8.0632999999999981</v>
      </c>
      <c r="IY299" s="746">
        <v>6.8730000000000011</v>
      </c>
      <c r="IZ299" s="746">
        <v>2.5929376351340894</v>
      </c>
      <c r="JA299" s="746">
        <v>21.015247967000015</v>
      </c>
      <c r="JB299" s="746">
        <v>5.8203736469999976</v>
      </c>
      <c r="JC299" s="746">
        <v>5.9876888881631389</v>
      </c>
      <c r="JD299" s="746">
        <v>9.3489336149999929</v>
      </c>
      <c r="JE299" s="746">
        <v>-5.2444954929999943</v>
      </c>
      <c r="JF299" s="746">
        <v>5.519976130462255</v>
      </c>
      <c r="JG299" s="746">
        <v>5.620087768000003</v>
      </c>
      <c r="JH299" s="746">
        <v>-4.1149846369999992</v>
      </c>
      <c r="JI299" s="746">
        <v>5.1006321740668881E-2</v>
      </c>
      <c r="JJ299" s="746">
        <v>6.9359000000000037</v>
      </c>
      <c r="JK299" s="746">
        <v>-12.342832052422075</v>
      </c>
      <c r="JL299" s="746">
        <v>-15.851021655275062</v>
      </c>
      <c r="JM299" s="746">
        <v>-0.26779999999999538</v>
      </c>
      <c r="JN299" s="746">
        <v>-6.5678439215778273</v>
      </c>
      <c r="JO299" s="746">
        <v>-6.5429619260000047</v>
      </c>
      <c r="JP299" s="746">
        <v>2.8764000000000181</v>
      </c>
      <c r="JQ299" s="746">
        <v>1.7313999939999976</v>
      </c>
      <c r="JR299" s="746">
        <v>18.4838222999999</v>
      </c>
      <c r="JS299" s="746">
        <v>-13.457299999999982</v>
      </c>
      <c r="JT299" s="746">
        <v>0.52939999999999543</v>
      </c>
      <c r="JU299" s="746">
        <v>20.452328829000017</v>
      </c>
      <c r="JV299" s="746">
        <v>-1.7375445670000147</v>
      </c>
      <c r="JW299" s="746">
        <v>24.838800000000006</v>
      </c>
      <c r="JX299" s="746">
        <v>0.29065543299999774</v>
      </c>
      <c r="JY299" s="746">
        <v>-0.32800000000001006</v>
      </c>
      <c r="JZ299" s="746">
        <v>12.944899999999954</v>
      </c>
      <c r="KA299" s="746">
        <v>16.181999882000017</v>
      </c>
      <c r="KB299" s="746">
        <v>-3.0241999999999649</v>
      </c>
      <c r="KC299" s="746">
        <v>20.035399999999996</v>
      </c>
      <c r="KD299" s="746">
        <v>-3.6547000000000054</v>
      </c>
      <c r="KE299" s="746">
        <v>19.686799999999991</v>
      </c>
      <c r="KF299" s="746">
        <v>-1.7055000000000007</v>
      </c>
      <c r="KG299" s="746">
        <v>-4.2007421409999921</v>
      </c>
      <c r="KH299" s="746">
        <v>-2.6754899699999832</v>
      </c>
      <c r="KI299" s="746">
        <v>13.355551886999992</v>
      </c>
      <c r="KJ299" s="746">
        <v>40.511326699166716</v>
      </c>
      <c r="KK299" s="746">
        <v>23.685268134166684</v>
      </c>
      <c r="KL299" s="746">
        <v>50.213094945166695</v>
      </c>
      <c r="KM299" s="746">
        <v>-39.836931193833408</v>
      </c>
      <c r="KN299" s="746">
        <v>45.948963521166775</v>
      </c>
      <c r="KO299" s="746">
        <v>-59.062705226833287</v>
      </c>
      <c r="KP299" s="746">
        <v>0.23880048300001988</v>
      </c>
      <c r="KQ299" s="746">
        <v>-9.2291615470000181</v>
      </c>
      <c r="KR299" s="746">
        <v>6.4556151380000415</v>
      </c>
      <c r="KS299" s="746">
        <v>-1.2234641080000301</v>
      </c>
      <c r="KT299" s="746">
        <v>61.658181259999992</v>
      </c>
      <c r="KU299" s="746">
        <v>-94.665104052999965</v>
      </c>
      <c r="KV299" s="746">
        <v>109.24151367999997</v>
      </c>
      <c r="KW299" s="746">
        <v>28.035089406999987</v>
      </c>
      <c r="KX299" s="746">
        <v>28.145727494999974</v>
      </c>
      <c r="KY299" s="746">
        <v>8.1152333759999777</v>
      </c>
      <c r="KZ299" s="746">
        <v>27.603330151000023</v>
      </c>
      <c r="LA299" s="746">
        <v>54.219904389000007</v>
      </c>
      <c r="LB299" s="746">
        <v>0</v>
      </c>
      <c r="LC299" s="746">
        <v>0</v>
      </c>
      <c r="LD299" s="746">
        <v>0</v>
      </c>
      <c r="LE299" s="746">
        <v>0</v>
      </c>
      <c r="LF299" s="746">
        <v>0</v>
      </c>
      <c r="LG299" s="746">
        <v>0</v>
      </c>
      <c r="LH299" s="746">
        <v>0</v>
      </c>
      <c r="LI299" s="746">
        <v>0</v>
      </c>
      <c r="LJ299" s="746">
        <v>0</v>
      </c>
      <c r="LK299" s="746">
        <v>0</v>
      </c>
      <c r="LL299" s="746">
        <v>0</v>
      </c>
      <c r="LM299" s="746">
        <v>0</v>
      </c>
      <c r="LN299" s="746"/>
      <c r="LO299" s="746"/>
      <c r="LP299" s="746"/>
      <c r="LQ299" s="746"/>
      <c r="LR299" s="746"/>
      <c r="LS299" s="746"/>
      <c r="LT299" s="746"/>
      <c r="LU299" s="746"/>
      <c r="LV299" s="746"/>
      <c r="LW299" s="746"/>
      <c r="LX299" s="746"/>
      <c r="LY299" s="746"/>
      <c r="LZ299" s="746"/>
      <c r="MA299" s="746"/>
      <c r="MB299" s="746"/>
      <c r="MC299" s="746"/>
      <c r="MD299" s="746"/>
      <c r="ME299" s="746"/>
      <c r="MF299" s="746"/>
      <c r="MG299" s="746"/>
      <c r="MH299" s="746"/>
      <c r="MI299" s="746"/>
      <c r="MJ299" s="746"/>
      <c r="MK299" s="746"/>
      <c r="ML299" s="746"/>
      <c r="MM299" s="746"/>
      <c r="MN299" s="746"/>
      <c r="MO299" s="746"/>
      <c r="MP299" s="746"/>
      <c r="MQ299" s="746"/>
      <c r="MR299" s="746"/>
      <c r="MS299" s="746"/>
      <c r="MT299" s="746"/>
      <c r="MU299" s="746"/>
      <c r="MV299" s="746"/>
      <c r="MW299" s="746"/>
    </row>
    <row r="300" spans="1:361">
      <c r="A300" s="478" t="s">
        <v>886</v>
      </c>
    </row>
    <row r="301" spans="1:361">
      <c r="A301" s="91"/>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0"/>
      <c r="AK301" s="90"/>
      <c r="AL301" s="90"/>
      <c r="AM301" s="90"/>
      <c r="AN301" s="90"/>
      <c r="AO301" s="90"/>
      <c r="AP301" s="90"/>
      <c r="AQ301" s="90"/>
      <c r="AR301" s="90"/>
      <c r="AS301" s="90"/>
      <c r="AT301" s="90"/>
      <c r="AU301" s="90"/>
      <c r="AV301" s="90"/>
      <c r="AW301" s="90"/>
      <c r="AX301" s="90"/>
      <c r="AY301" s="90"/>
      <c r="AZ301" s="90"/>
      <c r="BA301" s="90"/>
      <c r="BB301" s="90"/>
      <c r="BC301" s="90"/>
      <c r="BD301" s="90"/>
      <c r="BE301" s="90"/>
      <c r="BF301" s="90"/>
      <c r="BG301" s="90"/>
      <c r="BH301" s="90"/>
      <c r="BI301" s="90"/>
      <c r="BJ301" s="90"/>
      <c r="BK301" s="90"/>
      <c r="BL301" s="90"/>
      <c r="BM301" s="90"/>
      <c r="BN301" s="90"/>
      <c r="BO301" s="90"/>
      <c r="BP301" s="90"/>
      <c r="BQ301" s="90"/>
      <c r="BR301" s="90"/>
      <c r="BS301" s="90"/>
      <c r="BT301" s="90"/>
      <c r="BU301" s="90"/>
      <c r="BV301" s="90"/>
      <c r="BW301" s="90"/>
      <c r="BX301" s="90"/>
      <c r="BY301" s="90"/>
      <c r="BZ301" s="90"/>
      <c r="CA301" s="90"/>
      <c r="CB301" s="90"/>
      <c r="CC301" s="90"/>
      <c r="CD301" s="90"/>
      <c r="CE301" s="90"/>
      <c r="CF301" s="90"/>
      <c r="CG301" s="90"/>
      <c r="CH301" s="90"/>
      <c r="CI301" s="90"/>
      <c r="CJ301" s="90"/>
      <c r="CK301" s="90"/>
      <c r="CL301" s="90"/>
      <c r="CM301" s="90"/>
      <c r="CN301" s="90"/>
      <c r="CO301" s="90"/>
      <c r="CP301" s="90"/>
      <c r="CQ301" s="90"/>
      <c r="CR301" s="90"/>
      <c r="CS301" s="90"/>
      <c r="CT301" s="90"/>
      <c r="CU301" s="90"/>
      <c r="CV301" s="90"/>
      <c r="CW301" s="90"/>
      <c r="CX301" s="90"/>
      <c r="CY301" s="90"/>
      <c r="CZ301" s="90"/>
      <c r="DA301" s="90"/>
      <c r="DB301" s="90"/>
      <c r="DC301" s="90"/>
      <c r="DD301" s="90"/>
      <c r="DE301" s="90"/>
      <c r="DF301" s="90"/>
      <c r="DG301" s="90"/>
      <c r="DH301" s="90"/>
      <c r="DI301" s="90"/>
      <c r="DJ301" s="90"/>
      <c r="DK301" s="90"/>
      <c r="DL301" s="90"/>
      <c r="DM301" s="90"/>
      <c r="DN301" s="90"/>
      <c r="DO301" s="90"/>
      <c r="DP301" s="90"/>
      <c r="DQ301" s="90"/>
      <c r="DR301" s="90"/>
      <c r="DS301" s="90"/>
      <c r="DT301" s="90"/>
      <c r="DU301" s="90"/>
      <c r="DV301" s="90"/>
      <c r="DW301" s="90"/>
      <c r="DX301" s="90"/>
      <c r="DY301" s="90"/>
      <c r="DZ301" s="90"/>
      <c r="EA301" s="90"/>
      <c r="EB301" s="90"/>
      <c r="EC301" s="90"/>
      <c r="ED301" s="90"/>
      <c r="EE301" s="90"/>
      <c r="EF301" s="90"/>
      <c r="EG301" s="90"/>
      <c r="EH301" s="90"/>
      <c r="EI301" s="90"/>
      <c r="EJ301" s="90"/>
      <c r="EK301" s="90"/>
      <c r="EL301" s="90"/>
      <c r="EM301" s="90"/>
      <c r="EN301" s="90"/>
      <c r="EO301" s="90"/>
      <c r="EP301" s="90"/>
      <c r="EQ301" s="90"/>
      <c r="ER301" s="90"/>
      <c r="ES301" s="90"/>
      <c r="ET301" s="90"/>
      <c r="EU301" s="90"/>
      <c r="EV301" s="90"/>
      <c r="EW301" s="90"/>
      <c r="EX301" s="90"/>
      <c r="EY301" s="90"/>
      <c r="EZ301" s="90"/>
      <c r="FA301" s="90"/>
      <c r="FB301" s="90"/>
      <c r="FC301" s="90"/>
      <c r="FD301" s="90"/>
      <c r="FE301" s="90"/>
      <c r="FF301" s="90"/>
      <c r="FG301" s="90"/>
      <c r="FH301" s="90"/>
      <c r="FI301" s="90"/>
      <c r="FJ301" s="90"/>
      <c r="FK301" s="90"/>
      <c r="FL301" s="90"/>
      <c r="FM301" s="90"/>
      <c r="FN301" s="90"/>
      <c r="FO301" s="90"/>
      <c r="FP301" s="90"/>
      <c r="FQ301" s="90"/>
      <c r="FR301" s="90"/>
      <c r="FS301" s="90"/>
      <c r="FT301" s="90"/>
      <c r="FU301" s="90"/>
      <c r="FV301" s="90"/>
      <c r="FW301" s="90"/>
      <c r="FX301" s="90"/>
      <c r="FY301" s="90"/>
      <c r="FZ301" s="90"/>
      <c r="GA301" s="90"/>
      <c r="GB301" s="90"/>
      <c r="GC301" s="90"/>
      <c r="GD301" s="90"/>
      <c r="GE301" s="90"/>
      <c r="GF301" s="90"/>
      <c r="GG301" s="90"/>
      <c r="GH301" s="90"/>
      <c r="GI301" s="90"/>
      <c r="GJ301" s="90"/>
      <c r="GK301" s="90"/>
      <c r="GL301" s="90"/>
      <c r="GM301" s="90"/>
      <c r="GN301" s="90"/>
      <c r="GO301" s="90"/>
      <c r="GP301" s="90"/>
      <c r="GQ301" s="90"/>
      <c r="GR301" s="90"/>
      <c r="GS301" s="90"/>
      <c r="GT301" s="90"/>
      <c r="GU301" s="90"/>
      <c r="GV301" s="90"/>
      <c r="GW301" s="90"/>
      <c r="GX301" s="90"/>
      <c r="GY301" s="90"/>
      <c r="GZ301" s="90"/>
      <c r="HA301" s="90"/>
      <c r="HB301" s="90"/>
      <c r="HC301" s="90"/>
      <c r="HD301" s="90"/>
      <c r="HE301" s="90"/>
      <c r="HF301" s="90"/>
      <c r="HG301" s="90"/>
      <c r="HH301" s="90"/>
      <c r="HI301" s="90"/>
      <c r="HJ301" s="90"/>
      <c r="HK301" s="90"/>
      <c r="HL301" s="90"/>
      <c r="HM301" s="90"/>
      <c r="HN301" s="90"/>
      <c r="HO301" s="90"/>
      <c r="HP301" s="90"/>
      <c r="HQ301" s="90"/>
      <c r="HR301" s="90"/>
      <c r="HS301" s="90"/>
      <c r="HT301" s="90"/>
      <c r="HU301" s="90"/>
      <c r="HV301" s="90"/>
      <c r="HW301" s="90"/>
      <c r="HX301" s="90"/>
      <c r="HY301" s="90"/>
      <c r="HZ301" s="90"/>
      <c r="IA301" s="90"/>
      <c r="IB301" s="90"/>
      <c r="IC301" s="90"/>
      <c r="ID301" s="90"/>
      <c r="IE301" s="90"/>
      <c r="IF301" s="90"/>
      <c r="IG301" s="90"/>
      <c r="IH301" s="90"/>
      <c r="II301" s="90"/>
      <c r="IJ301" s="90"/>
      <c r="IK301" s="90"/>
      <c r="IL301" s="90"/>
      <c r="IM301" s="90"/>
      <c r="IN301" s="90"/>
      <c r="IO301" s="90"/>
      <c r="IP301" s="90"/>
      <c r="IQ301" s="90"/>
      <c r="IR301" s="90"/>
      <c r="IS301" s="90"/>
      <c r="IT301" s="90"/>
      <c r="IU301" s="90"/>
      <c r="IV301" s="90"/>
      <c r="IW301" s="90"/>
      <c r="IX301" s="90"/>
      <c r="IY301" s="90"/>
      <c r="IZ301" s="90"/>
      <c r="JA301" s="90"/>
      <c r="JB301" s="90"/>
      <c r="JC301" s="90"/>
      <c r="JD301" s="90"/>
      <c r="JE301" s="90"/>
      <c r="JF301" s="90"/>
      <c r="JG301" s="90"/>
      <c r="JH301" s="90"/>
      <c r="JI301" s="90"/>
      <c r="JJ301" s="90"/>
      <c r="JK301" s="90"/>
      <c r="JL301" s="90"/>
      <c r="JM301" s="90"/>
      <c r="JN301" s="90"/>
      <c r="JO301" s="90"/>
      <c r="JP301" s="90"/>
      <c r="JQ301" s="90"/>
      <c r="JR301" s="90"/>
      <c r="JS301" s="90"/>
      <c r="JT301" s="90"/>
      <c r="JU301" s="90"/>
      <c r="JV301" s="90"/>
      <c r="JW301" s="90"/>
      <c r="JX301" s="90"/>
      <c r="JY301" s="90"/>
      <c r="JZ301" s="90"/>
      <c r="KA301" s="90"/>
      <c r="KB301" s="90"/>
      <c r="KC301" s="90"/>
      <c r="KD301" s="90"/>
      <c r="KE301" s="90"/>
      <c r="KF301" s="90"/>
      <c r="KG301" s="90"/>
      <c r="KH301" s="90"/>
      <c r="KI301" s="90"/>
      <c r="KJ301" s="90"/>
      <c r="KK301" s="90"/>
      <c r="KL301" s="90"/>
      <c r="KM301" s="90"/>
      <c r="KN301" s="90"/>
      <c r="KO301" s="90"/>
      <c r="KP301" s="90"/>
      <c r="KQ301" s="90"/>
      <c r="KR301" s="90"/>
      <c r="KS301" s="90"/>
      <c r="KT301" s="90"/>
      <c r="KU301" s="90"/>
      <c r="KV301" s="90"/>
      <c r="KW301" s="90"/>
      <c r="KX301" s="90"/>
      <c r="KY301" s="90"/>
      <c r="KZ301" s="90"/>
      <c r="LA301" s="90"/>
      <c r="LB301" s="90"/>
      <c r="LC301" s="90"/>
      <c r="LD301" s="90"/>
      <c r="LE301" s="90"/>
      <c r="LF301" s="90"/>
      <c r="LG301" s="90"/>
      <c r="LH301" s="90"/>
      <c r="LI301" s="90"/>
      <c r="LJ301" s="90"/>
      <c r="LK301" s="90"/>
      <c r="LL301" s="90"/>
      <c r="LM301" s="90"/>
      <c r="LN301" s="90"/>
      <c r="LO301" s="90"/>
      <c r="LP301" s="90"/>
      <c r="LQ301" s="90"/>
      <c r="LR301" s="90"/>
      <c r="LS301" s="90"/>
      <c r="LT301" s="90"/>
      <c r="LU301" s="90"/>
      <c r="LV301" s="90"/>
      <c r="LW301" s="90"/>
      <c r="LX301" s="90"/>
      <c r="LY301" s="90"/>
      <c r="LZ301" s="90"/>
      <c r="MA301" s="90"/>
      <c r="MB301" s="90"/>
      <c r="MC301" s="90"/>
      <c r="MD301" s="90"/>
      <c r="ME301" s="90"/>
      <c r="MF301" s="90"/>
      <c r="MG301" s="90"/>
      <c r="MH301" s="90"/>
      <c r="MI301" s="90"/>
      <c r="MJ301" s="90"/>
      <c r="MK301" s="90"/>
      <c r="ML301" s="90"/>
      <c r="MM301" s="90"/>
      <c r="MN301" s="90"/>
      <c r="MO301" s="90"/>
      <c r="MP301" s="90"/>
      <c r="MQ301" s="90"/>
      <c r="MR301" s="90"/>
      <c r="MS301" s="90"/>
      <c r="MT301" s="90"/>
      <c r="MU301" s="90"/>
      <c r="MV301" s="90"/>
      <c r="MW301" s="90"/>
    </row>
    <row r="302" spans="1:361" ht="17.25" customHeight="1">
      <c r="A302" s="6"/>
    </row>
    <row r="303" spans="1:361" ht="17.25" customHeight="1">
      <c r="A303" s="574" t="s">
        <v>965</v>
      </c>
      <c r="B303" s="273">
        <v>34700</v>
      </c>
      <c r="C303" s="273">
        <v>34731</v>
      </c>
      <c r="D303" s="273">
        <v>34759</v>
      </c>
      <c r="E303" s="273">
        <v>34790</v>
      </c>
      <c r="F303" s="273">
        <v>34820</v>
      </c>
      <c r="G303" s="273">
        <v>34851</v>
      </c>
      <c r="H303" s="273">
        <v>34881</v>
      </c>
      <c r="I303" s="273">
        <v>34912</v>
      </c>
      <c r="J303" s="273">
        <v>34943</v>
      </c>
      <c r="K303" s="273">
        <v>34973</v>
      </c>
      <c r="L303" s="273">
        <v>35004</v>
      </c>
      <c r="M303" s="273">
        <v>35034</v>
      </c>
      <c r="N303" s="273">
        <v>35065</v>
      </c>
      <c r="O303" s="273">
        <v>35096</v>
      </c>
      <c r="P303" s="273">
        <v>35125</v>
      </c>
      <c r="Q303" s="273">
        <v>35156</v>
      </c>
      <c r="R303" s="273">
        <v>35186</v>
      </c>
      <c r="S303" s="273">
        <v>35217</v>
      </c>
      <c r="T303" s="273">
        <v>35247</v>
      </c>
      <c r="U303" s="273">
        <v>35278</v>
      </c>
      <c r="V303" s="273">
        <v>35309</v>
      </c>
      <c r="W303" s="273">
        <v>35339</v>
      </c>
      <c r="X303" s="273">
        <v>35370</v>
      </c>
      <c r="Y303" s="273">
        <v>35400</v>
      </c>
      <c r="Z303" s="273">
        <v>35431</v>
      </c>
      <c r="AA303" s="273">
        <v>35462</v>
      </c>
      <c r="AB303" s="273">
        <v>35490</v>
      </c>
      <c r="AC303" s="273">
        <v>35521</v>
      </c>
      <c r="AD303" s="273">
        <v>35551</v>
      </c>
      <c r="AE303" s="273">
        <v>35582</v>
      </c>
      <c r="AF303" s="273">
        <v>35612</v>
      </c>
      <c r="AG303" s="273">
        <v>35643</v>
      </c>
      <c r="AH303" s="273">
        <v>35674</v>
      </c>
      <c r="AI303" s="273">
        <v>35704</v>
      </c>
      <c r="AJ303" s="273">
        <v>35735</v>
      </c>
      <c r="AK303" s="273">
        <v>35765</v>
      </c>
      <c r="AL303" s="273">
        <v>35796</v>
      </c>
      <c r="AM303" s="273">
        <v>35827</v>
      </c>
      <c r="AN303" s="273">
        <v>35855</v>
      </c>
      <c r="AO303" s="273">
        <v>35886</v>
      </c>
      <c r="AP303" s="273">
        <v>35916</v>
      </c>
      <c r="AQ303" s="273">
        <v>35947</v>
      </c>
      <c r="AR303" s="273">
        <v>35977</v>
      </c>
      <c r="AS303" s="273">
        <v>36008</v>
      </c>
      <c r="AT303" s="273">
        <v>36039</v>
      </c>
      <c r="AU303" s="273">
        <v>36069</v>
      </c>
      <c r="AV303" s="273">
        <v>36100</v>
      </c>
      <c r="AW303" s="273">
        <v>36130</v>
      </c>
      <c r="AX303" s="273">
        <v>36161</v>
      </c>
      <c r="AY303" s="273">
        <v>36192</v>
      </c>
      <c r="AZ303" s="273">
        <v>36220</v>
      </c>
      <c r="BA303" s="273">
        <v>36251</v>
      </c>
      <c r="BB303" s="273">
        <v>36281</v>
      </c>
      <c r="BC303" s="273">
        <v>36312</v>
      </c>
      <c r="BD303" s="273">
        <v>36342</v>
      </c>
      <c r="BE303" s="273">
        <v>36373</v>
      </c>
      <c r="BF303" s="273">
        <v>36404</v>
      </c>
      <c r="BG303" s="273">
        <v>36434</v>
      </c>
      <c r="BH303" s="273">
        <v>36465</v>
      </c>
      <c r="BI303" s="273">
        <v>36495</v>
      </c>
      <c r="BJ303" s="273">
        <v>36526</v>
      </c>
      <c r="BK303" s="273">
        <v>36557</v>
      </c>
      <c r="BL303" s="273">
        <v>36586</v>
      </c>
      <c r="BM303" s="273">
        <v>36617</v>
      </c>
      <c r="BN303" s="273">
        <v>36647</v>
      </c>
      <c r="BO303" s="273">
        <v>36678</v>
      </c>
      <c r="BP303" s="273">
        <v>36708</v>
      </c>
      <c r="BQ303" s="273">
        <v>36739</v>
      </c>
      <c r="BR303" s="273">
        <v>36770</v>
      </c>
      <c r="BS303" s="273">
        <v>36800</v>
      </c>
      <c r="BT303" s="273">
        <v>36831</v>
      </c>
      <c r="BU303" s="273">
        <v>36861</v>
      </c>
      <c r="BV303" s="273">
        <v>36892</v>
      </c>
      <c r="BW303" s="273">
        <v>36923</v>
      </c>
      <c r="BX303" s="273">
        <v>36951</v>
      </c>
      <c r="BY303" s="273">
        <v>36982</v>
      </c>
      <c r="BZ303" s="273">
        <v>37012</v>
      </c>
      <c r="CA303" s="273">
        <v>37043</v>
      </c>
      <c r="CB303" s="273">
        <v>37073</v>
      </c>
      <c r="CC303" s="273">
        <v>37104</v>
      </c>
      <c r="CD303" s="273">
        <v>37135</v>
      </c>
      <c r="CE303" s="273">
        <v>37165</v>
      </c>
      <c r="CF303" s="273">
        <v>37196</v>
      </c>
      <c r="CG303" s="273">
        <v>37226</v>
      </c>
      <c r="CH303" s="273">
        <v>37257</v>
      </c>
      <c r="CI303" s="273">
        <v>37288</v>
      </c>
      <c r="CJ303" s="273">
        <v>37316</v>
      </c>
      <c r="CK303" s="273">
        <v>37347</v>
      </c>
      <c r="CL303" s="273">
        <v>37377</v>
      </c>
      <c r="CM303" s="273">
        <v>37408</v>
      </c>
      <c r="CN303" s="273">
        <v>37438</v>
      </c>
      <c r="CO303" s="273">
        <v>37469</v>
      </c>
      <c r="CP303" s="273">
        <v>37500</v>
      </c>
      <c r="CQ303" s="273">
        <v>37530</v>
      </c>
      <c r="CR303" s="273">
        <v>37561</v>
      </c>
      <c r="CS303" s="273">
        <v>37591</v>
      </c>
      <c r="CT303" s="273">
        <v>37622</v>
      </c>
      <c r="CU303" s="273">
        <v>37653</v>
      </c>
      <c r="CV303" s="273">
        <v>37681</v>
      </c>
      <c r="CW303" s="273">
        <v>37712</v>
      </c>
      <c r="CX303" s="273">
        <v>37742</v>
      </c>
      <c r="CY303" s="273">
        <v>37773</v>
      </c>
      <c r="CZ303" s="273">
        <v>37803</v>
      </c>
      <c r="DA303" s="273">
        <v>37834</v>
      </c>
      <c r="DB303" s="273">
        <v>37865</v>
      </c>
      <c r="DC303" s="273">
        <v>37895</v>
      </c>
      <c r="DD303" s="273">
        <v>37926</v>
      </c>
      <c r="DE303" s="273">
        <v>37956</v>
      </c>
      <c r="DF303" s="273">
        <v>37987</v>
      </c>
      <c r="DG303" s="273">
        <v>38018</v>
      </c>
      <c r="DH303" s="273">
        <v>38047</v>
      </c>
      <c r="DI303" s="273">
        <v>38078</v>
      </c>
      <c r="DJ303" s="273">
        <v>38108</v>
      </c>
      <c r="DK303" s="273">
        <v>38139</v>
      </c>
      <c r="DL303" s="273">
        <v>38169</v>
      </c>
      <c r="DM303" s="273">
        <v>38200</v>
      </c>
      <c r="DN303" s="273">
        <v>38231</v>
      </c>
      <c r="DO303" s="273">
        <v>38261</v>
      </c>
      <c r="DP303" s="273">
        <v>38292</v>
      </c>
      <c r="DQ303" s="273">
        <v>38322</v>
      </c>
      <c r="DR303" s="273">
        <v>38353</v>
      </c>
      <c r="DS303" s="273">
        <v>38384</v>
      </c>
      <c r="DT303" s="273">
        <v>38412</v>
      </c>
      <c r="DU303" s="273">
        <v>38443</v>
      </c>
      <c r="DV303" s="273">
        <v>38473</v>
      </c>
      <c r="DW303" s="273">
        <v>38504</v>
      </c>
      <c r="DX303" s="273">
        <v>38534</v>
      </c>
      <c r="DY303" s="273">
        <v>38565</v>
      </c>
      <c r="DZ303" s="273">
        <v>38596</v>
      </c>
      <c r="EA303" s="273">
        <v>38626</v>
      </c>
      <c r="EB303" s="273">
        <v>38657</v>
      </c>
      <c r="EC303" s="273">
        <v>38687</v>
      </c>
      <c r="ED303" s="273">
        <v>38718</v>
      </c>
      <c r="EE303" s="273">
        <v>38749</v>
      </c>
      <c r="EF303" s="273">
        <v>38777</v>
      </c>
      <c r="EG303" s="273">
        <v>38808</v>
      </c>
      <c r="EH303" s="273">
        <v>38838</v>
      </c>
      <c r="EI303" s="273">
        <v>38869</v>
      </c>
      <c r="EJ303" s="273">
        <v>38899</v>
      </c>
      <c r="EK303" s="273">
        <v>38930</v>
      </c>
      <c r="EL303" s="273">
        <v>38961</v>
      </c>
      <c r="EM303" s="273">
        <v>38991</v>
      </c>
      <c r="EN303" s="273">
        <v>39022</v>
      </c>
      <c r="EO303" s="273">
        <v>39052</v>
      </c>
      <c r="EP303" s="273">
        <v>39083</v>
      </c>
      <c r="EQ303" s="273">
        <v>39114</v>
      </c>
      <c r="ER303" s="273">
        <v>39142</v>
      </c>
      <c r="ES303" s="273">
        <v>39173</v>
      </c>
      <c r="ET303" s="273">
        <v>39203</v>
      </c>
      <c r="EU303" s="273">
        <v>39234</v>
      </c>
      <c r="EV303" s="273">
        <v>39264</v>
      </c>
      <c r="EW303" s="273">
        <v>39295</v>
      </c>
      <c r="EX303" s="273">
        <v>39326</v>
      </c>
      <c r="EY303" s="273">
        <v>39356</v>
      </c>
      <c r="EZ303" s="273">
        <v>39387</v>
      </c>
      <c r="FA303" s="273">
        <v>39417</v>
      </c>
      <c r="FB303" s="273">
        <v>39448</v>
      </c>
      <c r="FC303" s="273">
        <v>39479</v>
      </c>
      <c r="FD303" s="273">
        <v>39508</v>
      </c>
      <c r="FE303" s="273">
        <v>39539</v>
      </c>
      <c r="FF303" s="273">
        <v>39569</v>
      </c>
      <c r="FG303" s="273">
        <v>39600</v>
      </c>
      <c r="FH303" s="273">
        <v>39630</v>
      </c>
      <c r="FI303" s="273">
        <v>39661</v>
      </c>
      <c r="FJ303" s="273">
        <v>39692</v>
      </c>
      <c r="FK303" s="273">
        <v>39722</v>
      </c>
      <c r="FL303" s="273">
        <v>39753</v>
      </c>
      <c r="FM303" s="273">
        <v>39783</v>
      </c>
      <c r="FN303" s="273">
        <v>39814</v>
      </c>
      <c r="FO303" s="273">
        <v>39845</v>
      </c>
      <c r="FP303" s="273">
        <v>39873</v>
      </c>
      <c r="FQ303" s="273">
        <v>39904</v>
      </c>
      <c r="FR303" s="273">
        <v>39934</v>
      </c>
      <c r="FS303" s="273">
        <v>39965</v>
      </c>
      <c r="FT303" s="273">
        <v>39995</v>
      </c>
      <c r="FU303" s="273">
        <v>40026</v>
      </c>
      <c r="FV303" s="273">
        <v>40057</v>
      </c>
      <c r="FW303" s="273">
        <v>40087</v>
      </c>
      <c r="FX303" s="273">
        <v>40118</v>
      </c>
      <c r="FY303" s="273">
        <v>40148</v>
      </c>
      <c r="FZ303" s="273">
        <v>40179</v>
      </c>
      <c r="GA303" s="273">
        <v>40210</v>
      </c>
      <c r="GB303" s="273">
        <v>40238</v>
      </c>
      <c r="GC303" s="273">
        <v>40269</v>
      </c>
      <c r="GD303" s="273">
        <v>40299</v>
      </c>
      <c r="GE303" s="273">
        <v>40330</v>
      </c>
      <c r="GF303" s="273">
        <v>40360</v>
      </c>
      <c r="GG303" s="273">
        <v>40391</v>
      </c>
      <c r="GH303" s="273">
        <v>40422</v>
      </c>
      <c r="GI303" s="273">
        <v>40452</v>
      </c>
      <c r="GJ303" s="273">
        <v>40483</v>
      </c>
      <c r="GK303" s="273">
        <v>40513</v>
      </c>
      <c r="GL303" s="273">
        <v>40544</v>
      </c>
      <c r="GM303" s="273">
        <v>40575</v>
      </c>
      <c r="GN303" s="273">
        <v>40603</v>
      </c>
      <c r="GO303" s="273">
        <v>40634</v>
      </c>
      <c r="GP303" s="273">
        <v>40664</v>
      </c>
      <c r="GQ303" s="273">
        <v>40695</v>
      </c>
      <c r="GR303" s="273">
        <v>40725</v>
      </c>
      <c r="GS303" s="273">
        <v>40756</v>
      </c>
      <c r="GT303" s="273">
        <v>40787</v>
      </c>
      <c r="GU303" s="273">
        <v>40817</v>
      </c>
      <c r="GV303" s="273">
        <v>40848</v>
      </c>
      <c r="GW303" s="273">
        <v>40878</v>
      </c>
      <c r="GX303" s="273">
        <v>40909</v>
      </c>
      <c r="GY303" s="273">
        <v>40940</v>
      </c>
      <c r="GZ303" s="273">
        <v>40969</v>
      </c>
      <c r="HA303" s="273">
        <v>41000</v>
      </c>
      <c r="HB303" s="273">
        <v>41030</v>
      </c>
      <c r="HC303" s="273">
        <v>41061</v>
      </c>
      <c r="HD303" s="273">
        <v>41091</v>
      </c>
      <c r="HE303" s="273">
        <v>41122</v>
      </c>
      <c r="HF303" s="273">
        <v>41153</v>
      </c>
      <c r="HG303" s="273">
        <v>41183</v>
      </c>
      <c r="HH303" s="273">
        <v>41214</v>
      </c>
      <c r="HI303" s="273">
        <v>41244</v>
      </c>
      <c r="HJ303" s="273">
        <v>41275</v>
      </c>
      <c r="HK303" s="273">
        <v>41306</v>
      </c>
      <c r="HL303" s="273">
        <v>41334</v>
      </c>
      <c r="HM303" s="273">
        <v>41365</v>
      </c>
      <c r="HN303" s="273">
        <v>41395</v>
      </c>
      <c r="HO303" s="273">
        <v>41426</v>
      </c>
      <c r="HP303" s="273">
        <v>41456</v>
      </c>
      <c r="HQ303" s="273">
        <v>41487</v>
      </c>
      <c r="HR303" s="273">
        <v>41518</v>
      </c>
      <c r="HS303" s="273">
        <v>41548</v>
      </c>
      <c r="HT303" s="273">
        <v>41579</v>
      </c>
      <c r="HU303" s="273">
        <v>41609</v>
      </c>
      <c r="HV303" s="273">
        <v>41640</v>
      </c>
      <c r="HW303" s="273">
        <v>41671</v>
      </c>
      <c r="HX303" s="273">
        <v>41699</v>
      </c>
      <c r="HY303" s="273">
        <v>41730</v>
      </c>
      <c r="HZ303" s="273">
        <v>41760</v>
      </c>
      <c r="IA303" s="273">
        <v>41791</v>
      </c>
      <c r="IB303" s="273">
        <v>41821</v>
      </c>
      <c r="IC303" s="273">
        <v>41852</v>
      </c>
      <c r="ID303" s="273">
        <v>41883</v>
      </c>
      <c r="IE303" s="273">
        <v>41913</v>
      </c>
      <c r="IF303" s="273">
        <v>41944</v>
      </c>
      <c r="IG303" s="273">
        <v>41974</v>
      </c>
      <c r="IH303" s="273">
        <v>42005</v>
      </c>
      <c r="II303" s="273">
        <v>42036</v>
      </c>
      <c r="IJ303" s="273">
        <v>42064</v>
      </c>
      <c r="IK303" s="273">
        <v>42095</v>
      </c>
      <c r="IL303" s="273">
        <v>42125</v>
      </c>
      <c r="IM303" s="273">
        <v>42156</v>
      </c>
      <c r="IN303" s="273">
        <v>42186</v>
      </c>
      <c r="IO303" s="273">
        <v>42217</v>
      </c>
      <c r="IP303" s="273">
        <v>42248</v>
      </c>
      <c r="IQ303" s="273">
        <v>42278</v>
      </c>
      <c r="IR303" s="273">
        <v>42309</v>
      </c>
      <c r="IS303" s="273">
        <v>42339</v>
      </c>
      <c r="IT303" s="273">
        <v>42370</v>
      </c>
      <c r="IU303" s="273">
        <v>42401</v>
      </c>
      <c r="IV303" s="273">
        <v>42430</v>
      </c>
      <c r="IW303" s="273">
        <v>42461</v>
      </c>
      <c r="IX303" s="273">
        <v>42491</v>
      </c>
      <c r="IY303" s="273">
        <v>42522</v>
      </c>
      <c r="IZ303" s="273">
        <v>42552</v>
      </c>
      <c r="JA303" s="273">
        <v>42583</v>
      </c>
      <c r="JB303" s="273">
        <v>42614</v>
      </c>
      <c r="JC303" s="273">
        <v>42644</v>
      </c>
      <c r="JD303" s="273">
        <v>42675</v>
      </c>
      <c r="JE303" s="273">
        <v>42705</v>
      </c>
      <c r="JF303" s="273">
        <v>42736</v>
      </c>
      <c r="JG303" s="273">
        <v>42767</v>
      </c>
      <c r="JH303" s="273">
        <v>42795</v>
      </c>
      <c r="JI303" s="273">
        <v>42826</v>
      </c>
      <c r="JJ303" s="273">
        <v>42856</v>
      </c>
      <c r="JK303" s="273">
        <v>42887</v>
      </c>
      <c r="JL303" s="273">
        <v>42917</v>
      </c>
      <c r="JM303" s="273">
        <v>42948</v>
      </c>
      <c r="JN303" s="273">
        <v>42979</v>
      </c>
      <c r="JO303" s="273">
        <v>43009</v>
      </c>
      <c r="JP303" s="273">
        <v>43040</v>
      </c>
      <c r="JQ303" s="273">
        <v>43070</v>
      </c>
      <c r="JR303" s="273">
        <v>43101</v>
      </c>
      <c r="JS303" s="273">
        <v>43132</v>
      </c>
      <c r="JT303" s="273">
        <v>43160</v>
      </c>
      <c r="JU303" s="273">
        <v>43191</v>
      </c>
      <c r="JV303" s="273">
        <v>43221</v>
      </c>
      <c r="JW303" s="273">
        <v>43252</v>
      </c>
      <c r="JX303" s="273">
        <v>43282</v>
      </c>
      <c r="JY303" s="273">
        <v>43313</v>
      </c>
      <c r="JZ303" s="273">
        <v>43344</v>
      </c>
      <c r="KA303" s="273">
        <v>43374</v>
      </c>
      <c r="KB303" s="273">
        <v>43405</v>
      </c>
      <c r="KC303" s="273">
        <v>43435</v>
      </c>
      <c r="KD303" s="273">
        <v>43466</v>
      </c>
      <c r="KE303" s="273">
        <v>43497</v>
      </c>
      <c r="KF303" s="273">
        <v>43525</v>
      </c>
      <c r="KG303" s="273">
        <v>43556</v>
      </c>
      <c r="KH303" s="273">
        <v>43586</v>
      </c>
      <c r="KI303" s="273">
        <v>43617</v>
      </c>
      <c r="KJ303" s="273">
        <v>43647</v>
      </c>
      <c r="KK303" s="273">
        <v>43678</v>
      </c>
      <c r="KL303" s="273">
        <v>43709</v>
      </c>
      <c r="KM303" s="273">
        <v>43739</v>
      </c>
      <c r="KN303" s="273">
        <v>43770</v>
      </c>
      <c r="KO303" s="273">
        <v>43800</v>
      </c>
      <c r="KP303" s="273">
        <v>43831</v>
      </c>
      <c r="KQ303" s="273">
        <v>43862</v>
      </c>
      <c r="KR303" s="273">
        <v>43891</v>
      </c>
      <c r="KS303" s="273">
        <v>43922</v>
      </c>
      <c r="KT303" s="273">
        <v>43952</v>
      </c>
      <c r="KU303" s="273">
        <v>43983</v>
      </c>
      <c r="KV303" s="273">
        <v>44013</v>
      </c>
      <c r="KW303" s="273">
        <v>44044</v>
      </c>
      <c r="KX303" s="273">
        <v>44075</v>
      </c>
      <c r="KY303" s="273">
        <v>44105</v>
      </c>
      <c r="KZ303" s="273">
        <v>44136</v>
      </c>
      <c r="LA303" s="273">
        <v>44166</v>
      </c>
      <c r="LB303" s="273">
        <v>44197</v>
      </c>
      <c r="LC303" s="273">
        <v>44228</v>
      </c>
      <c r="LD303" s="273">
        <v>44256</v>
      </c>
      <c r="LE303" s="273">
        <v>44287</v>
      </c>
      <c r="LF303" s="273">
        <v>44317</v>
      </c>
      <c r="LG303" s="273">
        <v>44348</v>
      </c>
      <c r="LH303" s="273">
        <v>44378</v>
      </c>
      <c r="LI303" s="273">
        <v>44409</v>
      </c>
      <c r="LJ303" s="273">
        <v>44440</v>
      </c>
      <c r="LK303" s="273">
        <v>44470</v>
      </c>
      <c r="LL303" s="273">
        <v>44501</v>
      </c>
      <c r="LM303" s="273">
        <v>44531</v>
      </c>
      <c r="LN303" s="273">
        <v>44562</v>
      </c>
      <c r="LO303" s="273">
        <v>44593</v>
      </c>
      <c r="LP303" s="273">
        <v>44621</v>
      </c>
      <c r="LQ303" s="273">
        <v>44652</v>
      </c>
      <c r="LR303" s="273">
        <v>44682</v>
      </c>
      <c r="LS303" s="273">
        <v>44713</v>
      </c>
      <c r="LT303" s="273">
        <v>44743</v>
      </c>
      <c r="LU303" s="273">
        <v>44774</v>
      </c>
      <c r="LV303" s="273">
        <v>44805</v>
      </c>
      <c r="LW303" s="273">
        <v>44835</v>
      </c>
      <c r="LX303" s="273">
        <v>44866</v>
      </c>
      <c r="LY303" s="273">
        <v>44896</v>
      </c>
      <c r="LZ303" s="273">
        <v>44927</v>
      </c>
      <c r="MA303" s="273">
        <v>44958</v>
      </c>
      <c r="MB303" s="273">
        <v>44986</v>
      </c>
      <c r="MC303" s="273">
        <v>45017</v>
      </c>
      <c r="MD303" s="273">
        <v>45047</v>
      </c>
      <c r="ME303" s="273">
        <v>45078</v>
      </c>
      <c r="MF303" s="273">
        <v>45108</v>
      </c>
      <c r="MG303" s="273">
        <v>45139</v>
      </c>
      <c r="MH303" s="273">
        <v>45170</v>
      </c>
      <c r="MI303" s="273">
        <v>45200</v>
      </c>
      <c r="MJ303" s="273">
        <v>45231</v>
      </c>
      <c r="MK303" s="273">
        <v>45261</v>
      </c>
      <c r="ML303" s="273">
        <v>45292</v>
      </c>
      <c r="MM303" s="273">
        <v>45323</v>
      </c>
      <c r="MN303" s="273">
        <v>45352</v>
      </c>
      <c r="MO303" s="273">
        <v>45383</v>
      </c>
      <c r="MP303" s="273">
        <v>45413</v>
      </c>
      <c r="MQ303" s="273">
        <v>45444</v>
      </c>
      <c r="MR303" s="273">
        <v>45474</v>
      </c>
      <c r="MS303" s="273">
        <v>45505</v>
      </c>
      <c r="MT303" s="273">
        <v>45536</v>
      </c>
      <c r="MU303" s="273">
        <v>45566</v>
      </c>
      <c r="MV303" s="273">
        <v>45597</v>
      </c>
      <c r="MW303" s="273">
        <v>45627</v>
      </c>
    </row>
    <row r="304" spans="1:361">
      <c r="A304" s="479" t="s">
        <v>854</v>
      </c>
      <c r="B304" s="113">
        <v>0</v>
      </c>
      <c r="C304" s="113">
        <v>0</v>
      </c>
      <c r="D304" s="113">
        <v>0</v>
      </c>
      <c r="E304" s="113">
        <v>0</v>
      </c>
      <c r="F304" s="113">
        <v>0</v>
      </c>
      <c r="G304" s="113">
        <v>0</v>
      </c>
      <c r="H304" s="113">
        <v>0</v>
      </c>
      <c r="I304" s="113">
        <v>0</v>
      </c>
      <c r="J304" s="113">
        <v>0</v>
      </c>
      <c r="K304" s="113">
        <v>0</v>
      </c>
      <c r="L304" s="113">
        <v>0</v>
      </c>
      <c r="M304" s="113">
        <v>0</v>
      </c>
      <c r="N304" s="113">
        <v>0</v>
      </c>
      <c r="O304" s="113">
        <v>0</v>
      </c>
      <c r="P304" s="113">
        <v>0</v>
      </c>
      <c r="Q304" s="113">
        <v>0</v>
      </c>
      <c r="R304" s="113">
        <v>0</v>
      </c>
      <c r="S304" s="113">
        <v>0</v>
      </c>
      <c r="T304" s="113">
        <v>0</v>
      </c>
      <c r="U304" s="113">
        <v>0</v>
      </c>
      <c r="V304" s="113">
        <v>0</v>
      </c>
      <c r="W304" s="113">
        <v>0</v>
      </c>
      <c r="X304" s="113">
        <v>0</v>
      </c>
      <c r="Y304" s="113">
        <v>0</v>
      </c>
      <c r="Z304" s="113">
        <v>0</v>
      </c>
      <c r="AA304" s="113">
        <v>0</v>
      </c>
      <c r="AB304" s="113">
        <v>0</v>
      </c>
      <c r="AC304" s="113">
        <v>0</v>
      </c>
      <c r="AD304" s="113">
        <v>0</v>
      </c>
      <c r="AE304" s="113">
        <v>0</v>
      </c>
      <c r="AF304" s="113">
        <v>0</v>
      </c>
      <c r="AG304" s="113">
        <v>0</v>
      </c>
      <c r="AH304" s="113">
        <v>0</v>
      </c>
      <c r="AI304" s="113">
        <v>0</v>
      </c>
      <c r="AJ304" s="113">
        <v>0</v>
      </c>
      <c r="AK304" s="113">
        <v>0</v>
      </c>
      <c r="AL304" s="113">
        <v>0</v>
      </c>
      <c r="AM304" s="113">
        <v>0</v>
      </c>
      <c r="AN304" s="113">
        <v>0</v>
      </c>
      <c r="AO304" s="113">
        <v>0</v>
      </c>
      <c r="AP304" s="113">
        <v>0</v>
      </c>
      <c r="AQ304" s="113">
        <v>0</v>
      </c>
      <c r="AR304" s="113">
        <v>0</v>
      </c>
      <c r="AS304" s="113">
        <v>0</v>
      </c>
      <c r="AT304" s="113">
        <v>0</v>
      </c>
      <c r="AU304" s="113">
        <v>0</v>
      </c>
      <c r="AV304" s="113">
        <v>0</v>
      </c>
      <c r="AW304" s="113">
        <v>0</v>
      </c>
      <c r="AX304" s="113">
        <v>0</v>
      </c>
      <c r="AY304" s="113">
        <v>0</v>
      </c>
      <c r="AZ304" s="113">
        <v>0</v>
      </c>
      <c r="BA304" s="113">
        <v>0</v>
      </c>
      <c r="BB304" s="113">
        <v>0</v>
      </c>
      <c r="BC304" s="113">
        <v>0</v>
      </c>
      <c r="BD304" s="113">
        <v>0</v>
      </c>
      <c r="BE304" s="113">
        <v>0</v>
      </c>
      <c r="BF304" s="113">
        <v>0</v>
      </c>
      <c r="BG304" s="113">
        <v>0</v>
      </c>
      <c r="BH304" s="113">
        <v>0</v>
      </c>
      <c r="BI304" s="113">
        <v>0</v>
      </c>
      <c r="BJ304" s="113">
        <v>0</v>
      </c>
      <c r="BK304" s="113">
        <v>0</v>
      </c>
      <c r="BL304" s="113">
        <v>0</v>
      </c>
      <c r="BM304" s="113">
        <v>0</v>
      </c>
      <c r="BN304" s="113">
        <v>0</v>
      </c>
      <c r="BO304" s="113">
        <v>0</v>
      </c>
      <c r="BP304" s="113">
        <v>0</v>
      </c>
      <c r="BQ304" s="113">
        <v>0</v>
      </c>
      <c r="BR304" s="113">
        <v>0</v>
      </c>
      <c r="BS304" s="113">
        <v>0</v>
      </c>
      <c r="BT304" s="113">
        <v>0</v>
      </c>
      <c r="BU304" s="113">
        <v>0</v>
      </c>
      <c r="BV304" s="113">
        <v>0</v>
      </c>
      <c r="BW304" s="113">
        <v>0</v>
      </c>
      <c r="BX304" s="113">
        <v>0</v>
      </c>
      <c r="BY304" s="113">
        <v>0</v>
      </c>
      <c r="BZ304" s="113">
        <v>0</v>
      </c>
      <c r="CA304" s="113">
        <v>0</v>
      </c>
      <c r="CB304" s="113">
        <v>0</v>
      </c>
      <c r="CC304" s="113">
        <v>0</v>
      </c>
      <c r="CD304" s="113">
        <v>0</v>
      </c>
      <c r="CE304" s="113">
        <v>0</v>
      </c>
      <c r="CF304" s="113">
        <v>0</v>
      </c>
      <c r="CG304" s="113">
        <v>0</v>
      </c>
      <c r="CH304" s="113"/>
      <c r="CI304" s="113"/>
      <c r="CJ304" s="113"/>
      <c r="CK304" s="113"/>
      <c r="CL304" s="113"/>
      <c r="CM304" s="113"/>
      <c r="CN304" s="113"/>
      <c r="CO304" s="113"/>
      <c r="CP304" s="113"/>
      <c r="CQ304" s="113"/>
      <c r="CR304" s="113"/>
      <c r="CS304" s="113"/>
      <c r="CT304" s="113"/>
      <c r="CU304" s="113"/>
      <c r="CV304" s="113"/>
      <c r="CW304" s="113"/>
      <c r="CX304" s="113"/>
      <c r="CY304" s="113"/>
      <c r="CZ304" s="113"/>
      <c r="DA304" s="113"/>
      <c r="DB304" s="113"/>
      <c r="DC304" s="113"/>
      <c r="DD304" s="113"/>
      <c r="DE304" s="113"/>
      <c r="DF304" s="113"/>
      <c r="DG304" s="113"/>
      <c r="DH304" s="113"/>
      <c r="DI304" s="113"/>
      <c r="DJ304" s="113"/>
      <c r="DK304" s="113"/>
      <c r="DL304" s="113"/>
      <c r="DM304" s="113"/>
      <c r="DN304" s="113"/>
      <c r="DO304" s="113"/>
      <c r="DP304" s="113"/>
      <c r="DQ304" s="113"/>
      <c r="DR304" s="113">
        <v>0</v>
      </c>
      <c r="DS304" s="113">
        <v>0</v>
      </c>
      <c r="DT304" s="113">
        <v>0</v>
      </c>
      <c r="DU304" s="113">
        <v>0</v>
      </c>
      <c r="DV304" s="113">
        <v>0</v>
      </c>
      <c r="DW304" s="113">
        <v>0</v>
      </c>
      <c r="DX304" s="113">
        <v>0</v>
      </c>
      <c r="DY304" s="113">
        <v>9</v>
      </c>
      <c r="DZ304" s="113">
        <v>9</v>
      </c>
      <c r="EA304" s="113">
        <v>9</v>
      </c>
      <c r="EB304" s="113">
        <v>9</v>
      </c>
      <c r="EC304" s="113">
        <v>9</v>
      </c>
      <c r="ED304" s="113">
        <v>9</v>
      </c>
      <c r="EE304" s="113">
        <v>9</v>
      </c>
      <c r="EF304" s="113">
        <v>9</v>
      </c>
      <c r="EG304" s="113">
        <v>9</v>
      </c>
      <c r="EH304" s="113">
        <v>9</v>
      </c>
      <c r="EI304" s="113">
        <v>9</v>
      </c>
      <c r="EJ304" s="113">
        <v>9</v>
      </c>
      <c r="EK304" s="113">
        <v>9</v>
      </c>
      <c r="EL304" s="113">
        <v>9</v>
      </c>
      <c r="EM304" s="113">
        <v>9</v>
      </c>
      <c r="EN304" s="113">
        <v>9</v>
      </c>
      <c r="EO304" s="113">
        <v>9</v>
      </c>
      <c r="EP304" s="113">
        <v>9</v>
      </c>
      <c r="EQ304" s="113">
        <v>9</v>
      </c>
      <c r="ER304" s="113">
        <v>9</v>
      </c>
      <c r="ES304" s="113">
        <v>9</v>
      </c>
      <c r="ET304" s="113">
        <v>9</v>
      </c>
      <c r="EU304" s="113">
        <v>9</v>
      </c>
      <c r="EV304" s="113">
        <v>9</v>
      </c>
      <c r="EW304" s="113">
        <v>9</v>
      </c>
      <c r="EX304" s="113">
        <v>9</v>
      </c>
      <c r="EY304" s="113">
        <v>9</v>
      </c>
      <c r="EZ304" s="113">
        <v>9</v>
      </c>
      <c r="FA304" s="113">
        <v>9</v>
      </c>
      <c r="FB304" s="113">
        <v>9</v>
      </c>
      <c r="FC304" s="113">
        <v>9</v>
      </c>
      <c r="FD304" s="113">
        <v>9</v>
      </c>
      <c r="FE304" s="113">
        <v>9</v>
      </c>
      <c r="FF304" s="113">
        <v>9</v>
      </c>
      <c r="FG304" s="113">
        <v>9</v>
      </c>
      <c r="FH304" s="113">
        <v>9</v>
      </c>
      <c r="FI304" s="113">
        <v>8</v>
      </c>
      <c r="FJ304" s="113">
        <v>8</v>
      </c>
      <c r="FK304" s="113">
        <v>8</v>
      </c>
      <c r="FL304" s="113">
        <v>8</v>
      </c>
      <c r="FM304" s="113">
        <v>8</v>
      </c>
      <c r="FN304" s="113">
        <v>9</v>
      </c>
      <c r="FO304" s="113">
        <v>9</v>
      </c>
      <c r="FP304" s="113">
        <v>9</v>
      </c>
      <c r="FQ304" s="113">
        <v>9</v>
      </c>
      <c r="FR304" s="113">
        <v>9</v>
      </c>
      <c r="FS304" s="113">
        <v>9</v>
      </c>
      <c r="FT304" s="113">
        <v>9</v>
      </c>
      <c r="FU304" s="113">
        <v>9</v>
      </c>
      <c r="FV304" s="113">
        <v>9</v>
      </c>
      <c r="FW304" s="113">
        <v>9</v>
      </c>
      <c r="FX304" s="113">
        <v>9</v>
      </c>
      <c r="FY304" s="113">
        <v>7.5</v>
      </c>
      <c r="FZ304" s="113">
        <v>7.5</v>
      </c>
      <c r="GA304" s="113">
        <v>7.5</v>
      </c>
      <c r="GB304" s="113">
        <v>7</v>
      </c>
      <c r="GC304" s="113">
        <v>7</v>
      </c>
      <c r="GD304" s="113">
        <v>7</v>
      </c>
      <c r="GE304" s="113">
        <v>7</v>
      </c>
      <c r="GF304" s="113">
        <v>7</v>
      </c>
      <c r="GG304" s="113">
        <v>7</v>
      </c>
      <c r="GH304" s="113">
        <v>7</v>
      </c>
      <c r="GI304" s="113">
        <v>7</v>
      </c>
      <c r="GJ304" s="113">
        <v>6</v>
      </c>
      <c r="GK304" s="113">
        <v>6</v>
      </c>
      <c r="GL304" s="113">
        <v>6</v>
      </c>
      <c r="GM304" s="113">
        <v>6</v>
      </c>
      <c r="GN304" s="113">
        <v>6</v>
      </c>
      <c r="GO304" s="113">
        <v>6</v>
      </c>
      <c r="GP304" s="113">
        <v>6</v>
      </c>
      <c r="GQ304" s="113">
        <v>6</v>
      </c>
      <c r="GR304" s="113">
        <v>6</v>
      </c>
      <c r="GS304" s="113">
        <v>6</v>
      </c>
      <c r="GT304" s="113">
        <v>6</v>
      </c>
      <c r="GU304" s="113">
        <v>6.5</v>
      </c>
      <c r="GV304" s="113">
        <v>7</v>
      </c>
      <c r="GW304" s="113">
        <v>7</v>
      </c>
      <c r="GX304" s="113">
        <v>7</v>
      </c>
      <c r="GY304" s="113">
        <v>7</v>
      </c>
      <c r="GZ304" s="113">
        <v>7</v>
      </c>
      <c r="HA304" s="113">
        <v>7</v>
      </c>
      <c r="HB304" s="113">
        <v>7.5</v>
      </c>
      <c r="HC304" s="113">
        <v>7.5</v>
      </c>
      <c r="HD304" s="113">
        <v>7.5</v>
      </c>
      <c r="HE304" s="113">
        <v>7.5</v>
      </c>
      <c r="HF304" s="113">
        <v>7.5</v>
      </c>
      <c r="HG304" s="113">
        <v>7.5</v>
      </c>
      <c r="HH304" s="113">
        <v>7.5</v>
      </c>
      <c r="HI304" s="113">
        <v>7.5</v>
      </c>
      <c r="HJ304" s="113">
        <v>7.5</v>
      </c>
      <c r="HK304" s="113">
        <v>7.5</v>
      </c>
      <c r="HL304" s="113">
        <v>7.5</v>
      </c>
      <c r="HM304" s="113">
        <v>7.5</v>
      </c>
      <c r="HN304" s="113">
        <v>7.5</v>
      </c>
      <c r="HO304" s="113">
        <v>7</v>
      </c>
      <c r="HP304" s="113">
        <v>7</v>
      </c>
      <c r="HQ304" s="113">
        <v>7</v>
      </c>
      <c r="HR304" s="113">
        <v>7</v>
      </c>
      <c r="HS304" s="113">
        <v>7</v>
      </c>
      <c r="HT304" s="113">
        <v>7</v>
      </c>
      <c r="HU304" s="113">
        <v>7</v>
      </c>
      <c r="HV304" s="113">
        <v>7</v>
      </c>
      <c r="HW304" s="113">
        <v>7</v>
      </c>
      <c r="HX304" s="113">
        <v>7</v>
      </c>
      <c r="HY304" s="113">
        <v>7</v>
      </c>
      <c r="HZ304" s="113">
        <v>7</v>
      </c>
      <c r="IA304" s="113">
        <v>6.5</v>
      </c>
      <c r="IB304" s="113">
        <v>6.5</v>
      </c>
      <c r="IC304" s="113">
        <v>6.5</v>
      </c>
      <c r="ID304" s="113">
        <v>6.5</v>
      </c>
      <c r="IE304" s="113">
        <v>6.5</v>
      </c>
      <c r="IF304" s="113">
        <v>6.5</v>
      </c>
      <c r="IG304" s="113">
        <v>6.5</v>
      </c>
      <c r="IH304" s="113">
        <v>6.5</v>
      </c>
      <c r="II304" s="113">
        <v>6.5</v>
      </c>
      <c r="IJ304" s="113">
        <v>6.5</v>
      </c>
      <c r="IK304" s="113">
        <v>6.5</v>
      </c>
      <c r="IL304" s="113">
        <v>6.5</v>
      </c>
      <c r="IM304" s="113">
        <v>6.5</v>
      </c>
      <c r="IN304" s="113">
        <v>6.5</v>
      </c>
      <c r="IO304" s="113">
        <v>6.5</v>
      </c>
      <c r="IP304" s="113">
        <v>6.5</v>
      </c>
      <c r="IQ304" s="113">
        <v>6.5</v>
      </c>
      <c r="IR304" s="113">
        <v>6.5</v>
      </c>
      <c r="IS304" s="113">
        <v>6.5</v>
      </c>
      <c r="IT304" s="113">
        <v>6.5</v>
      </c>
      <c r="IU304" s="113">
        <v>6.5</v>
      </c>
      <c r="IV304" s="113">
        <v>6.5</v>
      </c>
      <c r="IW304" s="113">
        <v>6.5</v>
      </c>
      <c r="IX304" s="113">
        <v>6.5</v>
      </c>
      <c r="IY304" s="113">
        <v>6.5</v>
      </c>
      <c r="IZ304" s="113">
        <v>6.5</v>
      </c>
      <c r="JA304" s="113">
        <v>6.5</v>
      </c>
      <c r="JB304" s="113">
        <v>6.5</v>
      </c>
      <c r="JC304" s="113">
        <v>6.5</v>
      </c>
      <c r="JD304" s="113">
        <v>6.5</v>
      </c>
      <c r="JE304" s="113">
        <v>6.25</v>
      </c>
      <c r="JF304" s="113">
        <v>6.25</v>
      </c>
      <c r="JG304" s="113">
        <v>6.25</v>
      </c>
      <c r="JH304" s="113">
        <v>6.25</v>
      </c>
      <c r="JI304" s="113">
        <v>6.25</v>
      </c>
      <c r="JJ304" s="113">
        <v>6.25</v>
      </c>
      <c r="JK304" s="113">
        <v>6</v>
      </c>
      <c r="JL304" s="113">
        <v>6</v>
      </c>
      <c r="JM304" s="113">
        <v>6</v>
      </c>
      <c r="JN304" s="113">
        <v>6</v>
      </c>
      <c r="JO304" s="113">
        <v>6</v>
      </c>
      <c r="JP304" s="113">
        <v>6</v>
      </c>
      <c r="JQ304" s="113">
        <v>5.5</v>
      </c>
      <c r="JR304" s="113">
        <v>5.5</v>
      </c>
      <c r="JS304" s="113">
        <v>5.5</v>
      </c>
      <c r="JT304" s="113">
        <v>5.5</v>
      </c>
      <c r="JU304" s="113">
        <v>5.5</v>
      </c>
      <c r="JV304" s="113">
        <v>5.5</v>
      </c>
      <c r="JW304" s="113">
        <v>5.5</v>
      </c>
      <c r="JX304" s="113">
        <v>5.5</v>
      </c>
      <c r="JY304" s="113">
        <v>5.5</v>
      </c>
      <c r="JZ304" s="113">
        <v>5.5</v>
      </c>
      <c r="KA304" s="113">
        <v>5.5</v>
      </c>
      <c r="KB304" s="113">
        <v>5.5</v>
      </c>
      <c r="KC304" s="113">
        <v>5.5</v>
      </c>
      <c r="KD304" s="113">
        <v>5.5</v>
      </c>
      <c r="KE304" s="113">
        <v>5.5</v>
      </c>
      <c r="KF304" s="113">
        <v>5.5</v>
      </c>
      <c r="KG304" s="113">
        <v>5.5</v>
      </c>
      <c r="KH304" s="113">
        <v>5</v>
      </c>
      <c r="KI304" s="113">
        <v>5</v>
      </c>
      <c r="KJ304" s="113">
        <v>5</v>
      </c>
      <c r="KK304" s="113">
        <v>5</v>
      </c>
      <c r="KL304" s="113">
        <v>5</v>
      </c>
      <c r="KM304" s="113">
        <v>5</v>
      </c>
      <c r="KN304" s="113">
        <v>5</v>
      </c>
      <c r="KO304" s="113">
        <v>5</v>
      </c>
      <c r="KP304" s="113">
        <v>5</v>
      </c>
      <c r="KQ304" s="113">
        <v>5</v>
      </c>
      <c r="KR304" s="113">
        <v>5</v>
      </c>
      <c r="KS304" s="113">
        <v>4.5</v>
      </c>
      <c r="KT304" s="113">
        <v>4.5</v>
      </c>
      <c r="KU304" s="113">
        <v>4.5</v>
      </c>
      <c r="KV304" s="113">
        <v>4.5</v>
      </c>
      <c r="KW304" s="113">
        <v>4.5</v>
      </c>
      <c r="KX304" s="113">
        <v>4.5</v>
      </c>
      <c r="KY304" s="113">
        <v>4.5</v>
      </c>
      <c r="KZ304" s="113">
        <v>4.5</v>
      </c>
      <c r="LA304" s="113">
        <v>4.5</v>
      </c>
      <c r="LB304" s="113">
        <v>4.5</v>
      </c>
      <c r="LC304" s="113">
        <v>4.5</v>
      </c>
      <c r="LD304" s="113">
        <v>4.5</v>
      </c>
      <c r="LE304" s="113">
        <v>4.5</v>
      </c>
      <c r="LF304" s="113">
        <v>4.5</v>
      </c>
      <c r="LG304" s="113">
        <v>0</v>
      </c>
      <c r="LH304" s="113">
        <v>0</v>
      </c>
      <c r="LI304" s="113">
        <v>0</v>
      </c>
      <c r="LJ304" s="113">
        <v>0</v>
      </c>
      <c r="LK304" s="113">
        <v>0</v>
      </c>
      <c r="LL304" s="113">
        <v>0</v>
      </c>
      <c r="LM304" s="113">
        <v>0</v>
      </c>
      <c r="LN304" s="113"/>
      <c r="LO304" s="113"/>
      <c r="LP304" s="113"/>
      <c r="LQ304" s="113"/>
      <c r="LR304" s="113"/>
      <c r="LS304" s="113"/>
      <c r="LT304" s="113"/>
      <c r="LU304" s="113"/>
      <c r="LV304" s="113"/>
      <c r="LW304" s="113"/>
      <c r="LX304" s="113"/>
      <c r="LY304" s="113"/>
      <c r="LZ304" s="113"/>
      <c r="MA304" s="113"/>
      <c r="MB304" s="113"/>
      <c r="MC304" s="113"/>
      <c r="MD304" s="113"/>
      <c r="ME304" s="113"/>
      <c r="MF304" s="113"/>
      <c r="MG304" s="113"/>
      <c r="MH304" s="113"/>
      <c r="MI304" s="113"/>
      <c r="MJ304" s="113"/>
      <c r="MK304" s="113"/>
      <c r="ML304" s="113"/>
      <c r="MM304" s="113"/>
      <c r="MN304" s="113"/>
      <c r="MO304" s="113"/>
      <c r="MP304" s="113"/>
      <c r="MQ304" s="113"/>
      <c r="MR304" s="113"/>
      <c r="MS304" s="113"/>
      <c r="MT304" s="113"/>
      <c r="MU304" s="113"/>
      <c r="MV304" s="113"/>
      <c r="MW304" s="113"/>
    </row>
    <row r="305" spans="1:361">
      <c r="A305" s="480" t="s">
        <v>978</v>
      </c>
      <c r="B305" s="591">
        <v>9</v>
      </c>
      <c r="C305" s="591">
        <v>9</v>
      </c>
      <c r="D305" s="591">
        <v>12.12</v>
      </c>
      <c r="E305" s="591">
        <v>12.17</v>
      </c>
      <c r="F305" s="591">
        <v>12.06</v>
      </c>
      <c r="G305" s="591">
        <v>11.96</v>
      </c>
      <c r="H305" s="591">
        <v>11.97</v>
      </c>
      <c r="I305" s="591">
        <v>12.08</v>
      </c>
      <c r="J305" s="591">
        <v>12.06</v>
      </c>
      <c r="K305" s="591">
        <v>12.06</v>
      </c>
      <c r="L305" s="591">
        <v>12.37</v>
      </c>
      <c r="M305" s="591">
        <v>11.94</v>
      </c>
      <c r="N305" s="591">
        <v>11.37</v>
      </c>
      <c r="O305" s="591">
        <v>11.4</v>
      </c>
      <c r="P305" s="591">
        <v>11.35</v>
      </c>
      <c r="Q305" s="591">
        <v>11.2</v>
      </c>
      <c r="R305" s="591">
        <v>11.1</v>
      </c>
      <c r="S305" s="591">
        <v>10.18</v>
      </c>
      <c r="T305" s="591">
        <v>10.63</v>
      </c>
      <c r="U305" s="591">
        <v>10.57</v>
      </c>
      <c r="V305" s="591">
        <v>11.27</v>
      </c>
      <c r="W305" s="591">
        <v>10.95</v>
      </c>
      <c r="X305" s="591">
        <v>11</v>
      </c>
      <c r="Y305" s="591">
        <v>11.13</v>
      </c>
      <c r="Z305" s="591">
        <v>8.5239999999999991</v>
      </c>
      <c r="AA305" s="591">
        <v>8.1120000000000001</v>
      </c>
      <c r="AB305" s="591">
        <v>8.3889999999999993</v>
      </c>
      <c r="AC305" s="591">
        <v>7.6390000000000002</v>
      </c>
      <c r="AD305" s="591">
        <v>7.9480000000000004</v>
      </c>
      <c r="AE305" s="591">
        <v>9.0709999999999997</v>
      </c>
      <c r="AF305" s="591">
        <v>8.8469999999999995</v>
      </c>
      <c r="AG305" s="591">
        <v>8.516</v>
      </c>
      <c r="AH305" s="591">
        <v>8.5229999999999997</v>
      </c>
      <c r="AI305" s="591">
        <v>8.4109999999999996</v>
      </c>
      <c r="AJ305" s="591">
        <v>8.3330000000000002</v>
      </c>
      <c r="AK305" s="591">
        <v>8.2439999999999998</v>
      </c>
      <c r="AL305" s="591">
        <v>9.8529999999999998</v>
      </c>
      <c r="AM305" s="591">
        <v>9.9320000000000004</v>
      </c>
      <c r="AN305" s="591">
        <v>9.9429999999999996</v>
      </c>
      <c r="AO305" s="591">
        <v>7.625</v>
      </c>
      <c r="AP305" s="591">
        <v>7.9219999999999997</v>
      </c>
      <c r="AQ305" s="591">
        <v>9.2050000000000001</v>
      </c>
      <c r="AR305" s="591">
        <v>8.7590000000000003</v>
      </c>
      <c r="AS305" s="591">
        <v>8.4659999999999993</v>
      </c>
      <c r="AT305" s="591">
        <v>9.16</v>
      </c>
      <c r="AU305" s="591">
        <v>9.1180000000000003</v>
      </c>
      <c r="AV305" s="591">
        <v>8.3940000000000001</v>
      </c>
      <c r="AW305" s="591">
        <v>7.7590000000000003</v>
      </c>
      <c r="AX305" s="591">
        <v>7.9249999999999998</v>
      </c>
      <c r="AY305" s="591">
        <v>7.9249999999999998</v>
      </c>
      <c r="AZ305" s="591">
        <v>7.9109999999999996</v>
      </c>
      <c r="BA305" s="591">
        <v>7.94</v>
      </c>
      <c r="BB305" s="591">
        <v>9.0850000000000009</v>
      </c>
      <c r="BC305" s="591">
        <v>9.1880000000000006</v>
      </c>
      <c r="BD305" s="591">
        <v>8.5570000000000004</v>
      </c>
      <c r="BE305" s="591">
        <v>8.8469999999999995</v>
      </c>
      <c r="BF305" s="591">
        <v>8.5310000000000006</v>
      </c>
      <c r="BG305" s="591">
        <v>8.2810000000000006</v>
      </c>
      <c r="BH305" s="591">
        <v>8.4949999999999992</v>
      </c>
      <c r="BI305" s="591">
        <v>8.7479999999999993</v>
      </c>
      <c r="BJ305" s="591">
        <v>9.2609999999999992</v>
      </c>
      <c r="BK305" s="591">
        <v>9.2119999999999997</v>
      </c>
      <c r="BL305" s="591">
        <v>9.1989999999999998</v>
      </c>
      <c r="BM305" s="591">
        <v>9.1999999999999993</v>
      </c>
      <c r="BN305" s="591">
        <v>9.2309999999999999</v>
      </c>
      <c r="BO305" s="591">
        <v>9.4390000000000001</v>
      </c>
      <c r="BP305" s="591">
        <v>9.2739999999999991</v>
      </c>
      <c r="BQ305" s="591">
        <v>9.4659999999999993</v>
      </c>
      <c r="BR305" s="591">
        <v>9.41</v>
      </c>
      <c r="BS305" s="591">
        <v>9.9440000000000008</v>
      </c>
      <c r="BT305" s="591">
        <v>10.08</v>
      </c>
      <c r="BU305" s="591">
        <v>10.11</v>
      </c>
      <c r="BV305" s="591">
        <v>9.98</v>
      </c>
      <c r="BW305" s="591">
        <v>9.98</v>
      </c>
      <c r="BX305" s="591">
        <v>9.69</v>
      </c>
      <c r="BY305" s="591">
        <v>9.8699999999999992</v>
      </c>
      <c r="BZ305" s="591">
        <v>10.07</v>
      </c>
      <c r="CA305" s="591">
        <v>10.16</v>
      </c>
      <c r="CB305" s="591">
        <v>9.8699999999999992</v>
      </c>
      <c r="CC305" s="591">
        <v>9.81</v>
      </c>
      <c r="CD305" s="591">
        <v>9.91</v>
      </c>
      <c r="CE305" s="591">
        <v>10.15</v>
      </c>
      <c r="CF305" s="591">
        <v>10.08</v>
      </c>
      <c r="CG305" s="591">
        <v>10.18</v>
      </c>
      <c r="CH305" s="591">
        <v>10.25</v>
      </c>
      <c r="CI305" s="591">
        <v>10.06</v>
      </c>
      <c r="CJ305" s="591">
        <v>10.15</v>
      </c>
      <c r="CK305" s="591">
        <v>10.18</v>
      </c>
      <c r="CL305" s="591">
        <v>9.76</v>
      </c>
      <c r="CM305" s="591">
        <v>10.050000000000001</v>
      </c>
      <c r="CN305" s="591">
        <v>9.8000000000000007</v>
      </c>
      <c r="CO305" s="591">
        <v>9.27</v>
      </c>
      <c r="CP305" s="591">
        <v>8.9600000000000009</v>
      </c>
      <c r="CQ305" s="591">
        <v>9.16</v>
      </c>
      <c r="CR305" s="591">
        <v>9.1199999999999992</v>
      </c>
      <c r="CS305" s="591">
        <v>9.02</v>
      </c>
      <c r="CT305" s="591">
        <v>8.9700000000000006</v>
      </c>
      <c r="CU305" s="591">
        <v>8.98</v>
      </c>
      <c r="CV305" s="591">
        <v>8.8800000000000008</v>
      </c>
      <c r="CW305" s="591">
        <v>8.8800000000000008</v>
      </c>
      <c r="CX305" s="591">
        <v>9.27</v>
      </c>
      <c r="CY305" s="591">
        <v>9.19</v>
      </c>
      <c r="CZ305" s="591">
        <v>9.26</v>
      </c>
      <c r="DA305" s="591">
        <v>9.26</v>
      </c>
      <c r="DB305" s="591">
        <v>9.3000000000000007</v>
      </c>
      <c r="DC305" s="591">
        <v>9.2200000000000006</v>
      </c>
      <c r="DD305" s="591">
        <v>9.34</v>
      </c>
      <c r="DE305" s="591">
        <v>9.43</v>
      </c>
      <c r="DF305" s="591">
        <v>8.6289999999999996</v>
      </c>
      <c r="DG305" s="591">
        <v>9.0229999999999997</v>
      </c>
      <c r="DH305" s="591">
        <v>9.07</v>
      </c>
      <c r="DI305" s="591">
        <v>9.1120000000000001</v>
      </c>
      <c r="DJ305" s="591">
        <v>9.2889999999999997</v>
      </c>
      <c r="DK305" s="591">
        <v>9.3879999999999999</v>
      </c>
      <c r="DL305" s="591">
        <v>9.3160000000000007</v>
      </c>
      <c r="DM305" s="591">
        <v>9.2750000000000004</v>
      </c>
      <c r="DN305" s="591">
        <v>9.39</v>
      </c>
      <c r="DO305" s="591">
        <v>9.33</v>
      </c>
      <c r="DP305" s="591">
        <v>9.57</v>
      </c>
      <c r="DQ305" s="591">
        <v>9.39</v>
      </c>
      <c r="DR305" s="591">
        <v>9.68</v>
      </c>
      <c r="DS305" s="591">
        <v>9.41</v>
      </c>
      <c r="DT305" s="591">
        <v>9.08</v>
      </c>
      <c r="DU305" s="591">
        <v>9.07</v>
      </c>
      <c r="DV305" s="591">
        <v>8.42</v>
      </c>
      <c r="DW305" s="591">
        <v>8.65</v>
      </c>
      <c r="DX305" s="591">
        <v>8.51</v>
      </c>
      <c r="DY305" s="591">
        <v>8.6300000000000008</v>
      </c>
      <c r="DZ305" s="591">
        <v>8.5500000000000007</v>
      </c>
      <c r="EA305" s="591">
        <v>8.43</v>
      </c>
      <c r="EB305" s="591">
        <v>7.62</v>
      </c>
      <c r="EC305" s="591">
        <v>8.01</v>
      </c>
      <c r="ED305" s="591">
        <v>7.94</v>
      </c>
      <c r="EE305" s="591">
        <v>8.17</v>
      </c>
      <c r="EF305" s="591">
        <v>8.1300000000000008</v>
      </c>
      <c r="EG305" s="591">
        <v>8.0299999999999994</v>
      </c>
      <c r="EH305" s="591">
        <v>8.23</v>
      </c>
      <c r="EI305" s="591">
        <v>8.27</v>
      </c>
      <c r="EJ305" s="591">
        <v>8.24</v>
      </c>
      <c r="EK305" s="591">
        <v>8.35</v>
      </c>
      <c r="EL305" s="591">
        <v>8.36</v>
      </c>
      <c r="EM305" s="591">
        <v>8.34</v>
      </c>
      <c r="EN305" s="591">
        <v>8.09</v>
      </c>
      <c r="EO305" s="591">
        <v>8.2899999999999991</v>
      </c>
      <c r="EP305" s="591">
        <v>7.97</v>
      </c>
      <c r="EQ305" s="591">
        <v>7.88</v>
      </c>
      <c r="ER305" s="591">
        <v>7.86</v>
      </c>
      <c r="ES305" s="591">
        <v>7.86</v>
      </c>
      <c r="ET305" s="591">
        <v>7.56</v>
      </c>
      <c r="EU305" s="591">
        <v>7.65</v>
      </c>
      <c r="EV305" s="591">
        <v>7.59</v>
      </c>
      <c r="EW305" s="591">
        <v>7.76</v>
      </c>
      <c r="EX305" s="591">
        <v>7.35</v>
      </c>
      <c r="EY305" s="591">
        <v>8.01</v>
      </c>
      <c r="EZ305" s="591">
        <v>7.18</v>
      </c>
      <c r="FA305" s="591">
        <v>6.77</v>
      </c>
      <c r="FB305" s="591">
        <v>5.97</v>
      </c>
      <c r="FC305" s="591">
        <v>5.78</v>
      </c>
      <c r="FD305" s="591">
        <v>5.69</v>
      </c>
      <c r="FE305" s="591" t="s">
        <v>887</v>
      </c>
      <c r="FF305" s="591" t="s">
        <v>888</v>
      </c>
      <c r="FG305" s="591" t="s">
        <v>889</v>
      </c>
      <c r="FH305" s="591" t="s">
        <v>890</v>
      </c>
      <c r="FI305" s="591" t="s">
        <v>891</v>
      </c>
      <c r="FJ305" s="591" t="s">
        <v>892</v>
      </c>
      <c r="FK305" s="591" t="s">
        <v>893</v>
      </c>
      <c r="FL305" s="591" t="s">
        <v>894</v>
      </c>
      <c r="FM305" s="591" t="s">
        <v>895</v>
      </c>
      <c r="FN305" s="591">
        <v>5.51</v>
      </c>
      <c r="FO305" s="591">
        <v>5.61</v>
      </c>
      <c r="FP305" s="591">
        <v>6.57</v>
      </c>
      <c r="FQ305" s="591">
        <v>7.58</v>
      </c>
      <c r="FR305" s="591">
        <v>9.15</v>
      </c>
      <c r="FS305" s="591">
        <v>9.44</v>
      </c>
      <c r="FT305" s="591">
        <v>9.94</v>
      </c>
      <c r="FU305" s="591">
        <v>8.59</v>
      </c>
      <c r="FV305" s="591">
        <v>8.64</v>
      </c>
      <c r="FW305" s="591">
        <v>8.82</v>
      </c>
      <c r="FX305" s="591">
        <v>8.91</v>
      </c>
      <c r="FY305" s="591">
        <v>8.5399999999999991</v>
      </c>
      <c r="FZ305" s="591">
        <v>7.59</v>
      </c>
      <c r="GA305" s="591">
        <v>7.12</v>
      </c>
      <c r="GB305" s="591">
        <v>7.17</v>
      </c>
      <c r="GC305" s="591">
        <v>6.93</v>
      </c>
      <c r="GD305" s="591">
        <v>6.86</v>
      </c>
      <c r="GE305" s="591">
        <v>6.3</v>
      </c>
      <c r="GF305" s="591">
        <v>6.14</v>
      </c>
      <c r="GG305" s="591">
        <v>6.17</v>
      </c>
      <c r="GH305" s="591">
        <v>6.22</v>
      </c>
      <c r="GI305" s="591">
        <v>6.51</v>
      </c>
      <c r="GJ305" s="591">
        <v>7.07</v>
      </c>
      <c r="GK305" s="591">
        <v>7.1</v>
      </c>
      <c r="GL305" s="591">
        <v>7.51</v>
      </c>
      <c r="GM305" s="591">
        <v>7.5</v>
      </c>
      <c r="GN305" s="591">
        <v>7.49</v>
      </c>
      <c r="GO305" s="591">
        <v>8.65</v>
      </c>
      <c r="GP305" s="591">
        <v>7.93</v>
      </c>
      <c r="GQ305" s="591">
        <v>8.0299999999999994</v>
      </c>
      <c r="GR305" s="591">
        <v>7.22</v>
      </c>
      <c r="GS305" s="591">
        <v>7.67</v>
      </c>
      <c r="GT305" s="591">
        <v>7.7</v>
      </c>
      <c r="GU305" s="591">
        <v>7.36</v>
      </c>
      <c r="GV305" s="591">
        <v>7.97</v>
      </c>
      <c r="GW305" s="591">
        <v>7.96</v>
      </c>
      <c r="GX305" s="591">
        <v>7.4</v>
      </c>
      <c r="GY305" s="591">
        <v>8.25</v>
      </c>
      <c r="GZ305" s="591">
        <v>8.1999999999999993</v>
      </c>
      <c r="HA305" s="591">
        <v>8.09</v>
      </c>
      <c r="HB305" s="591">
        <v>9.92</v>
      </c>
      <c r="HC305" s="591">
        <v>7.91</v>
      </c>
      <c r="HD305" s="591">
        <v>8.85</v>
      </c>
      <c r="HE305" s="591">
        <v>8.64</v>
      </c>
      <c r="HF305" s="591">
        <v>8.4600000000000009</v>
      </c>
      <c r="HG305" s="591">
        <v>9.24</v>
      </c>
      <c r="HH305" s="591">
        <v>11.15</v>
      </c>
      <c r="HI305" s="591">
        <v>10.69</v>
      </c>
      <c r="HJ305" s="591">
        <v>11.3</v>
      </c>
      <c r="HK305" s="591">
        <v>10.32</v>
      </c>
      <c r="HL305" s="591">
        <v>10.38</v>
      </c>
      <c r="HM305" s="591">
        <v>10.67</v>
      </c>
      <c r="HN305" s="591">
        <v>11.55</v>
      </c>
      <c r="HO305" s="591">
        <v>10.61</v>
      </c>
      <c r="HP305" s="591">
        <v>8.5299999999999994</v>
      </c>
      <c r="HQ305" s="591">
        <v>10.46</v>
      </c>
      <c r="HR305" s="591">
        <v>8.98</v>
      </c>
      <c r="HS305" s="591">
        <v>9.19</v>
      </c>
      <c r="HT305" s="591">
        <v>8.0299999999999994</v>
      </c>
      <c r="HU305" s="591">
        <v>8.58</v>
      </c>
      <c r="HV305" s="591">
        <v>8.85</v>
      </c>
      <c r="HW305" s="591">
        <v>7.96</v>
      </c>
      <c r="HX305" s="591">
        <v>8.31</v>
      </c>
      <c r="HY305" s="591">
        <v>8.0159870328506475</v>
      </c>
      <c r="HZ305" s="591">
        <v>9.2893808521758334</v>
      </c>
      <c r="IA305" s="591">
        <v>8.6493131014735098</v>
      </c>
      <c r="IB305" s="591">
        <v>8.4164513761649733</v>
      </c>
      <c r="IC305" s="591">
        <v>8.7914190469646023</v>
      </c>
      <c r="ID305" s="591">
        <v>7.3310000000000004</v>
      </c>
      <c r="IE305" s="591">
        <v>7.3019999999999996</v>
      </c>
      <c r="IF305" s="591">
        <v>8.1980000000000004</v>
      </c>
      <c r="IG305" s="591">
        <v>7.7569999999999997</v>
      </c>
      <c r="IH305" s="591">
        <v>8.5</v>
      </c>
      <c r="II305" s="591">
        <v>8.4849999999999994</v>
      </c>
      <c r="IJ305" s="591">
        <v>8.125</v>
      </c>
      <c r="IK305" s="591">
        <v>7.9820000000000002</v>
      </c>
      <c r="IL305" s="591">
        <v>8.7319999999999993</v>
      </c>
      <c r="IM305" s="591">
        <v>8.8450000000000006</v>
      </c>
      <c r="IN305" s="591">
        <v>8.15</v>
      </c>
      <c r="IO305" s="591">
        <v>8.17</v>
      </c>
      <c r="IP305" s="591">
        <v>8.3190000000000008</v>
      </c>
      <c r="IQ305" s="591">
        <v>7.8689999999999998</v>
      </c>
      <c r="IR305" s="591">
        <v>8.1430000000000007</v>
      </c>
      <c r="IS305" s="591">
        <v>7.5890000000000004</v>
      </c>
      <c r="IT305" s="591">
        <v>7.557711247306738</v>
      </c>
      <c r="IU305" s="591">
        <v>8.216520609795392</v>
      </c>
      <c r="IV305" s="591">
        <v>7.3240510435458184</v>
      </c>
      <c r="IW305" s="591">
        <v>8.0682598934181478</v>
      </c>
      <c r="IX305" s="591">
        <v>8.609724145520433</v>
      </c>
      <c r="IY305" s="591">
        <v>7.9438230885658241</v>
      </c>
      <c r="IZ305" s="591">
        <v>8.09</v>
      </c>
      <c r="JA305" s="591">
        <v>7.78</v>
      </c>
      <c r="JB305" s="591">
        <v>8.2799999999999994</v>
      </c>
      <c r="JC305" s="591">
        <v>7.0760214225010376</v>
      </c>
      <c r="JD305" s="591">
        <v>8.0129744577580606</v>
      </c>
      <c r="JE305" s="591">
        <v>8.0136758407702349</v>
      </c>
      <c r="JF305" s="591">
        <v>7.3877940619528077</v>
      </c>
      <c r="JG305" s="591">
        <v>7.2151271833220871</v>
      </c>
      <c r="JH305" s="591">
        <v>7.8358499672793975</v>
      </c>
      <c r="JI305" s="591">
        <v>7.8526701136335584</v>
      </c>
      <c r="JJ305" s="591">
        <v>8.5688643439147398</v>
      </c>
      <c r="JK305" s="591">
        <v>7.92</v>
      </c>
      <c r="JL305" s="591">
        <v>7.6654669056351494</v>
      </c>
      <c r="JM305" s="591">
        <v>7.6729776520899255</v>
      </c>
      <c r="JN305" s="591">
        <v>7.8634175929585606</v>
      </c>
      <c r="JO305" s="591">
        <v>7.3333177263218676</v>
      </c>
      <c r="JP305" s="591">
        <v>6.5763028168358666</v>
      </c>
      <c r="JQ305" s="591">
        <v>8.6966570856637482</v>
      </c>
      <c r="JR305" s="591">
        <v>7.3354061320971757</v>
      </c>
      <c r="JS305" s="591">
        <v>7.9549068710897517</v>
      </c>
      <c r="JT305" s="591">
        <v>8.234685490474229</v>
      </c>
      <c r="JU305" s="591">
        <v>7.4928740532820299</v>
      </c>
      <c r="JV305" s="591">
        <v>8.7100000000000009</v>
      </c>
      <c r="JW305" s="591">
        <v>8.3256817891704529</v>
      </c>
      <c r="JX305" s="591">
        <v>6.8221682846877796</v>
      </c>
      <c r="JY305" s="591">
        <v>6.3623610999577922</v>
      </c>
      <c r="JZ305" s="591">
        <v>7.29</v>
      </c>
      <c r="KA305" s="591">
        <v>7.44</v>
      </c>
      <c r="KB305" s="591">
        <v>6.3609558525134968</v>
      </c>
      <c r="KC305" s="591">
        <v>7.7384613215829807</v>
      </c>
      <c r="KD305" s="591">
        <v>7.8658284348090248</v>
      </c>
      <c r="KE305" s="591">
        <v>7.01</v>
      </c>
      <c r="KF305" s="591">
        <v>6.5242485006634023</v>
      </c>
      <c r="KG305" s="591">
        <v>7.3965454973671596</v>
      </c>
      <c r="KH305" s="591">
        <v>8.4737940029399201</v>
      </c>
      <c r="KI305" s="591">
        <v>7.7578088739727828</v>
      </c>
      <c r="KJ305" s="591">
        <v>8.207378938336694</v>
      </c>
      <c r="KK305" s="591">
        <v>7.2536214469044484</v>
      </c>
      <c r="KL305" s="591">
        <v>7.8029657555619139</v>
      </c>
      <c r="KM305" s="591">
        <v>6.3962132786102837</v>
      </c>
      <c r="KN305" s="591">
        <v>8.5</v>
      </c>
      <c r="KO305" s="591">
        <v>8.4779999999999998</v>
      </c>
      <c r="KP305" s="591">
        <v>6.391</v>
      </c>
      <c r="KQ305" s="591">
        <v>7.6089704173846489</v>
      </c>
      <c r="KR305" s="591">
        <v>7.6089704173846489</v>
      </c>
      <c r="KS305" s="591">
        <v>7.8139161747469297</v>
      </c>
      <c r="KT305" s="591">
        <v>8.1052543137538304</v>
      </c>
      <c r="KU305" s="591">
        <v>7.6040617944852942</v>
      </c>
      <c r="KV305" s="591">
        <v>8.4009032063693336</v>
      </c>
      <c r="KW305" s="591">
        <v>7.1245494000910004</v>
      </c>
      <c r="KX305" s="591">
        <v>7.9287132842986514</v>
      </c>
      <c r="KY305" s="591">
        <v>7.0439999999999996</v>
      </c>
      <c r="KZ305" s="591">
        <v>7.9917303024039192</v>
      </c>
      <c r="LA305" s="591">
        <v>7.5621487026952092</v>
      </c>
      <c r="LB305" s="591">
        <v>7.4859999999999998</v>
      </c>
      <c r="LC305" s="591">
        <v>8.3478610837215204</v>
      </c>
      <c r="LD305" s="591">
        <v>7.7491607026188243</v>
      </c>
      <c r="LE305" s="591">
        <v>6.99</v>
      </c>
      <c r="LF305" s="591" t="s">
        <v>1435</v>
      </c>
      <c r="LG305" s="591">
        <v>0</v>
      </c>
      <c r="LH305" s="591">
        <v>0</v>
      </c>
      <c r="LI305" s="591">
        <v>0</v>
      </c>
      <c r="LJ305" s="591">
        <v>0</v>
      </c>
      <c r="LK305" s="591">
        <v>0</v>
      </c>
      <c r="LL305" s="591">
        <v>0</v>
      </c>
      <c r="LM305" s="591">
        <v>0</v>
      </c>
      <c r="LN305" s="591"/>
      <c r="LO305" s="591"/>
      <c r="LP305" s="591"/>
      <c r="LQ305" s="591"/>
      <c r="LR305" s="591"/>
      <c r="LS305" s="591"/>
      <c r="LT305" s="591"/>
      <c r="LU305" s="591"/>
      <c r="LV305" s="591"/>
      <c r="LW305" s="591"/>
      <c r="LX305" s="591"/>
      <c r="LY305" s="591"/>
      <c r="LZ305" s="591"/>
      <c r="MA305" s="591"/>
      <c r="MB305" s="591"/>
      <c r="MC305" s="591"/>
      <c r="MD305" s="591"/>
      <c r="ME305" s="591"/>
      <c r="MF305" s="591"/>
      <c r="MG305" s="591"/>
      <c r="MH305" s="591"/>
      <c r="MI305" s="591"/>
      <c r="MJ305" s="591"/>
      <c r="MK305" s="591"/>
      <c r="ML305" s="591"/>
      <c r="MM305" s="591"/>
      <c r="MN305" s="591"/>
      <c r="MO305" s="591"/>
      <c r="MP305" s="591"/>
      <c r="MQ305" s="591"/>
      <c r="MR305" s="591"/>
      <c r="MS305" s="591"/>
      <c r="MT305" s="591"/>
      <c r="MU305" s="591"/>
      <c r="MV305" s="591"/>
      <c r="MW305" s="591"/>
    </row>
    <row r="306" spans="1:361">
      <c r="A306" s="480" t="s">
        <v>977</v>
      </c>
      <c r="B306" s="591">
        <v>15</v>
      </c>
      <c r="C306" s="591">
        <v>15</v>
      </c>
      <c r="D306" s="591">
        <v>15.81</v>
      </c>
      <c r="E306" s="591">
        <v>15.74</v>
      </c>
      <c r="F306" s="591">
        <v>15.69</v>
      </c>
      <c r="G306" s="591">
        <v>18.03</v>
      </c>
      <c r="H306" s="591">
        <v>16.690000000000001</v>
      </c>
      <c r="I306" s="591">
        <v>18.399999999999999</v>
      </c>
      <c r="J306" s="591">
        <v>18.739999999999998</v>
      </c>
      <c r="K306" s="591">
        <v>18.45</v>
      </c>
      <c r="L306" s="591">
        <v>18.29</v>
      </c>
      <c r="M306" s="591">
        <v>17.12</v>
      </c>
      <c r="N306" s="591">
        <v>17.82</v>
      </c>
      <c r="O306" s="591">
        <v>18.309999999999999</v>
      </c>
      <c r="P306" s="591">
        <v>18.760000000000002</v>
      </c>
      <c r="Q306" s="591">
        <v>18.63</v>
      </c>
      <c r="R306" s="591">
        <v>17.93</v>
      </c>
      <c r="S306" s="591">
        <v>18.12</v>
      </c>
      <c r="T306" s="591">
        <v>17.899999999999999</v>
      </c>
      <c r="U306" s="591">
        <v>18.13</v>
      </c>
      <c r="V306" s="591">
        <v>18.14</v>
      </c>
      <c r="W306" s="591">
        <v>18.27</v>
      </c>
      <c r="X306" s="591">
        <v>18.52</v>
      </c>
      <c r="Y306" s="591">
        <v>18.54</v>
      </c>
      <c r="Z306" s="591">
        <v>16.78</v>
      </c>
      <c r="AA306" s="591">
        <v>17.14</v>
      </c>
      <c r="AB306" s="591">
        <v>16.55</v>
      </c>
      <c r="AC306" s="591">
        <v>17.34</v>
      </c>
      <c r="AD306" s="591">
        <v>16.84</v>
      </c>
      <c r="AE306" s="591">
        <v>16.13</v>
      </c>
      <c r="AF306" s="591">
        <v>15.91</v>
      </c>
      <c r="AG306" s="591">
        <v>16.690000000000001</v>
      </c>
      <c r="AH306" s="591">
        <v>17.309999999999999</v>
      </c>
      <c r="AI306" s="591">
        <v>17.38</v>
      </c>
      <c r="AJ306" s="591">
        <v>16.29</v>
      </c>
      <c r="AK306" s="591">
        <v>16.22</v>
      </c>
      <c r="AL306" s="591">
        <v>15.85</v>
      </c>
      <c r="AM306" s="591">
        <v>16.510000000000002</v>
      </c>
      <c r="AN306" s="591">
        <v>16.04</v>
      </c>
      <c r="AO306" s="591">
        <v>14.89</v>
      </c>
      <c r="AP306" s="591">
        <v>17.32</v>
      </c>
      <c r="AQ306" s="591">
        <v>15.87</v>
      </c>
      <c r="AR306" s="591">
        <v>15.85</v>
      </c>
      <c r="AS306" s="591">
        <v>13.05</v>
      </c>
      <c r="AT306" s="591">
        <v>14.88</v>
      </c>
      <c r="AU306" s="591">
        <v>15.2</v>
      </c>
      <c r="AV306" s="591">
        <v>16.010000000000002</v>
      </c>
      <c r="AW306" s="591">
        <v>17.13</v>
      </c>
      <c r="AX306" s="591">
        <v>16</v>
      </c>
      <c r="AY306" s="591">
        <v>16.54</v>
      </c>
      <c r="AZ306" s="591">
        <v>15.88</v>
      </c>
      <c r="BA306" s="591">
        <v>16.11</v>
      </c>
      <c r="BB306" s="591">
        <v>16.22</v>
      </c>
      <c r="BC306" s="591">
        <v>16.100000000000001</v>
      </c>
      <c r="BD306" s="591">
        <v>16.100000000000001</v>
      </c>
      <c r="BE306" s="591">
        <v>17.100000000000001</v>
      </c>
      <c r="BF306" s="591">
        <v>16.32</v>
      </c>
      <c r="BG306" s="591">
        <v>15.77</v>
      </c>
      <c r="BH306" s="591">
        <v>16.89</v>
      </c>
      <c r="BI306" s="591">
        <v>16.84</v>
      </c>
      <c r="BJ306" s="591">
        <v>16.87</v>
      </c>
      <c r="BK306" s="591">
        <v>16.22</v>
      </c>
      <c r="BL306" s="591">
        <v>15.59</v>
      </c>
      <c r="BM306" s="591">
        <v>16.43</v>
      </c>
      <c r="BN306" s="591">
        <v>15.75</v>
      </c>
      <c r="BO306" s="591">
        <v>16.850000000000001</v>
      </c>
      <c r="BP306" s="591">
        <v>17.48</v>
      </c>
      <c r="BQ306" s="591">
        <v>16.75</v>
      </c>
      <c r="BR306" s="591">
        <v>16.43</v>
      </c>
      <c r="BS306" s="591">
        <v>15.77</v>
      </c>
      <c r="BT306" s="591">
        <v>16.68</v>
      </c>
      <c r="BU306" s="591">
        <v>16.989999999999998</v>
      </c>
      <c r="BV306" s="591">
        <v>16.420000000000002</v>
      </c>
      <c r="BW306" s="591">
        <v>16.260000000000002</v>
      </c>
      <c r="BX306" s="591">
        <v>16.93</v>
      </c>
      <c r="BY306" s="591">
        <v>15.54</v>
      </c>
      <c r="BZ306" s="591">
        <v>15.83</v>
      </c>
      <c r="CA306" s="591">
        <v>15.79</v>
      </c>
      <c r="CB306" s="591">
        <v>15.25</v>
      </c>
      <c r="CC306" s="591">
        <v>16.32</v>
      </c>
      <c r="CD306" s="591">
        <v>18.21</v>
      </c>
      <c r="CE306" s="591">
        <v>16.03</v>
      </c>
      <c r="CF306" s="591">
        <v>16.38</v>
      </c>
      <c r="CG306" s="591">
        <v>17.29</v>
      </c>
      <c r="CH306" s="591">
        <v>16.100000000000001</v>
      </c>
      <c r="CI306" s="591">
        <v>16.54</v>
      </c>
      <c r="CJ306" s="591">
        <v>16.75</v>
      </c>
      <c r="CK306" s="591">
        <v>16.920000000000002</v>
      </c>
      <c r="CL306" s="591">
        <v>15.94</v>
      </c>
      <c r="CM306" s="591">
        <v>16.670000000000002</v>
      </c>
      <c r="CN306" s="591">
        <v>16.52</v>
      </c>
      <c r="CO306" s="591">
        <v>14.96</v>
      </c>
      <c r="CP306" s="591">
        <v>17.25</v>
      </c>
      <c r="CQ306" s="591">
        <v>16.399999999999999</v>
      </c>
      <c r="CR306" s="591">
        <v>14.16</v>
      </c>
      <c r="CS306" s="591">
        <v>16.37</v>
      </c>
      <c r="CT306" s="591">
        <v>16.559999999999999</v>
      </c>
      <c r="CU306" s="591">
        <v>16.37</v>
      </c>
      <c r="CV306" s="591">
        <v>14.87</v>
      </c>
      <c r="CW306" s="591">
        <v>16.73</v>
      </c>
      <c r="CX306" s="591">
        <v>15.16</v>
      </c>
      <c r="CY306" s="591">
        <v>16.850000000000001</v>
      </c>
      <c r="CZ306" s="591">
        <v>14.42</v>
      </c>
      <c r="DA306" s="591">
        <v>15.69</v>
      </c>
      <c r="DB306" s="591">
        <v>16.350000000000001</v>
      </c>
      <c r="DC306" s="591">
        <v>15.88</v>
      </c>
      <c r="DD306" s="591">
        <v>15.98</v>
      </c>
      <c r="DE306" s="591">
        <v>17.05</v>
      </c>
      <c r="DF306" s="591">
        <v>15.52</v>
      </c>
      <c r="DG306" s="591">
        <v>15.92</v>
      </c>
      <c r="DH306" s="591">
        <v>16.260000000000002</v>
      </c>
      <c r="DI306" s="591">
        <v>16.88</v>
      </c>
      <c r="DJ306" s="591">
        <v>15.81</v>
      </c>
      <c r="DK306" s="591">
        <v>15.12</v>
      </c>
      <c r="DL306" s="591">
        <v>16.100000000000001</v>
      </c>
      <c r="DM306" s="591">
        <v>16.32</v>
      </c>
      <c r="DN306" s="591">
        <v>15.29</v>
      </c>
      <c r="DO306" s="591">
        <v>16.09</v>
      </c>
      <c r="DP306" s="591">
        <v>16.059999999999999</v>
      </c>
      <c r="DQ306" s="591">
        <v>16.48</v>
      </c>
      <c r="DR306" s="591">
        <v>16.510000000000002</v>
      </c>
      <c r="DS306" s="591">
        <v>16.02</v>
      </c>
      <c r="DT306" s="591">
        <v>16.41</v>
      </c>
      <c r="DU306" s="591">
        <v>15.43</v>
      </c>
      <c r="DV306" s="591">
        <v>15.37</v>
      </c>
      <c r="DW306" s="591">
        <v>15.29</v>
      </c>
      <c r="DX306" s="591">
        <v>15.44</v>
      </c>
      <c r="DY306" s="591">
        <v>15.85</v>
      </c>
      <c r="DZ306" s="591">
        <v>15.33</v>
      </c>
      <c r="EA306" s="591">
        <v>15.42</v>
      </c>
      <c r="EB306" s="591">
        <v>16.190000000000001</v>
      </c>
      <c r="EC306" s="591">
        <v>16.07</v>
      </c>
      <c r="ED306" s="591">
        <v>15.82</v>
      </c>
      <c r="EE306" s="591">
        <v>14.84</v>
      </c>
      <c r="EF306" s="591">
        <v>15.7</v>
      </c>
      <c r="EG306" s="591">
        <v>15.44</v>
      </c>
      <c r="EH306" s="591">
        <v>15.05</v>
      </c>
      <c r="EI306" s="591">
        <v>16.260000000000002</v>
      </c>
      <c r="EJ306" s="591">
        <v>16.309999999999999</v>
      </c>
      <c r="EK306" s="591">
        <v>16.03</v>
      </c>
      <c r="EL306" s="591">
        <v>16.350000000000001</v>
      </c>
      <c r="EM306" s="591">
        <v>16.46</v>
      </c>
      <c r="EN306" s="591">
        <v>16.059999999999999</v>
      </c>
      <c r="EO306" s="591">
        <v>16.07</v>
      </c>
      <c r="EP306" s="591">
        <v>15.76</v>
      </c>
      <c r="EQ306" s="591">
        <v>16.22</v>
      </c>
      <c r="ER306" s="591">
        <v>15.98</v>
      </c>
      <c r="ES306" s="591">
        <v>15.32</v>
      </c>
      <c r="ET306" s="591">
        <v>16.350000000000001</v>
      </c>
      <c r="EU306" s="591">
        <v>16.03</v>
      </c>
      <c r="EV306" s="591">
        <v>16.559999999999999</v>
      </c>
      <c r="EW306" s="591">
        <v>15.76</v>
      </c>
      <c r="EX306" s="591">
        <v>15.84</v>
      </c>
      <c r="EY306" s="591">
        <v>15.57</v>
      </c>
      <c r="EZ306" s="591">
        <v>16.100000000000001</v>
      </c>
      <c r="FA306" s="591">
        <v>16.190000000000001</v>
      </c>
      <c r="FB306" s="591">
        <v>16.23</v>
      </c>
      <c r="FC306" s="591">
        <v>16.309999999999999</v>
      </c>
      <c r="FD306" s="591">
        <v>15.63</v>
      </c>
      <c r="FE306" s="591" t="s">
        <v>896</v>
      </c>
      <c r="FF306" s="591" t="s">
        <v>897</v>
      </c>
      <c r="FG306" s="591" t="s">
        <v>898</v>
      </c>
      <c r="FH306" s="591">
        <v>16.47</v>
      </c>
      <c r="FI306" s="591">
        <v>15.93</v>
      </c>
      <c r="FJ306" s="591">
        <v>16.55</v>
      </c>
      <c r="FK306" s="591">
        <v>16.149999999999999</v>
      </c>
      <c r="FL306" s="591">
        <v>16.52</v>
      </c>
      <c r="FM306" s="591">
        <v>16.510000000000002</v>
      </c>
      <c r="FN306" s="591">
        <v>16.329999999999998</v>
      </c>
      <c r="FO306" s="591">
        <v>16.18</v>
      </c>
      <c r="FP306" s="591">
        <v>15.74</v>
      </c>
      <c r="FQ306" s="591">
        <v>16.809999999999999</v>
      </c>
      <c r="FR306" s="591">
        <v>16.64</v>
      </c>
      <c r="FS306" s="591">
        <v>16.89</v>
      </c>
      <c r="FT306" s="591">
        <v>17.28</v>
      </c>
      <c r="FU306" s="591">
        <v>17.41</v>
      </c>
      <c r="FV306" s="591">
        <v>17.559999999999999</v>
      </c>
      <c r="FW306" s="591">
        <v>17.63</v>
      </c>
      <c r="FX306" s="591">
        <v>16.440000000000001</v>
      </c>
      <c r="FY306" s="591">
        <v>15.77</v>
      </c>
      <c r="FZ306" s="591">
        <v>17.28</v>
      </c>
      <c r="GA306" s="591">
        <v>16.079999999999998</v>
      </c>
      <c r="GB306" s="591">
        <v>16.940000000000001</v>
      </c>
      <c r="GC306" s="591">
        <v>16.96</v>
      </c>
      <c r="GD306" s="591">
        <v>16.649999999999999</v>
      </c>
      <c r="GE306" s="591">
        <v>17.38</v>
      </c>
      <c r="GF306" s="591">
        <v>16.91</v>
      </c>
      <c r="GG306" s="591">
        <v>17.2</v>
      </c>
      <c r="GH306" s="591">
        <v>16.82</v>
      </c>
      <c r="GI306" s="591">
        <v>17.34</v>
      </c>
      <c r="GJ306" s="591">
        <v>17.510000000000002</v>
      </c>
      <c r="GK306" s="591">
        <v>16.940000000000001</v>
      </c>
      <c r="GL306" s="591">
        <v>15.63</v>
      </c>
      <c r="GM306" s="591">
        <v>16.899999999999999</v>
      </c>
      <c r="GN306" s="591">
        <v>16.59</v>
      </c>
      <c r="GO306" s="591">
        <v>16.21</v>
      </c>
      <c r="GP306" s="591">
        <v>16.89</v>
      </c>
      <c r="GQ306" s="591">
        <v>16.97</v>
      </c>
      <c r="GR306" s="591">
        <v>16.579999999999998</v>
      </c>
      <c r="GS306" s="591">
        <v>16.98</v>
      </c>
      <c r="GT306" s="591">
        <v>17.010000000000002</v>
      </c>
      <c r="GU306" s="591">
        <v>17.04</v>
      </c>
      <c r="GV306" s="591">
        <v>16.48</v>
      </c>
      <c r="GW306" s="591">
        <v>16.73</v>
      </c>
      <c r="GX306" s="591">
        <v>16.95</v>
      </c>
      <c r="GY306" s="591">
        <v>16.27</v>
      </c>
      <c r="GZ306" s="591">
        <v>16.3</v>
      </c>
      <c r="HA306" s="591">
        <v>16.87</v>
      </c>
      <c r="HB306" s="591">
        <v>16.72</v>
      </c>
      <c r="HC306" s="591">
        <v>16.82</v>
      </c>
      <c r="HD306" s="591">
        <v>16.52</v>
      </c>
      <c r="HE306" s="591">
        <v>17.079999999999998</v>
      </c>
      <c r="HF306" s="591">
        <v>17.14</v>
      </c>
      <c r="HG306" s="591">
        <v>16.61</v>
      </c>
      <c r="HH306" s="591">
        <v>16.649999999999999</v>
      </c>
      <c r="HI306" s="591">
        <v>16.489999999999998</v>
      </c>
      <c r="HJ306" s="591">
        <v>17.09</v>
      </c>
      <c r="HK306" s="591">
        <v>17.14</v>
      </c>
      <c r="HL306" s="591">
        <v>17.170000000000002</v>
      </c>
      <c r="HM306" s="591">
        <v>17.27</v>
      </c>
      <c r="HN306" s="591">
        <v>17.559999999999999</v>
      </c>
      <c r="HO306" s="591">
        <v>17.649999999999999</v>
      </c>
      <c r="HP306" s="591">
        <v>17.190000000000001</v>
      </c>
      <c r="HQ306" s="591">
        <v>17.47</v>
      </c>
      <c r="HR306" s="591">
        <v>17.82</v>
      </c>
      <c r="HS306" s="591">
        <v>17.350000000000001</v>
      </c>
      <c r="HT306" s="591">
        <v>17.190000000000001</v>
      </c>
      <c r="HU306" s="591">
        <v>16.93</v>
      </c>
      <c r="HV306" s="591">
        <v>17.45</v>
      </c>
      <c r="HW306" s="591">
        <v>17.09</v>
      </c>
      <c r="HX306" s="591">
        <v>16.829999999999998</v>
      </c>
      <c r="HY306" s="591">
        <v>17.420000000000002</v>
      </c>
      <c r="HZ306" s="591">
        <v>17.234849578158403</v>
      </c>
      <c r="IA306" s="591">
        <v>17.515457236100463</v>
      </c>
      <c r="IB306" s="591">
        <v>17.23</v>
      </c>
      <c r="IC306" s="591">
        <v>17.39</v>
      </c>
      <c r="ID306" s="591">
        <v>17.11</v>
      </c>
      <c r="IE306" s="591">
        <v>17.47</v>
      </c>
      <c r="IF306" s="591">
        <v>16.71</v>
      </c>
      <c r="IG306" s="591">
        <v>17.66</v>
      </c>
      <c r="IH306" s="591">
        <v>17.45</v>
      </c>
      <c r="II306" s="591">
        <v>17.489999999999998</v>
      </c>
      <c r="IJ306" s="591">
        <v>17.37</v>
      </c>
      <c r="IK306" s="591">
        <v>17.850000000000001</v>
      </c>
      <c r="IL306" s="591">
        <v>17.350000000000001</v>
      </c>
      <c r="IM306" s="591">
        <v>17.260000000000002</v>
      </c>
      <c r="IN306" s="591">
        <v>17.350000000000001</v>
      </c>
      <c r="IO306" s="591">
        <v>17.420000000000002</v>
      </c>
      <c r="IP306" s="591">
        <v>17.170000000000002</v>
      </c>
      <c r="IQ306" s="591">
        <v>17.190000000000001</v>
      </c>
      <c r="IR306" s="591">
        <v>17.07</v>
      </c>
      <c r="IS306" s="591">
        <v>17.03</v>
      </c>
      <c r="IT306" s="591">
        <v>16.690000000000001</v>
      </c>
      <c r="IU306" s="591">
        <v>17.59</v>
      </c>
      <c r="IV306" s="591">
        <v>17.09</v>
      </c>
      <c r="IW306" s="591">
        <v>17.21</v>
      </c>
      <c r="IX306" s="591">
        <v>17.34</v>
      </c>
      <c r="IY306" s="591">
        <v>16.95</v>
      </c>
      <c r="IZ306" s="591">
        <v>17.5</v>
      </c>
      <c r="JA306" s="591">
        <v>17.72</v>
      </c>
      <c r="JB306" s="591">
        <v>17.36</v>
      </c>
      <c r="JC306" s="591">
        <v>17.27</v>
      </c>
      <c r="JD306" s="591">
        <v>17.57</v>
      </c>
      <c r="JE306" s="591">
        <v>17.21</v>
      </c>
      <c r="JF306" s="591">
        <v>17.45</v>
      </c>
      <c r="JG306" s="591">
        <v>16.78</v>
      </c>
      <c r="JH306" s="591">
        <v>16.89</v>
      </c>
      <c r="JI306" s="591">
        <v>17.329999999999998</v>
      </c>
      <c r="JJ306" s="591">
        <v>17.239999999999998</v>
      </c>
      <c r="JK306" s="591">
        <v>16.760000000000002</v>
      </c>
      <c r="JL306" s="591">
        <v>17.600000000000001</v>
      </c>
      <c r="JM306" s="591">
        <v>17.3</v>
      </c>
      <c r="JN306" s="591">
        <v>17.329999999999998</v>
      </c>
      <c r="JO306" s="591">
        <v>16.98</v>
      </c>
      <c r="JP306" s="591">
        <v>17.2</v>
      </c>
      <c r="JQ306" s="591">
        <v>17.190000000000001</v>
      </c>
      <c r="JR306" s="591">
        <v>17.23</v>
      </c>
      <c r="JS306" s="591">
        <v>16.84</v>
      </c>
      <c r="JT306" s="591">
        <v>17.079999999999998</v>
      </c>
      <c r="JU306" s="591">
        <v>16.809999999999999</v>
      </c>
      <c r="JV306" s="591">
        <v>16.91</v>
      </c>
      <c r="JW306" s="591">
        <v>17.03</v>
      </c>
      <c r="JX306" s="591">
        <v>17.54</v>
      </c>
      <c r="JY306" s="591">
        <v>16.71</v>
      </c>
      <c r="JZ306" s="591">
        <v>17.23</v>
      </c>
      <c r="KA306" s="591">
        <v>17.149999999999999</v>
      </c>
      <c r="KB306" s="591">
        <v>16.79</v>
      </c>
      <c r="KC306" s="591">
        <v>16.14</v>
      </c>
      <c r="KD306" s="591">
        <v>16.95</v>
      </c>
      <c r="KE306" s="591">
        <v>16.73</v>
      </c>
      <c r="KF306" s="591">
        <v>16.59</v>
      </c>
      <c r="KG306" s="591">
        <v>16.8</v>
      </c>
      <c r="KH306" s="591">
        <v>16.23</v>
      </c>
      <c r="KI306" s="591">
        <v>16.54</v>
      </c>
      <c r="KJ306" s="591">
        <v>16.03</v>
      </c>
      <c r="KK306" s="591">
        <v>16.02</v>
      </c>
      <c r="KL306" s="591">
        <v>16.350000000000001</v>
      </c>
      <c r="KM306" s="591">
        <v>16.25</v>
      </c>
      <c r="KN306" s="591">
        <v>16.920000000000002</v>
      </c>
      <c r="KO306" s="591">
        <v>16.47</v>
      </c>
      <c r="KP306" s="591">
        <v>17.32</v>
      </c>
      <c r="KQ306" s="591">
        <v>16.64</v>
      </c>
      <c r="KR306" s="591">
        <v>16.64</v>
      </c>
      <c r="KS306" s="591">
        <v>15.54</v>
      </c>
      <c r="KT306" s="591">
        <v>16.059999999999999</v>
      </c>
      <c r="KU306" s="591">
        <v>15.7</v>
      </c>
      <c r="KV306" s="591">
        <v>16.91</v>
      </c>
      <c r="KW306" s="591">
        <v>16.100000000000001</v>
      </c>
      <c r="KX306" s="591">
        <v>16.39</v>
      </c>
      <c r="KY306" s="591">
        <v>16.649999999999999</v>
      </c>
      <c r="KZ306" s="591">
        <v>16.13</v>
      </c>
      <c r="LA306" s="591">
        <v>16.52</v>
      </c>
      <c r="LB306" s="591">
        <v>15.54</v>
      </c>
      <c r="LC306" s="591">
        <v>15.92</v>
      </c>
      <c r="LD306" s="591">
        <v>16.010000000000002</v>
      </c>
      <c r="LE306" s="591">
        <v>15.66</v>
      </c>
      <c r="LF306" s="591">
        <v>16.46</v>
      </c>
      <c r="LG306" s="591">
        <v>0</v>
      </c>
      <c r="LH306" s="591">
        <v>0</v>
      </c>
      <c r="LI306" s="591">
        <v>0</v>
      </c>
      <c r="LJ306" s="591">
        <v>0</v>
      </c>
      <c r="LK306" s="591">
        <v>0</v>
      </c>
      <c r="LL306" s="591">
        <v>0</v>
      </c>
      <c r="LM306" s="591">
        <v>0</v>
      </c>
      <c r="LN306" s="591"/>
      <c r="LO306" s="591"/>
      <c r="LP306" s="591"/>
      <c r="LQ306" s="591"/>
      <c r="LR306" s="591"/>
      <c r="LS306" s="591"/>
      <c r="LT306" s="591"/>
      <c r="LU306" s="591"/>
      <c r="LV306" s="591"/>
      <c r="LW306" s="591"/>
      <c r="LX306" s="591"/>
      <c r="LY306" s="591"/>
      <c r="LZ306" s="591"/>
      <c r="MA306" s="591"/>
      <c r="MB306" s="591"/>
      <c r="MC306" s="591"/>
      <c r="MD306" s="591"/>
      <c r="ME306" s="591"/>
      <c r="MF306" s="591"/>
      <c r="MG306" s="591"/>
      <c r="MH306" s="591"/>
      <c r="MI306" s="591"/>
      <c r="MJ306" s="591"/>
      <c r="MK306" s="591"/>
      <c r="ML306" s="591"/>
      <c r="MM306" s="591"/>
      <c r="MN306" s="591"/>
      <c r="MO306" s="591"/>
      <c r="MP306" s="591"/>
      <c r="MQ306" s="591"/>
      <c r="MR306" s="591"/>
      <c r="MS306" s="591"/>
      <c r="MT306" s="591"/>
      <c r="MU306" s="591"/>
      <c r="MV306" s="591"/>
      <c r="MW306" s="591"/>
    </row>
    <row r="307" spans="1:361">
      <c r="A307" s="480" t="s">
        <v>598</v>
      </c>
      <c r="B307" s="569">
        <v>0</v>
      </c>
      <c r="C307" s="569">
        <v>0</v>
      </c>
      <c r="D307" s="569">
        <v>0</v>
      </c>
      <c r="E307" s="569">
        <v>0</v>
      </c>
      <c r="F307" s="569">
        <v>0</v>
      </c>
      <c r="G307" s="569">
        <v>0</v>
      </c>
      <c r="H307" s="569">
        <v>0</v>
      </c>
      <c r="I307" s="569">
        <v>0</v>
      </c>
      <c r="J307" s="569">
        <v>0</v>
      </c>
      <c r="K307" s="569">
        <v>0</v>
      </c>
      <c r="L307" s="569">
        <v>0</v>
      </c>
      <c r="M307" s="569">
        <v>0</v>
      </c>
      <c r="N307" s="569">
        <v>0</v>
      </c>
      <c r="O307" s="569">
        <v>0</v>
      </c>
      <c r="P307" s="569">
        <v>0</v>
      </c>
      <c r="Q307" s="569">
        <v>0</v>
      </c>
      <c r="R307" s="569">
        <v>0</v>
      </c>
      <c r="S307" s="569">
        <v>0</v>
      </c>
      <c r="T307" s="569">
        <v>0</v>
      </c>
      <c r="U307" s="569">
        <v>0</v>
      </c>
      <c r="V307" s="569">
        <v>0</v>
      </c>
      <c r="W307" s="569">
        <v>0</v>
      </c>
      <c r="X307" s="569">
        <v>0</v>
      </c>
      <c r="Y307" s="569">
        <v>0</v>
      </c>
      <c r="Z307" s="569">
        <v>0</v>
      </c>
      <c r="AA307" s="569">
        <v>0</v>
      </c>
      <c r="AB307" s="569">
        <v>0</v>
      </c>
      <c r="AC307" s="569">
        <v>0</v>
      </c>
      <c r="AD307" s="569">
        <v>0</v>
      </c>
      <c r="AE307" s="569">
        <v>0</v>
      </c>
      <c r="AF307" s="569">
        <v>0</v>
      </c>
      <c r="AG307" s="569">
        <v>0</v>
      </c>
      <c r="AH307" s="569">
        <v>0</v>
      </c>
      <c r="AI307" s="569">
        <v>0</v>
      </c>
      <c r="AJ307" s="569">
        <v>0</v>
      </c>
      <c r="AK307" s="569">
        <v>0</v>
      </c>
      <c r="AL307" s="569">
        <v>0</v>
      </c>
      <c r="AM307" s="569">
        <v>0</v>
      </c>
      <c r="AN307" s="569">
        <v>0</v>
      </c>
      <c r="AO307" s="569">
        <v>0</v>
      </c>
      <c r="AP307" s="569">
        <v>0</v>
      </c>
      <c r="AQ307" s="569">
        <v>0</v>
      </c>
      <c r="AR307" s="569">
        <v>0</v>
      </c>
      <c r="AS307" s="569">
        <v>0</v>
      </c>
      <c r="AT307" s="569">
        <v>0</v>
      </c>
      <c r="AU307" s="569">
        <v>0</v>
      </c>
      <c r="AV307" s="569">
        <v>0</v>
      </c>
      <c r="AW307" s="569">
        <v>0</v>
      </c>
      <c r="AX307" s="569">
        <v>0</v>
      </c>
      <c r="AY307" s="569">
        <v>0</v>
      </c>
      <c r="AZ307" s="569">
        <v>0</v>
      </c>
      <c r="BA307" s="569">
        <v>0</v>
      </c>
      <c r="BB307" s="569">
        <v>0</v>
      </c>
      <c r="BC307" s="569">
        <v>0</v>
      </c>
      <c r="BD307" s="569">
        <v>0</v>
      </c>
      <c r="BE307" s="569">
        <v>0</v>
      </c>
      <c r="BF307" s="569">
        <v>0</v>
      </c>
      <c r="BG307" s="569">
        <v>0</v>
      </c>
      <c r="BH307" s="569">
        <v>0</v>
      </c>
      <c r="BI307" s="569">
        <v>0</v>
      </c>
      <c r="BJ307" s="569">
        <v>0</v>
      </c>
      <c r="BK307" s="569">
        <v>0</v>
      </c>
      <c r="BL307" s="569">
        <v>0</v>
      </c>
      <c r="BM307" s="569">
        <v>0</v>
      </c>
      <c r="BN307" s="569">
        <v>0</v>
      </c>
      <c r="BO307" s="569">
        <v>0</v>
      </c>
      <c r="BP307" s="569">
        <v>0</v>
      </c>
      <c r="BQ307" s="569">
        <v>0</v>
      </c>
      <c r="BR307" s="569">
        <v>0</v>
      </c>
      <c r="BS307" s="569">
        <v>0</v>
      </c>
      <c r="BT307" s="569">
        <v>0</v>
      </c>
      <c r="BU307" s="569">
        <v>0</v>
      </c>
      <c r="BV307" s="569">
        <v>0</v>
      </c>
      <c r="BW307" s="569">
        <v>0</v>
      </c>
      <c r="BX307" s="569">
        <v>0</v>
      </c>
      <c r="BY307" s="569">
        <v>0</v>
      </c>
      <c r="BZ307" s="569">
        <v>0</v>
      </c>
      <c r="CA307" s="569">
        <v>0</v>
      </c>
      <c r="CB307" s="569">
        <v>0</v>
      </c>
      <c r="CC307" s="569">
        <v>0</v>
      </c>
      <c r="CD307" s="569">
        <v>0</v>
      </c>
      <c r="CE307" s="569">
        <v>0</v>
      </c>
      <c r="CF307" s="569">
        <v>0</v>
      </c>
      <c r="CG307" s="569">
        <v>0</v>
      </c>
      <c r="CH307" s="569">
        <v>9.75</v>
      </c>
      <c r="CI307" s="569">
        <v>9.25</v>
      </c>
      <c r="CJ307" s="569">
        <v>8.44</v>
      </c>
      <c r="CK307" s="569">
        <v>7.52</v>
      </c>
      <c r="CL307" s="569">
        <v>7.51</v>
      </c>
      <c r="CM307" s="569">
        <v>7.51</v>
      </c>
      <c r="CN307" s="569">
        <v>8.9499999999999993</v>
      </c>
      <c r="CO307" s="569">
        <v>9.2799999999999994</v>
      </c>
      <c r="CP307" s="569">
        <v>9.82</v>
      </c>
      <c r="CQ307" s="569">
        <v>10.050000000000001</v>
      </c>
      <c r="CR307" s="569">
        <v>10.17</v>
      </c>
      <c r="CS307" s="569">
        <v>10.5</v>
      </c>
      <c r="CT307" s="569">
        <v>10.54</v>
      </c>
      <c r="CU307" s="569">
        <v>10.48</v>
      </c>
      <c r="CV307" s="569">
        <v>10.24</v>
      </c>
      <c r="CW307" s="569">
        <v>10.19</v>
      </c>
      <c r="CX307" s="569">
        <v>9.52</v>
      </c>
      <c r="CY307" s="569">
        <v>9.2899999999999991</v>
      </c>
      <c r="CZ307" s="569">
        <v>9.84</v>
      </c>
      <c r="DA307" s="569">
        <v>10.29</v>
      </c>
      <c r="DB307" s="569">
        <v>11.01</v>
      </c>
      <c r="DC307" s="569">
        <v>12.8</v>
      </c>
      <c r="DD307" s="569">
        <v>12.9</v>
      </c>
      <c r="DE307" s="569">
        <v>11.63</v>
      </c>
      <c r="DF307" s="569">
        <v>10.54</v>
      </c>
      <c r="DG307" s="569">
        <v>10.48</v>
      </c>
      <c r="DH307" s="569">
        <v>10.24</v>
      </c>
      <c r="DI307" s="569">
        <v>10.19</v>
      </c>
      <c r="DJ307" s="569">
        <v>9.52</v>
      </c>
      <c r="DK307" s="569">
        <v>9.2899999999999991</v>
      </c>
      <c r="DL307" s="569">
        <v>9.84</v>
      </c>
      <c r="DM307" s="569">
        <v>10.29</v>
      </c>
      <c r="DN307" s="569">
        <v>11.01</v>
      </c>
      <c r="DO307" s="569">
        <v>12.8</v>
      </c>
      <c r="DP307" s="569">
        <v>12.9</v>
      </c>
      <c r="DQ307" s="569">
        <v>11.63</v>
      </c>
      <c r="DR307" s="569">
        <v>8.39</v>
      </c>
      <c r="DS307" s="569">
        <v>2.52</v>
      </c>
      <c r="DT307" s="569">
        <v>0.72</v>
      </c>
      <c r="DU307" s="569">
        <v>3.4</v>
      </c>
      <c r="DV307" s="569">
        <v>9.58</v>
      </c>
      <c r="DW307" s="569">
        <v>9.41</v>
      </c>
      <c r="DX307" s="569">
        <v>9.39</v>
      </c>
      <c r="DY307" s="569">
        <v>9</v>
      </c>
      <c r="DZ307" s="569">
        <v>9</v>
      </c>
      <c r="EA307" s="569">
        <v>9</v>
      </c>
      <c r="EB307" s="569">
        <v>8.9499999999999993</v>
      </c>
      <c r="EC307" s="569">
        <v>9</v>
      </c>
      <c r="ED307" s="569">
        <v>9</v>
      </c>
      <c r="EE307" s="569">
        <v>8.9</v>
      </c>
      <c r="EF307" s="569">
        <v>9</v>
      </c>
      <c r="EG307" s="569">
        <v>9</v>
      </c>
      <c r="EH307" s="569">
        <v>9</v>
      </c>
      <c r="EI307" s="569">
        <v>9</v>
      </c>
      <c r="EJ307" s="569">
        <v>9</v>
      </c>
      <c r="EK307" s="569">
        <v>9</v>
      </c>
      <c r="EL307" s="569">
        <v>8.93</v>
      </c>
      <c r="EM307" s="569">
        <v>8.77</v>
      </c>
      <c r="EN307" s="569">
        <v>7.29</v>
      </c>
      <c r="EO307" s="569">
        <v>7.39</v>
      </c>
      <c r="EP307" s="569">
        <v>8.24</v>
      </c>
      <c r="EQ307" s="569">
        <v>8.27</v>
      </c>
      <c r="ER307" s="569">
        <v>8.7100000000000009</v>
      </c>
      <c r="ES307" s="569">
        <v>8.14</v>
      </c>
      <c r="ET307" s="569">
        <v>6.96</v>
      </c>
      <c r="EU307" s="569">
        <v>5.59</v>
      </c>
      <c r="EV307" s="569">
        <v>5.48</v>
      </c>
      <c r="EW307" s="569">
        <v>5.67</v>
      </c>
      <c r="EX307" s="569">
        <v>5.52</v>
      </c>
      <c r="EY307" s="569">
        <v>5.35</v>
      </c>
      <c r="EZ307" s="569">
        <v>5.34</v>
      </c>
      <c r="FA307" s="569">
        <v>5.26</v>
      </c>
      <c r="FB307" s="569">
        <v>5.26</v>
      </c>
      <c r="FC307" s="569">
        <v>5.18</v>
      </c>
      <c r="FD307" s="569">
        <v>5.24</v>
      </c>
      <c r="FE307" s="569">
        <v>5.34</v>
      </c>
      <c r="FF307" s="569">
        <v>5.96</v>
      </c>
      <c r="FG307" s="569">
        <v>6.59</v>
      </c>
      <c r="FH307" s="569">
        <v>7.23</v>
      </c>
      <c r="FI307" s="569">
        <v>7.85</v>
      </c>
      <c r="FJ307" s="569">
        <v>6.55</v>
      </c>
      <c r="FK307" s="569">
        <v>6.41</v>
      </c>
      <c r="FL307" s="569">
        <v>6.52</v>
      </c>
      <c r="FM307" s="569">
        <v>6.56</v>
      </c>
      <c r="FN307" s="569">
        <v>7.28</v>
      </c>
      <c r="FO307" s="569">
        <v>6.5</v>
      </c>
      <c r="FP307" s="569">
        <v>5.29</v>
      </c>
      <c r="FQ307" s="569">
        <v>2.39</v>
      </c>
      <c r="FR307" s="569">
        <v>4.63</v>
      </c>
      <c r="FS307" s="569">
        <v>5.5</v>
      </c>
      <c r="FT307" s="569">
        <v>4.68</v>
      </c>
      <c r="FU307" s="569">
        <v>4.37</v>
      </c>
      <c r="FV307" s="569">
        <v>6.06</v>
      </c>
      <c r="FW307" s="569">
        <v>6.42</v>
      </c>
      <c r="FX307" s="569">
        <v>6.36</v>
      </c>
      <c r="FY307" s="569">
        <v>6.27</v>
      </c>
      <c r="FZ307" s="569">
        <v>5.25</v>
      </c>
      <c r="GA307" s="569">
        <v>4.6100000000000003</v>
      </c>
      <c r="GB307" s="569">
        <v>4.42</v>
      </c>
      <c r="GC307" s="569">
        <v>3.46</v>
      </c>
      <c r="GD307" s="569">
        <v>3.92</v>
      </c>
      <c r="GE307" s="569">
        <v>5.19</v>
      </c>
      <c r="GF307" s="569">
        <v>5.42</v>
      </c>
      <c r="GG307" s="569">
        <v>5.42</v>
      </c>
      <c r="GH307" s="569">
        <v>5.47</v>
      </c>
      <c r="GI307" s="569">
        <v>5.22</v>
      </c>
      <c r="GJ307" s="569">
        <v>5.07</v>
      </c>
      <c r="GK307" s="569">
        <v>5.47</v>
      </c>
      <c r="GL307" s="569">
        <v>5.95</v>
      </c>
      <c r="GM307" s="569">
        <v>6</v>
      </c>
      <c r="GN307" s="569">
        <v>6</v>
      </c>
      <c r="GO307" s="569">
        <v>6</v>
      </c>
      <c r="GP307" s="569">
        <v>6</v>
      </c>
      <c r="GQ307" s="569">
        <v>6</v>
      </c>
      <c r="GR307" s="569">
        <v>6</v>
      </c>
      <c r="GS307" s="569">
        <v>6</v>
      </c>
      <c r="GT307" s="569">
        <v>6</v>
      </c>
      <c r="GU307" s="569">
        <v>6.37</v>
      </c>
      <c r="GV307" s="569">
        <v>6.6239999999999997</v>
      </c>
      <c r="GW307" s="569">
        <v>6.53</v>
      </c>
      <c r="GX307" s="569">
        <v>6.444</v>
      </c>
      <c r="GY307" s="569">
        <v>6.0131639513835013</v>
      </c>
      <c r="GZ307" s="569">
        <v>6.8970000000000002</v>
      </c>
      <c r="HA307" s="569">
        <v>6.9139999999999997</v>
      </c>
      <c r="HB307" s="569">
        <v>7.3689999999999998</v>
      </c>
      <c r="HC307" s="569">
        <v>7.43</v>
      </c>
      <c r="HD307" s="569">
        <v>7.3730000000000002</v>
      </c>
      <c r="HE307" s="569">
        <v>7.34</v>
      </c>
      <c r="HF307" s="569">
        <v>7.4530000000000003</v>
      </c>
      <c r="HG307" s="569">
        <v>7.2969999999999997</v>
      </c>
      <c r="HH307" s="569">
        <v>7.4950000000000001</v>
      </c>
      <c r="HI307" s="569">
        <v>7.46</v>
      </c>
      <c r="HJ307" s="569">
        <v>7.4346666666666668</v>
      </c>
      <c r="HK307" s="569">
        <v>7.3639999999999999</v>
      </c>
      <c r="HL307" s="569">
        <v>6.9950000000000001</v>
      </c>
      <c r="HM307" s="569">
        <v>7.2277815013404823</v>
      </c>
      <c r="HN307" s="569">
        <v>7.077</v>
      </c>
      <c r="HO307" s="569">
        <v>6.6778258620689659</v>
      </c>
      <c r="HP307" s="569">
        <v>6.4044597349643224</v>
      </c>
      <c r="HQ307" s="569">
        <v>5.5987321867321871</v>
      </c>
      <c r="HR307" s="569">
        <v>5.4470000000000001</v>
      </c>
      <c r="HS307" s="569">
        <v>4.9975055350553506</v>
      </c>
      <c r="HT307" s="569">
        <v>4.4206000000000003</v>
      </c>
      <c r="HU307" s="569">
        <v>3.9857020801702125</v>
      </c>
      <c r="HV307" s="569">
        <v>4.3330000000000002</v>
      </c>
      <c r="HW307" s="569">
        <v>3.6944218750000002</v>
      </c>
      <c r="HX307" s="569">
        <v>3.3239999999999998</v>
      </c>
      <c r="HY307" s="569">
        <v>3.0905208333333332</v>
      </c>
      <c r="HZ307" s="569">
        <v>3.5849080532656945</v>
      </c>
      <c r="IA307" s="569">
        <v>3.6819999999999999</v>
      </c>
      <c r="IB307" s="569">
        <v>3.9296902086677368</v>
      </c>
      <c r="IC307" s="569">
        <v>4.4410937500000003</v>
      </c>
      <c r="ID307" s="569">
        <v>4.2359999999999998</v>
      </c>
      <c r="IE307" s="569">
        <v>3.8530000000000002</v>
      </c>
      <c r="IF307" s="569">
        <v>3.1659999999999999</v>
      </c>
      <c r="IG307" s="569">
        <v>2.7650000000000001</v>
      </c>
      <c r="IH307" s="569">
        <v>2.681</v>
      </c>
      <c r="II307" s="569">
        <v>2.246</v>
      </c>
      <c r="IJ307" s="569">
        <v>1.954</v>
      </c>
      <c r="IK307" s="569">
        <v>1.923</v>
      </c>
      <c r="IL307" s="569">
        <v>2.02</v>
      </c>
      <c r="IM307" s="569">
        <v>2.012</v>
      </c>
      <c r="IN307" s="569">
        <v>2.1179999999999999</v>
      </c>
      <c r="IO307" s="569">
        <v>1.891</v>
      </c>
      <c r="IP307" s="569">
        <v>1.9019999999999999</v>
      </c>
      <c r="IQ307" s="569">
        <v>1.831</v>
      </c>
      <c r="IR307" s="569">
        <v>1.833</v>
      </c>
      <c r="IS307" s="569">
        <v>2.36</v>
      </c>
      <c r="IT307" s="569">
        <v>3.9740000000000002</v>
      </c>
      <c r="IU307" s="569">
        <v>3.5249999999999999</v>
      </c>
      <c r="IV307" s="569">
        <v>3.0880000000000001</v>
      </c>
      <c r="IW307" s="569">
        <v>3.0880000000000001</v>
      </c>
      <c r="IX307" s="569">
        <v>3.0883076923076924</v>
      </c>
      <c r="IY307" s="569">
        <v>3.617</v>
      </c>
      <c r="IZ307" s="569">
        <v>4.0780000000000003</v>
      </c>
      <c r="JA307" s="569">
        <v>4.4713888888888889</v>
      </c>
      <c r="JB307" s="569">
        <v>4.7277777777777779</v>
      </c>
      <c r="JC307" s="569">
        <v>5.28</v>
      </c>
      <c r="JD307" s="569">
        <v>4.9992999999999999</v>
      </c>
      <c r="JE307" s="569">
        <v>5.0226682692307696</v>
      </c>
      <c r="JF307" s="569">
        <v>5.5</v>
      </c>
      <c r="JG307" s="569">
        <v>5.18</v>
      </c>
      <c r="JH307" s="569">
        <v>4.9930000000000003</v>
      </c>
      <c r="JI307" s="569">
        <v>4.7489999999999997</v>
      </c>
      <c r="JJ307" s="569">
        <v>4.2359999999999998</v>
      </c>
      <c r="JK307" s="569">
        <v>4.4206436650663194</v>
      </c>
      <c r="JL307" s="569">
        <v>4.815136471947433</v>
      </c>
      <c r="JM307" s="569">
        <v>4.2847727869713683</v>
      </c>
      <c r="JN307" s="569">
        <v>4.1114880952380952</v>
      </c>
      <c r="JO307" s="569">
        <v>4.0269801663467693</v>
      </c>
      <c r="JP307" s="569">
        <v>4.2222491664140644</v>
      </c>
      <c r="JQ307" s="569">
        <v>4.2112144212523717</v>
      </c>
      <c r="JR307" s="569">
        <v>4.0695532904148788</v>
      </c>
      <c r="JS307" s="569">
        <v>4.0300073773515308</v>
      </c>
      <c r="JT307" s="569">
        <v>3.9778667426509</v>
      </c>
      <c r="JU307" s="569">
        <v>4.0426753155680224</v>
      </c>
      <c r="JV307" s="569">
        <v>4.147531954887218</v>
      </c>
      <c r="JW307" s="569">
        <v>4.3786457873842082</v>
      </c>
      <c r="JX307" s="569">
        <v>4.5220000000000002</v>
      </c>
      <c r="JY307" s="569">
        <v>4.4184172048251495</v>
      </c>
      <c r="JZ307" s="569">
        <v>4.3974221366376423</v>
      </c>
      <c r="KA307" s="569">
        <v>4.0823405327573798</v>
      </c>
      <c r="KB307" s="569">
        <v>4.2694752519933807</v>
      </c>
      <c r="KC307" s="569">
        <v>4.3499382650345932</v>
      </c>
      <c r="KD307" s="569">
        <v>4.4860885080154631</v>
      </c>
      <c r="KE307" s="569">
        <v>4.7430000000000003</v>
      </c>
      <c r="KF307" s="569">
        <v>4.7995754352030948</v>
      </c>
      <c r="KG307" s="569">
        <v>4.3419999999999996</v>
      </c>
      <c r="KH307" s="569">
        <v>4.0640459940652818</v>
      </c>
      <c r="KI307" s="569">
        <v>4.0989711711711712</v>
      </c>
      <c r="KJ307" s="569">
        <v>4.2861407407407404</v>
      </c>
      <c r="KK307" s="569" t="s">
        <v>899</v>
      </c>
      <c r="KL307" s="569" t="s">
        <v>899</v>
      </c>
      <c r="KM307" s="569" t="s">
        <v>899</v>
      </c>
      <c r="KN307" s="569" t="s">
        <v>899</v>
      </c>
      <c r="KO307" s="569">
        <v>4.8949999999999996</v>
      </c>
      <c r="KP307" s="569" t="s">
        <v>899</v>
      </c>
      <c r="KQ307" s="569" t="s">
        <v>899</v>
      </c>
      <c r="KR307" s="569" t="s">
        <v>899</v>
      </c>
      <c r="KS307" s="569">
        <v>5</v>
      </c>
      <c r="KT307" s="569" t="s">
        <v>899</v>
      </c>
      <c r="KU307" s="569">
        <v>4.46</v>
      </c>
      <c r="KV307" s="569">
        <v>4.5</v>
      </c>
      <c r="KW307" s="569">
        <v>4.5</v>
      </c>
      <c r="KX307" s="569">
        <v>4.5</v>
      </c>
      <c r="KY307" s="569">
        <v>4.5</v>
      </c>
      <c r="KZ307" s="569">
        <v>4.5</v>
      </c>
      <c r="LA307" s="569">
        <v>4.5</v>
      </c>
      <c r="LB307" s="569">
        <v>4.5</v>
      </c>
      <c r="LC307" s="569">
        <v>4.5</v>
      </c>
      <c r="LD307" s="569">
        <v>4.5</v>
      </c>
      <c r="LE307" s="569">
        <v>4.5</v>
      </c>
      <c r="LF307" s="569">
        <v>4.5</v>
      </c>
      <c r="LG307" s="569">
        <v>0</v>
      </c>
      <c r="LH307" s="569">
        <v>0</v>
      </c>
      <c r="LI307" s="569">
        <v>0</v>
      </c>
      <c r="LJ307" s="569">
        <v>0</v>
      </c>
      <c r="LK307" s="569">
        <v>0</v>
      </c>
      <c r="LL307" s="569">
        <v>0</v>
      </c>
      <c r="LM307" s="569">
        <v>0</v>
      </c>
      <c r="LN307" s="569"/>
      <c r="LO307" s="569"/>
      <c r="LP307" s="569"/>
      <c r="LQ307" s="569"/>
      <c r="LR307" s="569"/>
      <c r="LS307" s="569"/>
      <c r="LT307" s="569"/>
      <c r="LU307" s="569"/>
      <c r="LV307" s="569"/>
      <c r="LW307" s="569"/>
      <c r="LX307" s="569"/>
      <c r="LY307" s="569"/>
      <c r="LZ307" s="569"/>
      <c r="MA307" s="569"/>
      <c r="MB307" s="569"/>
      <c r="MC307" s="569"/>
      <c r="MD307" s="569"/>
      <c r="ME307" s="569"/>
      <c r="MF307" s="569"/>
      <c r="MG307" s="569"/>
      <c r="MH307" s="569"/>
      <c r="MI307" s="569"/>
      <c r="MJ307" s="569"/>
      <c r="MK307" s="569"/>
      <c r="ML307" s="569"/>
      <c r="MM307" s="569"/>
      <c r="MN307" s="569"/>
      <c r="MO307" s="569"/>
      <c r="MP307" s="569"/>
      <c r="MQ307" s="569"/>
      <c r="MR307" s="569"/>
      <c r="MS307" s="569"/>
      <c r="MT307" s="569"/>
      <c r="MU307" s="569"/>
      <c r="MV307" s="569"/>
      <c r="MW307" s="569"/>
    </row>
    <row r="308" spans="1:361" hidden="1">
      <c r="A308" s="480" t="s">
        <v>855</v>
      </c>
      <c r="B308" s="569">
        <v>0</v>
      </c>
      <c r="C308" s="569">
        <v>0</v>
      </c>
      <c r="D308" s="569">
        <v>0</v>
      </c>
      <c r="E308" s="569">
        <v>0</v>
      </c>
      <c r="F308" s="569">
        <v>0</v>
      </c>
      <c r="G308" s="569">
        <v>0</v>
      </c>
      <c r="H308" s="569">
        <v>0</v>
      </c>
      <c r="I308" s="569">
        <v>0</v>
      </c>
      <c r="J308" s="569">
        <v>0</v>
      </c>
      <c r="K308" s="569">
        <v>0</v>
      </c>
      <c r="L308" s="569">
        <v>0</v>
      </c>
      <c r="M308" s="569">
        <v>0</v>
      </c>
      <c r="N308" s="569">
        <v>0</v>
      </c>
      <c r="O308" s="569">
        <v>0</v>
      </c>
      <c r="P308" s="569">
        <v>0</v>
      </c>
      <c r="Q308" s="569">
        <v>0</v>
      </c>
      <c r="R308" s="569">
        <v>0</v>
      </c>
      <c r="S308" s="569">
        <v>0</v>
      </c>
      <c r="T308" s="569">
        <v>0</v>
      </c>
      <c r="U308" s="569">
        <v>0</v>
      </c>
      <c r="V308" s="569">
        <v>0</v>
      </c>
      <c r="W308" s="569">
        <v>0</v>
      </c>
      <c r="X308" s="569">
        <v>0</v>
      </c>
      <c r="Y308" s="569">
        <v>0</v>
      </c>
      <c r="Z308" s="569">
        <v>0</v>
      </c>
      <c r="AA308" s="569">
        <v>0</v>
      </c>
      <c r="AB308" s="569">
        <v>0</v>
      </c>
      <c r="AC308" s="569">
        <v>0</v>
      </c>
      <c r="AD308" s="569">
        <v>0</v>
      </c>
      <c r="AE308" s="569">
        <v>0</v>
      </c>
      <c r="AF308" s="569">
        <v>0</v>
      </c>
      <c r="AG308" s="569">
        <v>0</v>
      </c>
      <c r="AH308" s="569">
        <v>0</v>
      </c>
      <c r="AI308" s="569">
        <v>0</v>
      </c>
      <c r="AJ308" s="569">
        <v>0</v>
      </c>
      <c r="AK308" s="569">
        <v>0</v>
      </c>
      <c r="AL308" s="569">
        <v>0</v>
      </c>
      <c r="AM308" s="569">
        <v>0</v>
      </c>
      <c r="AN308" s="569">
        <v>0</v>
      </c>
      <c r="AO308" s="569">
        <v>0</v>
      </c>
      <c r="AP308" s="569">
        <v>0</v>
      </c>
      <c r="AQ308" s="569">
        <v>0</v>
      </c>
      <c r="AR308" s="569">
        <v>0</v>
      </c>
      <c r="AS308" s="569">
        <v>0</v>
      </c>
      <c r="AT308" s="569">
        <v>0</v>
      </c>
      <c r="AU308" s="569">
        <v>0</v>
      </c>
      <c r="AV308" s="569">
        <v>0</v>
      </c>
      <c r="AW308" s="569">
        <v>0</v>
      </c>
      <c r="AX308" s="569">
        <v>0</v>
      </c>
      <c r="AY308" s="569">
        <v>0</v>
      </c>
      <c r="AZ308" s="569">
        <v>0</v>
      </c>
      <c r="BA308" s="569">
        <v>0</v>
      </c>
      <c r="BB308" s="569">
        <v>0</v>
      </c>
      <c r="BC308" s="569">
        <v>0</v>
      </c>
      <c r="BD308" s="569">
        <v>0</v>
      </c>
      <c r="BE308" s="569">
        <v>0</v>
      </c>
      <c r="BF308" s="569">
        <v>0</v>
      </c>
      <c r="BG308" s="569">
        <v>0</v>
      </c>
      <c r="BH308" s="569">
        <v>0</v>
      </c>
      <c r="BI308" s="569">
        <v>0</v>
      </c>
      <c r="BJ308" s="569">
        <v>0</v>
      </c>
      <c r="BK308" s="569">
        <v>0</v>
      </c>
      <c r="BL308" s="569">
        <v>0</v>
      </c>
      <c r="BM308" s="569">
        <v>0</v>
      </c>
      <c r="BN308" s="569">
        <v>0</v>
      </c>
      <c r="BO308" s="569">
        <v>0</v>
      </c>
      <c r="BP308" s="569">
        <v>0</v>
      </c>
      <c r="BQ308" s="569">
        <v>0</v>
      </c>
      <c r="BR308" s="569">
        <v>0</v>
      </c>
      <c r="BS308" s="569">
        <v>0</v>
      </c>
      <c r="BT308" s="569">
        <v>0</v>
      </c>
      <c r="BU308" s="569">
        <v>0</v>
      </c>
      <c r="BV308" s="569">
        <v>0</v>
      </c>
      <c r="BW308" s="569">
        <v>0</v>
      </c>
      <c r="BX308" s="569">
        <v>0</v>
      </c>
      <c r="BY308" s="569">
        <v>0</v>
      </c>
      <c r="BZ308" s="569">
        <v>0</v>
      </c>
      <c r="CA308" s="569">
        <v>0</v>
      </c>
      <c r="CB308" s="569">
        <v>0</v>
      </c>
      <c r="CC308" s="569">
        <v>0</v>
      </c>
      <c r="CD308" s="569">
        <v>0</v>
      </c>
      <c r="CE308" s="569">
        <v>0</v>
      </c>
      <c r="CF308" s="569">
        <v>0</v>
      </c>
      <c r="CG308" s="569">
        <v>0</v>
      </c>
      <c r="CH308" s="569"/>
      <c r="CI308" s="569"/>
      <c r="CJ308" s="569"/>
      <c r="CK308" s="569"/>
      <c r="CL308" s="569"/>
      <c r="CM308" s="569"/>
      <c r="CN308" s="569"/>
      <c r="CO308" s="569"/>
      <c r="CP308" s="569"/>
      <c r="CQ308" s="569"/>
      <c r="CR308" s="569"/>
      <c r="CS308" s="569"/>
      <c r="CT308" s="569"/>
      <c r="CU308" s="569"/>
      <c r="CV308" s="569"/>
      <c r="CW308" s="569"/>
      <c r="CX308" s="569"/>
      <c r="CY308" s="569"/>
      <c r="CZ308" s="569"/>
      <c r="DA308" s="569"/>
      <c r="DB308" s="569"/>
      <c r="DC308" s="569"/>
      <c r="DD308" s="569"/>
      <c r="DE308" s="569"/>
      <c r="DF308" s="569"/>
      <c r="DG308" s="569"/>
      <c r="DH308" s="569"/>
      <c r="DI308" s="569"/>
      <c r="DJ308" s="569"/>
      <c r="DK308" s="569"/>
      <c r="DL308" s="569"/>
      <c r="DM308" s="569"/>
      <c r="DN308" s="569"/>
      <c r="DO308" s="569"/>
      <c r="DP308" s="569"/>
      <c r="DQ308" s="569"/>
      <c r="DR308" s="569"/>
      <c r="DS308" s="569"/>
      <c r="DT308" s="569"/>
      <c r="DU308" s="569"/>
      <c r="DV308" s="569"/>
      <c r="DW308" s="569"/>
      <c r="DX308" s="569"/>
      <c r="DY308" s="569"/>
      <c r="DZ308" s="569"/>
      <c r="EA308" s="569"/>
      <c r="EB308" s="569"/>
      <c r="EC308" s="569"/>
      <c r="ED308" s="569"/>
      <c r="EE308" s="569"/>
      <c r="EF308" s="569"/>
      <c r="EG308" s="569"/>
      <c r="EH308" s="569"/>
      <c r="EI308" s="569"/>
      <c r="EJ308" s="569"/>
      <c r="EK308" s="569"/>
      <c r="EL308" s="569"/>
      <c r="EM308" s="569"/>
      <c r="EN308" s="569"/>
      <c r="EO308" s="569"/>
      <c r="EP308" s="569"/>
      <c r="EQ308" s="569"/>
      <c r="ER308" s="569"/>
      <c r="ES308" s="569"/>
      <c r="ET308" s="569"/>
      <c r="EU308" s="569"/>
      <c r="EV308" s="569"/>
      <c r="EW308" s="569"/>
      <c r="EX308" s="569"/>
      <c r="EY308" s="569"/>
      <c r="EZ308" s="569"/>
      <c r="FA308" s="569"/>
      <c r="FB308" s="569"/>
      <c r="FC308" s="569"/>
      <c r="FD308" s="569"/>
      <c r="FE308" s="569"/>
      <c r="FF308" s="569"/>
      <c r="FG308" s="569"/>
      <c r="FH308" s="569"/>
      <c r="FI308" s="569"/>
      <c r="FJ308" s="569"/>
      <c r="FK308" s="569"/>
      <c r="FL308" s="569"/>
      <c r="FM308" s="569"/>
      <c r="FN308" s="569"/>
      <c r="FO308" s="569"/>
      <c r="FP308" s="569"/>
      <c r="FQ308" s="569"/>
      <c r="FR308" s="569"/>
      <c r="FS308" s="569"/>
      <c r="FT308" s="569"/>
      <c r="FU308" s="569"/>
      <c r="FV308" s="569"/>
      <c r="FW308" s="569"/>
      <c r="FX308" s="569"/>
      <c r="FY308" s="569"/>
      <c r="FZ308" s="569"/>
      <c r="GA308" s="569"/>
      <c r="GB308" s="569"/>
      <c r="GC308" s="569"/>
      <c r="GD308" s="569"/>
      <c r="GE308" s="569"/>
      <c r="GF308" s="569"/>
      <c r="GG308" s="569"/>
      <c r="GH308" s="569"/>
      <c r="GI308" s="569"/>
      <c r="GJ308" s="569"/>
      <c r="GK308" s="569"/>
      <c r="GL308" s="569"/>
      <c r="GM308" s="569"/>
      <c r="GN308" s="569"/>
      <c r="GO308" s="569"/>
      <c r="GP308" s="569"/>
      <c r="GQ308" s="569"/>
      <c r="GR308" s="569"/>
      <c r="GS308" s="569"/>
      <c r="GT308" s="569"/>
      <c r="GU308" s="569"/>
      <c r="GV308" s="569"/>
      <c r="GW308" s="569"/>
      <c r="GX308" s="569"/>
      <c r="GY308" s="569"/>
      <c r="GZ308" s="569"/>
      <c r="HA308" s="569"/>
      <c r="HB308" s="569"/>
      <c r="HC308" s="569"/>
      <c r="HD308" s="569"/>
      <c r="HE308" s="569"/>
      <c r="HF308" s="569"/>
      <c r="HG308" s="569"/>
      <c r="HH308" s="569"/>
      <c r="HI308" s="569"/>
      <c r="HJ308" s="569">
        <v>5.5</v>
      </c>
      <c r="HK308" s="569">
        <v>5.5</v>
      </c>
      <c r="HL308" s="569">
        <v>5.5</v>
      </c>
      <c r="HM308" s="569">
        <v>5.5</v>
      </c>
      <c r="HN308" s="569">
        <v>5.5</v>
      </c>
      <c r="HO308" s="569">
        <v>5</v>
      </c>
      <c r="HP308" s="569">
        <v>5</v>
      </c>
      <c r="HQ308" s="569">
        <v>5</v>
      </c>
      <c r="HR308" s="569">
        <v>5</v>
      </c>
      <c r="HS308" s="569">
        <v>5</v>
      </c>
      <c r="HT308" s="569">
        <v>5</v>
      </c>
      <c r="HU308" s="569">
        <v>5</v>
      </c>
      <c r="HV308" s="569">
        <v>5</v>
      </c>
      <c r="HW308" s="569">
        <v>5</v>
      </c>
      <c r="HX308" s="569">
        <v>5</v>
      </c>
      <c r="HY308" s="569">
        <v>5</v>
      </c>
      <c r="HZ308" s="569">
        <v>0</v>
      </c>
      <c r="IA308" s="569">
        <v>0</v>
      </c>
      <c r="IB308" s="569">
        <v>0</v>
      </c>
      <c r="IC308" s="569">
        <v>0</v>
      </c>
      <c r="ID308" s="569">
        <v>0</v>
      </c>
      <c r="IE308" s="569">
        <v>0</v>
      </c>
      <c r="IF308" s="569">
        <v>0</v>
      </c>
      <c r="IG308" s="569">
        <v>0</v>
      </c>
      <c r="IH308" s="569">
        <v>5</v>
      </c>
      <c r="II308" s="569">
        <v>5</v>
      </c>
      <c r="IJ308" s="569">
        <v>5</v>
      </c>
      <c r="IK308" s="569">
        <v>5</v>
      </c>
      <c r="IL308" s="569">
        <v>0</v>
      </c>
      <c r="IM308" s="569">
        <v>0</v>
      </c>
      <c r="IN308" s="569">
        <v>0</v>
      </c>
      <c r="IO308" s="569">
        <v>0</v>
      </c>
      <c r="IP308" s="569">
        <v>0</v>
      </c>
      <c r="IQ308" s="569">
        <v>0</v>
      </c>
      <c r="IR308" s="569">
        <v>0</v>
      </c>
      <c r="IS308" s="569">
        <v>0</v>
      </c>
      <c r="IT308" s="569">
        <v>0</v>
      </c>
      <c r="IU308" s="569">
        <v>0</v>
      </c>
      <c r="IV308" s="569">
        <v>0</v>
      </c>
      <c r="IW308" s="569">
        <v>0</v>
      </c>
      <c r="IX308" s="569">
        <v>0</v>
      </c>
      <c r="IY308" s="569">
        <v>0</v>
      </c>
      <c r="IZ308" s="569">
        <v>0</v>
      </c>
      <c r="JA308" s="569">
        <v>0</v>
      </c>
      <c r="JB308" s="569">
        <v>0</v>
      </c>
      <c r="JC308" s="569">
        <v>0</v>
      </c>
      <c r="JD308" s="569">
        <v>0</v>
      </c>
      <c r="JE308" s="569">
        <v>0</v>
      </c>
      <c r="JF308" s="569">
        <v>0</v>
      </c>
      <c r="JG308" s="569">
        <v>0</v>
      </c>
      <c r="JH308" s="569">
        <v>0</v>
      </c>
      <c r="JI308" s="569">
        <v>0</v>
      </c>
      <c r="JJ308" s="569">
        <v>0</v>
      </c>
      <c r="JK308" s="569">
        <v>0</v>
      </c>
      <c r="JL308" s="569">
        <v>0</v>
      </c>
      <c r="JM308" s="569">
        <v>0</v>
      </c>
      <c r="JN308" s="569">
        <v>0</v>
      </c>
      <c r="JO308" s="569">
        <v>0</v>
      </c>
      <c r="JP308" s="569">
        <v>0</v>
      </c>
      <c r="JQ308" s="569">
        <v>0</v>
      </c>
      <c r="JR308" s="569">
        <v>0</v>
      </c>
      <c r="JS308" s="569">
        <v>0</v>
      </c>
      <c r="JT308" s="569">
        <v>0</v>
      </c>
      <c r="JU308" s="569">
        <v>0</v>
      </c>
      <c r="JV308" s="569">
        <v>0</v>
      </c>
      <c r="JW308" s="569">
        <v>0</v>
      </c>
      <c r="JX308" s="569">
        <v>0</v>
      </c>
      <c r="JY308" s="569">
        <v>0</v>
      </c>
      <c r="JZ308" s="569">
        <v>0</v>
      </c>
      <c r="KA308" s="569">
        <v>0</v>
      </c>
      <c r="KB308" s="569">
        <v>0</v>
      </c>
      <c r="KC308" s="569">
        <v>0</v>
      </c>
      <c r="KD308" s="569">
        <v>4.5</v>
      </c>
      <c r="KE308" s="569">
        <v>4.5</v>
      </c>
      <c r="KF308" s="569">
        <v>4.5</v>
      </c>
      <c r="KG308" s="569">
        <v>4.5</v>
      </c>
      <c r="KH308" s="569">
        <v>3</v>
      </c>
      <c r="KI308" s="569">
        <v>3</v>
      </c>
      <c r="KJ308" s="569">
        <v>3</v>
      </c>
      <c r="KK308" s="569">
        <v>3</v>
      </c>
      <c r="KL308" s="569">
        <v>3</v>
      </c>
      <c r="KM308" s="569">
        <v>3</v>
      </c>
      <c r="KN308" s="569">
        <v>3</v>
      </c>
      <c r="KO308" s="569">
        <v>3</v>
      </c>
      <c r="KP308" s="569">
        <v>3</v>
      </c>
      <c r="KQ308" s="569">
        <v>3</v>
      </c>
      <c r="KR308" s="569">
        <v>3</v>
      </c>
      <c r="KS308" s="569">
        <v>2.5</v>
      </c>
      <c r="KT308" s="569">
        <v>2.5</v>
      </c>
      <c r="KU308" s="569">
        <v>2.5</v>
      </c>
      <c r="KV308" s="569">
        <v>3.5</v>
      </c>
      <c r="KW308" s="569">
        <v>3.5</v>
      </c>
      <c r="KX308" s="569">
        <v>3.5</v>
      </c>
      <c r="KY308" s="569">
        <v>3.5</v>
      </c>
      <c r="KZ308" s="569">
        <v>3.5</v>
      </c>
      <c r="LA308" s="569">
        <v>3.5</v>
      </c>
      <c r="LB308" s="569">
        <v>3.5</v>
      </c>
      <c r="LC308" s="569">
        <v>3.5</v>
      </c>
      <c r="LD308" s="569">
        <v>3.5</v>
      </c>
      <c r="LE308" s="569">
        <v>3.5</v>
      </c>
      <c r="LF308" s="569">
        <v>3.5</v>
      </c>
      <c r="LG308" s="569">
        <v>0</v>
      </c>
      <c r="LH308" s="569">
        <v>0</v>
      </c>
      <c r="LI308" s="569">
        <v>0</v>
      </c>
      <c r="LJ308" s="569">
        <v>0</v>
      </c>
      <c r="LK308" s="569">
        <v>0</v>
      </c>
      <c r="LL308" s="569">
        <v>0</v>
      </c>
      <c r="LM308" s="569">
        <v>0</v>
      </c>
      <c r="LN308" s="569"/>
      <c r="LO308" s="569"/>
      <c r="LP308" s="569"/>
      <c r="LQ308" s="569"/>
      <c r="LR308" s="569"/>
      <c r="LS308" s="569"/>
      <c r="LT308" s="569"/>
      <c r="LU308" s="569"/>
      <c r="LV308" s="569"/>
      <c r="LW308" s="569"/>
      <c r="LX308" s="569"/>
      <c r="LY308" s="569"/>
      <c r="LZ308" s="569"/>
      <c r="MA308" s="569"/>
      <c r="MB308" s="569"/>
      <c r="MC308" s="569"/>
      <c r="MD308" s="569"/>
      <c r="ME308" s="569"/>
      <c r="MF308" s="569"/>
      <c r="MG308" s="569"/>
      <c r="MH308" s="569"/>
      <c r="MI308" s="569"/>
      <c r="MJ308" s="569"/>
      <c r="MK308" s="569"/>
      <c r="ML308" s="569"/>
      <c r="MM308" s="569"/>
      <c r="MN308" s="569"/>
      <c r="MO308" s="569"/>
      <c r="MP308" s="569"/>
      <c r="MQ308" s="569"/>
      <c r="MR308" s="569"/>
      <c r="MS308" s="569"/>
      <c r="MT308" s="569"/>
      <c r="MU308" s="569"/>
      <c r="MV308" s="569"/>
      <c r="MW308" s="569"/>
    </row>
    <row r="309" spans="1:361" hidden="1">
      <c r="A309" s="480" t="s">
        <v>856</v>
      </c>
      <c r="B309" s="569">
        <v>0</v>
      </c>
      <c r="C309" s="569">
        <v>0</v>
      </c>
      <c r="D309" s="569">
        <v>0</v>
      </c>
      <c r="E309" s="569">
        <v>0</v>
      </c>
      <c r="F309" s="569">
        <v>0</v>
      </c>
      <c r="G309" s="569">
        <v>0</v>
      </c>
      <c r="H309" s="569">
        <v>0</v>
      </c>
      <c r="I309" s="569">
        <v>0</v>
      </c>
      <c r="J309" s="569">
        <v>0</v>
      </c>
      <c r="K309" s="569">
        <v>0</v>
      </c>
      <c r="L309" s="569">
        <v>0</v>
      </c>
      <c r="M309" s="569">
        <v>0</v>
      </c>
      <c r="N309" s="569">
        <v>0</v>
      </c>
      <c r="O309" s="569">
        <v>0</v>
      </c>
      <c r="P309" s="569">
        <v>0</v>
      </c>
      <c r="Q309" s="569">
        <v>0</v>
      </c>
      <c r="R309" s="569">
        <v>0</v>
      </c>
      <c r="S309" s="569">
        <v>0</v>
      </c>
      <c r="T309" s="569">
        <v>0</v>
      </c>
      <c r="U309" s="569">
        <v>0</v>
      </c>
      <c r="V309" s="569">
        <v>0</v>
      </c>
      <c r="W309" s="569">
        <v>0</v>
      </c>
      <c r="X309" s="569">
        <v>0</v>
      </c>
      <c r="Y309" s="569">
        <v>0</v>
      </c>
      <c r="Z309" s="569">
        <v>0</v>
      </c>
      <c r="AA309" s="569">
        <v>0</v>
      </c>
      <c r="AB309" s="569">
        <v>0</v>
      </c>
      <c r="AC309" s="569">
        <v>0</v>
      </c>
      <c r="AD309" s="569">
        <v>0</v>
      </c>
      <c r="AE309" s="569">
        <v>0</v>
      </c>
      <c r="AF309" s="569">
        <v>0</v>
      </c>
      <c r="AG309" s="569">
        <v>0</v>
      </c>
      <c r="AH309" s="569">
        <v>0</v>
      </c>
      <c r="AI309" s="569">
        <v>0</v>
      </c>
      <c r="AJ309" s="569">
        <v>0</v>
      </c>
      <c r="AK309" s="569">
        <v>0</v>
      </c>
      <c r="AL309" s="569">
        <v>0</v>
      </c>
      <c r="AM309" s="569">
        <v>0</v>
      </c>
      <c r="AN309" s="569">
        <v>0</v>
      </c>
      <c r="AO309" s="569">
        <v>0</v>
      </c>
      <c r="AP309" s="569">
        <v>0</v>
      </c>
      <c r="AQ309" s="569">
        <v>0</v>
      </c>
      <c r="AR309" s="569">
        <v>0</v>
      </c>
      <c r="AS309" s="569">
        <v>0</v>
      </c>
      <c r="AT309" s="569">
        <v>0</v>
      </c>
      <c r="AU309" s="569">
        <v>0</v>
      </c>
      <c r="AV309" s="569">
        <v>0</v>
      </c>
      <c r="AW309" s="569">
        <v>0</v>
      </c>
      <c r="AX309" s="569">
        <v>0</v>
      </c>
      <c r="AY309" s="569">
        <v>0</v>
      </c>
      <c r="AZ309" s="569">
        <v>0</v>
      </c>
      <c r="BA309" s="569">
        <v>0</v>
      </c>
      <c r="BB309" s="569">
        <v>0</v>
      </c>
      <c r="BC309" s="569">
        <v>0</v>
      </c>
      <c r="BD309" s="569">
        <v>0</v>
      </c>
      <c r="BE309" s="569">
        <v>0</v>
      </c>
      <c r="BF309" s="569">
        <v>0</v>
      </c>
      <c r="BG309" s="569">
        <v>0</v>
      </c>
      <c r="BH309" s="569">
        <v>0</v>
      </c>
      <c r="BI309" s="569">
        <v>0</v>
      </c>
      <c r="BJ309" s="569">
        <v>0</v>
      </c>
      <c r="BK309" s="569">
        <v>0</v>
      </c>
      <c r="BL309" s="569">
        <v>0</v>
      </c>
      <c r="BM309" s="569">
        <v>0</v>
      </c>
      <c r="BN309" s="569">
        <v>0</v>
      </c>
      <c r="BO309" s="569">
        <v>0</v>
      </c>
      <c r="BP309" s="569">
        <v>0</v>
      </c>
      <c r="BQ309" s="569">
        <v>0</v>
      </c>
      <c r="BR309" s="569">
        <v>0</v>
      </c>
      <c r="BS309" s="569">
        <v>0</v>
      </c>
      <c r="BT309" s="569">
        <v>0</v>
      </c>
      <c r="BU309" s="569">
        <v>0</v>
      </c>
      <c r="BV309" s="569">
        <v>0</v>
      </c>
      <c r="BW309" s="569">
        <v>0</v>
      </c>
      <c r="BX309" s="569">
        <v>0</v>
      </c>
      <c r="BY309" s="569">
        <v>0</v>
      </c>
      <c r="BZ309" s="569">
        <v>0</v>
      </c>
      <c r="CA309" s="569">
        <v>0</v>
      </c>
      <c r="CB309" s="569">
        <v>0</v>
      </c>
      <c r="CC309" s="569">
        <v>0</v>
      </c>
      <c r="CD309" s="569">
        <v>0</v>
      </c>
      <c r="CE309" s="569">
        <v>0</v>
      </c>
      <c r="CF309" s="569">
        <v>0</v>
      </c>
      <c r="CG309" s="569">
        <v>0</v>
      </c>
      <c r="CH309" s="569"/>
      <c r="CI309" s="569"/>
      <c r="CJ309" s="569"/>
      <c r="CK309" s="569"/>
      <c r="CL309" s="569"/>
      <c r="CM309" s="569"/>
      <c r="CN309" s="569"/>
      <c r="CO309" s="569"/>
      <c r="CP309" s="569"/>
      <c r="CQ309" s="569"/>
      <c r="CR309" s="569"/>
      <c r="CS309" s="569"/>
      <c r="CT309" s="569"/>
      <c r="CU309" s="569"/>
      <c r="CV309" s="569"/>
      <c r="CW309" s="569"/>
      <c r="CX309" s="569"/>
      <c r="CY309" s="569"/>
      <c r="CZ309" s="569"/>
      <c r="DA309" s="569"/>
      <c r="DB309" s="569"/>
      <c r="DC309" s="569"/>
      <c r="DD309" s="569"/>
      <c r="DE309" s="569"/>
      <c r="DF309" s="569"/>
      <c r="DG309" s="569"/>
      <c r="DH309" s="569"/>
      <c r="DI309" s="569"/>
      <c r="DJ309" s="569"/>
      <c r="DK309" s="569"/>
      <c r="DL309" s="569"/>
      <c r="DM309" s="569"/>
      <c r="DN309" s="569"/>
      <c r="DO309" s="569"/>
      <c r="DP309" s="569"/>
      <c r="DQ309" s="569"/>
      <c r="DR309" s="569"/>
      <c r="DS309" s="569"/>
      <c r="DT309" s="569"/>
      <c r="DU309" s="569"/>
      <c r="DV309" s="569"/>
      <c r="DW309" s="569"/>
      <c r="DX309" s="569"/>
      <c r="DY309" s="569"/>
      <c r="DZ309" s="569"/>
      <c r="EA309" s="569"/>
      <c r="EB309" s="569"/>
      <c r="EC309" s="569"/>
      <c r="ED309" s="569"/>
      <c r="EE309" s="569"/>
      <c r="EF309" s="569"/>
      <c r="EG309" s="569"/>
      <c r="EH309" s="569"/>
      <c r="EI309" s="569"/>
      <c r="EJ309" s="569"/>
      <c r="EK309" s="569"/>
      <c r="EL309" s="569"/>
      <c r="EM309" s="569"/>
      <c r="EN309" s="569"/>
      <c r="EO309" s="569"/>
      <c r="EP309" s="569"/>
      <c r="EQ309" s="569"/>
      <c r="ER309" s="569"/>
      <c r="ES309" s="569"/>
      <c r="ET309" s="569"/>
      <c r="EU309" s="569"/>
      <c r="EV309" s="569"/>
      <c r="EW309" s="569"/>
      <c r="EX309" s="569"/>
      <c r="EY309" s="569"/>
      <c r="EZ309" s="569"/>
      <c r="FA309" s="569"/>
      <c r="FB309" s="569"/>
      <c r="FC309" s="569"/>
      <c r="FD309" s="569"/>
      <c r="FE309" s="569"/>
      <c r="FF309" s="569"/>
      <c r="FG309" s="569"/>
      <c r="FH309" s="569"/>
      <c r="FI309" s="569"/>
      <c r="FJ309" s="569"/>
      <c r="FK309" s="569"/>
      <c r="FL309" s="569"/>
      <c r="FM309" s="569"/>
      <c r="FN309" s="569"/>
      <c r="FO309" s="569"/>
      <c r="FP309" s="569"/>
      <c r="FQ309" s="569"/>
      <c r="FR309" s="569"/>
      <c r="FS309" s="569"/>
      <c r="FT309" s="569"/>
      <c r="FU309" s="569"/>
      <c r="FV309" s="569"/>
      <c r="FW309" s="569"/>
      <c r="FX309" s="569"/>
      <c r="FY309" s="569"/>
      <c r="FZ309" s="569"/>
      <c r="GA309" s="569"/>
      <c r="GB309" s="569"/>
      <c r="GC309" s="569"/>
      <c r="GD309" s="569"/>
      <c r="GE309" s="569"/>
      <c r="GF309" s="569"/>
      <c r="GG309" s="569"/>
      <c r="GH309" s="569"/>
      <c r="GI309" s="569"/>
      <c r="GJ309" s="569"/>
      <c r="GK309" s="569"/>
      <c r="GL309" s="569"/>
      <c r="GM309" s="569"/>
      <c r="GN309" s="569"/>
      <c r="GO309" s="569"/>
      <c r="GP309" s="569"/>
      <c r="GQ309" s="569"/>
      <c r="GR309" s="569"/>
      <c r="GS309" s="569"/>
      <c r="GT309" s="569"/>
      <c r="GU309" s="569"/>
      <c r="GV309" s="569"/>
      <c r="GW309" s="569"/>
      <c r="GX309" s="569"/>
      <c r="GY309" s="569"/>
      <c r="GZ309" s="569"/>
      <c r="HA309" s="569"/>
      <c r="HB309" s="569"/>
      <c r="HC309" s="569"/>
      <c r="HD309" s="569"/>
      <c r="HE309" s="569"/>
      <c r="HF309" s="569"/>
      <c r="HG309" s="569"/>
      <c r="HH309" s="569"/>
      <c r="HI309" s="569"/>
      <c r="HJ309" s="569">
        <v>9.5</v>
      </c>
      <c r="HK309" s="569">
        <v>9.5</v>
      </c>
      <c r="HL309" s="569">
        <v>9.5</v>
      </c>
      <c r="HM309" s="569">
        <v>9.5</v>
      </c>
      <c r="HN309" s="569">
        <v>9.5</v>
      </c>
      <c r="HO309" s="569">
        <v>9</v>
      </c>
      <c r="HP309" s="569">
        <v>9</v>
      </c>
      <c r="HQ309" s="569">
        <v>9</v>
      </c>
      <c r="HR309" s="569">
        <v>9</v>
      </c>
      <c r="HS309" s="569">
        <v>9</v>
      </c>
      <c r="HT309" s="569">
        <v>9</v>
      </c>
      <c r="HU309" s="569">
        <v>9</v>
      </c>
      <c r="HV309" s="569">
        <v>9</v>
      </c>
      <c r="HW309" s="569">
        <v>9</v>
      </c>
      <c r="HX309" s="569">
        <v>9</v>
      </c>
      <c r="HY309" s="569">
        <v>9</v>
      </c>
      <c r="HZ309" s="569">
        <v>0</v>
      </c>
      <c r="IA309" s="569">
        <v>0</v>
      </c>
      <c r="IB309" s="569">
        <v>0</v>
      </c>
      <c r="IC309" s="569">
        <v>0</v>
      </c>
      <c r="ID309" s="569">
        <v>0</v>
      </c>
      <c r="IE309" s="569">
        <v>0</v>
      </c>
      <c r="IF309" s="569">
        <v>0</v>
      </c>
      <c r="IG309" s="569">
        <v>0</v>
      </c>
      <c r="IH309" s="569">
        <v>9</v>
      </c>
      <c r="II309" s="569">
        <v>9</v>
      </c>
      <c r="IJ309" s="569">
        <v>9</v>
      </c>
      <c r="IK309" s="569">
        <v>9</v>
      </c>
      <c r="IL309" s="569">
        <v>0</v>
      </c>
      <c r="IM309" s="569">
        <v>0</v>
      </c>
      <c r="IN309" s="569">
        <v>0</v>
      </c>
      <c r="IO309" s="569">
        <v>0</v>
      </c>
      <c r="IP309" s="569">
        <v>0</v>
      </c>
      <c r="IQ309" s="569">
        <v>0</v>
      </c>
      <c r="IR309" s="569">
        <v>0</v>
      </c>
      <c r="IS309" s="569">
        <v>0</v>
      </c>
      <c r="IT309" s="569">
        <v>0</v>
      </c>
      <c r="IU309" s="569">
        <v>0</v>
      </c>
      <c r="IV309" s="569">
        <v>0</v>
      </c>
      <c r="IW309" s="569">
        <v>0</v>
      </c>
      <c r="IX309" s="569">
        <v>0</v>
      </c>
      <c r="IY309" s="569">
        <v>0</v>
      </c>
      <c r="IZ309" s="569">
        <v>0</v>
      </c>
      <c r="JA309" s="569">
        <v>0</v>
      </c>
      <c r="JB309" s="569">
        <v>0</v>
      </c>
      <c r="JC309" s="569">
        <v>0</v>
      </c>
      <c r="JD309" s="569">
        <v>0</v>
      </c>
      <c r="JE309" s="569">
        <v>0</v>
      </c>
      <c r="JF309" s="569">
        <v>0</v>
      </c>
      <c r="JG309" s="569">
        <v>0</v>
      </c>
      <c r="JH309" s="569">
        <v>0</v>
      </c>
      <c r="JI309" s="569">
        <v>0</v>
      </c>
      <c r="JJ309" s="569">
        <v>0</v>
      </c>
      <c r="JK309" s="569">
        <v>0</v>
      </c>
      <c r="JL309" s="569">
        <v>0</v>
      </c>
      <c r="JM309" s="569">
        <v>0</v>
      </c>
      <c r="JN309" s="569">
        <v>0</v>
      </c>
      <c r="JO309" s="569">
        <v>0</v>
      </c>
      <c r="JP309" s="569">
        <v>0</v>
      </c>
      <c r="JQ309" s="569">
        <v>0</v>
      </c>
      <c r="JR309" s="569">
        <v>0</v>
      </c>
      <c r="JS309" s="569">
        <v>0</v>
      </c>
      <c r="JT309" s="569">
        <v>0</v>
      </c>
      <c r="JU309" s="569">
        <v>0</v>
      </c>
      <c r="JV309" s="569">
        <v>0</v>
      </c>
      <c r="JW309" s="569">
        <v>0</v>
      </c>
      <c r="JX309" s="569">
        <v>0</v>
      </c>
      <c r="JY309" s="569">
        <v>0</v>
      </c>
      <c r="JZ309" s="569">
        <v>0</v>
      </c>
      <c r="KA309" s="569">
        <v>0</v>
      </c>
      <c r="KB309" s="569">
        <v>0</v>
      </c>
      <c r="KC309" s="569">
        <v>0</v>
      </c>
      <c r="KD309" s="569">
        <v>6.5</v>
      </c>
      <c r="KE309" s="569">
        <v>6.5</v>
      </c>
      <c r="KF309" s="569">
        <v>6.5</v>
      </c>
      <c r="KG309" s="569">
        <v>6.5</v>
      </c>
      <c r="KH309" s="569">
        <v>6</v>
      </c>
      <c r="KI309" s="569">
        <v>6</v>
      </c>
      <c r="KJ309" s="569">
        <v>6</v>
      </c>
      <c r="KK309" s="569">
        <v>6</v>
      </c>
      <c r="KL309" s="569">
        <v>6</v>
      </c>
      <c r="KM309" s="569">
        <v>6</v>
      </c>
      <c r="KN309" s="569">
        <v>6</v>
      </c>
      <c r="KO309" s="569">
        <v>6</v>
      </c>
      <c r="KP309" s="569">
        <v>6</v>
      </c>
      <c r="KQ309" s="569">
        <v>6</v>
      </c>
      <c r="KR309" s="569">
        <v>6</v>
      </c>
      <c r="KS309" s="569">
        <v>5.5</v>
      </c>
      <c r="KT309" s="569">
        <v>5.5</v>
      </c>
      <c r="KU309" s="569">
        <v>5.5</v>
      </c>
      <c r="KV309" s="569">
        <v>5.5</v>
      </c>
      <c r="KW309" s="569">
        <v>5.5</v>
      </c>
      <c r="KX309" s="569">
        <v>5.5</v>
      </c>
      <c r="KY309" s="569">
        <v>5.5</v>
      </c>
      <c r="KZ309" s="569">
        <v>5.5</v>
      </c>
      <c r="LA309" s="569">
        <v>5.5</v>
      </c>
      <c r="LB309" s="569">
        <v>5.5</v>
      </c>
      <c r="LC309" s="569">
        <v>5.5</v>
      </c>
      <c r="LD309" s="569">
        <v>5.5</v>
      </c>
      <c r="LE309" s="569">
        <v>5.5</v>
      </c>
      <c r="LF309" s="569">
        <v>5.5</v>
      </c>
      <c r="LG309" s="569">
        <v>0</v>
      </c>
      <c r="LH309" s="569">
        <v>0</v>
      </c>
      <c r="LI309" s="569">
        <v>0</v>
      </c>
      <c r="LJ309" s="569">
        <v>0</v>
      </c>
      <c r="LK309" s="569">
        <v>0</v>
      </c>
      <c r="LL309" s="569">
        <v>0</v>
      </c>
      <c r="LM309" s="569">
        <v>0</v>
      </c>
      <c r="LN309" s="569"/>
      <c r="LO309" s="569"/>
      <c r="LP309" s="569"/>
      <c r="LQ309" s="569"/>
      <c r="LR309" s="569"/>
      <c r="LS309" s="569"/>
      <c r="LT309" s="569"/>
      <c r="LU309" s="569"/>
      <c r="LV309" s="569"/>
      <c r="LW309" s="569"/>
      <c r="LX309" s="569"/>
      <c r="LY309" s="569"/>
      <c r="LZ309" s="569"/>
      <c r="MA309" s="569"/>
      <c r="MB309" s="569"/>
      <c r="MC309" s="569"/>
      <c r="MD309" s="569"/>
      <c r="ME309" s="569"/>
      <c r="MF309" s="569"/>
      <c r="MG309" s="569"/>
      <c r="MH309" s="569"/>
      <c r="MI309" s="569"/>
      <c r="MJ309" s="569"/>
      <c r="MK309" s="569"/>
      <c r="ML309" s="569"/>
      <c r="MM309" s="569"/>
      <c r="MN309" s="569"/>
      <c r="MO309" s="569"/>
      <c r="MP309" s="569"/>
      <c r="MQ309" s="569"/>
      <c r="MR309" s="569"/>
      <c r="MS309" s="569"/>
      <c r="MT309" s="569"/>
      <c r="MU309" s="569"/>
      <c r="MV309" s="569"/>
      <c r="MW309" s="569"/>
    </row>
    <row r="310" spans="1:361" hidden="1">
      <c r="A310" s="480" t="s">
        <v>599</v>
      </c>
      <c r="B310" s="569">
        <v>0</v>
      </c>
      <c r="C310" s="569">
        <v>0</v>
      </c>
      <c r="D310" s="569">
        <v>0</v>
      </c>
      <c r="E310" s="569">
        <v>0</v>
      </c>
      <c r="F310" s="569">
        <v>0</v>
      </c>
      <c r="G310" s="569">
        <v>0</v>
      </c>
      <c r="H310" s="569">
        <v>0</v>
      </c>
      <c r="I310" s="569">
        <v>0</v>
      </c>
      <c r="J310" s="569">
        <v>0</v>
      </c>
      <c r="K310" s="569">
        <v>0</v>
      </c>
      <c r="L310" s="569">
        <v>0</v>
      </c>
      <c r="M310" s="569">
        <v>0</v>
      </c>
      <c r="N310" s="569">
        <v>0</v>
      </c>
      <c r="O310" s="569">
        <v>0</v>
      </c>
      <c r="P310" s="569">
        <v>0</v>
      </c>
      <c r="Q310" s="569">
        <v>0</v>
      </c>
      <c r="R310" s="569">
        <v>0</v>
      </c>
      <c r="S310" s="569">
        <v>0</v>
      </c>
      <c r="T310" s="569">
        <v>0</v>
      </c>
      <c r="U310" s="569">
        <v>0</v>
      </c>
      <c r="V310" s="569">
        <v>0</v>
      </c>
      <c r="W310" s="569">
        <v>0</v>
      </c>
      <c r="X310" s="569">
        <v>0</v>
      </c>
      <c r="Y310" s="569">
        <v>0</v>
      </c>
      <c r="Z310" s="569">
        <v>0</v>
      </c>
      <c r="AA310" s="569">
        <v>0</v>
      </c>
      <c r="AB310" s="569">
        <v>0</v>
      </c>
      <c r="AC310" s="569">
        <v>0</v>
      </c>
      <c r="AD310" s="569">
        <v>0</v>
      </c>
      <c r="AE310" s="569">
        <v>0</v>
      </c>
      <c r="AF310" s="569">
        <v>0</v>
      </c>
      <c r="AG310" s="569">
        <v>0</v>
      </c>
      <c r="AH310" s="569">
        <v>0</v>
      </c>
      <c r="AI310" s="569">
        <v>0</v>
      </c>
      <c r="AJ310" s="569">
        <v>0</v>
      </c>
      <c r="AK310" s="569">
        <v>0</v>
      </c>
      <c r="AL310" s="569">
        <v>0</v>
      </c>
      <c r="AM310" s="569">
        <v>0</v>
      </c>
      <c r="AN310" s="569">
        <v>0</v>
      </c>
      <c r="AO310" s="569">
        <v>0</v>
      </c>
      <c r="AP310" s="569">
        <v>0</v>
      </c>
      <c r="AQ310" s="569">
        <v>0</v>
      </c>
      <c r="AR310" s="569">
        <v>0</v>
      </c>
      <c r="AS310" s="569">
        <v>0</v>
      </c>
      <c r="AT310" s="569">
        <v>0</v>
      </c>
      <c r="AU310" s="569">
        <v>0</v>
      </c>
      <c r="AV310" s="569">
        <v>0</v>
      </c>
      <c r="AW310" s="569">
        <v>0</v>
      </c>
      <c r="AX310" s="569">
        <v>0</v>
      </c>
      <c r="AY310" s="569">
        <v>0</v>
      </c>
      <c r="AZ310" s="569">
        <v>0</v>
      </c>
      <c r="BA310" s="569">
        <v>0</v>
      </c>
      <c r="BB310" s="569">
        <v>0</v>
      </c>
      <c r="BC310" s="569">
        <v>0</v>
      </c>
      <c r="BD310" s="569">
        <v>0</v>
      </c>
      <c r="BE310" s="569">
        <v>0</v>
      </c>
      <c r="BF310" s="569">
        <v>0</v>
      </c>
      <c r="BG310" s="569">
        <v>0</v>
      </c>
      <c r="BH310" s="569">
        <v>0</v>
      </c>
      <c r="BI310" s="569">
        <v>0</v>
      </c>
      <c r="BJ310" s="569">
        <v>0</v>
      </c>
      <c r="BK310" s="569">
        <v>0</v>
      </c>
      <c r="BL310" s="569">
        <v>0</v>
      </c>
      <c r="BM310" s="569">
        <v>0</v>
      </c>
      <c r="BN310" s="569">
        <v>0</v>
      </c>
      <c r="BO310" s="569">
        <v>0</v>
      </c>
      <c r="BP310" s="569">
        <v>0</v>
      </c>
      <c r="BQ310" s="569">
        <v>0</v>
      </c>
      <c r="BR310" s="569">
        <v>0</v>
      </c>
      <c r="BS310" s="569">
        <v>0</v>
      </c>
      <c r="BT310" s="569">
        <v>0</v>
      </c>
      <c r="BU310" s="569">
        <v>0</v>
      </c>
      <c r="BV310" s="569">
        <v>0</v>
      </c>
      <c r="BW310" s="569">
        <v>0</v>
      </c>
      <c r="BX310" s="569">
        <v>0</v>
      </c>
      <c r="BY310" s="569">
        <v>0</v>
      </c>
      <c r="BZ310" s="569">
        <v>0</v>
      </c>
      <c r="CA310" s="569">
        <v>0</v>
      </c>
      <c r="CB310" s="569">
        <v>0</v>
      </c>
      <c r="CC310" s="569">
        <v>0</v>
      </c>
      <c r="CD310" s="569">
        <v>0</v>
      </c>
      <c r="CE310" s="569">
        <v>0</v>
      </c>
      <c r="CF310" s="569">
        <v>0</v>
      </c>
      <c r="CG310" s="569">
        <v>0</v>
      </c>
      <c r="CH310" s="569"/>
      <c r="CI310" s="569"/>
      <c r="CJ310" s="569"/>
      <c r="CK310" s="569"/>
      <c r="CL310" s="569"/>
      <c r="CM310" s="569"/>
      <c r="CN310" s="569"/>
      <c r="CO310" s="569"/>
      <c r="CP310" s="569"/>
      <c r="CQ310" s="569"/>
      <c r="CR310" s="569"/>
      <c r="CS310" s="569"/>
      <c r="CT310" s="569"/>
      <c r="CU310" s="569"/>
      <c r="CV310" s="569"/>
      <c r="CW310" s="569"/>
      <c r="CX310" s="569"/>
      <c r="CY310" s="569"/>
      <c r="CZ310" s="569"/>
      <c r="DA310" s="569"/>
      <c r="DB310" s="569"/>
      <c r="DC310" s="569"/>
      <c r="DD310" s="569"/>
      <c r="DE310" s="569"/>
      <c r="DF310" s="569"/>
      <c r="DG310" s="569"/>
      <c r="DH310" s="569"/>
      <c r="DI310" s="569"/>
      <c r="DJ310" s="569"/>
      <c r="DK310" s="569"/>
      <c r="DL310" s="569"/>
      <c r="DM310" s="569"/>
      <c r="DN310" s="569"/>
      <c r="DO310" s="569"/>
      <c r="DP310" s="569"/>
      <c r="DQ310" s="569"/>
      <c r="DR310" s="569"/>
      <c r="DS310" s="569"/>
      <c r="DT310" s="569"/>
      <c r="DU310" s="569"/>
      <c r="DV310" s="569"/>
      <c r="DW310" s="569"/>
      <c r="DX310" s="569"/>
      <c r="DY310" s="569"/>
      <c r="DZ310" s="569"/>
      <c r="EA310" s="569"/>
      <c r="EB310" s="569"/>
      <c r="EC310" s="569"/>
      <c r="ED310" s="569"/>
      <c r="EE310" s="569"/>
      <c r="EF310" s="569"/>
      <c r="EG310" s="569"/>
      <c r="EH310" s="569"/>
      <c r="EI310" s="569"/>
      <c r="EJ310" s="569"/>
      <c r="EK310" s="569"/>
      <c r="EL310" s="569"/>
      <c r="EM310" s="569"/>
      <c r="EN310" s="569"/>
      <c r="EO310" s="569"/>
      <c r="EP310" s="569"/>
      <c r="EQ310" s="569"/>
      <c r="ER310" s="569"/>
      <c r="ES310" s="569"/>
      <c r="ET310" s="569"/>
      <c r="EU310" s="569"/>
      <c r="EV310" s="569"/>
      <c r="EW310" s="569"/>
      <c r="EX310" s="569"/>
      <c r="EY310" s="569"/>
      <c r="EZ310" s="569"/>
      <c r="FA310" s="569"/>
      <c r="FB310" s="569"/>
      <c r="FC310" s="569"/>
      <c r="FD310" s="569"/>
      <c r="FE310" s="569"/>
      <c r="FF310" s="569"/>
      <c r="FG310" s="569"/>
      <c r="FH310" s="569"/>
      <c r="FI310" s="569"/>
      <c r="FJ310" s="569"/>
      <c r="FK310" s="569"/>
      <c r="FL310" s="569"/>
      <c r="FM310" s="569"/>
      <c r="FN310" s="569">
        <v>11.05</v>
      </c>
      <c r="FO310" s="569">
        <v>0</v>
      </c>
      <c r="FP310" s="569">
        <v>0</v>
      </c>
      <c r="FQ310" s="569">
        <v>0</v>
      </c>
      <c r="FR310" s="569">
        <v>0</v>
      </c>
      <c r="FS310" s="569">
        <v>0</v>
      </c>
      <c r="FT310" s="569">
        <v>0</v>
      </c>
      <c r="FU310" s="569" t="s">
        <v>899</v>
      </c>
      <c r="FV310" s="569" t="s">
        <v>899</v>
      </c>
      <c r="FW310" s="569" t="s">
        <v>899</v>
      </c>
      <c r="FX310" s="569" t="s">
        <v>899</v>
      </c>
      <c r="FY310" s="569" t="s">
        <v>899</v>
      </c>
      <c r="FZ310" s="569">
        <v>0</v>
      </c>
      <c r="GA310" s="569">
        <v>0</v>
      </c>
      <c r="GB310" s="569">
        <v>0</v>
      </c>
      <c r="GC310" s="569">
        <v>0</v>
      </c>
      <c r="GD310" s="569">
        <v>0</v>
      </c>
      <c r="GE310" s="569">
        <v>0</v>
      </c>
      <c r="GF310" s="569">
        <v>0</v>
      </c>
      <c r="GG310" s="569">
        <v>0</v>
      </c>
      <c r="GH310" s="569">
        <v>0</v>
      </c>
      <c r="GI310" s="569">
        <v>0</v>
      </c>
      <c r="GJ310" s="569">
        <v>0</v>
      </c>
      <c r="GK310" s="569">
        <v>0</v>
      </c>
      <c r="GL310" s="569" t="s">
        <v>899</v>
      </c>
      <c r="GM310" s="569">
        <v>0</v>
      </c>
      <c r="GN310" s="569">
        <v>0</v>
      </c>
      <c r="GO310" s="569">
        <v>0</v>
      </c>
      <c r="GP310" s="569">
        <v>0</v>
      </c>
      <c r="GQ310" s="569">
        <v>0</v>
      </c>
      <c r="GR310" s="569">
        <v>0</v>
      </c>
      <c r="GS310" s="569">
        <v>0</v>
      </c>
      <c r="GT310" s="569">
        <v>0</v>
      </c>
      <c r="GU310" s="569">
        <v>0</v>
      </c>
      <c r="GV310" s="569">
        <v>0</v>
      </c>
      <c r="GW310" s="569">
        <v>0</v>
      </c>
      <c r="GX310" s="569" t="s">
        <v>899</v>
      </c>
      <c r="GY310" s="569" t="s">
        <v>899</v>
      </c>
      <c r="GZ310" s="569" t="s">
        <v>899</v>
      </c>
      <c r="HA310" s="569" t="s">
        <v>899</v>
      </c>
      <c r="HB310" s="569" t="s">
        <v>899</v>
      </c>
      <c r="HC310" s="569" t="s">
        <v>899</v>
      </c>
      <c r="HD310" s="569" t="s">
        <v>899</v>
      </c>
      <c r="HE310" s="569" t="s">
        <v>899</v>
      </c>
      <c r="HF310" s="569" t="s">
        <v>899</v>
      </c>
      <c r="HG310" s="569">
        <v>0</v>
      </c>
      <c r="HH310" s="569">
        <v>0</v>
      </c>
      <c r="HI310" s="569">
        <v>0</v>
      </c>
      <c r="HJ310" s="569" t="s">
        <v>899</v>
      </c>
      <c r="HK310" s="569" t="s">
        <v>899</v>
      </c>
      <c r="HL310" s="569" t="s">
        <v>899</v>
      </c>
      <c r="HM310" s="569" t="s">
        <v>899</v>
      </c>
      <c r="HN310" s="569" t="s">
        <v>899</v>
      </c>
      <c r="HO310" s="569" t="s">
        <v>899</v>
      </c>
      <c r="HP310" s="569" t="s">
        <v>899</v>
      </c>
      <c r="HQ310" s="569" t="s">
        <v>899</v>
      </c>
      <c r="HR310" s="569" t="s">
        <v>899</v>
      </c>
      <c r="HS310" s="569" t="s">
        <v>899</v>
      </c>
      <c r="HT310" s="569" t="s">
        <v>899</v>
      </c>
      <c r="HU310" s="569" t="s">
        <v>899</v>
      </c>
      <c r="HV310" s="569" t="s">
        <v>899</v>
      </c>
      <c r="HW310" s="569" t="s">
        <v>899</v>
      </c>
      <c r="HX310" s="569" t="s">
        <v>899</v>
      </c>
      <c r="HY310" s="569" t="s">
        <v>899</v>
      </c>
      <c r="HZ310" s="569" t="s">
        <v>899</v>
      </c>
      <c r="IA310" s="569" t="s">
        <v>899</v>
      </c>
      <c r="IB310" s="569" t="s">
        <v>899</v>
      </c>
      <c r="IC310" s="569" t="s">
        <v>899</v>
      </c>
      <c r="ID310" s="569" t="s">
        <v>899</v>
      </c>
      <c r="IE310" s="569">
        <v>0</v>
      </c>
      <c r="IF310" s="569">
        <v>0</v>
      </c>
      <c r="IG310" s="569">
        <v>0</v>
      </c>
      <c r="IH310" s="569" t="s">
        <v>899</v>
      </c>
      <c r="II310" s="569" t="s">
        <v>899</v>
      </c>
      <c r="IJ310" s="569" t="s">
        <v>899</v>
      </c>
      <c r="IK310" s="569" t="s">
        <v>899</v>
      </c>
      <c r="IL310" s="569" t="s">
        <v>899</v>
      </c>
      <c r="IM310" s="569" t="s">
        <v>899</v>
      </c>
      <c r="IN310" s="569" t="s">
        <v>899</v>
      </c>
      <c r="IO310" s="569" t="s">
        <v>899</v>
      </c>
      <c r="IP310" s="569" t="s">
        <v>899</v>
      </c>
      <c r="IQ310" s="569">
        <v>0</v>
      </c>
      <c r="IR310" s="569">
        <v>0</v>
      </c>
      <c r="IS310" s="569">
        <v>0</v>
      </c>
      <c r="IT310" s="569" t="s">
        <v>899</v>
      </c>
      <c r="IU310" s="569" t="s">
        <v>899</v>
      </c>
      <c r="IV310" s="569" t="s">
        <v>899</v>
      </c>
      <c r="IW310" s="569" t="s">
        <v>899</v>
      </c>
      <c r="IX310" s="569" t="s">
        <v>899</v>
      </c>
      <c r="IY310" s="569" t="s">
        <v>899</v>
      </c>
      <c r="IZ310" s="569" t="s">
        <v>899</v>
      </c>
      <c r="JA310" s="569" t="s">
        <v>899</v>
      </c>
      <c r="JB310" s="569">
        <v>6.5750000000000002</v>
      </c>
      <c r="JC310" s="569">
        <v>0</v>
      </c>
      <c r="JD310" s="569">
        <v>0</v>
      </c>
      <c r="JE310" s="569">
        <v>0</v>
      </c>
      <c r="JF310" s="569" t="s">
        <v>899</v>
      </c>
      <c r="JG310" s="569" t="s">
        <v>899</v>
      </c>
      <c r="JH310" s="569" t="s">
        <v>899</v>
      </c>
      <c r="JI310" s="569" t="s">
        <v>899</v>
      </c>
      <c r="JJ310" s="569" t="s">
        <v>899</v>
      </c>
      <c r="JK310" s="569" t="s">
        <v>899</v>
      </c>
      <c r="JL310" s="569" t="s">
        <v>899</v>
      </c>
      <c r="JM310" s="569" t="s">
        <v>899</v>
      </c>
      <c r="JN310" s="569" t="s">
        <v>899</v>
      </c>
      <c r="JO310" s="569" t="s">
        <v>899</v>
      </c>
      <c r="JP310" s="569" t="s">
        <v>899</v>
      </c>
      <c r="JQ310" s="569" t="s">
        <v>899</v>
      </c>
      <c r="JR310" s="569" t="s">
        <v>899</v>
      </c>
      <c r="JS310" s="569" t="s">
        <v>899</v>
      </c>
      <c r="JT310" s="569" t="s">
        <v>899</v>
      </c>
      <c r="JU310" s="569" t="s">
        <v>899</v>
      </c>
      <c r="JV310" s="569" t="s">
        <v>899</v>
      </c>
      <c r="JW310" s="569" t="s">
        <v>899</v>
      </c>
      <c r="JX310" s="569" t="s">
        <v>899</v>
      </c>
      <c r="JY310" s="569" t="s">
        <v>899</v>
      </c>
      <c r="JZ310" s="569" t="s">
        <v>899</v>
      </c>
      <c r="KA310" s="569" t="s">
        <v>899</v>
      </c>
      <c r="KB310" s="569">
        <v>0</v>
      </c>
      <c r="KC310" s="569">
        <v>0</v>
      </c>
      <c r="KD310" s="569" t="s">
        <v>899</v>
      </c>
      <c r="KE310" s="569" t="s">
        <v>899</v>
      </c>
      <c r="KF310" s="569" t="s">
        <v>899</v>
      </c>
      <c r="KG310" s="569" t="s">
        <v>899</v>
      </c>
      <c r="KH310" s="569" t="s">
        <v>899</v>
      </c>
      <c r="KI310" s="569" t="s">
        <v>899</v>
      </c>
      <c r="KJ310" s="569">
        <v>5.5298744854921491</v>
      </c>
      <c r="KK310" s="569">
        <v>5.3521841155234657</v>
      </c>
      <c r="KL310" s="569">
        <v>5.4288742690058482</v>
      </c>
      <c r="KM310" s="569">
        <v>5.3561752136752139</v>
      </c>
      <c r="KN310" s="569">
        <v>5.4160000000000004</v>
      </c>
      <c r="KO310" s="569">
        <v>5.4037981818181819</v>
      </c>
      <c r="KP310" s="569">
        <v>5.452</v>
      </c>
      <c r="KQ310" s="569">
        <v>5.4553575484750239</v>
      </c>
      <c r="KR310" s="569">
        <v>5.4553575484750239</v>
      </c>
      <c r="KS310" s="569">
        <v>5.3528683181225558</v>
      </c>
      <c r="KT310" s="569">
        <v>5.0578124999999998</v>
      </c>
      <c r="KU310" s="569">
        <v>5.0250000000000004</v>
      </c>
      <c r="KV310" s="569">
        <v>4.5</v>
      </c>
      <c r="KW310" s="569">
        <v>4.5</v>
      </c>
      <c r="KX310" s="569">
        <v>4.5</v>
      </c>
      <c r="KY310" s="569">
        <v>4.5</v>
      </c>
      <c r="KZ310" s="569">
        <v>4.5</v>
      </c>
      <c r="LA310" s="569">
        <v>4.5</v>
      </c>
      <c r="LB310" s="569">
        <v>4.5</v>
      </c>
      <c r="LC310" s="569">
        <v>4.5</v>
      </c>
      <c r="LD310" s="569">
        <v>4.5</v>
      </c>
      <c r="LE310" s="569">
        <v>4.5</v>
      </c>
      <c r="LF310" s="569">
        <v>4.5</v>
      </c>
      <c r="LG310" s="569">
        <v>0</v>
      </c>
      <c r="LH310" s="569">
        <v>0</v>
      </c>
      <c r="LI310" s="569">
        <v>0</v>
      </c>
      <c r="LJ310" s="569">
        <v>0</v>
      </c>
      <c r="LK310" s="569">
        <v>0</v>
      </c>
      <c r="LL310" s="569">
        <v>0</v>
      </c>
      <c r="LM310" s="569">
        <v>0</v>
      </c>
      <c r="LN310" s="569"/>
      <c r="LO310" s="569"/>
      <c r="LP310" s="569"/>
      <c r="LQ310" s="569"/>
      <c r="LR310" s="569"/>
      <c r="LS310" s="569"/>
      <c r="LT310" s="569"/>
      <c r="LU310" s="569"/>
      <c r="LV310" s="569"/>
      <c r="LW310" s="569"/>
      <c r="LX310" s="569"/>
      <c r="LY310" s="569"/>
      <c r="LZ310" s="569"/>
      <c r="MA310" s="569"/>
      <c r="MB310" s="569"/>
      <c r="MC310" s="569"/>
      <c r="MD310" s="569"/>
      <c r="ME310" s="569"/>
      <c r="MF310" s="569"/>
      <c r="MG310" s="569"/>
      <c r="MH310" s="569"/>
      <c r="MI310" s="569"/>
      <c r="MJ310" s="569"/>
      <c r="MK310" s="569"/>
      <c r="ML310" s="569"/>
      <c r="MM310" s="569"/>
      <c r="MN310" s="569"/>
      <c r="MO310" s="569"/>
      <c r="MP310" s="569"/>
      <c r="MQ310" s="569"/>
      <c r="MR310" s="569"/>
      <c r="MS310" s="569"/>
      <c r="MT310" s="569"/>
      <c r="MU310" s="569"/>
      <c r="MV310" s="569"/>
      <c r="MW310" s="569"/>
    </row>
    <row r="311" spans="1:361" hidden="1">
      <c r="A311" s="481" t="s">
        <v>857</v>
      </c>
      <c r="B311" s="569">
        <v>0</v>
      </c>
      <c r="C311" s="569">
        <v>0</v>
      </c>
      <c r="D311" s="569">
        <v>0</v>
      </c>
      <c r="E311" s="569">
        <v>0</v>
      </c>
      <c r="F311" s="569">
        <v>0</v>
      </c>
      <c r="G311" s="569">
        <v>0</v>
      </c>
      <c r="H311" s="569">
        <v>0</v>
      </c>
      <c r="I311" s="569">
        <v>0</v>
      </c>
      <c r="J311" s="569">
        <v>0</v>
      </c>
      <c r="K311" s="569">
        <v>0</v>
      </c>
      <c r="L311" s="569">
        <v>0</v>
      </c>
      <c r="M311" s="569">
        <v>0</v>
      </c>
      <c r="N311" s="569">
        <v>0</v>
      </c>
      <c r="O311" s="569">
        <v>0</v>
      </c>
      <c r="P311" s="569">
        <v>0</v>
      </c>
      <c r="Q311" s="569">
        <v>0</v>
      </c>
      <c r="R311" s="569">
        <v>0</v>
      </c>
      <c r="S311" s="569">
        <v>0</v>
      </c>
      <c r="T311" s="569">
        <v>0</v>
      </c>
      <c r="U311" s="569">
        <v>0</v>
      </c>
      <c r="V311" s="569">
        <v>0</v>
      </c>
      <c r="W311" s="569">
        <v>0</v>
      </c>
      <c r="X311" s="569">
        <v>0</v>
      </c>
      <c r="Y311" s="569">
        <v>0</v>
      </c>
      <c r="Z311" s="569">
        <v>0</v>
      </c>
      <c r="AA311" s="569">
        <v>0</v>
      </c>
      <c r="AB311" s="569">
        <v>0</v>
      </c>
      <c r="AC311" s="569">
        <v>0</v>
      </c>
      <c r="AD311" s="569">
        <v>0</v>
      </c>
      <c r="AE311" s="569">
        <v>0</v>
      </c>
      <c r="AF311" s="569">
        <v>0</v>
      </c>
      <c r="AG311" s="569">
        <v>0</v>
      </c>
      <c r="AH311" s="569">
        <v>0</v>
      </c>
      <c r="AI311" s="569">
        <v>0</v>
      </c>
      <c r="AJ311" s="569">
        <v>0</v>
      </c>
      <c r="AK311" s="569">
        <v>0</v>
      </c>
      <c r="AL311" s="569">
        <v>0</v>
      </c>
      <c r="AM311" s="569">
        <v>0</v>
      </c>
      <c r="AN311" s="569">
        <v>0</v>
      </c>
      <c r="AO311" s="569">
        <v>0</v>
      </c>
      <c r="AP311" s="569">
        <v>0</v>
      </c>
      <c r="AQ311" s="569">
        <v>0</v>
      </c>
      <c r="AR311" s="569">
        <v>0</v>
      </c>
      <c r="AS311" s="569">
        <v>0</v>
      </c>
      <c r="AT311" s="569">
        <v>0</v>
      </c>
      <c r="AU311" s="569">
        <v>0</v>
      </c>
      <c r="AV311" s="569">
        <v>0</v>
      </c>
      <c r="AW311" s="569">
        <v>0</v>
      </c>
      <c r="AX311" s="569">
        <v>0</v>
      </c>
      <c r="AY311" s="569">
        <v>0</v>
      </c>
      <c r="AZ311" s="569">
        <v>0</v>
      </c>
      <c r="BA311" s="569">
        <v>0</v>
      </c>
      <c r="BB311" s="569">
        <v>0</v>
      </c>
      <c r="BC311" s="569">
        <v>0</v>
      </c>
      <c r="BD311" s="569">
        <v>0</v>
      </c>
      <c r="BE311" s="569">
        <v>0</v>
      </c>
      <c r="BF311" s="569">
        <v>0</v>
      </c>
      <c r="BG311" s="569">
        <v>0</v>
      </c>
      <c r="BH311" s="569">
        <v>0</v>
      </c>
      <c r="BI311" s="569">
        <v>0</v>
      </c>
      <c r="BJ311" s="569">
        <v>0</v>
      </c>
      <c r="BK311" s="569">
        <v>0</v>
      </c>
      <c r="BL311" s="569">
        <v>0</v>
      </c>
      <c r="BM311" s="569">
        <v>0</v>
      </c>
      <c r="BN311" s="569">
        <v>0</v>
      </c>
      <c r="BO311" s="569">
        <v>0</v>
      </c>
      <c r="BP311" s="569">
        <v>0</v>
      </c>
      <c r="BQ311" s="569">
        <v>0</v>
      </c>
      <c r="BR311" s="569">
        <v>0</v>
      </c>
      <c r="BS311" s="569">
        <v>0</v>
      </c>
      <c r="BT311" s="569">
        <v>0</v>
      </c>
      <c r="BU311" s="569">
        <v>0</v>
      </c>
      <c r="BV311" s="569">
        <v>0</v>
      </c>
      <c r="BW311" s="569">
        <v>0</v>
      </c>
      <c r="BX311" s="569">
        <v>0</v>
      </c>
      <c r="BY311" s="569">
        <v>0</v>
      </c>
      <c r="BZ311" s="569">
        <v>0</v>
      </c>
      <c r="CA311" s="569">
        <v>0</v>
      </c>
      <c r="CB311" s="569">
        <v>0</v>
      </c>
      <c r="CC311" s="569">
        <v>0</v>
      </c>
      <c r="CD311" s="569">
        <v>0</v>
      </c>
      <c r="CE311" s="569">
        <v>0</v>
      </c>
      <c r="CF311" s="569">
        <v>0</v>
      </c>
      <c r="CG311" s="569">
        <v>0</v>
      </c>
      <c r="CH311" s="569">
        <v>13</v>
      </c>
      <c r="CI311" s="569">
        <v>13</v>
      </c>
      <c r="CJ311" s="569">
        <v>13</v>
      </c>
      <c r="CK311" s="569">
        <v>11.83</v>
      </c>
      <c r="CL311" s="569">
        <v>11.5</v>
      </c>
      <c r="CM311" s="569">
        <v>12.02</v>
      </c>
      <c r="CN311" s="569">
        <v>13.2</v>
      </c>
      <c r="CO311" s="569">
        <v>13.4</v>
      </c>
      <c r="CP311" s="569">
        <v>13.2</v>
      </c>
      <c r="CQ311" s="569">
        <v>13.04</v>
      </c>
      <c r="CR311" s="569">
        <v>13</v>
      </c>
      <c r="CS311" s="569">
        <v>13</v>
      </c>
      <c r="CT311" s="569">
        <v>13</v>
      </c>
      <c r="CU311" s="569">
        <v>13</v>
      </c>
      <c r="CV311" s="569">
        <v>13</v>
      </c>
      <c r="CW311" s="569">
        <v>13</v>
      </c>
      <c r="CX311" s="569">
        <v>13.5</v>
      </c>
      <c r="CY311" s="569">
        <v>13.5</v>
      </c>
      <c r="CZ311" s="569">
        <v>13.5</v>
      </c>
      <c r="DA311" s="569">
        <v>14.5</v>
      </c>
      <c r="DB311" s="569">
        <v>14.5</v>
      </c>
      <c r="DC311" s="569">
        <v>14.5</v>
      </c>
      <c r="DD311" s="569">
        <v>14.5</v>
      </c>
      <c r="DE311" s="569">
        <v>14.5</v>
      </c>
      <c r="DF311" s="569">
        <v>14.5</v>
      </c>
      <c r="DG311" s="569">
        <v>14.5</v>
      </c>
      <c r="DH311" s="569">
        <v>14.5</v>
      </c>
      <c r="DI311" s="569">
        <v>14.5</v>
      </c>
      <c r="DJ311" s="569">
        <v>14.5</v>
      </c>
      <c r="DK311" s="569">
        <v>14.5</v>
      </c>
      <c r="DL311" s="569">
        <v>14.5</v>
      </c>
      <c r="DM311" s="569">
        <v>14.5</v>
      </c>
      <c r="DN311" s="569">
        <v>14.5</v>
      </c>
      <c r="DO311" s="569">
        <v>14.5</v>
      </c>
      <c r="DP311" s="569">
        <v>14.5</v>
      </c>
      <c r="DQ311" s="569">
        <v>14.5</v>
      </c>
      <c r="DR311" s="569">
        <v>13.5</v>
      </c>
      <c r="DS311" s="569">
        <v>13.5</v>
      </c>
      <c r="DT311" s="569">
        <v>13.5</v>
      </c>
      <c r="DU311" s="569">
        <v>13.5</v>
      </c>
      <c r="DV311" s="569">
        <v>13.5</v>
      </c>
      <c r="DW311" s="569">
        <v>13.5</v>
      </c>
      <c r="DX311" s="569">
        <v>13.5</v>
      </c>
      <c r="DY311" s="569">
        <v>12.5</v>
      </c>
      <c r="DZ311" s="569">
        <v>12.5</v>
      </c>
      <c r="EA311" s="569">
        <v>12.5</v>
      </c>
      <c r="EB311" s="569">
        <v>12.5</v>
      </c>
      <c r="EC311" s="569">
        <v>12.5</v>
      </c>
      <c r="ED311" s="569">
        <v>12.5</v>
      </c>
      <c r="EE311" s="569">
        <v>12.5</v>
      </c>
      <c r="EF311" s="569">
        <v>12.5</v>
      </c>
      <c r="EG311" s="569">
        <v>12.5</v>
      </c>
      <c r="EH311" s="569">
        <v>12.5</v>
      </c>
      <c r="EI311" s="569">
        <v>12.5</v>
      </c>
      <c r="EJ311" s="569">
        <v>12.5</v>
      </c>
      <c r="EK311" s="569">
        <v>12.5</v>
      </c>
      <c r="EL311" s="569">
        <v>12.5</v>
      </c>
      <c r="EM311" s="569">
        <v>12.5</v>
      </c>
      <c r="EN311" s="569">
        <v>12.5</v>
      </c>
      <c r="EO311" s="569">
        <v>12.5</v>
      </c>
      <c r="EP311" s="569">
        <v>12.5</v>
      </c>
      <c r="EQ311" s="569">
        <v>12.5</v>
      </c>
      <c r="ER311" s="569">
        <v>12.5</v>
      </c>
      <c r="ES311" s="569">
        <v>12.5</v>
      </c>
      <c r="ET311" s="569">
        <v>12.5</v>
      </c>
      <c r="EU311" s="569">
        <v>12.5</v>
      </c>
      <c r="EV311" s="569">
        <v>12.5</v>
      </c>
      <c r="EW311" s="569">
        <v>12.5</v>
      </c>
      <c r="EX311" s="569">
        <v>12.5</v>
      </c>
      <c r="EY311" s="569">
        <v>12.5</v>
      </c>
      <c r="EZ311" s="569">
        <v>12.5</v>
      </c>
      <c r="FA311" s="569">
        <v>12.5</v>
      </c>
      <c r="FB311" s="569">
        <v>12.5</v>
      </c>
      <c r="FC311" s="569">
        <v>12.5</v>
      </c>
      <c r="FD311" s="569">
        <v>12.5</v>
      </c>
      <c r="FE311" s="569">
        <v>12.5</v>
      </c>
      <c r="FF311" s="569">
        <v>12.5</v>
      </c>
      <c r="FG311" s="569">
        <v>12.5</v>
      </c>
      <c r="FH311" s="569">
        <v>12.5</v>
      </c>
      <c r="FI311" s="569">
        <v>11.25</v>
      </c>
      <c r="FJ311" s="569">
        <v>11.25</v>
      </c>
      <c r="FK311" s="569">
        <v>11.25</v>
      </c>
      <c r="FL311" s="569">
        <v>11.25</v>
      </c>
      <c r="FM311" s="569">
        <v>11.25</v>
      </c>
      <c r="FN311" s="569">
        <v>12.87</v>
      </c>
      <c r="FO311" s="569">
        <v>12</v>
      </c>
      <c r="FP311" s="569">
        <v>12</v>
      </c>
      <c r="FQ311" s="569">
        <v>12</v>
      </c>
      <c r="FR311" s="569">
        <v>12</v>
      </c>
      <c r="FS311" s="569">
        <v>12</v>
      </c>
      <c r="FT311" s="569">
        <v>12.5</v>
      </c>
      <c r="FU311" s="569">
        <v>12.5</v>
      </c>
      <c r="FV311" s="569">
        <v>12.5</v>
      </c>
      <c r="FW311" s="569">
        <v>12.5</v>
      </c>
      <c r="FX311" s="569">
        <v>12.5</v>
      </c>
      <c r="FY311" s="569">
        <v>11.5</v>
      </c>
      <c r="FZ311" s="569">
        <v>11.5</v>
      </c>
      <c r="GA311" s="569">
        <v>11.5</v>
      </c>
      <c r="GB311" s="569">
        <v>11.5</v>
      </c>
      <c r="GC311" s="569">
        <v>11</v>
      </c>
      <c r="GD311" s="569">
        <v>11</v>
      </c>
      <c r="GE311" s="569">
        <v>11</v>
      </c>
      <c r="GF311" s="569">
        <v>11</v>
      </c>
      <c r="GG311" s="569">
        <v>11</v>
      </c>
      <c r="GH311" s="569">
        <v>11</v>
      </c>
      <c r="GI311" s="569">
        <v>11</v>
      </c>
      <c r="GJ311" s="569">
        <v>10</v>
      </c>
      <c r="GK311" s="569">
        <v>10</v>
      </c>
      <c r="GL311" s="569">
        <v>10</v>
      </c>
      <c r="GM311" s="569">
        <v>10</v>
      </c>
      <c r="GN311" s="569">
        <v>10</v>
      </c>
      <c r="GO311" s="569">
        <v>10</v>
      </c>
      <c r="GP311" s="569">
        <v>10</v>
      </c>
      <c r="GQ311" s="569">
        <v>10</v>
      </c>
      <c r="GR311" s="569">
        <v>10</v>
      </c>
      <c r="GS311" s="569">
        <v>10</v>
      </c>
      <c r="GT311" s="569">
        <v>10</v>
      </c>
      <c r="GU311" s="569">
        <v>10.5</v>
      </c>
      <c r="GV311" s="569">
        <v>11</v>
      </c>
      <c r="GW311" s="569">
        <v>11</v>
      </c>
      <c r="GX311" s="569">
        <v>11</v>
      </c>
      <c r="GY311" s="569">
        <v>11</v>
      </c>
      <c r="GZ311" s="569">
        <v>11</v>
      </c>
      <c r="HA311" s="569">
        <v>11</v>
      </c>
      <c r="HB311" s="569">
        <v>11.5</v>
      </c>
      <c r="HC311" s="569">
        <v>11.5</v>
      </c>
      <c r="HD311" s="569">
        <v>11.5</v>
      </c>
      <c r="HE311" s="569">
        <v>11.5</v>
      </c>
      <c r="HF311" s="569">
        <v>11.5</v>
      </c>
      <c r="HG311" s="569">
        <v>11.5</v>
      </c>
      <c r="HH311" s="569">
        <v>11.5</v>
      </c>
      <c r="HI311" s="569">
        <v>11.5</v>
      </c>
      <c r="HJ311" s="569">
        <v>11.109090909090909</v>
      </c>
      <c r="HK311" s="569">
        <v>10.303343166175024</v>
      </c>
      <c r="HL311" s="569">
        <v>10.028368794326241</v>
      </c>
      <c r="HM311" s="569">
        <v>11.110509554140128</v>
      </c>
      <c r="HN311" s="569">
        <v>11.436507936507937</v>
      </c>
      <c r="HO311" s="569">
        <v>10.175298804780876</v>
      </c>
      <c r="HP311" s="569">
        <v>11.872303206997085</v>
      </c>
      <c r="HQ311" s="569">
        <v>7.5706666666666669</v>
      </c>
      <c r="HR311" s="569">
        <v>7</v>
      </c>
      <c r="HS311" s="569">
        <v>6.6967670011148268</v>
      </c>
      <c r="HT311" s="569">
        <v>6.092274678111588</v>
      </c>
      <c r="HU311" s="569">
        <v>5.5849056603773581</v>
      </c>
      <c r="HV311" s="569">
        <v>11</v>
      </c>
      <c r="HW311" s="569">
        <v>11</v>
      </c>
      <c r="HX311" s="569">
        <v>11</v>
      </c>
      <c r="HY311" s="569">
        <v>11</v>
      </c>
      <c r="HZ311" s="569">
        <v>11</v>
      </c>
      <c r="IA311" s="569">
        <v>10.5</v>
      </c>
      <c r="IB311" s="569">
        <v>10.5</v>
      </c>
      <c r="IC311" s="569">
        <v>10.5</v>
      </c>
      <c r="ID311" s="569">
        <v>10.5</v>
      </c>
      <c r="IE311" s="569">
        <v>10.5</v>
      </c>
      <c r="IF311" s="569">
        <v>10.5</v>
      </c>
      <c r="IG311" s="569">
        <v>10.5</v>
      </c>
      <c r="IH311" s="569">
        <v>10.5</v>
      </c>
      <c r="II311" s="569">
        <v>10.5</v>
      </c>
      <c r="IJ311" s="569">
        <v>10.5</v>
      </c>
      <c r="IK311" s="569">
        <v>10.5</v>
      </c>
      <c r="IL311" s="569">
        <v>10.5</v>
      </c>
      <c r="IM311" s="569">
        <v>10.5</v>
      </c>
      <c r="IN311" s="569">
        <v>10.5</v>
      </c>
      <c r="IO311" s="569">
        <v>10.5</v>
      </c>
      <c r="IP311" s="569">
        <v>10.5</v>
      </c>
      <c r="IQ311" s="569">
        <v>10.5</v>
      </c>
      <c r="IR311" s="569">
        <v>10.5</v>
      </c>
      <c r="IS311" s="569">
        <v>10.5</v>
      </c>
      <c r="IT311" s="569">
        <v>10.5</v>
      </c>
      <c r="IU311" s="569">
        <v>10.5</v>
      </c>
      <c r="IV311" s="569">
        <v>10.5</v>
      </c>
      <c r="IW311" s="569">
        <v>10.5</v>
      </c>
      <c r="IX311" s="569">
        <v>10.5</v>
      </c>
      <c r="IY311" s="569">
        <v>10.5</v>
      </c>
      <c r="IZ311" s="569">
        <v>10.5</v>
      </c>
      <c r="JA311" s="569">
        <v>10.5</v>
      </c>
      <c r="JB311" s="569">
        <v>10.5</v>
      </c>
      <c r="JC311" s="569">
        <v>10.5</v>
      </c>
      <c r="JD311" s="569">
        <v>10.5</v>
      </c>
      <c r="JE311" s="569">
        <v>10.25</v>
      </c>
      <c r="JF311" s="569">
        <v>10.25</v>
      </c>
      <c r="JG311" s="569">
        <v>10.25</v>
      </c>
      <c r="JH311" s="569">
        <v>10.25</v>
      </c>
      <c r="JI311" s="569">
        <v>10.25</v>
      </c>
      <c r="JJ311" s="569">
        <v>10.25</v>
      </c>
      <c r="JK311" s="569">
        <v>10</v>
      </c>
      <c r="JL311" s="569">
        <v>10</v>
      </c>
      <c r="JM311" s="569">
        <v>10</v>
      </c>
      <c r="JN311" s="569">
        <v>10</v>
      </c>
      <c r="JO311" s="569">
        <v>10</v>
      </c>
      <c r="JP311" s="569">
        <v>10</v>
      </c>
      <c r="JQ311" s="569">
        <v>9.5</v>
      </c>
      <c r="JR311" s="569">
        <v>9.5</v>
      </c>
      <c r="JS311" s="569">
        <v>9.5</v>
      </c>
      <c r="JT311" s="569">
        <v>9.5</v>
      </c>
      <c r="JU311" s="569">
        <v>9.5</v>
      </c>
      <c r="JV311" s="569">
        <v>9.5</v>
      </c>
      <c r="JW311" s="569">
        <v>9.5</v>
      </c>
      <c r="JX311" s="569">
        <v>9.5</v>
      </c>
      <c r="JY311" s="569">
        <v>9.5</v>
      </c>
      <c r="JZ311" s="569">
        <v>9.5</v>
      </c>
      <c r="KA311" s="569">
        <v>9.5</v>
      </c>
      <c r="KB311" s="569">
        <v>9.5</v>
      </c>
      <c r="KC311" s="569">
        <v>9.5</v>
      </c>
      <c r="KD311" s="569">
        <v>9.5</v>
      </c>
      <c r="KE311" s="569">
        <v>9.5</v>
      </c>
      <c r="KF311" s="569">
        <v>9.5</v>
      </c>
      <c r="KG311" s="569">
        <v>9.5</v>
      </c>
      <c r="KH311" s="569">
        <v>9</v>
      </c>
      <c r="KI311" s="569">
        <v>9</v>
      </c>
      <c r="KJ311" s="569">
        <v>9</v>
      </c>
      <c r="KK311" s="569">
        <v>9</v>
      </c>
      <c r="KL311" s="569">
        <v>9</v>
      </c>
      <c r="KM311" s="569">
        <v>9</v>
      </c>
      <c r="KN311" s="569">
        <v>9</v>
      </c>
      <c r="KO311" s="569">
        <v>9</v>
      </c>
      <c r="KP311" s="569">
        <v>9</v>
      </c>
      <c r="KQ311" s="569">
        <v>9</v>
      </c>
      <c r="KR311" s="569">
        <v>9</v>
      </c>
      <c r="KS311" s="569">
        <v>8.5</v>
      </c>
      <c r="KT311" s="569">
        <v>8.5</v>
      </c>
      <c r="KU311" s="569">
        <v>8.5</v>
      </c>
      <c r="KV311" s="569">
        <v>6.5</v>
      </c>
      <c r="KW311" s="569">
        <v>6.5</v>
      </c>
      <c r="KX311" s="569">
        <v>6.5</v>
      </c>
      <c r="KY311" s="569">
        <v>6.5</v>
      </c>
      <c r="KZ311" s="569">
        <v>6.5</v>
      </c>
      <c r="LA311" s="569">
        <v>6.5</v>
      </c>
      <c r="LB311" s="569">
        <v>6.5</v>
      </c>
      <c r="LC311" s="569">
        <v>6.5</v>
      </c>
      <c r="LD311" s="569">
        <v>6.5</v>
      </c>
      <c r="LE311" s="569">
        <v>6.5</v>
      </c>
      <c r="LF311" s="569">
        <v>6.5</v>
      </c>
      <c r="LG311" s="569">
        <v>0</v>
      </c>
      <c r="LH311" s="569">
        <v>0</v>
      </c>
      <c r="LI311" s="569">
        <v>0</v>
      </c>
      <c r="LJ311" s="569">
        <v>0</v>
      </c>
      <c r="LK311" s="569">
        <v>0</v>
      </c>
      <c r="LL311" s="569">
        <v>0</v>
      </c>
      <c r="LM311" s="569">
        <v>0</v>
      </c>
      <c r="LN311" s="569"/>
      <c r="LO311" s="569"/>
      <c r="LP311" s="569"/>
      <c r="LQ311" s="569"/>
      <c r="LR311" s="569"/>
      <c r="LS311" s="569"/>
      <c r="LT311" s="569"/>
      <c r="LU311" s="569"/>
      <c r="LV311" s="569"/>
      <c r="LW311" s="569"/>
      <c r="LX311" s="569"/>
      <c r="LY311" s="569"/>
      <c r="LZ311" s="569"/>
      <c r="MA311" s="569"/>
      <c r="MB311" s="569"/>
      <c r="MC311" s="569"/>
      <c r="MD311" s="569"/>
      <c r="ME311" s="569"/>
      <c r="MF311" s="569"/>
      <c r="MG311" s="569"/>
      <c r="MH311" s="569"/>
      <c r="MI311" s="569"/>
      <c r="MJ311" s="569"/>
      <c r="MK311" s="569"/>
      <c r="ML311" s="569"/>
      <c r="MM311" s="569"/>
      <c r="MN311" s="569"/>
      <c r="MO311" s="569"/>
      <c r="MP311" s="569"/>
      <c r="MQ311" s="569"/>
      <c r="MR311" s="569"/>
      <c r="MS311" s="569"/>
      <c r="MT311" s="569"/>
      <c r="MU311" s="569"/>
      <c r="MV311" s="569"/>
      <c r="MW311" s="569"/>
    </row>
    <row r="312" spans="1:361">
      <c r="A312" s="481" t="s">
        <v>106</v>
      </c>
      <c r="B312" s="592"/>
      <c r="C312" s="592"/>
      <c r="D312" s="592"/>
      <c r="E312" s="592"/>
      <c r="F312" s="592"/>
      <c r="G312" s="592"/>
      <c r="H312" s="592"/>
      <c r="I312" s="592"/>
      <c r="J312" s="592"/>
      <c r="K312" s="592"/>
      <c r="L312" s="592"/>
      <c r="M312" s="592"/>
      <c r="N312" s="592"/>
      <c r="O312" s="592"/>
      <c r="P312" s="592"/>
      <c r="Q312" s="592"/>
      <c r="R312" s="592"/>
      <c r="S312" s="592"/>
      <c r="T312" s="592"/>
      <c r="U312" s="592"/>
      <c r="V312" s="592"/>
      <c r="W312" s="592"/>
      <c r="X312" s="592"/>
      <c r="Y312" s="592"/>
      <c r="Z312" s="592"/>
      <c r="AA312" s="592"/>
      <c r="AB312" s="592">
        <v>9</v>
      </c>
      <c r="AC312" s="592"/>
      <c r="AD312" s="592">
        <v>9</v>
      </c>
      <c r="AE312" s="592">
        <v>9</v>
      </c>
      <c r="AF312" s="592">
        <v>9</v>
      </c>
      <c r="AG312" s="592">
        <v>9</v>
      </c>
      <c r="AH312" s="592">
        <v>9</v>
      </c>
      <c r="AI312" s="592">
        <v>9</v>
      </c>
      <c r="AJ312" s="592">
        <v>9</v>
      </c>
      <c r="AK312" s="592">
        <v>8</v>
      </c>
      <c r="AL312" s="592">
        <v>8</v>
      </c>
      <c r="AM312" s="592">
        <v>8</v>
      </c>
      <c r="AN312" s="592">
        <v>8</v>
      </c>
      <c r="AO312" s="592">
        <v>8</v>
      </c>
      <c r="AP312" s="592">
        <v>8</v>
      </c>
      <c r="AQ312" s="592">
        <v>8</v>
      </c>
      <c r="AR312" s="592">
        <v>8</v>
      </c>
      <c r="AS312" s="592">
        <v>8.8000000000000007</v>
      </c>
      <c r="AT312" s="592">
        <v>8.1</v>
      </c>
      <c r="AU312" s="592">
        <v>8.3000000000000007</v>
      </c>
      <c r="AV312" s="592">
        <v>8</v>
      </c>
      <c r="AW312" s="592">
        <v>8</v>
      </c>
      <c r="AX312" s="592">
        <v>8</v>
      </c>
      <c r="AY312" s="592">
        <v>8</v>
      </c>
      <c r="AZ312" s="592">
        <v>8</v>
      </c>
      <c r="BA312" s="592">
        <v>8</v>
      </c>
      <c r="BB312" s="592"/>
      <c r="BC312" s="592">
        <v>8.4</v>
      </c>
      <c r="BD312" s="592">
        <v>9</v>
      </c>
      <c r="BE312" s="592">
        <v>10</v>
      </c>
      <c r="BF312" s="592">
        <v>8.5</v>
      </c>
      <c r="BG312" s="592">
        <v>8.5</v>
      </c>
      <c r="BH312" s="592">
        <v>8.5</v>
      </c>
      <c r="BI312" s="592">
        <v>8.9</v>
      </c>
      <c r="BJ312" s="592">
        <v>8.8000000000000007</v>
      </c>
      <c r="BK312" s="592">
        <v>9</v>
      </c>
      <c r="BL312" s="592">
        <v>9.15</v>
      </c>
      <c r="BM312" s="592">
        <v>9.9700000000000006</v>
      </c>
      <c r="BN312" s="592">
        <v>7.18</v>
      </c>
      <c r="BO312" s="592"/>
      <c r="BP312" s="592">
        <v>9</v>
      </c>
      <c r="BQ312" s="592"/>
      <c r="BR312" s="592">
        <v>9.6</v>
      </c>
      <c r="BS312" s="592">
        <v>9.3000000000000007</v>
      </c>
      <c r="BT312" s="592">
        <v>9</v>
      </c>
      <c r="BU312" s="592">
        <v>8.69</v>
      </c>
      <c r="BV312" s="592">
        <v>9.0299999999999994</v>
      </c>
      <c r="BW312" s="592">
        <v>9.75</v>
      </c>
      <c r="BX312" s="592">
        <v>9.9700000000000006</v>
      </c>
      <c r="BY312" s="592">
        <v>10.48</v>
      </c>
      <c r="BZ312" s="592">
        <v>10.35</v>
      </c>
      <c r="CA312" s="592">
        <v>10.15</v>
      </c>
      <c r="CB312" s="592">
        <v>9.9600000000000009</v>
      </c>
      <c r="CC312" s="592">
        <v>9.81</v>
      </c>
      <c r="CD312" s="592">
        <v>10</v>
      </c>
      <c r="CE312" s="592">
        <v>11.15</v>
      </c>
      <c r="CF312" s="592">
        <v>11.66</v>
      </c>
      <c r="CG312" s="592">
        <v>11.14</v>
      </c>
      <c r="CH312" s="592">
        <v>11.48</v>
      </c>
      <c r="CI312" s="592">
        <v>10.45</v>
      </c>
      <c r="CJ312" s="592">
        <v>9.73</v>
      </c>
      <c r="CK312" s="592">
        <v>9.74</v>
      </c>
      <c r="CL312" s="592">
        <v>9.74</v>
      </c>
      <c r="CM312" s="592">
        <v>10.19</v>
      </c>
      <c r="CN312" s="592">
        <v>10.38</v>
      </c>
      <c r="CO312" s="592">
        <v>10.24</v>
      </c>
      <c r="CP312" s="592">
        <v>10.039999999999999</v>
      </c>
      <c r="CQ312" s="592">
        <v>9.7100000000000009</v>
      </c>
      <c r="CR312" s="592">
        <v>9.51</v>
      </c>
      <c r="CS312" s="592">
        <v>9.91</v>
      </c>
      <c r="CT312" s="592">
        <v>9.92</v>
      </c>
      <c r="CU312" s="592">
        <v>9.27</v>
      </c>
      <c r="CV312" s="592">
        <v>9.1</v>
      </c>
      <c r="CW312" s="592">
        <v>10.3</v>
      </c>
      <c r="CX312" s="592">
        <v>9.5</v>
      </c>
      <c r="CY312" s="592">
        <v>9.52</v>
      </c>
      <c r="CZ312" s="592">
        <v>9.83</v>
      </c>
      <c r="DA312" s="592">
        <v>10.38</v>
      </c>
      <c r="DB312" s="592">
        <v>10.8</v>
      </c>
      <c r="DC312" s="592">
        <v>10.76</v>
      </c>
      <c r="DD312" s="592">
        <v>11.82</v>
      </c>
      <c r="DE312" s="592">
        <v>10.38</v>
      </c>
      <c r="DF312" s="592">
        <v>11.27</v>
      </c>
      <c r="DG312" s="592">
        <v>11.15</v>
      </c>
      <c r="DH312" s="592">
        <v>10.16</v>
      </c>
      <c r="DI312" s="592">
        <v>10.6</v>
      </c>
      <c r="DJ312" s="592">
        <v>10.91</v>
      </c>
      <c r="DK312" s="592">
        <v>11.1</v>
      </c>
      <c r="DL312" s="592">
        <v>11.05</v>
      </c>
      <c r="DM312" s="592">
        <v>11.19</v>
      </c>
      <c r="DN312" s="592">
        <v>11.07</v>
      </c>
      <c r="DO312" s="592">
        <v>11.25</v>
      </c>
      <c r="DP312" s="592">
        <v>11.25</v>
      </c>
      <c r="DQ312" s="592">
        <v>11.25</v>
      </c>
      <c r="DR312" s="592">
        <v>10.5</v>
      </c>
      <c r="DS312" s="592">
        <v>6.56</v>
      </c>
      <c r="DT312" s="592">
        <v>2.2799999999999998</v>
      </c>
      <c r="DU312" s="592">
        <v>2.75</v>
      </c>
      <c r="DV312" s="592">
        <v>10</v>
      </c>
      <c r="DW312" s="592">
        <v>10.41</v>
      </c>
      <c r="DX312" s="592">
        <v>9.6300000000000008</v>
      </c>
      <c r="DY312" s="592">
        <v>9.36</v>
      </c>
      <c r="DZ312" s="592">
        <v>9.58</v>
      </c>
      <c r="EA312" s="592">
        <v>9.4499999999999993</v>
      </c>
      <c r="EB312" s="592">
        <v>9.25</v>
      </c>
      <c r="EC312" s="592">
        <v>9.64</v>
      </c>
      <c r="ED312" s="592">
        <v>9.35</v>
      </c>
      <c r="EE312" s="592">
        <v>9.25</v>
      </c>
      <c r="EF312" s="592">
        <v>8.92</v>
      </c>
      <c r="EG312" s="592">
        <v>9.33</v>
      </c>
      <c r="EH312" s="592">
        <v>7.55</v>
      </c>
      <c r="EI312" s="592">
        <v>8.41</v>
      </c>
      <c r="EJ312" s="592">
        <v>8.4</v>
      </c>
      <c r="EK312" s="592">
        <v>8.17</v>
      </c>
      <c r="EL312" s="592">
        <v>7.43</v>
      </c>
      <c r="EM312" s="592">
        <v>7.43</v>
      </c>
      <c r="EN312" s="592">
        <v>7.43</v>
      </c>
      <c r="EO312" s="592">
        <v>7.43</v>
      </c>
      <c r="EP312" s="592">
        <v>7.83</v>
      </c>
      <c r="EQ312" s="592">
        <v>7.98</v>
      </c>
      <c r="ER312" s="592">
        <v>7.98</v>
      </c>
      <c r="ES312" s="592">
        <v>7.98</v>
      </c>
      <c r="ET312" s="592">
        <v>7.98</v>
      </c>
      <c r="EU312" s="592">
        <v>6.33</v>
      </c>
      <c r="EV312" s="592">
        <v>7.06</v>
      </c>
      <c r="EW312" s="592">
        <v>6</v>
      </c>
      <c r="EX312" s="592">
        <v>5.2</v>
      </c>
      <c r="EY312" s="592">
        <v>8</v>
      </c>
      <c r="EZ312" s="592">
        <v>8.2100000000000009</v>
      </c>
      <c r="FA312" s="592">
        <v>6</v>
      </c>
      <c r="FB312" s="592">
        <v>8</v>
      </c>
      <c r="FC312" s="592">
        <v>6.99</v>
      </c>
      <c r="FD312" s="592">
        <v>8</v>
      </c>
      <c r="FE312" s="592">
        <v>6</v>
      </c>
      <c r="FF312" s="592">
        <v>6.68</v>
      </c>
      <c r="FG312" s="592">
        <v>6.62</v>
      </c>
      <c r="FH312" s="592">
        <v>7.12</v>
      </c>
      <c r="FI312" s="592">
        <v>7.01</v>
      </c>
      <c r="FJ312" s="592">
        <v>6.97</v>
      </c>
      <c r="FK312" s="592">
        <v>7.42</v>
      </c>
      <c r="FL312" s="592">
        <v>7.08</v>
      </c>
      <c r="FM312" s="592">
        <v>7.74</v>
      </c>
      <c r="FN312" s="592">
        <v>8.5399999999999991</v>
      </c>
      <c r="FO312" s="592">
        <v>10.39</v>
      </c>
      <c r="FP312" s="592">
        <v>8.98</v>
      </c>
      <c r="FQ312" s="592">
        <v>7.95</v>
      </c>
      <c r="FR312" s="592">
        <v>8.67</v>
      </c>
      <c r="FS312" s="592">
        <v>9.0299999999999994</v>
      </c>
      <c r="FT312" s="592">
        <v>9.59</v>
      </c>
      <c r="FU312" s="592">
        <v>9.2899999999999991</v>
      </c>
      <c r="FV312" s="592">
        <v>8.98</v>
      </c>
      <c r="FW312" s="592">
        <v>8.7200000000000006</v>
      </c>
      <c r="FX312" s="592">
        <v>8.07</v>
      </c>
      <c r="FY312" s="592">
        <v>7.49</v>
      </c>
      <c r="FZ312" s="592">
        <v>7.07</v>
      </c>
      <c r="GA312" s="592">
        <v>7.28</v>
      </c>
      <c r="GB312" s="592">
        <v>6.81</v>
      </c>
      <c r="GC312" s="592">
        <v>6.3</v>
      </c>
      <c r="GD312" s="592">
        <v>6.13</v>
      </c>
      <c r="GE312" s="592">
        <v>6.58</v>
      </c>
      <c r="GF312" s="592">
        <v>7.03</v>
      </c>
      <c r="GG312" s="592">
        <v>6.76</v>
      </c>
      <c r="GH312" s="592">
        <v>7.38</v>
      </c>
      <c r="GI312" s="592">
        <v>7.32</v>
      </c>
      <c r="GJ312" s="592">
        <v>7.16</v>
      </c>
      <c r="GK312" s="592">
        <v>6.84</v>
      </c>
      <c r="GL312" s="592">
        <v>6.71</v>
      </c>
      <c r="GM312" s="592">
        <v>6.74</v>
      </c>
      <c r="GN312" s="592">
        <v>6.74</v>
      </c>
      <c r="GO312" s="592">
        <v>6.86</v>
      </c>
      <c r="GP312" s="592">
        <v>6.92</v>
      </c>
      <c r="GQ312" s="592">
        <v>7</v>
      </c>
      <c r="GR312" s="592">
        <v>6.93</v>
      </c>
      <c r="GS312" s="592">
        <v>6.87</v>
      </c>
      <c r="GT312" s="592">
        <v>6.97</v>
      </c>
      <c r="GU312" s="592">
        <v>7.36</v>
      </c>
      <c r="GV312" s="592">
        <v>7.48</v>
      </c>
      <c r="GW312" s="592">
        <v>8.08</v>
      </c>
      <c r="GX312" s="592">
        <v>7.25</v>
      </c>
      <c r="GY312" s="592">
        <v>6.85752688172043</v>
      </c>
      <c r="GZ312" s="592">
        <v>7.65</v>
      </c>
      <c r="HA312" s="592">
        <v>8</v>
      </c>
      <c r="HB312" s="592">
        <v>8.5969999999999995</v>
      </c>
      <c r="HC312" s="592">
        <v>8.9499999999999993</v>
      </c>
      <c r="HD312" s="592">
        <v>9.0920645826176578</v>
      </c>
      <c r="HE312" s="592">
        <v>9.5149253731343286</v>
      </c>
      <c r="HF312" s="592">
        <v>10.81565980391167</v>
      </c>
      <c r="HG312" s="592">
        <v>10.882</v>
      </c>
      <c r="HH312" s="592">
        <v>11.901999999999999</v>
      </c>
      <c r="HI312" s="592">
        <v>11.121</v>
      </c>
      <c r="HJ312" s="592">
        <v>11.109090909090909</v>
      </c>
      <c r="HK312" s="592">
        <v>10.303343166175024</v>
      </c>
      <c r="HL312" s="592">
        <v>10.028368794326241</v>
      </c>
      <c r="HM312" s="592">
        <v>11.110509554140128</v>
      </c>
      <c r="HN312" s="592">
        <v>11.436507936507937</v>
      </c>
      <c r="HO312" s="592">
        <v>10.175298804780876</v>
      </c>
      <c r="HP312" s="592">
        <v>11.872303206997085</v>
      </c>
      <c r="HQ312" s="592">
        <v>7.5706666666666669</v>
      </c>
      <c r="HR312" s="592">
        <v>7</v>
      </c>
      <c r="HS312" s="592">
        <v>6.6967670011148268</v>
      </c>
      <c r="HT312" s="592">
        <v>6.092274678111588</v>
      </c>
      <c r="HU312" s="592">
        <v>5.5849056603773581</v>
      </c>
      <c r="HV312" s="592">
        <v>5.593</v>
      </c>
      <c r="HW312" s="592">
        <v>5.7943722943722946</v>
      </c>
      <c r="HX312" s="592">
        <v>5.8220000000000001</v>
      </c>
      <c r="HY312" s="592">
        <v>5.6462432662319255</v>
      </c>
      <c r="HZ312" s="592">
        <v>5.6899287564766841</v>
      </c>
      <c r="IA312" s="592">
        <v>5.7080000000000002</v>
      </c>
      <c r="IB312" s="592">
        <v>5.534789956542733</v>
      </c>
      <c r="IC312" s="592">
        <v>5.524643656496643</v>
      </c>
      <c r="ID312" s="592">
        <v>5.5970000000000004</v>
      </c>
      <c r="IE312" s="592">
        <v>5.7089999999999996</v>
      </c>
      <c r="IF312" s="592">
        <v>5.7050000000000001</v>
      </c>
      <c r="IG312" s="592">
        <v>4.7359999999999998</v>
      </c>
      <c r="IH312" s="592">
        <v>4.2030000000000003</v>
      </c>
      <c r="II312" s="592">
        <v>4.1180000000000003</v>
      </c>
      <c r="IJ312" s="592">
        <v>3.7909999999999999</v>
      </c>
      <c r="IK312" s="592">
        <v>3.5089999999999999</v>
      </c>
      <c r="IL312" s="592">
        <v>2.82</v>
      </c>
      <c r="IM312" s="592">
        <v>4.0339999999999998</v>
      </c>
      <c r="IN312" s="592">
        <v>3.3879999999999999</v>
      </c>
      <c r="IO312" s="592">
        <v>3.3969999999999998</v>
      </c>
      <c r="IP312" s="592">
        <v>3.6739999999999999</v>
      </c>
      <c r="IQ312" s="592">
        <v>3.448</v>
      </c>
      <c r="IR312" s="592">
        <v>3.4489999999999998</v>
      </c>
      <c r="IS312" s="592">
        <v>3.7280000000000002</v>
      </c>
      <c r="IT312" s="592">
        <v>4.9290000000000003</v>
      </c>
      <c r="IU312" s="592">
        <v>4.8</v>
      </c>
      <c r="IV312" s="592">
        <v>5.1822815864794878</v>
      </c>
      <c r="IW312" s="592">
        <v>5.5945085891298225</v>
      </c>
      <c r="IX312" s="592">
        <v>5.9159624839376503</v>
      </c>
      <c r="IY312" s="592">
        <v>5.9275818993175768</v>
      </c>
      <c r="IZ312" s="592">
        <v>5.9275818993175768</v>
      </c>
      <c r="JA312" s="592">
        <v>5.9129321382842512</v>
      </c>
      <c r="JB312" s="592">
        <v>6.6700036670333702</v>
      </c>
      <c r="JC312" s="592">
        <v>6.6118270985401457</v>
      </c>
      <c r="JD312" s="592">
        <v>6.6113762315270934</v>
      </c>
      <c r="JE312" s="592">
        <v>6.613423592107158</v>
      </c>
      <c r="JF312" s="592">
        <v>6.8184430512016716</v>
      </c>
      <c r="JG312" s="592">
        <v>6.3310000000000004</v>
      </c>
      <c r="JH312" s="592">
        <v>6.0949999999999998</v>
      </c>
      <c r="JI312" s="592">
        <v>6.2220000000000004</v>
      </c>
      <c r="JJ312" s="592">
        <v>6.3360000000000003</v>
      </c>
      <c r="JK312" s="592">
        <v>6.4017506404782241</v>
      </c>
      <c r="JL312" s="592">
        <v>6.3762923351158642</v>
      </c>
      <c r="JM312" s="592">
        <v>5.6721488007831624</v>
      </c>
      <c r="JN312" s="592">
        <v>5.7644323047394064</v>
      </c>
      <c r="JO312" s="592">
        <v>5.7258903561424566</v>
      </c>
      <c r="JP312" s="592">
        <v>5.6738062755798087</v>
      </c>
      <c r="JQ312" s="592">
        <v>5.8486467031384972</v>
      </c>
      <c r="JR312" s="592">
        <v>5.796750199238466</v>
      </c>
      <c r="JS312" s="592">
        <v>5.5348242811501596</v>
      </c>
      <c r="JT312" s="592">
        <v>5.2428234274154706</v>
      </c>
      <c r="JU312" s="592">
        <v>5.5992415623814944</v>
      </c>
      <c r="JV312" s="592">
        <v>5.7462822595199423</v>
      </c>
      <c r="JW312" s="592">
        <v>5.579318734793187</v>
      </c>
      <c r="JX312" s="592">
        <v>5.6396428571428574</v>
      </c>
      <c r="JY312" s="592">
        <v>5.6833908541846423</v>
      </c>
      <c r="JZ312" s="592">
        <v>5.5666666666666664</v>
      </c>
      <c r="KA312" s="592">
        <v>5.4788435061955028</v>
      </c>
      <c r="KB312" s="592">
        <v>5.3454807905840553</v>
      </c>
      <c r="KC312" s="592">
        <v>5.6728950296735903</v>
      </c>
      <c r="KD312" s="592">
        <v>5.6362586605080836</v>
      </c>
      <c r="KE312" s="592">
        <v>5.447000638162093</v>
      </c>
      <c r="KF312" s="592">
        <v>5.4869511111111109</v>
      </c>
      <c r="KG312" s="592">
        <v>5.4084780636618426</v>
      </c>
      <c r="KH312" s="592">
        <v>5.3475366430260047</v>
      </c>
      <c r="KI312" s="592">
        <v>5.3689950046566759</v>
      </c>
      <c r="KJ312" s="592">
        <v>5.4905168905168908</v>
      </c>
      <c r="KK312" s="592">
        <v>5.4539999999999997</v>
      </c>
      <c r="KL312" s="592">
        <v>5.4737343297974927</v>
      </c>
      <c r="KM312" s="592">
        <v>5.4745677020303889</v>
      </c>
      <c r="KN312" s="592">
        <v>5.448272391814827</v>
      </c>
      <c r="KO312" s="592">
        <v>5.5170000000000003</v>
      </c>
      <c r="KP312" s="592">
        <v>5.569490779239838</v>
      </c>
      <c r="KQ312" s="592">
        <v>5.5189384067413778</v>
      </c>
      <c r="KR312" s="592">
        <v>5.5189384067413778</v>
      </c>
      <c r="KS312" s="592">
        <v>5.47333004351532</v>
      </c>
      <c r="KT312" s="592">
        <v>5.299769726190048</v>
      </c>
      <c r="KU312" s="592">
        <v>5.2910000000000004</v>
      </c>
      <c r="KV312" s="592">
        <v>5.2809999999999997</v>
      </c>
      <c r="KW312" s="592">
        <v>5.2759999999999998</v>
      </c>
      <c r="KX312" s="592">
        <v>5.2619999999999996</v>
      </c>
      <c r="KY312" s="592">
        <v>5.27</v>
      </c>
      <c r="KZ312" s="592">
        <v>5.2298879202988795</v>
      </c>
      <c r="LA312" s="592">
        <v>5.2359999999999998</v>
      </c>
      <c r="LB312" s="592">
        <v>5.1725576289791437</v>
      </c>
      <c r="LC312" s="592">
        <v>5.1840000000000002</v>
      </c>
      <c r="LD312" s="592">
        <v>5.186884963377854</v>
      </c>
      <c r="LE312" s="592">
        <v>5.1907584448693438</v>
      </c>
      <c r="LF312" s="592">
        <v>5.1927144802541987</v>
      </c>
      <c r="LG312" s="592">
        <v>0</v>
      </c>
      <c r="LH312" s="592">
        <v>0</v>
      </c>
      <c r="LI312" s="592">
        <v>0</v>
      </c>
      <c r="LJ312" s="592">
        <v>0</v>
      </c>
      <c r="LK312" s="592">
        <v>0</v>
      </c>
      <c r="LL312" s="592">
        <v>0</v>
      </c>
      <c r="LM312" s="592">
        <v>0</v>
      </c>
      <c r="LN312" s="592"/>
      <c r="LO312" s="592"/>
      <c r="LP312" s="592"/>
      <c r="LQ312" s="592"/>
      <c r="LR312" s="592"/>
      <c r="LS312" s="592"/>
      <c r="LT312" s="592"/>
      <c r="LU312" s="592"/>
      <c r="LV312" s="592"/>
      <c r="LW312" s="592"/>
      <c r="LX312" s="592"/>
      <c r="LY312" s="592"/>
      <c r="LZ312" s="592"/>
      <c r="MA312" s="592"/>
      <c r="MB312" s="592"/>
      <c r="MC312" s="592"/>
      <c r="MD312" s="592"/>
      <c r="ME312" s="592"/>
      <c r="MF312" s="592"/>
      <c r="MG312" s="592"/>
      <c r="MH312" s="592"/>
      <c r="MI312" s="592"/>
      <c r="MJ312" s="592"/>
      <c r="MK312" s="592"/>
      <c r="ML312" s="592"/>
      <c r="MM312" s="592"/>
      <c r="MN312" s="592"/>
      <c r="MO312" s="592"/>
      <c r="MP312" s="592"/>
      <c r="MQ312" s="592"/>
      <c r="MR312" s="592"/>
      <c r="MS312" s="592"/>
      <c r="MT312" s="592"/>
      <c r="MU312" s="592"/>
      <c r="MV312" s="592"/>
      <c r="MW312" s="592"/>
    </row>
    <row r="313" spans="1:361">
      <c r="A313" s="481" t="s">
        <v>602</v>
      </c>
      <c r="B313" s="113">
        <v>0</v>
      </c>
      <c r="C313" s="113">
        <v>0</v>
      </c>
      <c r="D313" s="113">
        <v>0</v>
      </c>
      <c r="E313" s="113">
        <v>0</v>
      </c>
      <c r="F313" s="113">
        <v>0</v>
      </c>
      <c r="G313" s="113">
        <v>0</v>
      </c>
      <c r="H313" s="113">
        <v>0</v>
      </c>
      <c r="I313" s="113">
        <v>0</v>
      </c>
      <c r="J313" s="113">
        <v>0</v>
      </c>
      <c r="K313" s="113">
        <v>0</v>
      </c>
      <c r="L313" s="113">
        <v>0</v>
      </c>
      <c r="M313" s="113">
        <v>0</v>
      </c>
      <c r="N313" s="113">
        <v>0</v>
      </c>
      <c r="O313" s="113">
        <v>0</v>
      </c>
      <c r="P313" s="113">
        <v>0</v>
      </c>
      <c r="Q313" s="113">
        <v>0</v>
      </c>
      <c r="R313" s="113">
        <v>0</v>
      </c>
      <c r="S313" s="113">
        <v>0</v>
      </c>
      <c r="T313" s="113">
        <v>0</v>
      </c>
      <c r="U313" s="113">
        <v>0</v>
      </c>
      <c r="V313" s="113">
        <v>0</v>
      </c>
      <c r="W313" s="113">
        <v>0</v>
      </c>
      <c r="X313" s="113">
        <v>0</v>
      </c>
      <c r="Y313" s="113">
        <v>0</v>
      </c>
      <c r="Z313" s="113">
        <v>0</v>
      </c>
      <c r="AA313" s="113">
        <v>0</v>
      </c>
      <c r="AB313" s="113">
        <v>0</v>
      </c>
      <c r="AC313" s="113">
        <v>0</v>
      </c>
      <c r="AD313" s="113">
        <v>0</v>
      </c>
      <c r="AE313" s="113">
        <v>0</v>
      </c>
      <c r="AF313" s="113">
        <v>0</v>
      </c>
      <c r="AG313" s="113">
        <v>0</v>
      </c>
      <c r="AH313" s="113">
        <v>0</v>
      </c>
      <c r="AI313" s="113">
        <v>0</v>
      </c>
      <c r="AJ313" s="113">
        <v>0</v>
      </c>
      <c r="AK313" s="113">
        <v>0</v>
      </c>
      <c r="AL313" s="113">
        <v>0</v>
      </c>
      <c r="AM313" s="113">
        <v>0</v>
      </c>
      <c r="AN313" s="113">
        <v>0</v>
      </c>
      <c r="AO313" s="113">
        <v>0</v>
      </c>
      <c r="AP313" s="113">
        <v>0</v>
      </c>
      <c r="AQ313" s="113">
        <v>0</v>
      </c>
      <c r="AR313" s="113">
        <v>0</v>
      </c>
      <c r="AS313" s="113">
        <v>0</v>
      </c>
      <c r="AT313" s="113">
        <v>0</v>
      </c>
      <c r="AU313" s="113">
        <v>0</v>
      </c>
      <c r="AV313" s="113">
        <v>0</v>
      </c>
      <c r="AW313" s="113">
        <v>0</v>
      </c>
      <c r="AX313" s="113">
        <v>0</v>
      </c>
      <c r="AY313" s="113">
        <v>0</v>
      </c>
      <c r="AZ313" s="113">
        <v>0</v>
      </c>
      <c r="BA313" s="113">
        <v>0</v>
      </c>
      <c r="BB313" s="113">
        <v>0</v>
      </c>
      <c r="BC313" s="113">
        <v>0</v>
      </c>
      <c r="BD313" s="113">
        <v>0</v>
      </c>
      <c r="BE313" s="113">
        <v>0</v>
      </c>
      <c r="BF313" s="113">
        <v>0</v>
      </c>
      <c r="BG313" s="113">
        <v>0</v>
      </c>
      <c r="BH313" s="113">
        <v>0</v>
      </c>
      <c r="BI313" s="113">
        <v>0</v>
      </c>
      <c r="BJ313" s="113">
        <v>0</v>
      </c>
      <c r="BK313" s="113">
        <v>0</v>
      </c>
      <c r="BL313" s="113">
        <v>0</v>
      </c>
      <c r="BM313" s="113">
        <v>0</v>
      </c>
      <c r="BN313" s="113">
        <v>0</v>
      </c>
      <c r="BO313" s="113">
        <v>0</v>
      </c>
      <c r="BP313" s="113">
        <v>0</v>
      </c>
      <c r="BQ313" s="113">
        <v>0</v>
      </c>
      <c r="BR313" s="113">
        <v>0</v>
      </c>
      <c r="BS313" s="113">
        <v>0</v>
      </c>
      <c r="BT313" s="113">
        <v>0</v>
      </c>
      <c r="BU313" s="113">
        <v>0</v>
      </c>
      <c r="BV313" s="113">
        <v>0</v>
      </c>
      <c r="BW313" s="113">
        <v>0</v>
      </c>
      <c r="BX313" s="113">
        <v>0</v>
      </c>
      <c r="BY313" s="113">
        <v>0</v>
      </c>
      <c r="BZ313" s="113">
        <v>0</v>
      </c>
      <c r="CA313" s="113">
        <v>0</v>
      </c>
      <c r="CB313" s="113">
        <v>0</v>
      </c>
      <c r="CC313" s="113">
        <v>0</v>
      </c>
      <c r="CD313" s="113">
        <v>0</v>
      </c>
      <c r="CE313" s="113">
        <v>0</v>
      </c>
      <c r="CF313" s="113">
        <v>0</v>
      </c>
      <c r="CG313" s="113">
        <v>0</v>
      </c>
      <c r="CH313" s="113"/>
      <c r="CI313" s="113"/>
      <c r="CJ313" s="113"/>
      <c r="CK313" s="113"/>
      <c r="CL313" s="113"/>
      <c r="CM313" s="113"/>
      <c r="CN313" s="113"/>
      <c r="CO313" s="113"/>
      <c r="CP313" s="113"/>
      <c r="CQ313" s="113"/>
      <c r="CR313" s="113"/>
      <c r="CS313" s="113"/>
      <c r="CT313" s="113"/>
      <c r="CU313" s="113"/>
      <c r="CV313" s="113"/>
      <c r="CW313" s="113"/>
      <c r="CX313" s="113"/>
      <c r="CY313" s="113"/>
      <c r="CZ313" s="113"/>
      <c r="DA313" s="113"/>
      <c r="DB313" s="113"/>
      <c r="DC313" s="113"/>
      <c r="DD313" s="113"/>
      <c r="DE313" s="113"/>
      <c r="DF313" s="113"/>
      <c r="DG313" s="113"/>
      <c r="DH313" s="113"/>
      <c r="DI313" s="113"/>
      <c r="DJ313" s="113"/>
      <c r="DK313" s="113"/>
      <c r="DL313" s="113"/>
      <c r="DM313" s="113"/>
      <c r="DN313" s="113"/>
      <c r="DO313" s="113"/>
      <c r="DP313" s="113"/>
      <c r="DQ313" s="113"/>
      <c r="DR313" s="113"/>
      <c r="DS313" s="113"/>
      <c r="DT313" s="113"/>
      <c r="DU313" s="113"/>
      <c r="DV313" s="113"/>
      <c r="DW313" s="113"/>
      <c r="DX313" s="113"/>
      <c r="DY313" s="113"/>
      <c r="DZ313" s="113"/>
      <c r="EA313" s="113"/>
      <c r="EB313" s="113"/>
      <c r="EC313" s="113"/>
      <c r="ED313" s="113"/>
      <c r="EE313" s="113"/>
      <c r="EF313" s="113"/>
      <c r="EG313" s="113"/>
      <c r="EH313" s="113"/>
      <c r="EI313" s="113"/>
      <c r="EJ313" s="113"/>
      <c r="EK313" s="113"/>
      <c r="EL313" s="113"/>
      <c r="EM313" s="113"/>
      <c r="EN313" s="113"/>
      <c r="EO313" s="113"/>
      <c r="EP313" s="113"/>
      <c r="EQ313" s="113"/>
      <c r="ER313" s="113"/>
      <c r="ES313" s="113"/>
      <c r="ET313" s="113"/>
      <c r="EU313" s="113"/>
      <c r="EV313" s="113"/>
      <c r="EW313" s="113"/>
      <c r="EX313" s="113"/>
      <c r="EY313" s="113"/>
      <c r="EZ313" s="113"/>
      <c r="FA313" s="113"/>
      <c r="FB313" s="113">
        <v>8</v>
      </c>
      <c r="FC313" s="113">
        <v>8</v>
      </c>
      <c r="FD313" s="113">
        <v>8</v>
      </c>
      <c r="FE313" s="113">
        <v>8</v>
      </c>
      <c r="FF313" s="113">
        <v>8</v>
      </c>
      <c r="FG313" s="113">
        <v>8</v>
      </c>
      <c r="FH313" s="113">
        <v>8</v>
      </c>
      <c r="FI313" s="113">
        <v>8</v>
      </c>
      <c r="FJ313" s="113">
        <v>8</v>
      </c>
      <c r="FK313" s="113">
        <v>8</v>
      </c>
      <c r="FL313" s="113">
        <v>8</v>
      </c>
      <c r="FM313" s="113">
        <v>8</v>
      </c>
      <c r="FN313" s="113">
        <v>8</v>
      </c>
      <c r="FO313" s="113">
        <v>5</v>
      </c>
      <c r="FP313" s="113">
        <v>5</v>
      </c>
      <c r="FQ313" s="113">
        <v>5</v>
      </c>
      <c r="FR313" s="113">
        <v>5</v>
      </c>
      <c r="FS313" s="113">
        <v>5</v>
      </c>
      <c r="FT313" s="113">
        <v>5</v>
      </c>
      <c r="FU313" s="113">
        <v>5</v>
      </c>
      <c r="FV313" s="113">
        <v>5</v>
      </c>
      <c r="FW313" s="113">
        <v>5</v>
      </c>
      <c r="FX313" s="113">
        <v>5</v>
      </c>
      <c r="FY313" s="113">
        <v>5</v>
      </c>
      <c r="FZ313" s="113">
        <v>5</v>
      </c>
      <c r="GA313" s="113">
        <v>5</v>
      </c>
      <c r="GB313" s="113">
        <v>5</v>
      </c>
      <c r="GC313" s="113">
        <v>5</v>
      </c>
      <c r="GD313" s="113">
        <v>5</v>
      </c>
      <c r="GE313" s="113">
        <v>5</v>
      </c>
      <c r="GF313" s="113">
        <v>5</v>
      </c>
      <c r="GG313" s="113">
        <v>5</v>
      </c>
      <c r="GH313" s="113">
        <v>5</v>
      </c>
      <c r="GI313" s="113">
        <v>5</v>
      </c>
      <c r="GJ313" s="113">
        <v>5</v>
      </c>
      <c r="GK313" s="113">
        <v>5</v>
      </c>
      <c r="GL313" s="113">
        <v>5</v>
      </c>
      <c r="GM313" s="113">
        <v>5</v>
      </c>
      <c r="GN313" s="113">
        <v>5</v>
      </c>
      <c r="GO313" s="113">
        <v>5</v>
      </c>
      <c r="GP313" s="113">
        <v>5</v>
      </c>
      <c r="GQ313" s="113">
        <v>5</v>
      </c>
      <c r="GR313" s="113">
        <v>5</v>
      </c>
      <c r="GS313" s="113">
        <v>5</v>
      </c>
      <c r="GT313" s="113">
        <v>5</v>
      </c>
      <c r="GU313" s="113">
        <v>5</v>
      </c>
      <c r="GV313" s="113">
        <v>5</v>
      </c>
      <c r="GW313" s="113">
        <v>5</v>
      </c>
      <c r="GX313" s="113">
        <v>5</v>
      </c>
      <c r="GY313" s="113">
        <v>5</v>
      </c>
      <c r="GZ313" s="113">
        <v>5</v>
      </c>
      <c r="HA313" s="113">
        <v>5</v>
      </c>
      <c r="HB313" s="113">
        <v>5</v>
      </c>
      <c r="HC313" s="113">
        <v>5</v>
      </c>
      <c r="HD313" s="113">
        <v>5</v>
      </c>
      <c r="HE313" s="113">
        <v>5</v>
      </c>
      <c r="HF313" s="113">
        <v>5</v>
      </c>
      <c r="HG313" s="113">
        <v>5</v>
      </c>
      <c r="HH313" s="113">
        <v>5</v>
      </c>
      <c r="HI313" s="113">
        <v>5</v>
      </c>
      <c r="HJ313" s="113">
        <v>5</v>
      </c>
      <c r="HK313" s="113">
        <v>5</v>
      </c>
      <c r="HL313" s="113">
        <v>5</v>
      </c>
      <c r="HM313" s="113">
        <v>5</v>
      </c>
      <c r="HN313" s="113">
        <v>5</v>
      </c>
      <c r="HO313" s="113">
        <v>5</v>
      </c>
      <c r="HP313" s="113">
        <v>5</v>
      </c>
      <c r="HQ313" s="113">
        <v>5</v>
      </c>
      <c r="HR313" s="113">
        <v>5</v>
      </c>
      <c r="HS313" s="113">
        <v>5</v>
      </c>
      <c r="HT313" s="113">
        <v>5</v>
      </c>
      <c r="HU313" s="113">
        <v>5</v>
      </c>
      <c r="HV313" s="113">
        <v>5</v>
      </c>
      <c r="HW313" s="113">
        <v>5</v>
      </c>
      <c r="HX313" s="113">
        <v>5</v>
      </c>
      <c r="HY313" s="113">
        <v>5</v>
      </c>
      <c r="HZ313" s="113">
        <v>5</v>
      </c>
      <c r="IA313" s="113">
        <v>5</v>
      </c>
      <c r="IB313" s="113">
        <v>5</v>
      </c>
      <c r="IC313" s="113">
        <v>5</v>
      </c>
      <c r="ID313" s="113">
        <v>5</v>
      </c>
      <c r="IE313" s="113">
        <v>5</v>
      </c>
      <c r="IF313" s="113">
        <v>5</v>
      </c>
      <c r="IG313" s="113">
        <v>5</v>
      </c>
      <c r="IH313" s="113">
        <v>5</v>
      </c>
      <c r="II313" s="113">
        <v>5</v>
      </c>
      <c r="IJ313" s="113">
        <v>5</v>
      </c>
      <c r="IK313" s="113">
        <v>5</v>
      </c>
      <c r="IL313" s="113">
        <v>5</v>
      </c>
      <c r="IM313" s="113">
        <v>5</v>
      </c>
      <c r="IN313" s="113">
        <v>5</v>
      </c>
      <c r="IO313" s="113">
        <v>5</v>
      </c>
      <c r="IP313" s="113">
        <v>5</v>
      </c>
      <c r="IQ313" s="113">
        <v>5</v>
      </c>
      <c r="IR313" s="113">
        <v>5</v>
      </c>
      <c r="IS313" s="113">
        <v>5</v>
      </c>
      <c r="IT313" s="113">
        <v>5</v>
      </c>
      <c r="IU313" s="113">
        <v>5</v>
      </c>
      <c r="IV313" s="113">
        <v>5</v>
      </c>
      <c r="IW313" s="113">
        <v>5</v>
      </c>
      <c r="IX313" s="113">
        <v>5</v>
      </c>
      <c r="IY313" s="113">
        <v>5</v>
      </c>
      <c r="IZ313" s="113">
        <v>5</v>
      </c>
      <c r="JA313" s="113">
        <v>5</v>
      </c>
      <c r="JB313" s="113">
        <v>5</v>
      </c>
      <c r="JC313" s="113">
        <v>5</v>
      </c>
      <c r="JD313" s="113">
        <v>5</v>
      </c>
      <c r="JE313" s="113">
        <v>5</v>
      </c>
      <c r="JF313" s="113">
        <v>5</v>
      </c>
      <c r="JG313" s="113">
        <v>5</v>
      </c>
      <c r="JH313" s="113">
        <v>5</v>
      </c>
      <c r="JI313" s="113">
        <v>5</v>
      </c>
      <c r="JJ313" s="113">
        <v>5</v>
      </c>
      <c r="JK313" s="113">
        <v>5</v>
      </c>
      <c r="JL313" s="113">
        <v>5</v>
      </c>
      <c r="JM313" s="113">
        <v>5</v>
      </c>
      <c r="JN313" s="113">
        <v>5</v>
      </c>
      <c r="JO313" s="113">
        <v>5</v>
      </c>
      <c r="JP313" s="113">
        <v>5</v>
      </c>
      <c r="JQ313" s="113">
        <v>5</v>
      </c>
      <c r="JR313" s="113">
        <v>5</v>
      </c>
      <c r="JS313" s="113">
        <v>5</v>
      </c>
      <c r="JT313" s="113">
        <v>5</v>
      </c>
      <c r="JU313" s="113">
        <v>5</v>
      </c>
      <c r="JV313" s="113">
        <v>5</v>
      </c>
      <c r="JW313" s="113">
        <v>5</v>
      </c>
      <c r="JX313" s="113">
        <v>5</v>
      </c>
      <c r="JY313" s="113">
        <v>5</v>
      </c>
      <c r="JZ313" s="113">
        <v>5</v>
      </c>
      <c r="KA313" s="113">
        <v>5</v>
      </c>
      <c r="KB313" s="113">
        <v>5</v>
      </c>
      <c r="KC313" s="113">
        <v>5</v>
      </c>
      <c r="KD313" s="113">
        <v>5</v>
      </c>
      <c r="KE313" s="113">
        <v>5</v>
      </c>
      <c r="KF313" s="113">
        <v>5</v>
      </c>
      <c r="KG313" s="113">
        <v>5</v>
      </c>
      <c r="KH313" s="113">
        <v>5</v>
      </c>
      <c r="KI313" s="113">
        <v>5</v>
      </c>
      <c r="KJ313" s="113">
        <v>5</v>
      </c>
      <c r="KK313" s="113">
        <v>5</v>
      </c>
      <c r="KL313" s="113">
        <v>5</v>
      </c>
      <c r="KM313" s="113">
        <v>5</v>
      </c>
      <c r="KN313" s="113">
        <v>5</v>
      </c>
      <c r="KO313" s="113">
        <v>5</v>
      </c>
      <c r="KP313" s="113">
        <v>5</v>
      </c>
      <c r="KQ313" s="113">
        <v>5</v>
      </c>
      <c r="KR313" s="113">
        <v>5</v>
      </c>
      <c r="KS313" s="113">
        <v>4</v>
      </c>
      <c r="KT313" s="113">
        <v>4</v>
      </c>
      <c r="KU313" s="113">
        <v>4</v>
      </c>
      <c r="KV313" s="113">
        <v>4</v>
      </c>
      <c r="KW313" s="113">
        <v>4</v>
      </c>
      <c r="KX313" s="113">
        <v>4</v>
      </c>
      <c r="KY313" s="113">
        <v>4</v>
      </c>
      <c r="KZ313" s="113">
        <v>4</v>
      </c>
      <c r="LA313" s="113">
        <v>4</v>
      </c>
      <c r="LB313" s="113">
        <v>4</v>
      </c>
      <c r="LC313" s="113">
        <v>4</v>
      </c>
      <c r="LD313" s="113">
        <v>4</v>
      </c>
      <c r="LE313" s="113">
        <v>4</v>
      </c>
      <c r="LF313" s="113">
        <v>4</v>
      </c>
      <c r="LG313" s="113">
        <v>0</v>
      </c>
      <c r="LH313" s="113">
        <v>0</v>
      </c>
      <c r="LI313" s="113">
        <v>0</v>
      </c>
      <c r="LJ313" s="113">
        <v>0</v>
      </c>
      <c r="LK313" s="113">
        <v>0</v>
      </c>
      <c r="LL313" s="113">
        <v>0</v>
      </c>
      <c r="LM313" s="113">
        <v>0</v>
      </c>
      <c r="LN313" s="113"/>
      <c r="LO313" s="113"/>
      <c r="LP313" s="113"/>
      <c r="LQ313" s="113"/>
      <c r="LR313" s="113"/>
      <c r="LS313" s="113"/>
      <c r="LT313" s="113"/>
      <c r="LU313" s="113"/>
      <c r="LV313" s="113"/>
      <c r="LW313" s="113"/>
      <c r="LX313" s="113"/>
      <c r="LY313" s="113"/>
      <c r="LZ313" s="113"/>
      <c r="MA313" s="113"/>
      <c r="MB313" s="113"/>
      <c r="MC313" s="113"/>
      <c r="MD313" s="113"/>
      <c r="ME313" s="113"/>
      <c r="MF313" s="113"/>
      <c r="MG313" s="113"/>
      <c r="MH313" s="113"/>
      <c r="MI313" s="113"/>
      <c r="MJ313" s="113"/>
      <c r="MK313" s="113"/>
      <c r="ML313" s="113"/>
      <c r="MM313" s="113"/>
      <c r="MN313" s="113"/>
      <c r="MO313" s="113"/>
      <c r="MP313" s="113"/>
      <c r="MQ313" s="113"/>
      <c r="MR313" s="113"/>
      <c r="MS313" s="113"/>
      <c r="MT313" s="113"/>
      <c r="MU313" s="113"/>
      <c r="MV313" s="113"/>
      <c r="MW313" s="113"/>
    </row>
    <row r="314" spans="1:361">
      <c r="A314" s="482" t="s">
        <v>858</v>
      </c>
      <c r="B314" s="113">
        <v>0</v>
      </c>
      <c r="C314" s="113">
        <v>0</v>
      </c>
      <c r="D314" s="113">
        <v>0</v>
      </c>
      <c r="E314" s="113">
        <v>0</v>
      </c>
      <c r="F314" s="113">
        <v>0</v>
      </c>
      <c r="G314" s="113">
        <v>0</v>
      </c>
      <c r="H314" s="113">
        <v>0</v>
      </c>
      <c r="I314" s="113">
        <v>0</v>
      </c>
      <c r="J314" s="113">
        <v>0</v>
      </c>
      <c r="K314" s="113">
        <v>0</v>
      </c>
      <c r="L314" s="113">
        <v>0</v>
      </c>
      <c r="M314" s="113">
        <v>0</v>
      </c>
      <c r="N314" s="113">
        <v>0</v>
      </c>
      <c r="O314" s="113">
        <v>0</v>
      </c>
      <c r="P314" s="113">
        <v>0</v>
      </c>
      <c r="Q314" s="113">
        <v>0</v>
      </c>
      <c r="R314" s="113">
        <v>0</v>
      </c>
      <c r="S314" s="113">
        <v>0</v>
      </c>
      <c r="T314" s="113">
        <v>0</v>
      </c>
      <c r="U314" s="113">
        <v>0</v>
      </c>
      <c r="V314" s="113">
        <v>0</v>
      </c>
      <c r="W314" s="113">
        <v>0</v>
      </c>
      <c r="X314" s="113">
        <v>0</v>
      </c>
      <c r="Y314" s="113">
        <v>0</v>
      </c>
      <c r="Z314" s="113">
        <v>0</v>
      </c>
      <c r="AA314" s="113">
        <v>0</v>
      </c>
      <c r="AB314" s="113">
        <v>0</v>
      </c>
      <c r="AC314" s="113">
        <v>0</v>
      </c>
      <c r="AD314" s="113">
        <v>0</v>
      </c>
      <c r="AE314" s="113">
        <v>0</v>
      </c>
      <c r="AF314" s="113">
        <v>0</v>
      </c>
      <c r="AG314" s="113">
        <v>0</v>
      </c>
      <c r="AH314" s="113">
        <v>0</v>
      </c>
      <c r="AI314" s="113">
        <v>0</v>
      </c>
      <c r="AJ314" s="113">
        <v>0</v>
      </c>
      <c r="AK314" s="113">
        <v>0</v>
      </c>
      <c r="AL314" s="113">
        <v>0</v>
      </c>
      <c r="AM314" s="113">
        <v>0</v>
      </c>
      <c r="AN314" s="113">
        <v>0</v>
      </c>
      <c r="AO314" s="113">
        <v>0</v>
      </c>
      <c r="AP314" s="113">
        <v>0</v>
      </c>
      <c r="AQ314" s="113">
        <v>0</v>
      </c>
      <c r="AR314" s="113">
        <v>0</v>
      </c>
      <c r="AS314" s="113">
        <v>0</v>
      </c>
      <c r="AT314" s="113">
        <v>0</v>
      </c>
      <c r="AU314" s="113">
        <v>0</v>
      </c>
      <c r="AV314" s="113">
        <v>0</v>
      </c>
      <c r="AW314" s="113">
        <v>0</v>
      </c>
      <c r="AX314" s="113">
        <v>0</v>
      </c>
      <c r="AY314" s="113">
        <v>0</v>
      </c>
      <c r="AZ314" s="113">
        <v>0</v>
      </c>
      <c r="BA314" s="113">
        <v>0</v>
      </c>
      <c r="BB314" s="113">
        <v>0</v>
      </c>
      <c r="BC314" s="113">
        <v>0</v>
      </c>
      <c r="BD314" s="113">
        <v>0</v>
      </c>
      <c r="BE314" s="113">
        <v>0</v>
      </c>
      <c r="BF314" s="113">
        <v>0</v>
      </c>
      <c r="BG314" s="113">
        <v>0</v>
      </c>
      <c r="BH314" s="113">
        <v>0</v>
      </c>
      <c r="BI314" s="113">
        <v>0</v>
      </c>
      <c r="BJ314" s="113">
        <v>0</v>
      </c>
      <c r="BK314" s="113">
        <v>0</v>
      </c>
      <c r="BL314" s="113">
        <v>0</v>
      </c>
      <c r="BM314" s="113">
        <v>0</v>
      </c>
      <c r="BN314" s="113">
        <v>0</v>
      </c>
      <c r="BO314" s="113">
        <v>0</v>
      </c>
      <c r="BP314" s="113">
        <v>0</v>
      </c>
      <c r="BQ314" s="113">
        <v>0</v>
      </c>
      <c r="BR314" s="113">
        <v>0</v>
      </c>
      <c r="BS314" s="113">
        <v>0</v>
      </c>
      <c r="BT314" s="113">
        <v>0</v>
      </c>
      <c r="BU314" s="113">
        <v>0</v>
      </c>
      <c r="BV314" s="113">
        <v>0</v>
      </c>
      <c r="BW314" s="113">
        <v>0</v>
      </c>
      <c r="BX314" s="113">
        <v>0</v>
      </c>
      <c r="BY314" s="113">
        <v>0</v>
      </c>
      <c r="BZ314" s="113">
        <v>0</v>
      </c>
      <c r="CA314" s="113">
        <v>0</v>
      </c>
      <c r="CB314" s="113">
        <v>0</v>
      </c>
      <c r="CC314" s="113">
        <v>0</v>
      </c>
      <c r="CD314" s="113">
        <v>0</v>
      </c>
      <c r="CE314" s="113">
        <v>0</v>
      </c>
      <c r="CF314" s="113">
        <v>0</v>
      </c>
      <c r="CG314" s="113">
        <v>0</v>
      </c>
      <c r="CH314" s="113"/>
      <c r="CI314" s="113"/>
      <c r="CJ314" s="113"/>
      <c r="CK314" s="113"/>
      <c r="CL314" s="113"/>
      <c r="CM314" s="113"/>
      <c r="CN314" s="113"/>
      <c r="CO314" s="113"/>
      <c r="CP314" s="113"/>
      <c r="CQ314" s="113"/>
      <c r="CR314" s="113"/>
      <c r="CS314" s="113"/>
      <c r="CT314" s="113"/>
      <c r="CU314" s="113"/>
      <c r="CV314" s="113"/>
      <c r="CW314" s="113"/>
      <c r="CX314" s="113"/>
      <c r="CY314" s="113"/>
      <c r="CZ314" s="113"/>
      <c r="DA314" s="113"/>
      <c r="DB314" s="113"/>
      <c r="DC314" s="113"/>
      <c r="DD314" s="113"/>
      <c r="DE314" s="113"/>
      <c r="DF314" s="113"/>
      <c r="DG314" s="113"/>
      <c r="DH314" s="113"/>
      <c r="DI314" s="113"/>
      <c r="DJ314" s="113"/>
      <c r="DK314" s="113"/>
      <c r="DL314" s="113"/>
      <c r="DM314" s="113"/>
      <c r="DN314" s="113"/>
      <c r="DO314" s="113"/>
      <c r="DP314" s="113"/>
      <c r="DQ314" s="113"/>
      <c r="DR314" s="113"/>
      <c r="DS314" s="113"/>
      <c r="DT314" s="113"/>
      <c r="DU314" s="113"/>
      <c r="DV314" s="113"/>
      <c r="DW314" s="113"/>
      <c r="DX314" s="113"/>
      <c r="DY314" s="113"/>
      <c r="DZ314" s="113"/>
      <c r="EA314" s="113"/>
      <c r="EB314" s="113"/>
      <c r="EC314" s="113"/>
      <c r="ED314" s="113"/>
      <c r="EE314" s="113"/>
      <c r="EF314" s="113"/>
      <c r="EG314" s="113"/>
      <c r="EH314" s="113"/>
      <c r="EI314" s="113"/>
      <c r="EJ314" s="113"/>
      <c r="EK314" s="113"/>
      <c r="EL314" s="113"/>
      <c r="EM314" s="113"/>
      <c r="EN314" s="113"/>
      <c r="EO314" s="113"/>
      <c r="EP314" s="113"/>
      <c r="EQ314" s="113"/>
      <c r="ER314" s="113"/>
      <c r="ES314" s="113"/>
      <c r="ET314" s="113"/>
      <c r="EU314" s="113"/>
      <c r="EV314" s="113"/>
      <c r="EW314" s="113"/>
      <c r="EX314" s="113"/>
      <c r="EY314" s="113"/>
      <c r="EZ314" s="113"/>
      <c r="FA314" s="113"/>
      <c r="FB314" s="113">
        <v>0</v>
      </c>
      <c r="FC314" s="113">
        <v>0</v>
      </c>
      <c r="FD314" s="113">
        <v>0</v>
      </c>
      <c r="FE314" s="113">
        <v>0</v>
      </c>
      <c r="FF314" s="113">
        <v>0</v>
      </c>
      <c r="FG314" s="113">
        <v>0</v>
      </c>
      <c r="FH314" s="113">
        <v>0</v>
      </c>
      <c r="FI314" s="113">
        <v>0</v>
      </c>
      <c r="FJ314" s="113">
        <v>0</v>
      </c>
      <c r="FK314" s="113">
        <v>0</v>
      </c>
      <c r="FL314" s="113">
        <v>0</v>
      </c>
      <c r="FM314" s="113">
        <v>0</v>
      </c>
      <c r="FN314" s="113">
        <v>0</v>
      </c>
      <c r="FO314" s="113">
        <v>0</v>
      </c>
      <c r="FP314" s="113">
        <v>0</v>
      </c>
      <c r="FQ314" s="113">
        <v>0</v>
      </c>
      <c r="FR314" s="113">
        <v>0</v>
      </c>
      <c r="FS314" s="113">
        <v>0</v>
      </c>
      <c r="FT314" s="113">
        <v>0</v>
      </c>
      <c r="FU314" s="113">
        <v>0</v>
      </c>
      <c r="FV314" s="113">
        <v>0</v>
      </c>
      <c r="FW314" s="113">
        <v>0</v>
      </c>
      <c r="FX314" s="113">
        <v>0</v>
      </c>
      <c r="FY314" s="113">
        <v>0</v>
      </c>
      <c r="FZ314" s="113">
        <v>0</v>
      </c>
      <c r="GA314" s="113">
        <v>0</v>
      </c>
      <c r="GB314" s="113">
        <v>0</v>
      </c>
      <c r="GC314" s="113">
        <v>0</v>
      </c>
      <c r="GD314" s="113">
        <v>0</v>
      </c>
      <c r="GE314" s="113">
        <v>0</v>
      </c>
      <c r="GF314" s="113">
        <v>0</v>
      </c>
      <c r="GG314" s="113">
        <v>0</v>
      </c>
      <c r="GH314" s="113">
        <v>0</v>
      </c>
      <c r="GI314" s="113">
        <v>0</v>
      </c>
      <c r="GJ314" s="113">
        <v>0</v>
      </c>
      <c r="GK314" s="113">
        <v>0</v>
      </c>
      <c r="GL314" s="113">
        <v>0</v>
      </c>
      <c r="GM314" s="113">
        <v>0</v>
      </c>
      <c r="GN314" s="113">
        <v>0</v>
      </c>
      <c r="GO314" s="113">
        <v>0</v>
      </c>
      <c r="GP314" s="113">
        <v>0</v>
      </c>
      <c r="GQ314" s="113">
        <v>0</v>
      </c>
      <c r="GR314" s="113">
        <v>0</v>
      </c>
      <c r="GS314" s="113">
        <v>0</v>
      </c>
      <c r="GT314" s="113">
        <v>0</v>
      </c>
      <c r="GU314" s="113">
        <v>0</v>
      </c>
      <c r="GV314" s="113">
        <v>0</v>
      </c>
      <c r="GW314" s="113">
        <v>0</v>
      </c>
      <c r="GX314" s="113"/>
      <c r="GY314" s="113"/>
      <c r="GZ314" s="113"/>
      <c r="HA314" s="113"/>
      <c r="HB314" s="113"/>
      <c r="HC314" s="113"/>
      <c r="HD314" s="113"/>
      <c r="HE314" s="113"/>
      <c r="HF314" s="113"/>
      <c r="HG314" s="113"/>
      <c r="HH314" s="113"/>
      <c r="HI314" s="113"/>
      <c r="HJ314" s="113"/>
      <c r="HK314" s="113"/>
      <c r="HL314" s="113"/>
      <c r="HM314" s="113"/>
      <c r="HN314" s="113"/>
      <c r="HO314" s="113"/>
      <c r="HP314" s="113"/>
      <c r="HQ314" s="113"/>
      <c r="HR314" s="113"/>
      <c r="HS314" s="113"/>
      <c r="HT314" s="113"/>
      <c r="HU314" s="113"/>
      <c r="HV314" s="113">
        <v>0</v>
      </c>
      <c r="HW314" s="113">
        <v>0</v>
      </c>
      <c r="HX314" s="113">
        <v>0</v>
      </c>
      <c r="HY314" s="113">
        <v>0</v>
      </c>
      <c r="HZ314" s="113">
        <v>0</v>
      </c>
      <c r="IA314" s="113">
        <v>0</v>
      </c>
      <c r="IB314" s="113">
        <v>0</v>
      </c>
      <c r="IC314" s="113">
        <v>0</v>
      </c>
      <c r="ID314" s="113">
        <v>0</v>
      </c>
      <c r="IE314" s="113">
        <v>0</v>
      </c>
      <c r="IF314" s="113">
        <v>0</v>
      </c>
      <c r="IG314" s="113">
        <v>0</v>
      </c>
      <c r="IH314" s="113">
        <v>0</v>
      </c>
      <c r="II314" s="113">
        <v>0</v>
      </c>
      <c r="IJ314" s="113">
        <v>0</v>
      </c>
      <c r="IK314" s="113">
        <v>0</v>
      </c>
      <c r="IL314" s="113">
        <v>0</v>
      </c>
      <c r="IM314" s="113">
        <v>0</v>
      </c>
      <c r="IN314" s="113">
        <v>0</v>
      </c>
      <c r="IO314" s="113">
        <v>0</v>
      </c>
      <c r="IP314" s="113">
        <v>0</v>
      </c>
      <c r="IQ314" s="113">
        <v>0</v>
      </c>
      <c r="IR314" s="113">
        <v>0</v>
      </c>
      <c r="IS314" s="113">
        <v>0</v>
      </c>
      <c r="IT314" s="113">
        <v>0</v>
      </c>
      <c r="IU314" s="113">
        <v>0</v>
      </c>
      <c r="IV314" s="113">
        <v>0</v>
      </c>
      <c r="IW314" s="113">
        <v>0</v>
      </c>
      <c r="IX314" s="113">
        <v>0</v>
      </c>
      <c r="IY314" s="113">
        <v>0</v>
      </c>
      <c r="IZ314" s="113">
        <v>0</v>
      </c>
      <c r="JA314" s="113">
        <v>0</v>
      </c>
      <c r="JB314" s="113">
        <v>0</v>
      </c>
      <c r="JC314" s="113">
        <v>0</v>
      </c>
      <c r="JD314" s="113">
        <v>0</v>
      </c>
      <c r="JE314" s="113">
        <v>0</v>
      </c>
      <c r="JF314" s="113">
        <v>0</v>
      </c>
      <c r="JG314" s="113">
        <v>0</v>
      </c>
      <c r="JH314" s="113">
        <v>0</v>
      </c>
      <c r="JI314" s="113">
        <v>0</v>
      </c>
      <c r="JJ314" s="113">
        <v>0</v>
      </c>
      <c r="JK314" s="113">
        <v>0</v>
      </c>
      <c r="JL314" s="113">
        <v>0</v>
      </c>
      <c r="JM314" s="113">
        <v>0</v>
      </c>
      <c r="JN314" s="113">
        <v>0</v>
      </c>
      <c r="JO314" s="113">
        <v>0</v>
      </c>
      <c r="JP314" s="113">
        <v>0</v>
      </c>
      <c r="JQ314" s="113">
        <v>0</v>
      </c>
      <c r="JR314" s="113">
        <v>0</v>
      </c>
      <c r="JS314" s="113">
        <v>0</v>
      </c>
      <c r="JT314" s="113">
        <v>0</v>
      </c>
      <c r="JU314" s="113">
        <v>0</v>
      </c>
      <c r="JV314" s="113">
        <v>0</v>
      </c>
      <c r="JW314" s="113">
        <v>0</v>
      </c>
      <c r="JX314" s="113">
        <v>0</v>
      </c>
      <c r="JY314" s="113">
        <v>0</v>
      </c>
      <c r="JZ314" s="113">
        <v>0</v>
      </c>
      <c r="KA314" s="113">
        <v>0</v>
      </c>
      <c r="KB314" s="113">
        <v>0</v>
      </c>
      <c r="KC314" s="113">
        <v>0</v>
      </c>
      <c r="KD314" s="113">
        <v>0</v>
      </c>
      <c r="KE314" s="113">
        <v>0</v>
      </c>
      <c r="KF314" s="113">
        <v>0</v>
      </c>
      <c r="KG314" s="113">
        <v>0</v>
      </c>
      <c r="KH314" s="113">
        <v>0</v>
      </c>
      <c r="KI314" s="113">
        <v>0</v>
      </c>
      <c r="KJ314" s="113">
        <v>0</v>
      </c>
      <c r="KK314" s="113">
        <v>0</v>
      </c>
      <c r="KL314" s="113">
        <v>0</v>
      </c>
      <c r="KM314" s="113">
        <v>0</v>
      </c>
      <c r="KN314" s="113">
        <v>0</v>
      </c>
      <c r="KO314" s="113">
        <v>0</v>
      </c>
      <c r="KP314" s="113">
        <v>0</v>
      </c>
      <c r="KQ314" s="113">
        <v>0</v>
      </c>
      <c r="KR314" s="113">
        <v>0</v>
      </c>
      <c r="KS314" s="113">
        <v>0</v>
      </c>
      <c r="KT314" s="113">
        <v>0</v>
      </c>
      <c r="KU314" s="113">
        <v>0</v>
      </c>
      <c r="KV314" s="113">
        <v>0</v>
      </c>
      <c r="KW314" s="113">
        <v>0</v>
      </c>
      <c r="KX314" s="113">
        <v>0</v>
      </c>
      <c r="KY314" s="113">
        <v>0</v>
      </c>
      <c r="KZ314" s="113">
        <v>0</v>
      </c>
      <c r="LA314" s="113">
        <v>0</v>
      </c>
      <c r="LB314" s="113">
        <v>0</v>
      </c>
      <c r="LC314" s="113">
        <v>0</v>
      </c>
      <c r="LD314" s="113">
        <v>0</v>
      </c>
      <c r="LE314" s="113">
        <v>0</v>
      </c>
      <c r="LF314" s="113">
        <v>0</v>
      </c>
      <c r="LG314" s="113">
        <v>0</v>
      </c>
      <c r="LH314" s="113">
        <v>0</v>
      </c>
      <c r="LI314" s="113">
        <v>0</v>
      </c>
      <c r="LJ314" s="113">
        <v>0</v>
      </c>
      <c r="LK314" s="113">
        <v>0</v>
      </c>
      <c r="LL314" s="113">
        <v>0</v>
      </c>
      <c r="LM314" s="113">
        <v>0</v>
      </c>
      <c r="LN314" s="113"/>
      <c r="LO314" s="113"/>
      <c r="LP314" s="113"/>
      <c r="LQ314" s="113"/>
      <c r="LR314" s="113"/>
      <c r="LS314" s="113"/>
      <c r="LT314" s="113"/>
      <c r="LU314" s="113"/>
      <c r="LV314" s="113"/>
      <c r="LW314" s="113"/>
      <c r="LX314" s="113"/>
      <c r="LY314" s="113"/>
      <c r="LZ314" s="113"/>
      <c r="MA314" s="113"/>
      <c r="MB314" s="113"/>
      <c r="MC314" s="113"/>
      <c r="MD314" s="113"/>
      <c r="ME314" s="113"/>
      <c r="MF314" s="113"/>
      <c r="MG314" s="113"/>
      <c r="MH314" s="113"/>
      <c r="MI314" s="113"/>
      <c r="MJ314" s="113"/>
      <c r="MK314" s="113"/>
      <c r="ML314" s="113"/>
      <c r="MM314" s="113"/>
      <c r="MN314" s="113"/>
      <c r="MO314" s="113"/>
      <c r="MP314" s="113"/>
      <c r="MQ314" s="113"/>
      <c r="MR314" s="113"/>
      <c r="MS314" s="113"/>
      <c r="MT314" s="113"/>
      <c r="MU314" s="113"/>
      <c r="MV314" s="113"/>
      <c r="MW314" s="113"/>
    </row>
    <row r="315" spans="1:361">
      <c r="A315" s="483" t="s">
        <v>604</v>
      </c>
      <c r="B315" s="113">
        <v>0</v>
      </c>
      <c r="C315" s="113">
        <v>0</v>
      </c>
      <c r="D315" s="113">
        <v>0</v>
      </c>
      <c r="E315" s="113">
        <v>0</v>
      </c>
      <c r="F315" s="113">
        <v>0</v>
      </c>
      <c r="G315" s="113">
        <v>0</v>
      </c>
      <c r="H315" s="113">
        <v>0</v>
      </c>
      <c r="I315" s="113">
        <v>0</v>
      </c>
      <c r="J315" s="113">
        <v>0</v>
      </c>
      <c r="K315" s="113">
        <v>0</v>
      </c>
      <c r="L315" s="113">
        <v>0</v>
      </c>
      <c r="M315" s="113">
        <v>0</v>
      </c>
      <c r="N315" s="113">
        <v>0</v>
      </c>
      <c r="O315" s="113">
        <v>0</v>
      </c>
      <c r="P315" s="113">
        <v>0</v>
      </c>
      <c r="Q315" s="113">
        <v>0</v>
      </c>
      <c r="R315" s="113">
        <v>0</v>
      </c>
      <c r="S315" s="113">
        <v>0</v>
      </c>
      <c r="T315" s="113">
        <v>0</v>
      </c>
      <c r="U315" s="113">
        <v>0</v>
      </c>
      <c r="V315" s="113">
        <v>0</v>
      </c>
      <c r="W315" s="113">
        <v>0</v>
      </c>
      <c r="X315" s="113">
        <v>0</v>
      </c>
      <c r="Y315" s="113">
        <v>0</v>
      </c>
      <c r="Z315" s="113">
        <v>0</v>
      </c>
      <c r="AA315" s="113">
        <v>0</v>
      </c>
      <c r="AB315" s="113">
        <v>0</v>
      </c>
      <c r="AC315" s="113">
        <v>0</v>
      </c>
      <c r="AD315" s="113">
        <v>0</v>
      </c>
      <c r="AE315" s="113">
        <v>0</v>
      </c>
      <c r="AF315" s="113">
        <v>0</v>
      </c>
      <c r="AG315" s="113">
        <v>0</v>
      </c>
      <c r="AH315" s="113">
        <v>0</v>
      </c>
      <c r="AI315" s="113">
        <v>0</v>
      </c>
      <c r="AJ315" s="113">
        <v>0</v>
      </c>
      <c r="AK315" s="113">
        <v>0</v>
      </c>
      <c r="AL315" s="113">
        <v>0</v>
      </c>
      <c r="AM315" s="113">
        <v>0</v>
      </c>
      <c r="AN315" s="113">
        <v>0</v>
      </c>
      <c r="AO315" s="113">
        <v>0</v>
      </c>
      <c r="AP315" s="113">
        <v>0</v>
      </c>
      <c r="AQ315" s="113">
        <v>0</v>
      </c>
      <c r="AR315" s="113">
        <v>0</v>
      </c>
      <c r="AS315" s="113">
        <v>0</v>
      </c>
      <c r="AT315" s="113">
        <v>0</v>
      </c>
      <c r="AU315" s="113">
        <v>0</v>
      </c>
      <c r="AV315" s="113">
        <v>0</v>
      </c>
      <c r="AW315" s="113">
        <v>0</v>
      </c>
      <c r="AX315" s="113">
        <v>0</v>
      </c>
      <c r="AY315" s="113">
        <v>0</v>
      </c>
      <c r="AZ315" s="113">
        <v>0</v>
      </c>
      <c r="BA315" s="113">
        <v>0</v>
      </c>
      <c r="BB315" s="113">
        <v>0</v>
      </c>
      <c r="BC315" s="113">
        <v>0</v>
      </c>
      <c r="BD315" s="113">
        <v>0</v>
      </c>
      <c r="BE315" s="113">
        <v>0</v>
      </c>
      <c r="BF315" s="113">
        <v>0</v>
      </c>
      <c r="BG315" s="113">
        <v>0</v>
      </c>
      <c r="BH315" s="113">
        <v>0</v>
      </c>
      <c r="BI315" s="113">
        <v>0</v>
      </c>
      <c r="BJ315" s="113">
        <v>0</v>
      </c>
      <c r="BK315" s="113">
        <v>0</v>
      </c>
      <c r="BL315" s="113">
        <v>0</v>
      </c>
      <c r="BM315" s="113">
        <v>0</v>
      </c>
      <c r="BN315" s="113">
        <v>0</v>
      </c>
      <c r="BO315" s="113">
        <v>0</v>
      </c>
      <c r="BP315" s="113">
        <v>0</v>
      </c>
      <c r="BQ315" s="113">
        <v>0</v>
      </c>
      <c r="BR315" s="113">
        <v>0</v>
      </c>
      <c r="BS315" s="113">
        <v>0</v>
      </c>
      <c r="BT315" s="113">
        <v>0</v>
      </c>
      <c r="BU315" s="113">
        <v>0</v>
      </c>
      <c r="BV315" s="113">
        <v>0</v>
      </c>
      <c r="BW315" s="113">
        <v>0</v>
      </c>
      <c r="BX315" s="113">
        <v>0</v>
      </c>
      <c r="BY315" s="113">
        <v>0</v>
      </c>
      <c r="BZ315" s="113">
        <v>0</v>
      </c>
      <c r="CA315" s="113">
        <v>0</v>
      </c>
      <c r="CB315" s="113">
        <v>0</v>
      </c>
      <c r="CC315" s="113">
        <v>0</v>
      </c>
      <c r="CD315" s="113">
        <v>0</v>
      </c>
      <c r="CE315" s="113">
        <v>0</v>
      </c>
      <c r="CF315" s="113">
        <v>0</v>
      </c>
      <c r="CG315" s="113">
        <v>0</v>
      </c>
      <c r="CH315" s="113"/>
      <c r="CI315" s="113"/>
      <c r="CJ315" s="113"/>
      <c r="CK315" s="113"/>
      <c r="CL315" s="113"/>
      <c r="CM315" s="113"/>
      <c r="CN315" s="113"/>
      <c r="CO315" s="113"/>
      <c r="CP315" s="113"/>
      <c r="CQ315" s="113"/>
      <c r="CR315" s="113"/>
      <c r="CS315" s="113"/>
      <c r="CT315" s="113"/>
      <c r="CU315" s="113"/>
      <c r="CV315" s="113"/>
      <c r="CW315" s="113"/>
      <c r="CX315" s="113"/>
      <c r="CY315" s="113"/>
      <c r="CZ315" s="113"/>
      <c r="DA315" s="113"/>
      <c r="DB315" s="113"/>
      <c r="DC315" s="113"/>
      <c r="DD315" s="113"/>
      <c r="DE315" s="113"/>
      <c r="DF315" s="113"/>
      <c r="DG315" s="113"/>
      <c r="DH315" s="113"/>
      <c r="DI315" s="113"/>
      <c r="DJ315" s="113"/>
      <c r="DK315" s="113"/>
      <c r="DL315" s="113"/>
      <c r="DM315" s="113"/>
      <c r="DN315" s="113"/>
      <c r="DO315" s="113"/>
      <c r="DP315" s="113"/>
      <c r="DQ315" s="113"/>
      <c r="DR315" s="113"/>
      <c r="DS315" s="113"/>
      <c r="DT315" s="113"/>
      <c r="DU315" s="113"/>
      <c r="DV315" s="113"/>
      <c r="DW315" s="113"/>
      <c r="DX315" s="113"/>
      <c r="DY315" s="113"/>
      <c r="DZ315" s="113"/>
      <c r="EA315" s="113"/>
      <c r="EB315" s="113"/>
      <c r="EC315" s="113"/>
      <c r="ED315" s="113"/>
      <c r="EE315" s="113"/>
      <c r="EF315" s="113"/>
      <c r="EG315" s="113"/>
      <c r="EH315" s="113"/>
      <c r="EI315" s="113"/>
      <c r="EJ315" s="113"/>
      <c r="EK315" s="113"/>
      <c r="EL315" s="113"/>
      <c r="EM315" s="113"/>
      <c r="EN315" s="113"/>
      <c r="EO315" s="113"/>
      <c r="EP315" s="113"/>
      <c r="EQ315" s="113"/>
      <c r="ER315" s="113"/>
      <c r="ES315" s="113"/>
      <c r="ET315" s="113"/>
      <c r="EU315" s="113"/>
      <c r="EV315" s="113"/>
      <c r="EW315" s="113"/>
      <c r="EX315" s="113"/>
      <c r="EY315" s="113"/>
      <c r="EZ315" s="113"/>
      <c r="FA315" s="113"/>
      <c r="FB315" s="113">
        <v>0</v>
      </c>
      <c r="FC315" s="113">
        <v>0</v>
      </c>
      <c r="FD315" s="113">
        <v>5.9619999999999997</v>
      </c>
      <c r="FE315" s="113">
        <v>0</v>
      </c>
      <c r="FF315" s="113">
        <v>0</v>
      </c>
      <c r="FG315" s="113">
        <v>5.8710000000000004</v>
      </c>
      <c r="FH315" s="113">
        <v>6.7809999999999997</v>
      </c>
      <c r="FI315" s="113">
        <v>7.5229999999999997</v>
      </c>
      <c r="FJ315" s="113">
        <v>6.782</v>
      </c>
      <c r="FK315" s="113">
        <v>7.1239999999999997</v>
      </c>
      <c r="FL315" s="113">
        <v>6.9859999999999998</v>
      </c>
      <c r="FM315" s="113">
        <v>0</v>
      </c>
      <c r="FN315" s="113">
        <v>0</v>
      </c>
      <c r="FO315" s="113">
        <v>0</v>
      </c>
      <c r="FP315" s="113">
        <v>0</v>
      </c>
      <c r="FQ315" s="113">
        <v>0</v>
      </c>
      <c r="FR315" s="113">
        <v>0</v>
      </c>
      <c r="FS315" s="113">
        <v>0</v>
      </c>
      <c r="FT315" s="113">
        <v>0</v>
      </c>
      <c r="FU315" s="113">
        <v>0</v>
      </c>
      <c r="FV315" s="113">
        <v>0</v>
      </c>
      <c r="FW315" s="113">
        <v>0</v>
      </c>
      <c r="FX315" s="113">
        <v>0</v>
      </c>
      <c r="FY315" s="113">
        <v>7.2720000000000002</v>
      </c>
      <c r="FZ315" s="113">
        <v>7.5</v>
      </c>
      <c r="GA315" s="113">
        <v>7.72</v>
      </c>
      <c r="GB315" s="113">
        <v>0</v>
      </c>
      <c r="GC315" s="113">
        <v>7.16</v>
      </c>
      <c r="GD315" s="113">
        <v>7.03</v>
      </c>
      <c r="GE315" s="113">
        <v>7.14</v>
      </c>
      <c r="GF315" s="113">
        <v>7.08</v>
      </c>
      <c r="GG315" s="113">
        <v>6.98</v>
      </c>
      <c r="GH315" s="113">
        <v>6.96</v>
      </c>
      <c r="GI315" s="113">
        <v>6.93</v>
      </c>
      <c r="GJ315" s="113">
        <v>6.79</v>
      </c>
      <c r="GK315" s="113">
        <v>6.2850000000000001</v>
      </c>
      <c r="GL315" s="113">
        <v>6.1280000000000001</v>
      </c>
      <c r="GM315" s="113">
        <v>6.2329999999999997</v>
      </c>
      <c r="GN315" s="113">
        <v>6.4020000000000001</v>
      </c>
      <c r="GO315" s="113">
        <v>6.351</v>
      </c>
      <c r="GP315" s="113">
        <v>6.2119999999999997</v>
      </c>
      <c r="GQ315" s="113">
        <v>6.1109999999999998</v>
      </c>
      <c r="GR315" s="113">
        <v>6.149</v>
      </c>
      <c r="GS315" s="113">
        <v>6.0970000000000004</v>
      </c>
      <c r="GT315" s="113">
        <v>6.2670000000000003</v>
      </c>
      <c r="GU315" s="113">
        <v>6.77</v>
      </c>
      <c r="GV315" s="113">
        <v>6.8259999999999996</v>
      </c>
      <c r="GW315" s="113">
        <v>6.9820000000000002</v>
      </c>
      <c r="GX315" s="113">
        <v>7.1429999999999998</v>
      </c>
      <c r="GY315" s="113">
        <v>7.1449999999999996</v>
      </c>
      <c r="GZ315" s="113">
        <v>7.4189999999999996</v>
      </c>
      <c r="HA315" s="113">
        <v>7.484</v>
      </c>
      <c r="HB315" s="113">
        <v>7.91</v>
      </c>
      <c r="HC315" s="113">
        <v>8.8130000000000006</v>
      </c>
      <c r="HD315" s="113">
        <v>9.391</v>
      </c>
      <c r="HE315" s="113">
        <v>10.622999999999999</v>
      </c>
      <c r="HF315" s="113">
        <v>11.541510507527912</v>
      </c>
      <c r="HG315" s="113">
        <v>11.862</v>
      </c>
      <c r="HH315" s="113">
        <v>11.803000000000001</v>
      </c>
      <c r="HI315" s="113">
        <v>11.804</v>
      </c>
      <c r="HJ315" s="113">
        <v>12.097006321983512</v>
      </c>
      <c r="HK315" s="113">
        <v>11.584</v>
      </c>
      <c r="HL315" s="113">
        <v>11.000999999999999</v>
      </c>
      <c r="HM315" s="113">
        <v>11.159562292329291</v>
      </c>
      <c r="HN315" s="113">
        <v>10.99069312444222</v>
      </c>
      <c r="HO315" s="113">
        <v>9.9987228424425982</v>
      </c>
      <c r="HP315" s="113">
        <v>8.9480886057865945</v>
      </c>
      <c r="HQ315" s="113">
        <v>7.8308779350648905</v>
      </c>
      <c r="HR315" s="113">
        <v>6.8339999999999996</v>
      </c>
      <c r="HS315" s="113">
        <v>6.1751028928125118</v>
      </c>
      <c r="HT315" s="113">
        <v>5.5328516344828094</v>
      </c>
      <c r="HU315" s="113">
        <v>4.9906354600000524</v>
      </c>
      <c r="HV315" s="113">
        <v>5.4160000000000004</v>
      </c>
      <c r="HW315" s="113">
        <v>5.0664499232361964</v>
      </c>
      <c r="HX315" s="113">
        <v>4.9039999999999999</v>
      </c>
      <c r="HY315" s="113">
        <v>4.7881971582276508</v>
      </c>
      <c r="HZ315" s="113">
        <v>4.4862286626373375</v>
      </c>
      <c r="IA315" s="113">
        <v>4.2969999999999997</v>
      </c>
      <c r="IB315" s="113">
        <v>4.0302440653061078</v>
      </c>
      <c r="IC315" s="113">
        <v>4.0815005007466851</v>
      </c>
      <c r="ID315" s="113">
        <v>4.1950000000000003</v>
      </c>
      <c r="IE315" s="113">
        <v>4.1719999999999997</v>
      </c>
      <c r="IF315" s="113">
        <v>3.9089999999999998</v>
      </c>
      <c r="IG315" s="113">
        <v>3.6619999999999999</v>
      </c>
      <c r="IH315" s="113">
        <v>3.68</v>
      </c>
      <c r="II315" s="113">
        <v>3.464</v>
      </c>
      <c r="IJ315" s="113">
        <v>3.2080000000000002</v>
      </c>
      <c r="IK315" s="113">
        <v>3.036</v>
      </c>
      <c r="IL315" s="113">
        <v>2.9220000000000002</v>
      </c>
      <c r="IM315" s="113">
        <v>2.8239999999999998</v>
      </c>
      <c r="IN315" s="113">
        <v>2.786</v>
      </c>
      <c r="IO315" s="113">
        <v>3.056</v>
      </c>
      <c r="IP315" s="113">
        <v>3.3639999999999999</v>
      </c>
      <c r="IQ315" s="113">
        <v>3.4470000000000001</v>
      </c>
      <c r="IR315" s="113">
        <v>3.5790000000000002</v>
      </c>
      <c r="IS315" s="113">
        <v>4.431</v>
      </c>
      <c r="IT315" s="113">
        <v>5.0199999999999996</v>
      </c>
      <c r="IU315" s="113">
        <v>4.8920654545454916</v>
      </c>
      <c r="IV315" s="113">
        <v>4.6613322475570032</v>
      </c>
      <c r="IW315" s="113">
        <v>5.0359999999999996</v>
      </c>
      <c r="IX315" s="113">
        <v>5.3789525292625662</v>
      </c>
      <c r="IY315" s="113">
        <v>5.4562274155074544</v>
      </c>
      <c r="IZ315" s="113">
        <v>5.8777532840950562</v>
      </c>
      <c r="JA315" s="113">
        <v>6.3350548012575931</v>
      </c>
      <c r="JB315" s="113">
        <v>6.7919021752057684</v>
      </c>
      <c r="JC315" s="113">
        <v>7.3307203903995006</v>
      </c>
      <c r="JD315" s="113">
        <v>7.5654716108374283</v>
      </c>
      <c r="JE315" s="113">
        <v>8.153683312479874</v>
      </c>
      <c r="JF315" s="113">
        <v>8.3317333146904762</v>
      </c>
      <c r="JG315" s="113">
        <v>8.3989999999999991</v>
      </c>
      <c r="JH315" s="113">
        <v>8.3390000000000004</v>
      </c>
      <c r="JI315" s="113">
        <v>8.0839792732473192</v>
      </c>
      <c r="JJ315" s="113">
        <v>7.7489654999999962</v>
      </c>
      <c r="JK315" s="113">
        <v>7.3277342707838553</v>
      </c>
      <c r="JL315" s="113">
        <v>6.5923686901428722</v>
      </c>
      <c r="JM315" s="113">
        <v>5.9310446676861526</v>
      </c>
      <c r="JN315" s="113">
        <v>5.6511532643393609</v>
      </c>
      <c r="JO315" s="113">
        <v>5.5012285365900144</v>
      </c>
      <c r="JP315" s="113">
        <v>5.6647731841504969</v>
      </c>
      <c r="JQ315" s="113">
        <v>5.3567733595285345</v>
      </c>
      <c r="JR315" s="113">
        <v>5.3579999999999997</v>
      </c>
      <c r="JS315" s="113">
        <v>5.1523660377358684</v>
      </c>
      <c r="JT315" s="113">
        <v>4.8973809579681093</v>
      </c>
      <c r="JU315" s="113">
        <v>5.1585078146011929</v>
      </c>
      <c r="JV315" s="113">
        <v>4.9912944921750064</v>
      </c>
      <c r="JW315" s="113">
        <v>4.9577799172805808</v>
      </c>
      <c r="JX315" s="113">
        <v>4.9734615054765356</v>
      </c>
      <c r="JY315" s="113">
        <v>4.8988783818056731</v>
      </c>
      <c r="JZ315" s="113">
        <v>4.690282225617521</v>
      </c>
      <c r="KA315" s="113">
        <v>5.0093826250124156</v>
      </c>
      <c r="KB315" s="113">
        <v>5.4773249438971874</v>
      </c>
      <c r="KC315" s="113">
        <v>5.5542529204272197</v>
      </c>
      <c r="KD315" s="113">
        <v>5.5602134231898068</v>
      </c>
      <c r="KE315" s="113">
        <v>5.6046163056048295</v>
      </c>
      <c r="KF315" s="113">
        <v>5.4162659428571551</v>
      </c>
      <c r="KG315" s="113">
        <v>4.6208787408184095</v>
      </c>
      <c r="KH315" s="113">
        <v>4.8999304575018465</v>
      </c>
      <c r="KI315" s="113">
        <v>5.2015999427481638</v>
      </c>
      <c r="KJ315" s="113">
        <v>5.4469497432799843</v>
      </c>
      <c r="KK315" s="113">
        <v>5.2286229932515704</v>
      </c>
      <c r="KL315" s="113">
        <v>5.1326915250000127</v>
      </c>
      <c r="KM315" s="113">
        <v>4.9676323128449535</v>
      </c>
      <c r="KN315" s="113">
        <v>5.061345157247966</v>
      </c>
      <c r="KO315" s="113">
        <v>5.498451753822664</v>
      </c>
      <c r="KP315" s="113">
        <v>5.6774963880593798</v>
      </c>
      <c r="KQ315" s="113">
        <v>5.4571702495809076</v>
      </c>
      <c r="KR315" s="113">
        <v>5.4571702495809076</v>
      </c>
      <c r="KS315" s="113">
        <v>5.4550000000000001</v>
      </c>
      <c r="KT315" s="113">
        <v>5.8647916326707819</v>
      </c>
      <c r="KU315" s="113">
        <v>6.0220254308933976</v>
      </c>
      <c r="KV315" s="113">
        <v>5.9991082475146564</v>
      </c>
      <c r="KW315" s="113">
        <v>5.8369999999999997</v>
      </c>
      <c r="KX315" s="113">
        <v>5.4995566058333329</v>
      </c>
      <c r="KY315" s="113">
        <v>5.3016834267659085</v>
      </c>
      <c r="KZ315" s="113">
        <v>5.1470641600000491</v>
      </c>
      <c r="LA315" s="113">
        <v>5.2271780667984595</v>
      </c>
      <c r="LB315" s="113">
        <v>5.7999974791989155</v>
      </c>
      <c r="LC315" s="113">
        <v>5.785717220656645</v>
      </c>
      <c r="LD315" s="113">
        <v>5.7890940515870071</v>
      </c>
      <c r="LE315" s="113">
        <v>6.1549359504592775</v>
      </c>
      <c r="LF315" s="113">
        <v>6.33</v>
      </c>
      <c r="LG315" s="113">
        <v>0</v>
      </c>
      <c r="LH315" s="113">
        <v>0</v>
      </c>
      <c r="LI315" s="113">
        <v>0</v>
      </c>
      <c r="LJ315" s="113">
        <v>0</v>
      </c>
      <c r="LK315" s="113">
        <v>0</v>
      </c>
      <c r="LL315" s="113">
        <v>0</v>
      </c>
      <c r="LM315" s="113">
        <v>0</v>
      </c>
      <c r="LN315" s="113"/>
      <c r="LO315" s="113"/>
      <c r="LP315" s="113"/>
      <c r="LQ315" s="113"/>
      <c r="LR315" s="113"/>
      <c r="LS315" s="113"/>
      <c r="LT315" s="113"/>
      <c r="LU315" s="113"/>
      <c r="LV315" s="113"/>
      <c r="LW315" s="113"/>
      <c r="LX315" s="113"/>
      <c r="LY315" s="113"/>
      <c r="LZ315" s="113"/>
      <c r="MA315" s="113"/>
      <c r="MB315" s="113"/>
      <c r="MC315" s="113"/>
      <c r="MD315" s="113"/>
      <c r="ME315" s="113"/>
      <c r="MF315" s="113"/>
      <c r="MG315" s="113"/>
      <c r="MH315" s="113"/>
      <c r="MI315" s="113"/>
      <c r="MJ315" s="113"/>
      <c r="MK315" s="113"/>
      <c r="ML315" s="113"/>
      <c r="MM315" s="113"/>
      <c r="MN315" s="113"/>
      <c r="MO315" s="113"/>
      <c r="MP315" s="113"/>
      <c r="MQ315" s="113"/>
      <c r="MR315" s="113"/>
      <c r="MS315" s="113"/>
      <c r="MT315" s="113"/>
      <c r="MU315" s="113"/>
      <c r="MV315" s="113"/>
      <c r="MW315" s="113"/>
    </row>
    <row r="316" spans="1:361">
      <c r="A316" s="483" t="s">
        <v>605</v>
      </c>
      <c r="B316" s="113">
        <v>0</v>
      </c>
      <c r="C316" s="113">
        <v>0</v>
      </c>
      <c r="D316" s="113">
        <v>0</v>
      </c>
      <c r="E316" s="113">
        <v>0</v>
      </c>
      <c r="F316" s="113">
        <v>0</v>
      </c>
      <c r="G316" s="113">
        <v>0</v>
      </c>
      <c r="H316" s="113">
        <v>0</v>
      </c>
      <c r="I316" s="113">
        <v>0</v>
      </c>
      <c r="J316" s="113">
        <v>0</v>
      </c>
      <c r="K316" s="113">
        <v>0</v>
      </c>
      <c r="L316" s="113">
        <v>0</v>
      </c>
      <c r="M316" s="113">
        <v>0</v>
      </c>
      <c r="N316" s="113">
        <v>0</v>
      </c>
      <c r="O316" s="113">
        <v>0</v>
      </c>
      <c r="P316" s="113">
        <v>0</v>
      </c>
      <c r="Q316" s="113">
        <v>0</v>
      </c>
      <c r="R316" s="113">
        <v>0</v>
      </c>
      <c r="S316" s="113">
        <v>0</v>
      </c>
      <c r="T316" s="113">
        <v>0</v>
      </c>
      <c r="U316" s="113">
        <v>0</v>
      </c>
      <c r="V316" s="113">
        <v>0</v>
      </c>
      <c r="W316" s="113">
        <v>0</v>
      </c>
      <c r="X316" s="113">
        <v>0</v>
      </c>
      <c r="Y316" s="113">
        <v>0</v>
      </c>
      <c r="Z316" s="113">
        <v>0</v>
      </c>
      <c r="AA316" s="113">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v>0</v>
      </c>
      <c r="FC316" s="113">
        <v>0</v>
      </c>
      <c r="FD316" s="113">
        <v>5.99</v>
      </c>
      <c r="FE316" s="113">
        <v>6.0060000000000002</v>
      </c>
      <c r="FF316" s="113">
        <v>6.3869999999999996</v>
      </c>
      <c r="FG316" s="113">
        <v>6.3860000000000001</v>
      </c>
      <c r="FH316" s="113">
        <v>7.46</v>
      </c>
      <c r="FI316" s="113">
        <v>7.1130000000000004</v>
      </c>
      <c r="FJ316" s="113">
        <v>0</v>
      </c>
      <c r="FK316" s="113">
        <v>0</v>
      </c>
      <c r="FL316" s="113">
        <v>6.2679999999999998</v>
      </c>
      <c r="FM316" s="113">
        <v>7.4379999999999997</v>
      </c>
      <c r="FN316" s="113">
        <v>0</v>
      </c>
      <c r="FO316" s="113">
        <v>0</v>
      </c>
      <c r="FP316" s="113">
        <v>0</v>
      </c>
      <c r="FQ316" s="113">
        <v>7.6840000000000002</v>
      </c>
      <c r="FR316" s="113">
        <v>9.6210000000000004</v>
      </c>
      <c r="FS316" s="113">
        <v>10.0398</v>
      </c>
      <c r="FT316" s="113">
        <v>10.0722</v>
      </c>
      <c r="FU316" s="113">
        <v>9.6329999999999991</v>
      </c>
      <c r="FV316" s="113">
        <v>8.5500000000000007</v>
      </c>
      <c r="FW316" s="113">
        <v>8.5289999999999999</v>
      </c>
      <c r="FX316" s="113">
        <v>8.1530000000000005</v>
      </c>
      <c r="FY316" s="113">
        <v>8.5779999999999994</v>
      </c>
      <c r="FZ316" s="113">
        <v>9.3800000000000008</v>
      </c>
      <c r="GA316" s="113">
        <v>8.5500000000000007</v>
      </c>
      <c r="GB316" s="113">
        <v>7.72</v>
      </c>
      <c r="GC316" s="113">
        <v>7.36</v>
      </c>
      <c r="GD316" s="113">
        <v>7.11</v>
      </c>
      <c r="GE316" s="113">
        <v>7.2</v>
      </c>
      <c r="GF316" s="113">
        <v>7.21</v>
      </c>
      <c r="GG316" s="113">
        <v>7.02</v>
      </c>
      <c r="GH316" s="113">
        <v>7.03</v>
      </c>
      <c r="GI316" s="113">
        <v>7</v>
      </c>
      <c r="GJ316" s="113">
        <v>6.97</v>
      </c>
      <c r="GK316" s="113">
        <v>6.758</v>
      </c>
      <c r="GL316" s="113">
        <v>6.375</v>
      </c>
      <c r="GM316" s="113">
        <v>6.4390000000000001</v>
      </c>
      <c r="GN316" s="113">
        <v>6.8959999999999999</v>
      </c>
      <c r="GO316" s="113">
        <v>6.8410000000000002</v>
      </c>
      <c r="GP316" s="113">
        <v>6.6920000000000002</v>
      </c>
      <c r="GQ316" s="113">
        <v>6.4690000000000003</v>
      </c>
      <c r="GR316" s="113">
        <v>6.3529999999999998</v>
      </c>
      <c r="GS316" s="113">
        <v>6.2080000000000002</v>
      </c>
      <c r="GT316" s="113">
        <v>6.4749999999999996</v>
      </c>
      <c r="GU316" s="113">
        <v>7.01</v>
      </c>
      <c r="GV316" s="113">
        <v>7.24</v>
      </c>
      <c r="GW316" s="113">
        <v>7.2809999999999997</v>
      </c>
      <c r="GX316" s="113">
        <v>7.258</v>
      </c>
      <c r="GY316" s="113">
        <v>7.6159999999999997</v>
      </c>
      <c r="GZ316" s="113">
        <v>7.6159999999999997</v>
      </c>
      <c r="HA316" s="113">
        <v>7.6230000000000002</v>
      </c>
      <c r="HB316" s="113">
        <v>8.1340000000000003</v>
      </c>
      <c r="HC316" s="113">
        <v>9.6300000000000008</v>
      </c>
      <c r="HD316" s="113">
        <v>10.151999999999999</v>
      </c>
      <c r="HE316" s="113">
        <v>10.173</v>
      </c>
      <c r="HF316" s="113">
        <v>12.095198018450789</v>
      </c>
      <c r="HG316" s="113">
        <v>12.369</v>
      </c>
      <c r="HH316" s="113">
        <v>12.534000000000001</v>
      </c>
      <c r="HI316" s="113">
        <v>12.599</v>
      </c>
      <c r="HJ316" s="113">
        <v>12.552267793594307</v>
      </c>
      <c r="HK316" s="113">
        <v>12.308999999999999</v>
      </c>
      <c r="HL316" s="113">
        <v>12.141999999999999</v>
      </c>
      <c r="HM316" s="113">
        <v>12.346868698039215</v>
      </c>
      <c r="HN316" s="113">
        <v>11.955630685749997</v>
      </c>
      <c r="HO316" s="113">
        <v>10.702184428936169</v>
      </c>
      <c r="HP316" s="113">
        <v>9.5641765551194169</v>
      </c>
      <c r="HQ316" s="113">
        <v>8.3486482700000018</v>
      </c>
      <c r="HR316" s="113">
        <v>6.8929999999999998</v>
      </c>
      <c r="HS316" s="113">
        <v>6.4787475800000021</v>
      </c>
      <c r="HT316" s="113">
        <v>5.8546429910204063</v>
      </c>
      <c r="HU316" s="113">
        <v>5.3051041666666698</v>
      </c>
      <c r="HV316" s="113">
        <v>5.9580000000000002</v>
      </c>
      <c r="HW316" s="113">
        <v>5.7549560975609744</v>
      </c>
      <c r="HX316" s="113">
        <v>5.5289999999999999</v>
      </c>
      <c r="HY316" s="113">
        <v>5.2547058823529422</v>
      </c>
      <c r="HZ316" s="113">
        <v>5.2585590590590572</v>
      </c>
      <c r="IA316" s="113">
        <v>4.9930000000000003</v>
      </c>
      <c r="IB316" s="113">
        <v>4.5385848031347358</v>
      </c>
      <c r="IC316" s="113">
        <v>4.3563333333333318</v>
      </c>
      <c r="ID316" s="113">
        <v>4.49</v>
      </c>
      <c r="IE316" s="113">
        <v>4.5629999999999997</v>
      </c>
      <c r="IF316" s="113">
        <v>4.4020000000000001</v>
      </c>
      <c r="IG316" s="113">
        <v>4.0789999999999997</v>
      </c>
      <c r="IH316" s="113">
        <v>4.1280000000000001</v>
      </c>
      <c r="II316" s="113">
        <v>3.968</v>
      </c>
      <c r="IJ316" s="113">
        <v>3.6040000000000001</v>
      </c>
      <c r="IK316" s="113">
        <v>3.4369999999999998</v>
      </c>
      <c r="IL316" s="113">
        <v>3.2480000000000002</v>
      </c>
      <c r="IM316" s="113">
        <v>3.3849999999999998</v>
      </c>
      <c r="IN316" s="113">
        <v>3.3929999999999998</v>
      </c>
      <c r="IO316" s="113">
        <v>3.36</v>
      </c>
      <c r="IP316" s="113">
        <v>3.6789999999999998</v>
      </c>
      <c r="IQ316" s="113">
        <v>4.1719999999999997</v>
      </c>
      <c r="IR316" s="113">
        <v>4.1550000000000002</v>
      </c>
      <c r="IS316" s="113">
        <v>4.6609999999999996</v>
      </c>
      <c r="IT316" s="113">
        <v>5.9770000000000003</v>
      </c>
      <c r="IU316" s="113">
        <v>5.8827058336781191</v>
      </c>
      <c r="IV316" s="113">
        <v>5.7841654411764702</v>
      </c>
      <c r="IW316" s="113">
        <v>5.8129999999999997</v>
      </c>
      <c r="IX316" s="113">
        <v>6.0458731437780635</v>
      </c>
      <c r="IY316" s="113">
        <v>6.1716170065675726</v>
      </c>
      <c r="IZ316" s="113">
        <v>6.3751869079890984</v>
      </c>
      <c r="JA316" s="113">
        <v>6.5601221768658995</v>
      </c>
      <c r="JB316" s="113">
        <v>7.0606087203805918</v>
      </c>
      <c r="JC316" s="113">
        <v>7.9177968314842708</v>
      </c>
      <c r="JD316" s="113">
        <v>8.3623182171428585</v>
      </c>
      <c r="JE316" s="113">
        <v>8.9654006132454001</v>
      </c>
      <c r="JF316" s="113">
        <v>9.0515136353783987</v>
      </c>
      <c r="JG316" s="113">
        <v>9.218</v>
      </c>
      <c r="JH316" s="113">
        <v>9.2409999999999997</v>
      </c>
      <c r="JI316" s="113">
        <v>9.2309217646519279</v>
      </c>
      <c r="JJ316" s="113">
        <v>9.110690836473605</v>
      </c>
      <c r="JK316" s="113">
        <v>8.7996891383440978</v>
      </c>
      <c r="JL316" s="113">
        <v>8.3390275416443185</v>
      </c>
      <c r="JM316" s="113">
        <v>7.6709861436418736</v>
      </c>
      <c r="JN316" s="113">
        <v>7.0043499999999987</v>
      </c>
      <c r="JO316" s="113">
        <v>6.7186673873042917</v>
      </c>
      <c r="JP316" s="113">
        <v>6.7733476098368195</v>
      </c>
      <c r="JQ316" s="113">
        <v>6.6821515034103456</v>
      </c>
      <c r="JR316" s="113">
        <v>6.3330000000000002</v>
      </c>
      <c r="JS316" s="113">
        <v>6.0475438596491227</v>
      </c>
      <c r="JT316" s="113">
        <v>5.5836491228070129</v>
      </c>
      <c r="JU316" s="113">
        <v>5.2648492307692241</v>
      </c>
      <c r="JV316" s="113">
        <v>5.2724256252101203</v>
      </c>
      <c r="JW316" s="113">
        <v>5.3868607594936737</v>
      </c>
      <c r="JX316" s="113">
        <v>5.2789619835226498</v>
      </c>
      <c r="JY316" s="113">
        <v>5.1411590909090963</v>
      </c>
      <c r="JZ316" s="113">
        <v>5.0537304582210325</v>
      </c>
      <c r="KA316" s="113">
        <v>5.2196854928079386</v>
      </c>
      <c r="KB316" s="113">
        <v>5.6665378978520353</v>
      </c>
      <c r="KC316" s="113">
        <v>5.8792666666666706</v>
      </c>
      <c r="KD316" s="113">
        <v>5.8319752648648571</v>
      </c>
      <c r="KE316" s="113">
        <v>5.8150336533333329</v>
      </c>
      <c r="KF316" s="113">
        <v>5.5127736069868991</v>
      </c>
      <c r="KG316" s="113">
        <v>4.9664177058143144</v>
      </c>
      <c r="KH316" s="113">
        <v>4.9979249999999951</v>
      </c>
      <c r="KI316" s="113">
        <v>5.2069999999999936</v>
      </c>
      <c r="KJ316" s="113">
        <v>5.9990000000000228</v>
      </c>
      <c r="KK316" s="113">
        <v>5.612294244999303</v>
      </c>
      <c r="KL316" s="113">
        <v>5.234117647058822</v>
      </c>
      <c r="KM316" s="113">
        <v>5.4422334647342927</v>
      </c>
      <c r="KN316" s="113">
        <v>5.9293740758994433</v>
      </c>
      <c r="KO316" s="113">
        <v>5.9691399999999959</v>
      </c>
      <c r="KP316" s="113">
        <v>6.3814545454545479</v>
      </c>
      <c r="KQ316" s="113">
        <v>6.064603174603171</v>
      </c>
      <c r="KR316" s="113">
        <v>6.064603174603171</v>
      </c>
      <c r="KS316" s="113">
        <v>6.2809999999999997</v>
      </c>
      <c r="KT316" s="113">
        <v>6.4260416666666638</v>
      </c>
      <c r="KU316" s="113">
        <v>6.5677860157628283</v>
      </c>
      <c r="KV316" s="113">
        <v>6.7132086720212563</v>
      </c>
      <c r="KW316" s="113">
        <v>6.7009999999999996</v>
      </c>
      <c r="KX316" s="113">
        <v>6.5588045859872617</v>
      </c>
      <c r="KY316" s="113">
        <v>6.3054787542348594</v>
      </c>
      <c r="KZ316" s="113">
        <v>6.6337169314036926</v>
      </c>
      <c r="LA316" s="113">
        <v>6.3420731707317195</v>
      </c>
      <c r="LB316" s="113">
        <v>6.1826259946949653</v>
      </c>
      <c r="LC316" s="113">
        <v>6.2876867514507984</v>
      </c>
      <c r="LD316" s="113">
        <v>6.3318309859155031</v>
      </c>
      <c r="LE316" s="113">
        <v>6.3616666666666601</v>
      </c>
      <c r="LF316" s="113">
        <v>6.4489999999999998</v>
      </c>
      <c r="LG316" s="113">
        <v>0</v>
      </c>
      <c r="LH316" s="113">
        <v>0</v>
      </c>
      <c r="LI316" s="113">
        <v>0</v>
      </c>
      <c r="LJ316" s="113">
        <v>0</v>
      </c>
      <c r="LK316" s="113">
        <v>0</v>
      </c>
      <c r="LL316" s="113">
        <v>0</v>
      </c>
      <c r="LM316" s="113">
        <v>0</v>
      </c>
      <c r="LN316" s="113"/>
      <c r="LO316" s="113"/>
      <c r="LP316" s="113"/>
      <c r="LQ316" s="113"/>
      <c r="LR316" s="113"/>
      <c r="LS316" s="113"/>
      <c r="LT316" s="113"/>
      <c r="LU316" s="113"/>
      <c r="LV316" s="113"/>
      <c r="LW316" s="113"/>
      <c r="LX316" s="113"/>
      <c r="LY316" s="113"/>
      <c r="LZ316" s="113"/>
      <c r="MA316" s="113"/>
      <c r="MB316" s="113"/>
      <c r="MC316" s="113"/>
      <c r="MD316" s="113"/>
      <c r="ME316" s="113"/>
      <c r="MF316" s="113"/>
      <c r="MG316" s="113"/>
      <c r="MH316" s="113"/>
      <c r="MI316" s="113"/>
      <c r="MJ316" s="113"/>
      <c r="MK316" s="113"/>
      <c r="ML316" s="113"/>
      <c r="MM316" s="113"/>
      <c r="MN316" s="113"/>
      <c r="MO316" s="113"/>
      <c r="MP316" s="113"/>
      <c r="MQ316" s="113"/>
      <c r="MR316" s="113"/>
      <c r="MS316" s="113"/>
      <c r="MT316" s="113"/>
      <c r="MU316" s="113"/>
      <c r="MV316" s="113"/>
      <c r="MW316" s="113"/>
    </row>
    <row r="317" spans="1:361">
      <c r="A317" s="483" t="s">
        <v>606</v>
      </c>
      <c r="B317" s="217">
        <v>0</v>
      </c>
      <c r="C317" s="217">
        <v>0</v>
      </c>
      <c r="D317" s="217">
        <v>0</v>
      </c>
      <c r="E317" s="217">
        <v>0</v>
      </c>
      <c r="F317" s="217">
        <v>0</v>
      </c>
      <c r="G317" s="217">
        <v>0</v>
      </c>
      <c r="H317" s="217">
        <v>0</v>
      </c>
      <c r="I317" s="217">
        <v>0</v>
      </c>
      <c r="J317" s="217">
        <v>0</v>
      </c>
      <c r="K317" s="217">
        <v>0</v>
      </c>
      <c r="L317" s="217">
        <v>0</v>
      </c>
      <c r="M317" s="217">
        <v>0</v>
      </c>
      <c r="N317" s="217">
        <v>0</v>
      </c>
      <c r="O317" s="217">
        <v>0</v>
      </c>
      <c r="P317" s="217">
        <v>0</v>
      </c>
      <c r="Q317" s="217">
        <v>0</v>
      </c>
      <c r="R317" s="217">
        <v>0</v>
      </c>
      <c r="S317" s="217">
        <v>0</v>
      </c>
      <c r="T317" s="217">
        <v>0</v>
      </c>
      <c r="U317" s="217">
        <v>0</v>
      </c>
      <c r="V317" s="217">
        <v>0</v>
      </c>
      <c r="W317" s="217">
        <v>0</v>
      </c>
      <c r="X317" s="217">
        <v>0</v>
      </c>
      <c r="Y317" s="217">
        <v>0</v>
      </c>
      <c r="Z317" s="217">
        <v>0</v>
      </c>
      <c r="AA317" s="217">
        <v>0</v>
      </c>
      <c r="AB317" s="217">
        <v>0</v>
      </c>
      <c r="AC317" s="217">
        <v>0</v>
      </c>
      <c r="AD317" s="217">
        <v>0</v>
      </c>
      <c r="AE317" s="217">
        <v>0</v>
      </c>
      <c r="AF317" s="217">
        <v>0</v>
      </c>
      <c r="AG317" s="217">
        <v>0</v>
      </c>
      <c r="AH317" s="217">
        <v>0</v>
      </c>
      <c r="AI317" s="217">
        <v>0</v>
      </c>
      <c r="AJ317" s="217">
        <v>0</v>
      </c>
      <c r="AK317" s="217">
        <v>0</v>
      </c>
      <c r="AL317" s="217">
        <v>0</v>
      </c>
      <c r="AM317" s="217">
        <v>0</v>
      </c>
      <c r="AN317" s="217">
        <v>0</v>
      </c>
      <c r="AO317" s="217">
        <v>0</v>
      </c>
      <c r="AP317" s="217">
        <v>0</v>
      </c>
      <c r="AQ317" s="217">
        <v>0</v>
      </c>
      <c r="AR317" s="217">
        <v>0</v>
      </c>
      <c r="AS317" s="217">
        <v>0</v>
      </c>
      <c r="AT317" s="217">
        <v>0</v>
      </c>
      <c r="AU317" s="217">
        <v>0</v>
      </c>
      <c r="AV317" s="217">
        <v>0</v>
      </c>
      <c r="AW317" s="217">
        <v>0</v>
      </c>
      <c r="AX317" s="217">
        <v>0</v>
      </c>
      <c r="AY317" s="217">
        <v>0</v>
      </c>
      <c r="AZ317" s="217">
        <v>0</v>
      </c>
      <c r="BA317" s="217">
        <v>0</v>
      </c>
      <c r="BB317" s="217">
        <v>0</v>
      </c>
      <c r="BC317" s="217">
        <v>0</v>
      </c>
      <c r="BD317" s="217">
        <v>0</v>
      </c>
      <c r="BE317" s="217">
        <v>0</v>
      </c>
      <c r="BF317" s="217">
        <v>0</v>
      </c>
      <c r="BG317" s="217">
        <v>0</v>
      </c>
      <c r="BH317" s="217">
        <v>0</v>
      </c>
      <c r="BI317" s="217">
        <v>0</v>
      </c>
      <c r="BJ317" s="217">
        <v>0</v>
      </c>
      <c r="BK317" s="217">
        <v>0</v>
      </c>
      <c r="BL317" s="217">
        <v>0</v>
      </c>
      <c r="BM317" s="217">
        <v>0</v>
      </c>
      <c r="BN317" s="217">
        <v>0</v>
      </c>
      <c r="BO317" s="217">
        <v>0</v>
      </c>
      <c r="BP317" s="217">
        <v>0</v>
      </c>
      <c r="BQ317" s="217">
        <v>0</v>
      </c>
      <c r="BR317" s="217">
        <v>0</v>
      </c>
      <c r="BS317" s="217">
        <v>0</v>
      </c>
      <c r="BT317" s="217">
        <v>0</v>
      </c>
      <c r="BU317" s="217">
        <v>0</v>
      </c>
      <c r="BV317" s="217">
        <v>0</v>
      </c>
      <c r="BW317" s="217">
        <v>0</v>
      </c>
      <c r="BX317" s="217">
        <v>0</v>
      </c>
      <c r="BY317" s="217">
        <v>0</v>
      </c>
      <c r="BZ317" s="217">
        <v>0</v>
      </c>
      <c r="CA317" s="217">
        <v>0</v>
      </c>
      <c r="CB317" s="217">
        <v>0</v>
      </c>
      <c r="CC317" s="217">
        <v>0</v>
      </c>
      <c r="CD317" s="217">
        <v>0</v>
      </c>
      <c r="CE317" s="217">
        <v>0</v>
      </c>
      <c r="CF317" s="217">
        <v>0</v>
      </c>
      <c r="CG317" s="217">
        <v>0</v>
      </c>
      <c r="CH317" s="217"/>
      <c r="CI317" s="217"/>
      <c r="CJ317" s="217"/>
      <c r="CK317" s="217"/>
      <c r="CL317" s="217"/>
      <c r="CM317" s="217"/>
      <c r="CN317" s="217"/>
      <c r="CO317" s="217"/>
      <c r="CP317" s="217"/>
      <c r="CQ317" s="217"/>
      <c r="CR317" s="217"/>
      <c r="CS317" s="217"/>
      <c r="CT317" s="217"/>
      <c r="CU317" s="217"/>
      <c r="CV317" s="217"/>
      <c r="CW317" s="217"/>
      <c r="CX317" s="217"/>
      <c r="CY317" s="217"/>
      <c r="CZ317" s="217"/>
      <c r="DA317" s="217"/>
      <c r="DB317" s="217"/>
      <c r="DC317" s="217"/>
      <c r="DD317" s="217"/>
      <c r="DE317" s="217"/>
      <c r="DF317" s="217"/>
      <c r="DG317" s="217"/>
      <c r="DH317" s="217"/>
      <c r="DI317" s="217"/>
      <c r="DJ317" s="217"/>
      <c r="DK317" s="217"/>
      <c r="DL317" s="217"/>
      <c r="DM317" s="217"/>
      <c r="DN317" s="217"/>
      <c r="DO317" s="217"/>
      <c r="DP317" s="217"/>
      <c r="DQ317" s="217"/>
      <c r="DR317" s="217"/>
      <c r="DS317" s="217"/>
      <c r="DT317" s="217"/>
      <c r="DU317" s="217"/>
      <c r="DV317" s="217"/>
      <c r="DW317" s="217"/>
      <c r="DX317" s="217"/>
      <c r="DY317" s="217"/>
      <c r="DZ317" s="217"/>
      <c r="EA317" s="217"/>
      <c r="EB317" s="217"/>
      <c r="EC317" s="217"/>
      <c r="ED317" s="217"/>
      <c r="EE317" s="217"/>
      <c r="EF317" s="217"/>
      <c r="EG317" s="217"/>
      <c r="EH317" s="217"/>
      <c r="EI317" s="217"/>
      <c r="EJ317" s="217"/>
      <c r="EK317" s="217"/>
      <c r="EL317" s="217"/>
      <c r="EM317" s="217"/>
      <c r="EN317" s="217"/>
      <c r="EO317" s="217"/>
      <c r="EP317" s="217"/>
      <c r="EQ317" s="217"/>
      <c r="ER317" s="217"/>
      <c r="ES317" s="217"/>
      <c r="ET317" s="217"/>
      <c r="EU317" s="217"/>
      <c r="EV317" s="217"/>
      <c r="EW317" s="217"/>
      <c r="EX317" s="217"/>
      <c r="EY317" s="217"/>
      <c r="EZ317" s="217"/>
      <c r="FA317" s="217"/>
      <c r="FB317" s="217">
        <v>0</v>
      </c>
      <c r="FC317" s="217">
        <v>0</v>
      </c>
      <c r="FD317" s="217">
        <v>6.6870000000000003</v>
      </c>
      <c r="FE317" s="217">
        <v>0</v>
      </c>
      <c r="FF317" s="217">
        <v>0</v>
      </c>
      <c r="FG317" s="217">
        <v>7.0810000000000004</v>
      </c>
      <c r="FH317" s="217">
        <v>7.5</v>
      </c>
      <c r="FI317" s="217">
        <v>0</v>
      </c>
      <c r="FJ317" s="217">
        <v>0</v>
      </c>
      <c r="FK317" s="217">
        <v>0</v>
      </c>
      <c r="FL317" s="217">
        <v>0</v>
      </c>
      <c r="FM317" s="217">
        <v>0</v>
      </c>
      <c r="FN317" s="217">
        <v>0</v>
      </c>
      <c r="FO317" s="217">
        <v>0</v>
      </c>
      <c r="FP317" s="217">
        <v>0</v>
      </c>
      <c r="FQ317" s="217">
        <v>0</v>
      </c>
      <c r="FR317" s="217">
        <v>0</v>
      </c>
      <c r="FS317" s="217">
        <v>0</v>
      </c>
      <c r="FT317" s="217">
        <v>11.509</v>
      </c>
      <c r="FU317" s="217">
        <v>11.313000000000001</v>
      </c>
      <c r="FV317" s="217">
        <v>0</v>
      </c>
      <c r="FW317" s="217">
        <v>8.8810000000000002</v>
      </c>
      <c r="FX317" s="217" t="s">
        <v>899</v>
      </c>
      <c r="FY317" s="217">
        <v>7.9980000000000002</v>
      </c>
      <c r="FZ317" s="217">
        <v>0</v>
      </c>
      <c r="GA317" s="217">
        <v>9.3000000000000007</v>
      </c>
      <c r="GB317" s="217">
        <v>9.11</v>
      </c>
      <c r="GC317" s="217">
        <v>8.83</v>
      </c>
      <c r="GD317" s="217">
        <v>8.16</v>
      </c>
      <c r="GE317" s="217">
        <v>8</v>
      </c>
      <c r="GF317" s="217">
        <v>0</v>
      </c>
      <c r="GG317" s="217">
        <v>7.48</v>
      </c>
      <c r="GH317" s="217">
        <v>7.88</v>
      </c>
      <c r="GI317" s="217">
        <v>7.69</v>
      </c>
      <c r="GJ317" s="217">
        <v>7.07</v>
      </c>
      <c r="GK317" s="217">
        <v>7.22</v>
      </c>
      <c r="GL317" s="217">
        <v>7.202</v>
      </c>
      <c r="GM317" s="217">
        <v>7.19</v>
      </c>
      <c r="GN317" s="217">
        <v>7.3849999999999998</v>
      </c>
      <c r="GO317" s="217">
        <v>7.2409999999999997</v>
      </c>
      <c r="GP317" s="217">
        <v>7.18</v>
      </c>
      <c r="GQ317" s="217">
        <v>6.923</v>
      </c>
      <c r="GR317" s="217">
        <v>7.2110000000000003</v>
      </c>
      <c r="GS317" s="217">
        <v>7.1630000000000003</v>
      </c>
      <c r="GT317" s="217">
        <v>6.8540000000000001</v>
      </c>
      <c r="GU317" s="217">
        <v>7.24</v>
      </c>
      <c r="GV317" s="217">
        <v>7.69</v>
      </c>
      <c r="GW317" s="217">
        <v>7.6130000000000004</v>
      </c>
      <c r="GX317" s="217">
        <v>7.6619999999999999</v>
      </c>
      <c r="GY317" s="217">
        <v>7.4459999999999997</v>
      </c>
      <c r="GZ317" s="217">
        <v>7.9329999999999998</v>
      </c>
      <c r="HA317" s="217">
        <v>7.923</v>
      </c>
      <c r="HB317" s="217">
        <v>8.3360000000000003</v>
      </c>
      <c r="HC317" s="217">
        <v>9.4139999999999997</v>
      </c>
      <c r="HD317" s="217" t="s">
        <v>899</v>
      </c>
      <c r="HE317" s="217">
        <v>10.547000000000001</v>
      </c>
      <c r="HF317" s="217">
        <v>12.011077585002655</v>
      </c>
      <c r="HG317" s="217">
        <v>12.484</v>
      </c>
      <c r="HH317" s="217">
        <v>12.741</v>
      </c>
      <c r="HI317" s="217">
        <v>12.832000000000001</v>
      </c>
      <c r="HJ317" s="217">
        <v>12.821330030773849</v>
      </c>
      <c r="HK317" s="217">
        <v>12.694000000000001</v>
      </c>
      <c r="HL317" s="217">
        <v>12.566000000000001</v>
      </c>
      <c r="HM317" s="217">
        <v>12.822727272727272</v>
      </c>
      <c r="HN317" s="217">
        <v>12.433740952380953</v>
      </c>
      <c r="HO317" s="217">
        <v>11.336600000000001</v>
      </c>
      <c r="HP317" s="217">
        <v>10.000055571428572</v>
      </c>
      <c r="HQ317" s="217">
        <v>8.860667513043472</v>
      </c>
      <c r="HR317" s="217">
        <v>7.3390000000000004</v>
      </c>
      <c r="HS317" s="217">
        <v>6.7369816000000018</v>
      </c>
      <c r="HT317" s="217">
        <v>6.2250000000000005</v>
      </c>
      <c r="HU317" s="217">
        <v>5.944117647058822</v>
      </c>
      <c r="HV317" s="217">
        <v>6.6577165739752253</v>
      </c>
      <c r="HW317" s="217">
        <v>6.4984500000000001</v>
      </c>
      <c r="HX317" s="217">
        <v>6.5720000000000001</v>
      </c>
      <c r="HY317" s="217">
        <v>6.3448275862068995</v>
      </c>
      <c r="HZ317" s="217">
        <v>6.2574545454545465</v>
      </c>
      <c r="IA317" s="217">
        <v>5.6689999999999996</v>
      </c>
      <c r="IB317" s="217">
        <v>5.1619430260392809</v>
      </c>
      <c r="IC317" s="217">
        <v>4.967401620740743</v>
      </c>
      <c r="ID317" s="217">
        <v>5.165</v>
      </c>
      <c r="IE317" s="217">
        <v>5.1740000000000004</v>
      </c>
      <c r="IF317" s="217">
        <v>4.9829999999999997</v>
      </c>
      <c r="IG317" s="217">
        <v>4.9640000000000004</v>
      </c>
      <c r="IH317" s="217">
        <v>4.9749999999999996</v>
      </c>
      <c r="II317" s="217">
        <v>4.8890000000000002</v>
      </c>
      <c r="IJ317" s="217">
        <v>4.6100000000000003</v>
      </c>
      <c r="IK317" s="217">
        <v>4.4560000000000004</v>
      </c>
      <c r="IL317" s="217">
        <v>4.2409999999999997</v>
      </c>
      <c r="IM317" s="217">
        <v>4.2220000000000004</v>
      </c>
      <c r="IN317" s="217">
        <v>4.4279999999999999</v>
      </c>
      <c r="IO317" s="217">
        <v>4.4269999999999996</v>
      </c>
      <c r="IP317" s="217">
        <v>4.4729999999999999</v>
      </c>
      <c r="IQ317" s="217">
        <v>4.8040000000000003</v>
      </c>
      <c r="IR317" s="217">
        <v>5.5140000000000002</v>
      </c>
      <c r="IS317" s="217">
        <v>5.3659999999999997</v>
      </c>
      <c r="IT317" s="217">
        <v>6.1760000000000002</v>
      </c>
      <c r="IU317" s="217">
        <v>6.2503199999999968</v>
      </c>
      <c r="IV317" s="217">
        <v>6.1256490384615381</v>
      </c>
      <c r="IW317" s="217">
        <v>6.2249999999999996</v>
      </c>
      <c r="IX317" s="217">
        <v>6.2735529289066614</v>
      </c>
      <c r="IY317" s="217">
        <v>6.5629948694937186</v>
      </c>
      <c r="IZ317" s="217">
        <v>6.7488994313566231</v>
      </c>
      <c r="JA317" s="217">
        <v>6.6488031454084995</v>
      </c>
      <c r="JB317" s="217">
        <v>7.4067485882446489</v>
      </c>
      <c r="JC317" s="217">
        <v>7.8253470342111742</v>
      </c>
      <c r="JD317" s="217">
        <v>8.5437499999999993</v>
      </c>
      <c r="JE317" s="217">
        <v>9.183131089929546</v>
      </c>
      <c r="JF317" s="217">
        <v>9.2639842665432717</v>
      </c>
      <c r="JG317" s="217">
        <v>9.4350000000000005</v>
      </c>
      <c r="JH317" s="217">
        <v>9.4499999999999993</v>
      </c>
      <c r="JI317" s="217">
        <v>9.3908952745578915</v>
      </c>
      <c r="JJ317" s="217">
        <v>9.3919666666666686</v>
      </c>
      <c r="JK317" s="217">
        <v>9.3170306425041183</v>
      </c>
      <c r="JL317" s="217">
        <v>9.1995687073844561</v>
      </c>
      <c r="JM317" s="217">
        <v>8.8415573622415984</v>
      </c>
      <c r="JN317" s="217">
        <v>8.208209312497269</v>
      </c>
      <c r="JO317" s="217">
        <v>7.9688277153558005</v>
      </c>
      <c r="JP317" s="217">
        <v>8.1014689265536717</v>
      </c>
      <c r="JQ317" s="217">
        <v>7.9096837606837633</v>
      </c>
      <c r="JR317" s="217">
        <v>7.5309999999999997</v>
      </c>
      <c r="JS317" s="217">
        <v>7.3520260225309269</v>
      </c>
      <c r="JT317" s="217">
        <v>6.9039896373056981</v>
      </c>
      <c r="JU317" s="217">
        <v>6.2534031850001854</v>
      </c>
      <c r="JV317" s="217">
        <v>6.5837837837837796</v>
      </c>
      <c r="JW317" s="217">
        <v>6.3833869657364906</v>
      </c>
      <c r="JX317" s="217">
        <v>6.5051158525586263</v>
      </c>
      <c r="JY317" s="217">
        <v>6.4036144578313277</v>
      </c>
      <c r="JZ317" s="217">
        <v>6.4537884615384646</v>
      </c>
      <c r="KA317" s="217">
        <v>6.4092005951143038</v>
      </c>
      <c r="KB317" s="217">
        <v>6.8773228624046281</v>
      </c>
      <c r="KC317" s="217">
        <v>7.2804275049988876</v>
      </c>
      <c r="KD317" s="217">
        <v>7.6990703115469099</v>
      </c>
      <c r="KE317" s="217">
        <v>7.6447740828402351</v>
      </c>
      <c r="KF317" s="217">
        <v>7.3158998225255987</v>
      </c>
      <c r="KG317" s="217">
        <v>6.8393032786885222</v>
      </c>
      <c r="KH317" s="217">
        <v>7.0610478399038037</v>
      </c>
      <c r="KI317" s="217">
        <v>7.3812461838534622</v>
      </c>
      <c r="KJ317" s="217">
        <v>7.6867697137580828</v>
      </c>
      <c r="KK317" s="217">
        <v>7.3771936146003005</v>
      </c>
      <c r="KL317" s="217">
        <v>6.868846153846162</v>
      </c>
      <c r="KM317" s="217">
        <v>6.5231774598986219</v>
      </c>
      <c r="KN317" s="217">
        <v>6.5998702983138742</v>
      </c>
      <c r="KO317" s="217">
        <v>6.8300315749999951</v>
      </c>
      <c r="KP317" s="217">
        <v>7.0344190657431822</v>
      </c>
      <c r="KQ317" s="217">
        <v>6.7236701438671025</v>
      </c>
      <c r="KR317" s="217">
        <v>6.7236701438671025</v>
      </c>
      <c r="KS317" s="217">
        <v>6.5309999999999997</v>
      </c>
      <c r="KT317" s="217">
        <v>6.6333333333333266</v>
      </c>
      <c r="KU317" s="217">
        <v>6.9636363636363656</v>
      </c>
      <c r="KV317" s="217">
        <v>7.0910470588235288</v>
      </c>
      <c r="KW317" s="217">
        <v>7.0119999999999996</v>
      </c>
      <c r="KX317" s="217">
        <v>6.6939490445859837</v>
      </c>
      <c r="KY317" s="217">
        <v>6.4351063829787218</v>
      </c>
      <c r="KZ317" s="217">
        <v>6.9721311475409848</v>
      </c>
      <c r="LA317" s="217">
        <v>7.1480257510729555</v>
      </c>
      <c r="LB317" s="217">
        <v>7.1496512207274572</v>
      </c>
      <c r="LC317" s="217">
        <v>7.2760975874809803</v>
      </c>
      <c r="LD317" s="217">
        <v>7.3634146341463502</v>
      </c>
      <c r="LE317" s="217">
        <v>7.2333333333333218</v>
      </c>
      <c r="LF317" s="217">
        <v>7.4210000000000003</v>
      </c>
      <c r="LG317" s="217">
        <v>0</v>
      </c>
      <c r="LH317" s="217">
        <v>0</v>
      </c>
      <c r="LI317" s="217">
        <v>0</v>
      </c>
      <c r="LJ317" s="217">
        <v>0</v>
      </c>
      <c r="LK317" s="217">
        <v>0</v>
      </c>
      <c r="LL317" s="217">
        <v>0</v>
      </c>
      <c r="LM317" s="217">
        <v>0</v>
      </c>
      <c r="LN317" s="217"/>
      <c r="LO317" s="217"/>
      <c r="LP317" s="217"/>
      <c r="LQ317" s="217"/>
      <c r="LR317" s="217"/>
      <c r="LS317" s="217"/>
      <c r="LT317" s="217"/>
      <c r="LU317" s="217"/>
      <c r="LV317" s="217"/>
      <c r="LW317" s="217"/>
      <c r="LX317" s="217"/>
      <c r="LY317" s="217"/>
      <c r="LZ317" s="217"/>
      <c r="MA317" s="217"/>
      <c r="MB317" s="217"/>
      <c r="MC317" s="217"/>
      <c r="MD317" s="217"/>
      <c r="ME317" s="217"/>
      <c r="MF317" s="217"/>
      <c r="MG317" s="217"/>
      <c r="MH317" s="217"/>
      <c r="MI317" s="217"/>
      <c r="MJ317" s="217"/>
      <c r="MK317" s="217"/>
      <c r="ML317" s="217"/>
      <c r="MM317" s="217"/>
      <c r="MN317" s="217"/>
      <c r="MO317" s="217"/>
      <c r="MP317" s="217"/>
      <c r="MQ317" s="217"/>
      <c r="MR317" s="217"/>
      <c r="MS317" s="217"/>
      <c r="MT317" s="217"/>
      <c r="MU317" s="217"/>
      <c r="MV317" s="217"/>
      <c r="MW317" s="217"/>
    </row>
    <row r="318" spans="1:361">
      <c r="A318" s="483" t="s">
        <v>607</v>
      </c>
      <c r="B318" s="217">
        <v>0</v>
      </c>
      <c r="C318" s="217">
        <v>0</v>
      </c>
      <c r="D318" s="217">
        <v>0</v>
      </c>
      <c r="E318" s="217">
        <v>0</v>
      </c>
      <c r="F318" s="217">
        <v>0</v>
      </c>
      <c r="G318" s="217">
        <v>0</v>
      </c>
      <c r="H318" s="217">
        <v>0</v>
      </c>
      <c r="I318" s="217">
        <v>0</v>
      </c>
      <c r="J318" s="217">
        <v>0</v>
      </c>
      <c r="K318" s="217">
        <v>0</v>
      </c>
      <c r="L318" s="217">
        <v>0</v>
      </c>
      <c r="M318" s="217">
        <v>0</v>
      </c>
      <c r="N318" s="217">
        <v>0</v>
      </c>
      <c r="O318" s="217">
        <v>0</v>
      </c>
      <c r="P318" s="217">
        <v>0</v>
      </c>
      <c r="Q318" s="217">
        <v>0</v>
      </c>
      <c r="R318" s="217">
        <v>0</v>
      </c>
      <c r="S318" s="217">
        <v>0</v>
      </c>
      <c r="T318" s="217">
        <v>0</v>
      </c>
      <c r="U318" s="217">
        <v>0</v>
      </c>
      <c r="V318" s="217">
        <v>0</v>
      </c>
      <c r="W318" s="217">
        <v>0</v>
      </c>
      <c r="X318" s="217">
        <v>0</v>
      </c>
      <c r="Y318" s="217">
        <v>0</v>
      </c>
      <c r="Z318" s="217">
        <v>0</v>
      </c>
      <c r="AA318" s="217">
        <v>0</v>
      </c>
      <c r="AB318" s="217">
        <v>0</v>
      </c>
      <c r="AC318" s="217">
        <v>0</v>
      </c>
      <c r="AD318" s="217">
        <v>0</v>
      </c>
      <c r="AE318" s="217">
        <v>0</v>
      </c>
      <c r="AF318" s="217">
        <v>0</v>
      </c>
      <c r="AG318" s="217">
        <v>0</v>
      </c>
      <c r="AH318" s="217">
        <v>0</v>
      </c>
      <c r="AI318" s="217">
        <v>0</v>
      </c>
      <c r="AJ318" s="217">
        <v>0</v>
      </c>
      <c r="AK318" s="217">
        <v>0</v>
      </c>
      <c r="AL318" s="217">
        <v>0</v>
      </c>
      <c r="AM318" s="217">
        <v>0</v>
      </c>
      <c r="AN318" s="217">
        <v>0</v>
      </c>
      <c r="AO318" s="217">
        <v>0</v>
      </c>
      <c r="AP318" s="217">
        <v>0</v>
      </c>
      <c r="AQ318" s="217">
        <v>0</v>
      </c>
      <c r="AR318" s="217">
        <v>0</v>
      </c>
      <c r="AS318" s="217">
        <v>0</v>
      </c>
      <c r="AT318" s="217">
        <v>0</v>
      </c>
      <c r="AU318" s="217">
        <v>0</v>
      </c>
      <c r="AV318" s="217">
        <v>0</v>
      </c>
      <c r="AW318" s="217">
        <v>0</v>
      </c>
      <c r="AX318" s="217">
        <v>0</v>
      </c>
      <c r="AY318" s="217">
        <v>0</v>
      </c>
      <c r="AZ318" s="217">
        <v>0</v>
      </c>
      <c r="BA318" s="217">
        <v>0</v>
      </c>
      <c r="BB318" s="217">
        <v>0</v>
      </c>
      <c r="BC318" s="217">
        <v>0</v>
      </c>
      <c r="BD318" s="217">
        <v>0</v>
      </c>
      <c r="BE318" s="217">
        <v>0</v>
      </c>
      <c r="BF318" s="217">
        <v>0</v>
      </c>
      <c r="BG318" s="217">
        <v>0</v>
      </c>
      <c r="BH318" s="217">
        <v>0</v>
      </c>
      <c r="BI318" s="217">
        <v>0</v>
      </c>
      <c r="BJ318" s="217">
        <v>0</v>
      </c>
      <c r="BK318" s="217">
        <v>0</v>
      </c>
      <c r="BL318" s="217">
        <v>0</v>
      </c>
      <c r="BM318" s="217">
        <v>0</v>
      </c>
      <c r="BN318" s="217">
        <v>0</v>
      </c>
      <c r="BO318" s="217">
        <v>0</v>
      </c>
      <c r="BP318" s="217">
        <v>0</v>
      </c>
      <c r="BQ318" s="217">
        <v>0</v>
      </c>
      <c r="BR318" s="217">
        <v>0</v>
      </c>
      <c r="BS318" s="217">
        <v>0</v>
      </c>
      <c r="BT318" s="217">
        <v>0</v>
      </c>
      <c r="BU318" s="217">
        <v>0</v>
      </c>
      <c r="BV318" s="217">
        <v>0</v>
      </c>
      <c r="BW318" s="217">
        <v>0</v>
      </c>
      <c r="BX318" s="217">
        <v>0</v>
      </c>
      <c r="BY318" s="217">
        <v>0</v>
      </c>
      <c r="BZ318" s="217">
        <v>0</v>
      </c>
      <c r="CA318" s="217">
        <v>0</v>
      </c>
      <c r="CB318" s="217">
        <v>0</v>
      </c>
      <c r="CC318" s="217">
        <v>0</v>
      </c>
      <c r="CD318" s="217">
        <v>0</v>
      </c>
      <c r="CE318" s="217">
        <v>0</v>
      </c>
      <c r="CF318" s="217">
        <v>0</v>
      </c>
      <c r="CG318" s="217">
        <v>0</v>
      </c>
      <c r="CH318" s="217"/>
      <c r="CI318" s="217"/>
      <c r="CJ318" s="217"/>
      <c r="CK318" s="217"/>
      <c r="CL318" s="217"/>
      <c r="CM318" s="217"/>
      <c r="CN318" s="217"/>
      <c r="CO318" s="217"/>
      <c r="CP318" s="217"/>
      <c r="CQ318" s="217"/>
      <c r="CR318" s="217"/>
      <c r="CS318" s="217"/>
      <c r="CT318" s="217"/>
      <c r="CU318" s="217"/>
      <c r="CV318" s="217"/>
      <c r="CW318" s="217"/>
      <c r="CX318" s="217"/>
      <c r="CY318" s="217"/>
      <c r="CZ318" s="217"/>
      <c r="DA318" s="217"/>
      <c r="DB318" s="217"/>
      <c r="DC318" s="217"/>
      <c r="DD318" s="217"/>
      <c r="DE318" s="217"/>
      <c r="DF318" s="217"/>
      <c r="DG318" s="217"/>
      <c r="DH318" s="217"/>
      <c r="DI318" s="217"/>
      <c r="DJ318" s="217"/>
      <c r="DK318" s="217"/>
      <c r="DL318" s="217"/>
      <c r="DM318" s="217"/>
      <c r="DN318" s="217"/>
      <c r="DO318" s="217"/>
      <c r="DP318" s="217"/>
      <c r="DQ318" s="217"/>
      <c r="DR318" s="217"/>
      <c r="DS318" s="217"/>
      <c r="DT318" s="217"/>
      <c r="DU318" s="217"/>
      <c r="DV318" s="217"/>
      <c r="DW318" s="217"/>
      <c r="DX318" s="217"/>
      <c r="DY318" s="217"/>
      <c r="DZ318" s="217"/>
      <c r="EA318" s="217"/>
      <c r="EB318" s="217"/>
      <c r="EC318" s="217"/>
      <c r="ED318" s="217"/>
      <c r="EE318" s="217"/>
      <c r="EF318" s="217"/>
      <c r="EG318" s="217"/>
      <c r="EH318" s="217"/>
      <c r="EI318" s="217"/>
      <c r="EJ318" s="217"/>
      <c r="EK318" s="217"/>
      <c r="EL318" s="217"/>
      <c r="EM318" s="217"/>
      <c r="EN318" s="217"/>
      <c r="EO318" s="217"/>
      <c r="EP318" s="217"/>
      <c r="EQ318" s="217"/>
      <c r="ER318" s="217"/>
      <c r="ES318" s="217"/>
      <c r="ET318" s="217"/>
      <c r="EU318" s="217"/>
      <c r="EV318" s="217"/>
      <c r="EW318" s="217"/>
      <c r="EX318" s="217"/>
      <c r="EY318" s="217"/>
      <c r="EZ318" s="217"/>
      <c r="FA318" s="217"/>
      <c r="FB318" s="217">
        <v>0</v>
      </c>
      <c r="FC318" s="217">
        <v>0</v>
      </c>
      <c r="FD318" s="217">
        <v>0</v>
      </c>
      <c r="FE318" s="217">
        <v>6.5179999999999998</v>
      </c>
      <c r="FF318" s="217">
        <v>0</v>
      </c>
      <c r="FG318" s="217">
        <v>7.51</v>
      </c>
      <c r="FH318" s="217">
        <v>0</v>
      </c>
      <c r="FI318" s="217">
        <v>0</v>
      </c>
      <c r="FJ318" s="217">
        <v>0</v>
      </c>
      <c r="FK318" s="217">
        <v>0</v>
      </c>
      <c r="FL318" s="217">
        <v>0</v>
      </c>
      <c r="FM318" s="217">
        <v>0</v>
      </c>
      <c r="FN318" s="217">
        <v>0</v>
      </c>
      <c r="FO318" s="217">
        <v>0</v>
      </c>
      <c r="FP318" s="217">
        <v>0</v>
      </c>
      <c r="FQ318" s="217">
        <v>0</v>
      </c>
      <c r="FR318" s="217">
        <v>0</v>
      </c>
      <c r="FS318" s="217">
        <v>0</v>
      </c>
      <c r="FT318" s="217">
        <v>0</v>
      </c>
      <c r="FU318" s="217">
        <v>0</v>
      </c>
      <c r="FV318" s="217">
        <v>0</v>
      </c>
      <c r="FW318" s="217">
        <v>0</v>
      </c>
      <c r="FX318" s="217">
        <v>0</v>
      </c>
      <c r="FY318" s="217">
        <v>0</v>
      </c>
      <c r="FZ318" s="217">
        <v>0</v>
      </c>
      <c r="GA318" s="217">
        <v>0</v>
      </c>
      <c r="GB318" s="217">
        <v>0</v>
      </c>
      <c r="GC318" s="217">
        <v>0</v>
      </c>
      <c r="GD318" s="217">
        <v>9</v>
      </c>
      <c r="GE318" s="217">
        <v>0</v>
      </c>
      <c r="GF318" s="217">
        <v>0</v>
      </c>
      <c r="GG318" s="217">
        <v>0</v>
      </c>
      <c r="GH318" s="217">
        <v>8.85</v>
      </c>
      <c r="GI318" s="217">
        <v>8</v>
      </c>
      <c r="GJ318" s="217">
        <v>7.69</v>
      </c>
      <c r="GK318" s="217">
        <v>7.6840000000000002</v>
      </c>
      <c r="GL318" s="217">
        <v>7.7</v>
      </c>
      <c r="GM318" s="217">
        <v>7.335</v>
      </c>
      <c r="GN318" s="217">
        <v>7.5750000000000002</v>
      </c>
      <c r="GO318" s="217">
        <v>7.3775000000000004</v>
      </c>
      <c r="GP318" s="217">
        <v>7.3250000000000002</v>
      </c>
      <c r="GQ318" s="217">
        <v>7.2050000000000001</v>
      </c>
      <c r="GR318" s="217">
        <v>7.06</v>
      </c>
      <c r="GS318" s="217">
        <v>7.05</v>
      </c>
      <c r="GT318" s="217">
        <v>6.98</v>
      </c>
      <c r="GU318" s="217">
        <v>7.5</v>
      </c>
      <c r="GV318" s="217">
        <v>8.6229999999999993</v>
      </c>
      <c r="GW318" s="217">
        <v>8.1780000000000008</v>
      </c>
      <c r="GX318" s="217">
        <v>8.375</v>
      </c>
      <c r="GY318" s="217">
        <v>8.0229999999999997</v>
      </c>
      <c r="GZ318" s="217">
        <v>7.78</v>
      </c>
      <c r="HA318" s="217">
        <v>8.4499999999999993</v>
      </c>
      <c r="HB318" s="217">
        <v>8.8580000000000005</v>
      </c>
      <c r="HC318" s="217">
        <v>9.1329999999999991</v>
      </c>
      <c r="HD318" s="217" t="s">
        <v>899</v>
      </c>
      <c r="HE318" s="217">
        <v>11.651</v>
      </c>
      <c r="HF318" s="217">
        <v>12.7</v>
      </c>
      <c r="HG318" s="217">
        <v>0</v>
      </c>
      <c r="HH318" s="217">
        <v>0</v>
      </c>
      <c r="HI318" s="217">
        <v>0</v>
      </c>
      <c r="HJ318" s="217">
        <v>0</v>
      </c>
      <c r="HK318" s="217">
        <v>0</v>
      </c>
      <c r="HL318" s="217">
        <v>12.8</v>
      </c>
      <c r="HM318" s="217">
        <v>13</v>
      </c>
      <c r="HN318" s="217">
        <v>12.69</v>
      </c>
      <c r="HO318" s="217">
        <v>11.649962499999999</v>
      </c>
      <c r="HP318" s="217">
        <v>10.6875</v>
      </c>
      <c r="HQ318" s="217">
        <v>9.3460000000000001</v>
      </c>
      <c r="HR318" s="217">
        <v>7.7930000000000001</v>
      </c>
      <c r="HS318" s="217">
        <v>7.55</v>
      </c>
      <c r="HT318" s="217">
        <v>7.0225</v>
      </c>
      <c r="HU318" s="217">
        <v>6.4099999999999993</v>
      </c>
      <c r="HV318" s="217">
        <v>8.2333333333333325</v>
      </c>
      <c r="HW318" s="217">
        <v>8.149950000000004</v>
      </c>
      <c r="HX318" s="217">
        <v>7.9969999999999999</v>
      </c>
      <c r="HY318" s="217">
        <v>7.7599999999999989</v>
      </c>
      <c r="HZ318" s="217">
        <v>7.37</v>
      </c>
      <c r="IA318" s="217">
        <v>6.5722800000000028</v>
      </c>
      <c r="IB318" s="217">
        <v>6.47905</v>
      </c>
      <c r="IC318" s="217">
        <v>6.3</v>
      </c>
      <c r="ID318" s="217">
        <v>6.5275999999999996</v>
      </c>
      <c r="IE318" s="217">
        <v>6.41</v>
      </c>
      <c r="IF318" s="217">
        <v>6.2750000000000004</v>
      </c>
      <c r="IG318" s="217">
        <v>6.1559999999999997</v>
      </c>
      <c r="IH318" s="217">
        <v>5.9210000000000003</v>
      </c>
      <c r="II318" s="217">
        <v>5.54</v>
      </c>
      <c r="IJ318" s="217">
        <v>5.31</v>
      </c>
      <c r="IK318" s="217">
        <v>5.1440000000000001</v>
      </c>
      <c r="IL318" s="217">
        <v>5.0860000000000003</v>
      </c>
      <c r="IM318" s="217">
        <v>5.53</v>
      </c>
      <c r="IN318" s="217">
        <v>5.8209999999999997</v>
      </c>
      <c r="IO318" s="217">
        <v>5.9980000000000002</v>
      </c>
      <c r="IP318" s="217">
        <v>6.4009999999999998</v>
      </c>
      <c r="IQ318" s="217">
        <v>6.5190000000000001</v>
      </c>
      <c r="IR318" s="217">
        <v>6.7169999999999996</v>
      </c>
      <c r="IS318" s="217">
        <v>8.1</v>
      </c>
      <c r="IT318" s="217">
        <v>8.2129999999999992</v>
      </c>
      <c r="IU318" s="217">
        <v>8.4591373202750599</v>
      </c>
      <c r="IV318" s="217">
        <v>8.3201960784313727</v>
      </c>
      <c r="IW318" s="217">
        <v>8.3650000000000002</v>
      </c>
      <c r="IX318" s="217">
        <v>8.5727333333333284</v>
      </c>
      <c r="IY318" s="217">
        <v>8.8504227625419141</v>
      </c>
      <c r="IZ318" s="217">
        <v>8.9900406504065042</v>
      </c>
      <c r="JA318" s="217">
        <v>9.4118222222222219</v>
      </c>
      <c r="JB318" s="217">
        <v>9.6363278171788807</v>
      </c>
      <c r="JC318" s="217">
        <v>9.7842626837363689</v>
      </c>
      <c r="JD318" s="217">
        <v>9.8925000000000018</v>
      </c>
      <c r="JE318" s="217">
        <v>9.6543185275645484</v>
      </c>
      <c r="JF318" s="217">
        <v>9.9686213118100699</v>
      </c>
      <c r="JG318" s="217">
        <v>9.9789999999999992</v>
      </c>
      <c r="JH318" s="217">
        <v>9.8699999999999992</v>
      </c>
      <c r="JI318" s="217">
        <v>9.8365271981085769</v>
      </c>
      <c r="JJ318" s="217">
        <v>9.7885181055712192</v>
      </c>
      <c r="JK318" s="217">
        <v>9.6657042600460361</v>
      </c>
      <c r="JL318" s="217">
        <v>9.3082506374998744</v>
      </c>
      <c r="JM318" s="217">
        <v>9.1921960816460331</v>
      </c>
      <c r="JN318" s="217">
        <v>8.8041645021645039</v>
      </c>
      <c r="JO318" s="217">
        <v>8.5046919372762062</v>
      </c>
      <c r="JP318" s="217">
        <v>8.5665202520877077</v>
      </c>
      <c r="JQ318" s="217">
        <v>8.341138419264972</v>
      </c>
      <c r="JR318" s="217">
        <v>8.3290000000000006</v>
      </c>
      <c r="JS318" s="217">
        <v>8.0986094182825497</v>
      </c>
      <c r="JT318" s="217">
        <v>7.7066352463768109</v>
      </c>
      <c r="JU318" s="217">
        <v>6.5003765993554925</v>
      </c>
      <c r="JV318" s="217">
        <v>6.2837553147580634</v>
      </c>
      <c r="JW318" s="217">
        <v>6.9469959677419348</v>
      </c>
      <c r="JX318" s="217">
        <v>6.7370319070819891</v>
      </c>
      <c r="JY318" s="217">
        <v>6.7646090534979422</v>
      </c>
      <c r="JZ318" s="217">
        <v>6.820003120003121</v>
      </c>
      <c r="KA318" s="217">
        <v>7.0358904109589053</v>
      </c>
      <c r="KB318" s="217">
        <v>7.4142260892863128</v>
      </c>
      <c r="KC318" s="217">
        <v>7.8532523758111887</v>
      </c>
      <c r="KD318" s="217">
        <v>8.7777467446670574</v>
      </c>
      <c r="KE318" s="217">
        <v>8.7518359477124186</v>
      </c>
      <c r="KF318" s="217">
        <v>8.2346677215189885</v>
      </c>
      <c r="KG318" s="217">
        <v>7.7127675937086098</v>
      </c>
      <c r="KH318" s="217">
        <v>7.638137855774235</v>
      </c>
      <c r="KI318" s="217">
        <v>8.2752286748927055</v>
      </c>
      <c r="KJ318" s="217">
        <v>8.3630151196691287</v>
      </c>
      <c r="KK318" s="217">
        <v>8.065274593749999</v>
      </c>
      <c r="KL318" s="217">
        <v>7.615017908333332</v>
      </c>
      <c r="KM318" s="217">
        <v>7.2618831168831166</v>
      </c>
      <c r="KN318" s="217">
        <v>7.6145003917099929</v>
      </c>
      <c r="KO318" s="217">
        <v>7.5461735751295338</v>
      </c>
      <c r="KP318" s="217">
        <v>7.4105785123966932</v>
      </c>
      <c r="KQ318" s="217">
        <v>7.2333363053207345</v>
      </c>
      <c r="KR318" s="217">
        <v>7.2333363053207345</v>
      </c>
      <c r="KS318" s="217">
        <v>7.4930000000000003</v>
      </c>
      <c r="KT318" s="217">
        <v>7.9591224590976708</v>
      </c>
      <c r="KU318" s="217">
        <v>8.2076929071130955</v>
      </c>
      <c r="KV318" s="217">
        <v>8.2421943029529245</v>
      </c>
      <c r="KW318" s="217">
        <v>8.1419999999999995</v>
      </c>
      <c r="KX318" s="217">
        <v>8.021350162866451</v>
      </c>
      <c r="KY318" s="217">
        <v>7.8827199791915428</v>
      </c>
      <c r="KZ318" s="217">
        <v>8.0626979591836747</v>
      </c>
      <c r="LA318" s="217">
        <v>7.9971389812707896</v>
      </c>
      <c r="LB318" s="217">
        <v>7.9971874999999999</v>
      </c>
      <c r="LC318" s="217">
        <v>8.1312499999999996</v>
      </c>
      <c r="LD318" s="217">
        <v>8.3150500546815813</v>
      </c>
      <c r="LE318" s="217">
        <v>8.5356588206745947</v>
      </c>
      <c r="LF318" s="217">
        <v>8.6059999999999999</v>
      </c>
      <c r="LG318" s="217">
        <v>0</v>
      </c>
      <c r="LH318" s="217">
        <v>0</v>
      </c>
      <c r="LI318" s="217">
        <v>0</v>
      </c>
      <c r="LJ318" s="217">
        <v>0</v>
      </c>
      <c r="LK318" s="217">
        <v>0</v>
      </c>
      <c r="LL318" s="217">
        <v>0</v>
      </c>
      <c r="LM318" s="217">
        <v>0</v>
      </c>
      <c r="LN318" s="217"/>
      <c r="LO318" s="217"/>
      <c r="LP318" s="217"/>
      <c r="LQ318" s="217"/>
      <c r="LR318" s="217"/>
      <c r="LS318" s="217"/>
      <c r="LT318" s="217"/>
      <c r="LU318" s="217"/>
      <c r="LV318" s="217"/>
      <c r="LW318" s="217"/>
      <c r="LX318" s="217"/>
      <c r="LY318" s="217"/>
      <c r="LZ318" s="217"/>
      <c r="MA318" s="217"/>
      <c r="MB318" s="217"/>
      <c r="MC318" s="217"/>
      <c r="MD318" s="217"/>
      <c r="ME318" s="217"/>
      <c r="MF318" s="217"/>
      <c r="MG318" s="217"/>
      <c r="MH318" s="217"/>
      <c r="MI318" s="217"/>
      <c r="MJ318" s="217"/>
      <c r="MK318" s="217"/>
      <c r="ML318" s="217"/>
      <c r="MM318" s="217"/>
      <c r="MN318" s="217"/>
      <c r="MO318" s="217"/>
      <c r="MP318" s="217"/>
      <c r="MQ318" s="217"/>
      <c r="MR318" s="217"/>
      <c r="MS318" s="217"/>
      <c r="MT318" s="217"/>
      <c r="MU318" s="217"/>
      <c r="MV318" s="217"/>
      <c r="MW318" s="217"/>
    </row>
    <row r="319" spans="1:361" s="216" customFormat="1">
      <c r="A319" s="484" t="s">
        <v>608</v>
      </c>
      <c r="B319" s="217">
        <v>0</v>
      </c>
      <c r="C319" s="217">
        <v>0</v>
      </c>
      <c r="D319" s="217">
        <v>0</v>
      </c>
      <c r="E319" s="217">
        <v>0</v>
      </c>
      <c r="F319" s="217">
        <v>0</v>
      </c>
      <c r="G319" s="217">
        <v>0</v>
      </c>
      <c r="H319" s="217">
        <v>0</v>
      </c>
      <c r="I319" s="217">
        <v>0</v>
      </c>
      <c r="J319" s="217">
        <v>0</v>
      </c>
      <c r="K319" s="217">
        <v>0</v>
      </c>
      <c r="L319" s="217">
        <v>0</v>
      </c>
      <c r="M319" s="217">
        <v>0</v>
      </c>
      <c r="N319" s="217">
        <v>0</v>
      </c>
      <c r="O319" s="217">
        <v>0</v>
      </c>
      <c r="P319" s="217">
        <v>0</v>
      </c>
      <c r="Q319" s="217">
        <v>0</v>
      </c>
      <c r="R319" s="217">
        <v>0</v>
      </c>
      <c r="S319" s="217">
        <v>0</v>
      </c>
      <c r="T319" s="217">
        <v>0</v>
      </c>
      <c r="U319" s="217">
        <v>0</v>
      </c>
      <c r="V319" s="217">
        <v>0</v>
      </c>
      <c r="W319" s="217">
        <v>0</v>
      </c>
      <c r="X319" s="217">
        <v>0</v>
      </c>
      <c r="Y319" s="217">
        <v>0</v>
      </c>
      <c r="Z319" s="217">
        <v>0</v>
      </c>
      <c r="AA319" s="217">
        <v>0</v>
      </c>
      <c r="AB319" s="217">
        <v>0</v>
      </c>
      <c r="AC319" s="217">
        <v>0</v>
      </c>
      <c r="AD319" s="217">
        <v>0</v>
      </c>
      <c r="AE319" s="217">
        <v>0</v>
      </c>
      <c r="AF319" s="217">
        <v>0</v>
      </c>
      <c r="AG319" s="217">
        <v>0</v>
      </c>
      <c r="AH319" s="217">
        <v>0</v>
      </c>
      <c r="AI319" s="217">
        <v>0</v>
      </c>
      <c r="AJ319" s="217">
        <v>0</v>
      </c>
      <c r="AK319" s="217">
        <v>0</v>
      </c>
      <c r="AL319" s="217">
        <v>0</v>
      </c>
      <c r="AM319" s="217">
        <v>0</v>
      </c>
      <c r="AN319" s="217">
        <v>0</v>
      </c>
      <c r="AO319" s="217">
        <v>0</v>
      </c>
      <c r="AP319" s="217">
        <v>0</v>
      </c>
      <c r="AQ319" s="217">
        <v>0</v>
      </c>
      <c r="AR319" s="217">
        <v>0</v>
      </c>
      <c r="AS319" s="217">
        <v>0</v>
      </c>
      <c r="AT319" s="217">
        <v>0</v>
      </c>
      <c r="AU319" s="217">
        <v>0</v>
      </c>
      <c r="AV319" s="217">
        <v>0</v>
      </c>
      <c r="AW319" s="217">
        <v>0</v>
      </c>
      <c r="AX319" s="217">
        <v>0</v>
      </c>
      <c r="AY319" s="217">
        <v>0</v>
      </c>
      <c r="AZ319" s="217">
        <v>0</v>
      </c>
      <c r="BA319" s="217">
        <v>0</v>
      </c>
      <c r="BB319" s="217">
        <v>0</v>
      </c>
      <c r="BC319" s="217">
        <v>0</v>
      </c>
      <c r="BD319" s="217">
        <v>0</v>
      </c>
      <c r="BE319" s="217">
        <v>0</v>
      </c>
      <c r="BF319" s="217">
        <v>0</v>
      </c>
      <c r="BG319" s="217">
        <v>0</v>
      </c>
      <c r="BH319" s="217">
        <v>0</v>
      </c>
      <c r="BI319" s="217">
        <v>0</v>
      </c>
      <c r="BJ319" s="217">
        <v>0</v>
      </c>
      <c r="BK319" s="217">
        <v>0</v>
      </c>
      <c r="BL319" s="217">
        <v>0</v>
      </c>
      <c r="BM319" s="217">
        <v>0</v>
      </c>
      <c r="BN319" s="217">
        <v>0</v>
      </c>
      <c r="BO319" s="217">
        <v>0</v>
      </c>
      <c r="BP319" s="217">
        <v>0</v>
      </c>
      <c r="BQ319" s="217">
        <v>0</v>
      </c>
      <c r="BR319" s="217">
        <v>0</v>
      </c>
      <c r="BS319" s="217">
        <v>0</v>
      </c>
      <c r="BT319" s="217">
        <v>0</v>
      </c>
      <c r="BU319" s="217">
        <v>0</v>
      </c>
      <c r="BV319" s="217">
        <v>0</v>
      </c>
      <c r="BW319" s="217">
        <v>0</v>
      </c>
      <c r="BX319" s="217">
        <v>0</v>
      </c>
      <c r="BY319" s="217">
        <v>0</v>
      </c>
      <c r="BZ319" s="217">
        <v>0</v>
      </c>
      <c r="CA319" s="217">
        <v>0</v>
      </c>
      <c r="CB319" s="217">
        <v>0</v>
      </c>
      <c r="CC319" s="217">
        <v>0</v>
      </c>
      <c r="CD319" s="217">
        <v>0</v>
      </c>
      <c r="CE319" s="217">
        <v>0</v>
      </c>
      <c r="CF319" s="217">
        <v>0</v>
      </c>
      <c r="CG319" s="217">
        <v>0</v>
      </c>
      <c r="CH319" s="217">
        <v>9.3800000000000008</v>
      </c>
      <c r="CI319" s="217">
        <v>9.3800000000000008</v>
      </c>
      <c r="CJ319" s="217">
        <v>8.5</v>
      </c>
      <c r="CK319" s="217">
        <v>8.25</v>
      </c>
      <c r="CL319" s="217">
        <v>8.2100000000000009</v>
      </c>
      <c r="CM319" s="217">
        <v>8.35</v>
      </c>
      <c r="CN319" s="217">
        <v>9.56</v>
      </c>
      <c r="CO319" s="217">
        <v>10.01</v>
      </c>
      <c r="CP319" s="217">
        <v>9.84</v>
      </c>
      <c r="CQ319" s="217">
        <v>9.94</v>
      </c>
      <c r="CR319" s="217">
        <v>10.17</v>
      </c>
      <c r="CS319" s="217">
        <v>10.49</v>
      </c>
      <c r="CT319" s="217">
        <v>10.5</v>
      </c>
      <c r="CU319" s="217">
        <v>10.53</v>
      </c>
      <c r="CV319" s="217">
        <v>10.52</v>
      </c>
      <c r="CW319" s="217">
        <v>10.49</v>
      </c>
      <c r="CX319" s="217">
        <v>10.64</v>
      </c>
      <c r="CY319" s="217">
        <v>10.69</v>
      </c>
      <c r="CZ319" s="217">
        <v>10.63</v>
      </c>
      <c r="DA319" s="217">
        <v>11.52</v>
      </c>
      <c r="DB319" s="217">
        <v>11.5</v>
      </c>
      <c r="DC319" s="217">
        <v>12.41</v>
      </c>
      <c r="DD319" s="217">
        <v>12.74</v>
      </c>
      <c r="DE319" s="217">
        <v>12.68</v>
      </c>
      <c r="DF319" s="217">
        <v>12.48</v>
      </c>
      <c r="DG319" s="217">
        <v>12.35</v>
      </c>
      <c r="DH319" s="217">
        <v>12.26</v>
      </c>
      <c r="DI319" s="217">
        <v>12.32</v>
      </c>
      <c r="DJ319" s="217">
        <v>12.38</v>
      </c>
      <c r="DK319" s="217">
        <v>12.68</v>
      </c>
      <c r="DL319" s="217">
        <v>12.81</v>
      </c>
      <c r="DM319" s="217">
        <v>12.83</v>
      </c>
      <c r="DN319" s="217">
        <v>12.85</v>
      </c>
      <c r="DO319" s="217">
        <v>12.15</v>
      </c>
      <c r="DP319" s="217">
        <v>12.45</v>
      </c>
      <c r="DQ319" s="217">
        <v>12.26</v>
      </c>
      <c r="DR319" s="217">
        <v>9.32</v>
      </c>
      <c r="DS319" s="217">
        <v>5.24</v>
      </c>
      <c r="DT319" s="217">
        <v>5.3</v>
      </c>
      <c r="DU319" s="217">
        <v>8.2100000000000009</v>
      </c>
      <c r="DV319" s="217">
        <v>10.41</v>
      </c>
      <c r="DW319" s="217">
        <v>9.69</v>
      </c>
      <c r="DX319" s="217">
        <v>9.61</v>
      </c>
      <c r="DY319" s="217">
        <v>10.31</v>
      </c>
      <c r="DZ319" s="217">
        <v>10.77</v>
      </c>
      <c r="EA319" s="217">
        <v>10.36</v>
      </c>
      <c r="EB319" s="217">
        <v>10.69</v>
      </c>
      <c r="EC319" s="217">
        <v>10.24</v>
      </c>
      <c r="ED319" s="217">
        <v>10.45</v>
      </c>
      <c r="EE319" s="217">
        <v>10.35</v>
      </c>
      <c r="EF319" s="217">
        <v>10.15</v>
      </c>
      <c r="EG319" s="217">
        <v>10.15</v>
      </c>
      <c r="EH319" s="217">
        <v>10.029999999999999</v>
      </c>
      <c r="EI319" s="217">
        <v>10.26</v>
      </c>
      <c r="EJ319" s="217">
        <v>10.38</v>
      </c>
      <c r="EK319" s="217">
        <v>10.039999999999999</v>
      </c>
      <c r="EL319" s="217">
        <v>9.91</v>
      </c>
      <c r="EM319" s="217">
        <v>9.51</v>
      </c>
      <c r="EN319" s="217">
        <v>8.5</v>
      </c>
      <c r="EO319" s="217">
        <v>8.08</v>
      </c>
      <c r="EP319" s="217">
        <v>8.8000000000000007</v>
      </c>
      <c r="EQ319" s="217">
        <v>8.09</v>
      </c>
      <c r="ER319" s="217">
        <v>9.57</v>
      </c>
      <c r="ES319" s="217">
        <v>9.6</v>
      </c>
      <c r="ET319" s="217">
        <v>8.8800000000000008</v>
      </c>
      <c r="EU319" s="217">
        <v>7.03</v>
      </c>
      <c r="EV319" s="217">
        <v>6.31</v>
      </c>
      <c r="EW319" s="217">
        <v>6.93</v>
      </c>
      <c r="EX319" s="217">
        <v>6.62</v>
      </c>
      <c r="EY319" s="217">
        <v>5.9</v>
      </c>
      <c r="EZ319" s="217">
        <v>5.85</v>
      </c>
      <c r="FA319" s="217">
        <v>5.89</v>
      </c>
      <c r="FB319" s="217" t="s">
        <v>899</v>
      </c>
      <c r="FC319" s="217" t="s">
        <v>899</v>
      </c>
      <c r="FD319" s="217">
        <v>6.3849999999999998</v>
      </c>
      <c r="FE319" s="217">
        <v>6.218</v>
      </c>
      <c r="FF319" s="217">
        <v>6.3869999999999996</v>
      </c>
      <c r="FG319" s="217">
        <v>6.8019999999999996</v>
      </c>
      <c r="FH319" s="217">
        <v>7.2960000000000003</v>
      </c>
      <c r="FI319" s="217">
        <v>7.3079999999999998</v>
      </c>
      <c r="FJ319" s="217">
        <v>6.782</v>
      </c>
      <c r="FK319" s="217">
        <v>7.1239999999999997</v>
      </c>
      <c r="FL319" s="217">
        <v>6.665</v>
      </c>
      <c r="FM319" s="217">
        <v>7.4379999999999997</v>
      </c>
      <c r="FN319" s="217" t="s">
        <v>899</v>
      </c>
      <c r="FO319" s="217" t="s">
        <v>899</v>
      </c>
      <c r="FP319" s="217" t="s">
        <v>899</v>
      </c>
      <c r="FQ319" s="217">
        <v>7.6840000000000002</v>
      </c>
      <c r="FR319" s="217" t="s">
        <v>899</v>
      </c>
      <c r="FS319" s="217">
        <v>10.398</v>
      </c>
      <c r="FT319" s="217">
        <v>10.622999999999999</v>
      </c>
      <c r="FU319" s="217">
        <v>10.753</v>
      </c>
      <c r="FV319" s="217">
        <v>8.5500000000000007</v>
      </c>
      <c r="FW319" s="217">
        <v>8.7303999999999995</v>
      </c>
      <c r="FX319" s="217">
        <v>8.1530000000000005</v>
      </c>
      <c r="FY319" s="217">
        <v>8.0385000000000009</v>
      </c>
      <c r="FZ319" s="217">
        <v>9.06</v>
      </c>
      <c r="GA319" s="217">
        <v>8.81</v>
      </c>
      <c r="GB319" s="217">
        <v>8.42</v>
      </c>
      <c r="GC319" s="217">
        <v>7.94</v>
      </c>
      <c r="GD319" s="217">
        <v>7.6</v>
      </c>
      <c r="GE319" s="217">
        <v>7.3</v>
      </c>
      <c r="GF319" s="217">
        <v>7.15</v>
      </c>
      <c r="GG319" s="217">
        <v>7.14</v>
      </c>
      <c r="GH319" s="217">
        <v>7.62</v>
      </c>
      <c r="GI319" s="217">
        <v>7.51</v>
      </c>
      <c r="GJ319" s="217">
        <v>7.28</v>
      </c>
      <c r="GK319" s="217">
        <v>7.319</v>
      </c>
      <c r="GL319" s="217">
        <v>7.1929999999999996</v>
      </c>
      <c r="GM319" s="217">
        <v>7.0190000000000001</v>
      </c>
      <c r="GN319" s="217">
        <v>7.2149999999999999</v>
      </c>
      <c r="GO319" s="217">
        <v>7.109</v>
      </c>
      <c r="GP319" s="217">
        <v>7.0380000000000003</v>
      </c>
      <c r="GQ319" s="217">
        <v>6.7809999999999997</v>
      </c>
      <c r="GR319" s="217">
        <v>6.8029999999999999</v>
      </c>
      <c r="GS319" s="217">
        <v>6.74</v>
      </c>
      <c r="GT319" s="217">
        <v>6.7140000000000004</v>
      </c>
      <c r="GU319" s="217">
        <v>7.21</v>
      </c>
      <c r="GV319" s="217">
        <v>7.8220000000000001</v>
      </c>
      <c r="GW319" s="217">
        <v>7.617</v>
      </c>
      <c r="GX319" s="217">
        <v>7.6029999999999998</v>
      </c>
      <c r="GY319" s="217">
        <v>7.6109999999999998</v>
      </c>
      <c r="GZ319" s="217">
        <v>7.7290000000000001</v>
      </c>
      <c r="HA319" s="217">
        <v>7.8520000000000003</v>
      </c>
      <c r="HB319" s="217">
        <v>8.3409999999999993</v>
      </c>
      <c r="HC319" s="217">
        <v>9.3059999999999992</v>
      </c>
      <c r="HD319" s="217">
        <v>9.8458872468459404</v>
      </c>
      <c r="HE319" s="217">
        <v>11.114827750502352</v>
      </c>
      <c r="HF319" s="217">
        <v>12.280442286020905</v>
      </c>
      <c r="HG319" s="217">
        <v>12.071999999999999</v>
      </c>
      <c r="HH319" s="217">
        <v>12.382999999999999</v>
      </c>
      <c r="HI319" s="217">
        <v>12.393000000000001</v>
      </c>
      <c r="HJ319" s="217">
        <v>12.360766726819001</v>
      </c>
      <c r="HK319" s="217">
        <v>12.196</v>
      </c>
      <c r="HL319" s="217">
        <v>12.127000000000001</v>
      </c>
      <c r="HM319" s="217">
        <v>12.031697931858606</v>
      </c>
      <c r="HN319" s="217">
        <v>11.979261565171679</v>
      </c>
      <c r="HO319" s="217">
        <v>10.812091118769001</v>
      </c>
      <c r="HP319" s="217">
        <v>9.7357212687360466</v>
      </c>
      <c r="HQ319" s="217">
        <v>8.5894701525504047</v>
      </c>
      <c r="HR319" s="217">
        <v>7.1369999999999996</v>
      </c>
      <c r="HS319" s="217">
        <v>6.7656913662210822</v>
      </c>
      <c r="HT319" s="217">
        <v>6.0589698808351402</v>
      </c>
      <c r="HU319" s="217">
        <v>5.6207136081737001</v>
      </c>
      <c r="HV319" s="217">
        <v>6.3639999999999999</v>
      </c>
      <c r="HW319" s="217">
        <v>6.0887895655029496</v>
      </c>
      <c r="HX319" s="217">
        <v>6.0209731371174318</v>
      </c>
      <c r="HY319" s="217">
        <v>5.9832096862885082</v>
      </c>
      <c r="HZ319" s="217">
        <v>5.9190701720908141</v>
      </c>
      <c r="IA319" s="217">
        <v>5.609</v>
      </c>
      <c r="IB319" s="217">
        <v>5.5268601826424959</v>
      </c>
      <c r="IC319" s="217">
        <v>5.1585640765798342</v>
      </c>
      <c r="ID319" s="217">
        <v>5.4710000000000001</v>
      </c>
      <c r="IE319" s="217">
        <v>5.319</v>
      </c>
      <c r="IF319" s="217">
        <v>5.0839999999999996</v>
      </c>
      <c r="IG319" s="217">
        <v>4.8840000000000003</v>
      </c>
      <c r="IH319" s="217">
        <v>4.5679999999999996</v>
      </c>
      <c r="II319" s="217">
        <v>4.5659999999999998</v>
      </c>
      <c r="IJ319" s="217">
        <v>4.3289999999999997</v>
      </c>
      <c r="IK319" s="217">
        <v>4.1369999999999996</v>
      </c>
      <c r="IL319" s="217">
        <v>3.96</v>
      </c>
      <c r="IM319" s="217">
        <v>4.0490000000000004</v>
      </c>
      <c r="IN319" s="217">
        <v>4.5529999999999999</v>
      </c>
      <c r="IO319" s="217">
        <v>4.5910000000000002</v>
      </c>
      <c r="IP319" s="217">
        <v>4.6390000000000002</v>
      </c>
      <c r="IQ319" s="217">
        <v>4.9240000000000004</v>
      </c>
      <c r="IR319" s="217">
        <v>5.4050000000000002</v>
      </c>
      <c r="IS319" s="217">
        <v>6.7549999999999999</v>
      </c>
      <c r="IT319" s="217">
        <v>7.2679999999999998</v>
      </c>
      <c r="IU319" s="217">
        <v>6.0480110829438134</v>
      </c>
      <c r="IV319" s="217">
        <v>6.3451025421085472</v>
      </c>
      <c r="IW319" s="217">
        <v>7.1466002114763292</v>
      </c>
      <c r="IX319" s="217">
        <v>6.8540298445242414</v>
      </c>
      <c r="IY319" s="217">
        <v>7.2931755873388289</v>
      </c>
      <c r="IZ319" s="217">
        <v>7.6449235086562508</v>
      </c>
      <c r="JA319" s="217">
        <v>7.9143792969291304</v>
      </c>
      <c r="JB319" s="217">
        <v>8.2219199075639384</v>
      </c>
      <c r="JC319" s="217">
        <v>8.6737209093573853</v>
      </c>
      <c r="JD319" s="217">
        <v>8.678800282023154</v>
      </c>
      <c r="JE319" s="217">
        <v>9.0197620220925021</v>
      </c>
      <c r="JF319" s="217">
        <v>9.3804936086596129</v>
      </c>
      <c r="JG319" s="217">
        <v>9.5749999999999993</v>
      </c>
      <c r="JH319" s="217">
        <v>9.4179999999999993</v>
      </c>
      <c r="JI319" s="217">
        <v>9.1355808776414289</v>
      </c>
      <c r="JJ319" s="217">
        <v>9.010035277177872</v>
      </c>
      <c r="JK319" s="217">
        <v>8.7775395779195264</v>
      </c>
      <c r="JL319" s="217">
        <v>8.3598038941678805</v>
      </c>
      <c r="JM319" s="217">
        <v>7.9089460638039135</v>
      </c>
      <c r="JN319" s="217">
        <v>7.4169692697502825</v>
      </c>
      <c r="JO319" s="217">
        <v>7.1733538941315782</v>
      </c>
      <c r="JP319" s="217">
        <v>7.2765274931571735</v>
      </c>
      <c r="JQ319" s="217">
        <v>7.0724367607219039</v>
      </c>
      <c r="JR319" s="217">
        <v>6.8877499999999996</v>
      </c>
      <c r="JS319" s="217">
        <v>6.6626363345496173</v>
      </c>
      <c r="JT319" s="217">
        <v>6.272913741114408</v>
      </c>
      <c r="JU319" s="217">
        <v>5.7942842074315237</v>
      </c>
      <c r="JV319" s="217">
        <v>5.7828148039817426</v>
      </c>
      <c r="JW319" s="217">
        <v>5.91875590256317</v>
      </c>
      <c r="JX319" s="217">
        <v>5.8736428121599493</v>
      </c>
      <c r="JY319" s="217">
        <v>5.8020652460110096</v>
      </c>
      <c r="JZ319" s="217">
        <v>5.7544510663450348</v>
      </c>
      <c r="KA319" s="217">
        <v>5.9185397809733908</v>
      </c>
      <c r="KB319" s="217">
        <v>6.3588529483600409</v>
      </c>
      <c r="KC319" s="217">
        <v>6.6417998669759912</v>
      </c>
      <c r="KD319" s="217">
        <v>6.9672514360671567</v>
      </c>
      <c r="KE319" s="217">
        <v>6.9540649973727042</v>
      </c>
      <c r="KF319" s="217">
        <v>6.6199017734721606</v>
      </c>
      <c r="KG319" s="217">
        <v>6.0348418297574637</v>
      </c>
      <c r="KH319" s="217">
        <v>6.1492602882949701</v>
      </c>
      <c r="KI319" s="217">
        <v>6.5162687003735815</v>
      </c>
      <c r="KJ319" s="217">
        <v>6.8739336441768044</v>
      </c>
      <c r="KK319" s="217">
        <v>6.5708463616502932</v>
      </c>
      <c r="KL319" s="217">
        <v>6.2126683085595822</v>
      </c>
      <c r="KM319" s="217">
        <v>6.048731588590246</v>
      </c>
      <c r="KN319" s="217">
        <v>6.3012724807928189</v>
      </c>
      <c r="KO319" s="217">
        <v>6.4609492259880472</v>
      </c>
      <c r="KP319" s="217">
        <v>6.6259871279134508</v>
      </c>
      <c r="KQ319" s="217">
        <v>6.3696949683429791</v>
      </c>
      <c r="KR319" s="217">
        <v>6.3696949683429791</v>
      </c>
      <c r="KS319" s="217">
        <v>6.4399999999999995</v>
      </c>
      <c r="KT319" s="217">
        <v>6.7208222729421108</v>
      </c>
      <c r="KU319" s="217">
        <v>6.940285179351422</v>
      </c>
      <c r="KV319" s="217">
        <v>7.0113895703280917</v>
      </c>
      <c r="KW319" s="217">
        <v>6.923</v>
      </c>
      <c r="KX319" s="217">
        <v>6.6934150998182576</v>
      </c>
      <c r="KY319" s="217">
        <v>6.4812471357927581</v>
      </c>
      <c r="KZ319" s="217">
        <v>6.703902549532101</v>
      </c>
      <c r="LA319" s="217">
        <v>6.6786039924684806</v>
      </c>
      <c r="LB319" s="217">
        <v>6.782365548655334</v>
      </c>
      <c r="LC319" s="217">
        <v>6.8701878898971049</v>
      </c>
      <c r="LD319" s="217">
        <v>6.9498474315826106</v>
      </c>
      <c r="LE319" s="217">
        <v>7.0713986927834638</v>
      </c>
      <c r="LF319" s="217">
        <v>7.2014999999999993</v>
      </c>
      <c r="LG319" s="217">
        <v>0</v>
      </c>
      <c r="LH319" s="217">
        <v>0</v>
      </c>
      <c r="LI319" s="217">
        <v>0</v>
      </c>
      <c r="LJ319" s="217">
        <v>0</v>
      </c>
      <c r="LK319" s="217">
        <v>0</v>
      </c>
      <c r="LL319" s="217">
        <v>0</v>
      </c>
      <c r="LM319" s="217">
        <v>0</v>
      </c>
      <c r="LN319" s="217"/>
      <c r="LO319" s="217"/>
      <c r="LP319" s="217"/>
      <c r="LQ319" s="217"/>
      <c r="LR319" s="217"/>
      <c r="LS319" s="217"/>
      <c r="LT319" s="217"/>
      <c r="LU319" s="217"/>
      <c r="LV319" s="217"/>
      <c r="LW319" s="217"/>
      <c r="LX319" s="217"/>
      <c r="LY319" s="217"/>
      <c r="LZ319" s="217"/>
      <c r="MA319" s="217"/>
      <c r="MB319" s="217"/>
      <c r="MC319" s="217"/>
      <c r="MD319" s="217"/>
      <c r="ME319" s="217"/>
      <c r="MF319" s="217"/>
      <c r="MG319" s="217"/>
      <c r="MH319" s="217"/>
      <c r="MI319" s="217"/>
      <c r="MJ319" s="217"/>
      <c r="MK319" s="217"/>
      <c r="ML319" s="217"/>
      <c r="MM319" s="217"/>
      <c r="MN319" s="217"/>
      <c r="MO319" s="217"/>
      <c r="MP319" s="217"/>
      <c r="MQ319" s="217"/>
      <c r="MR319" s="217"/>
      <c r="MS319" s="217"/>
      <c r="MT319" s="217"/>
      <c r="MU319" s="217"/>
      <c r="MV319" s="217"/>
      <c r="MW319" s="217"/>
    </row>
    <row r="320" spans="1:361" ht="15.75" customHeight="1">
      <c r="A320" s="485" t="s">
        <v>859</v>
      </c>
      <c r="B320" s="217">
        <v>0</v>
      </c>
      <c r="C320" s="217">
        <v>0</v>
      </c>
      <c r="D320" s="217">
        <v>0</v>
      </c>
      <c r="E320" s="217">
        <v>0</v>
      </c>
      <c r="F320" s="217">
        <v>0</v>
      </c>
      <c r="G320" s="217">
        <v>0</v>
      </c>
      <c r="H320" s="217">
        <v>0</v>
      </c>
      <c r="I320" s="217">
        <v>0</v>
      </c>
      <c r="J320" s="217">
        <v>0</v>
      </c>
      <c r="K320" s="217">
        <v>0</v>
      </c>
      <c r="L320" s="217">
        <v>0</v>
      </c>
      <c r="M320" s="217">
        <v>0</v>
      </c>
      <c r="N320" s="217">
        <v>0</v>
      </c>
      <c r="O320" s="217">
        <v>0</v>
      </c>
      <c r="P320" s="217">
        <v>0</v>
      </c>
      <c r="Q320" s="217">
        <v>0</v>
      </c>
      <c r="R320" s="217">
        <v>0</v>
      </c>
      <c r="S320" s="217">
        <v>0</v>
      </c>
      <c r="T320" s="217">
        <v>0</v>
      </c>
      <c r="U320" s="217">
        <v>0</v>
      </c>
      <c r="V320" s="217">
        <v>0</v>
      </c>
      <c r="W320" s="217">
        <v>0</v>
      </c>
      <c r="X320" s="217">
        <v>0</v>
      </c>
      <c r="Y320" s="217">
        <v>0</v>
      </c>
      <c r="Z320" s="217">
        <v>0</v>
      </c>
      <c r="AA320" s="217">
        <v>0</v>
      </c>
      <c r="AB320" s="217">
        <v>0</v>
      </c>
      <c r="AC320" s="217">
        <v>0</v>
      </c>
      <c r="AD320" s="217">
        <v>0</v>
      </c>
      <c r="AE320" s="217">
        <v>0</v>
      </c>
      <c r="AF320" s="217">
        <v>0</v>
      </c>
      <c r="AG320" s="217">
        <v>0</v>
      </c>
      <c r="AH320" s="217">
        <v>0</v>
      </c>
      <c r="AI320" s="217">
        <v>0</v>
      </c>
      <c r="AJ320" s="217">
        <v>0</v>
      </c>
      <c r="AK320" s="217">
        <v>0</v>
      </c>
      <c r="AL320" s="217">
        <v>0</v>
      </c>
      <c r="AM320" s="217">
        <v>0</v>
      </c>
      <c r="AN320" s="217">
        <v>0</v>
      </c>
      <c r="AO320" s="217">
        <v>0</v>
      </c>
      <c r="AP320" s="217">
        <v>0</v>
      </c>
      <c r="AQ320" s="217">
        <v>0</v>
      </c>
      <c r="AR320" s="217">
        <v>0</v>
      </c>
      <c r="AS320" s="217">
        <v>0</v>
      </c>
      <c r="AT320" s="217">
        <v>0</v>
      </c>
      <c r="AU320" s="217">
        <v>0</v>
      </c>
      <c r="AV320" s="217">
        <v>0</v>
      </c>
      <c r="AW320" s="217">
        <v>0</v>
      </c>
      <c r="AX320" s="217">
        <v>0</v>
      </c>
      <c r="AY320" s="217">
        <v>0</v>
      </c>
      <c r="AZ320" s="217">
        <v>0</v>
      </c>
      <c r="BA320" s="217">
        <v>0</v>
      </c>
      <c r="BB320" s="217">
        <v>0</v>
      </c>
      <c r="BC320" s="217">
        <v>0</v>
      </c>
      <c r="BD320" s="217">
        <v>0</v>
      </c>
      <c r="BE320" s="217">
        <v>0</v>
      </c>
      <c r="BF320" s="217">
        <v>0</v>
      </c>
      <c r="BG320" s="217">
        <v>0</v>
      </c>
      <c r="BH320" s="217">
        <v>0</v>
      </c>
      <c r="BI320" s="217">
        <v>0</v>
      </c>
      <c r="BJ320" s="217">
        <v>0</v>
      </c>
      <c r="BK320" s="217">
        <v>0</v>
      </c>
      <c r="BL320" s="217">
        <v>0</v>
      </c>
      <c r="BM320" s="217">
        <v>0</v>
      </c>
      <c r="BN320" s="217">
        <v>0</v>
      </c>
      <c r="BO320" s="217">
        <v>0</v>
      </c>
      <c r="BP320" s="217">
        <v>0</v>
      </c>
      <c r="BQ320" s="217">
        <v>0</v>
      </c>
      <c r="BR320" s="217">
        <v>0</v>
      </c>
      <c r="BS320" s="217">
        <v>0</v>
      </c>
      <c r="BT320" s="217">
        <v>0</v>
      </c>
      <c r="BU320" s="217">
        <v>0</v>
      </c>
      <c r="BV320" s="217">
        <v>0</v>
      </c>
      <c r="BW320" s="217">
        <v>0</v>
      </c>
      <c r="BX320" s="217">
        <v>0</v>
      </c>
      <c r="BY320" s="217">
        <v>0</v>
      </c>
      <c r="BZ320" s="217">
        <v>0</v>
      </c>
      <c r="CA320" s="217">
        <v>0</v>
      </c>
      <c r="CB320" s="217">
        <v>0</v>
      </c>
      <c r="CC320" s="217">
        <v>0</v>
      </c>
      <c r="CD320" s="217">
        <v>0</v>
      </c>
      <c r="CE320" s="217">
        <v>0</v>
      </c>
      <c r="CF320" s="217">
        <v>0</v>
      </c>
      <c r="CG320" s="217">
        <v>0</v>
      </c>
      <c r="CH320" s="217"/>
      <c r="CI320" s="217"/>
      <c r="CJ320" s="217"/>
      <c r="CK320" s="217"/>
      <c r="CL320" s="217"/>
      <c r="CM320" s="217"/>
      <c r="CN320" s="217"/>
      <c r="CO320" s="217"/>
      <c r="CP320" s="217"/>
      <c r="CQ320" s="217"/>
      <c r="CR320" s="217"/>
      <c r="CS320" s="217"/>
      <c r="CT320" s="217"/>
      <c r="CU320" s="217"/>
      <c r="CV320" s="217"/>
      <c r="CW320" s="217"/>
      <c r="CX320" s="217"/>
      <c r="CY320" s="217"/>
      <c r="CZ320" s="217"/>
      <c r="DA320" s="217"/>
      <c r="DB320" s="217"/>
      <c r="DC320" s="217"/>
      <c r="DD320" s="217"/>
      <c r="DE320" s="217"/>
      <c r="DF320" s="217"/>
      <c r="DG320" s="217"/>
      <c r="DH320" s="217"/>
      <c r="DI320" s="217"/>
      <c r="DJ320" s="217"/>
      <c r="DK320" s="217"/>
      <c r="DL320" s="217"/>
      <c r="DM320" s="217"/>
      <c r="DN320" s="217"/>
      <c r="DO320" s="217"/>
      <c r="DP320" s="217"/>
      <c r="DQ320" s="217"/>
      <c r="DR320" s="217"/>
      <c r="DS320" s="217"/>
      <c r="DT320" s="217"/>
      <c r="DU320" s="217"/>
      <c r="DV320" s="217"/>
      <c r="DW320" s="217"/>
      <c r="DX320" s="217"/>
      <c r="DY320" s="217"/>
      <c r="DZ320" s="217"/>
      <c r="EA320" s="217"/>
      <c r="EB320" s="217"/>
      <c r="EC320" s="217"/>
      <c r="ED320" s="217"/>
      <c r="EE320" s="217"/>
      <c r="EF320" s="217"/>
      <c r="EG320" s="217"/>
      <c r="EH320" s="217"/>
      <c r="EI320" s="217"/>
      <c r="EJ320" s="217"/>
      <c r="EK320" s="217"/>
      <c r="EL320" s="217"/>
      <c r="EM320" s="217"/>
      <c r="EN320" s="217"/>
      <c r="EO320" s="217"/>
      <c r="EP320" s="217"/>
      <c r="EQ320" s="217"/>
      <c r="ER320" s="217"/>
      <c r="ES320" s="217"/>
      <c r="ET320" s="217"/>
      <c r="EU320" s="217"/>
      <c r="EV320" s="217"/>
      <c r="EW320" s="217"/>
      <c r="EX320" s="217"/>
      <c r="EY320" s="217"/>
      <c r="EZ320" s="217"/>
      <c r="FA320" s="217"/>
      <c r="FB320" s="217">
        <v>0</v>
      </c>
      <c r="FC320" s="217">
        <v>0</v>
      </c>
      <c r="FD320" s="217">
        <v>0</v>
      </c>
      <c r="FE320" s="217">
        <v>0</v>
      </c>
      <c r="FF320" s="217">
        <v>0</v>
      </c>
      <c r="FG320" s="217">
        <v>0</v>
      </c>
      <c r="FH320" s="217">
        <v>0</v>
      </c>
      <c r="FI320" s="217">
        <v>0</v>
      </c>
      <c r="FJ320" s="217">
        <v>0</v>
      </c>
      <c r="FK320" s="217">
        <v>0</v>
      </c>
      <c r="FL320" s="217">
        <v>0</v>
      </c>
      <c r="FM320" s="217">
        <v>0</v>
      </c>
      <c r="FN320" s="217"/>
      <c r="FO320" s="217"/>
      <c r="FP320" s="217"/>
      <c r="FQ320" s="217"/>
      <c r="FR320" s="217"/>
      <c r="FS320" s="217"/>
      <c r="FT320" s="217"/>
      <c r="FU320" s="217"/>
      <c r="FV320" s="217"/>
      <c r="FW320" s="217"/>
      <c r="FX320" s="217"/>
      <c r="FY320" s="217"/>
      <c r="FZ320" s="217">
        <v>0</v>
      </c>
      <c r="GA320" s="217">
        <v>0</v>
      </c>
      <c r="GB320" s="217">
        <v>0</v>
      </c>
      <c r="GC320" s="217">
        <v>0</v>
      </c>
      <c r="GD320" s="217">
        <v>0</v>
      </c>
      <c r="GE320" s="217">
        <v>0</v>
      </c>
      <c r="GF320" s="217">
        <v>0</v>
      </c>
      <c r="GG320" s="217">
        <v>0</v>
      </c>
      <c r="GH320" s="217">
        <v>0</v>
      </c>
      <c r="GI320" s="217">
        <v>0</v>
      </c>
      <c r="GJ320" s="217">
        <v>0</v>
      </c>
      <c r="GK320" s="217">
        <v>0</v>
      </c>
      <c r="GL320" s="217">
        <v>0</v>
      </c>
      <c r="GM320" s="217">
        <v>0</v>
      </c>
      <c r="GN320" s="217">
        <v>0</v>
      </c>
      <c r="GO320" s="217">
        <v>0</v>
      </c>
      <c r="GP320" s="217">
        <v>0</v>
      </c>
      <c r="GQ320" s="217">
        <v>0</v>
      </c>
      <c r="GR320" s="217">
        <v>0</v>
      </c>
      <c r="GS320" s="217">
        <v>0</v>
      </c>
      <c r="GT320" s="217">
        <v>0</v>
      </c>
      <c r="GU320" s="217">
        <v>0</v>
      </c>
      <c r="GV320" s="217">
        <v>0</v>
      </c>
      <c r="GW320" s="217">
        <v>0</v>
      </c>
      <c r="GX320" s="217"/>
      <c r="GY320" s="217"/>
      <c r="GZ320" s="217"/>
      <c r="HA320" s="217"/>
      <c r="HB320" s="217"/>
      <c r="HC320" s="217"/>
      <c r="HD320" s="217"/>
      <c r="HE320" s="217"/>
      <c r="HF320" s="217"/>
      <c r="HG320" s="217"/>
      <c r="HH320" s="217"/>
      <c r="HI320" s="217"/>
      <c r="HJ320" s="217"/>
      <c r="HK320" s="217"/>
      <c r="HL320" s="217"/>
      <c r="HM320" s="217"/>
      <c r="HN320" s="217"/>
      <c r="HO320" s="217"/>
      <c r="HP320" s="217"/>
      <c r="HQ320" s="217"/>
      <c r="HR320" s="217"/>
      <c r="HS320" s="217"/>
      <c r="HT320" s="217"/>
      <c r="HU320" s="217"/>
      <c r="HV320" s="217">
        <v>0</v>
      </c>
      <c r="HW320" s="217">
        <v>0</v>
      </c>
      <c r="HX320" s="217">
        <v>0</v>
      </c>
      <c r="HY320" s="217">
        <v>0</v>
      </c>
      <c r="HZ320" s="217">
        <v>0</v>
      </c>
      <c r="IA320" s="217">
        <v>0</v>
      </c>
      <c r="IB320" s="217">
        <v>0</v>
      </c>
      <c r="IC320" s="217">
        <v>0</v>
      </c>
      <c r="ID320" s="217">
        <v>0</v>
      </c>
      <c r="IE320" s="217">
        <v>0</v>
      </c>
      <c r="IF320" s="217">
        <v>0</v>
      </c>
      <c r="IG320" s="217">
        <v>0</v>
      </c>
      <c r="IH320" s="217">
        <v>0</v>
      </c>
      <c r="II320" s="217">
        <v>0</v>
      </c>
      <c r="IJ320" s="217">
        <v>0</v>
      </c>
      <c r="IK320" s="217">
        <v>0</v>
      </c>
      <c r="IL320" s="217">
        <v>0</v>
      </c>
      <c r="IM320" s="217">
        <v>0</v>
      </c>
      <c r="IN320" s="217">
        <v>0</v>
      </c>
      <c r="IO320" s="217">
        <v>0</v>
      </c>
      <c r="IP320" s="217">
        <v>0</v>
      </c>
      <c r="IQ320" s="217">
        <v>0</v>
      </c>
      <c r="IR320" s="217">
        <v>0</v>
      </c>
      <c r="IS320" s="217">
        <v>0</v>
      </c>
      <c r="IT320" s="217">
        <v>0</v>
      </c>
      <c r="IU320" s="217">
        <v>0</v>
      </c>
      <c r="IV320" s="217">
        <v>0</v>
      </c>
      <c r="IW320" s="217">
        <v>0</v>
      </c>
      <c r="IX320" s="217">
        <v>0</v>
      </c>
      <c r="IY320" s="217">
        <v>0</v>
      </c>
      <c r="IZ320" s="217">
        <v>0</v>
      </c>
      <c r="JA320" s="217">
        <v>0</v>
      </c>
      <c r="JB320" s="217">
        <v>0</v>
      </c>
      <c r="JC320" s="217">
        <v>0</v>
      </c>
      <c r="JD320" s="217">
        <v>0</v>
      </c>
      <c r="JE320" s="217">
        <v>0</v>
      </c>
      <c r="JF320" s="217">
        <v>0</v>
      </c>
      <c r="JG320" s="217">
        <v>0</v>
      </c>
      <c r="JH320" s="217">
        <v>0</v>
      </c>
      <c r="JI320" s="217">
        <v>0</v>
      </c>
      <c r="JJ320" s="217">
        <v>0</v>
      </c>
      <c r="JK320" s="217">
        <v>0</v>
      </c>
      <c r="JL320" s="217">
        <v>0</v>
      </c>
      <c r="JM320" s="217">
        <v>0</v>
      </c>
      <c r="JN320" s="217">
        <v>0</v>
      </c>
      <c r="JO320" s="217">
        <v>0</v>
      </c>
      <c r="JP320" s="217">
        <v>0</v>
      </c>
      <c r="JQ320" s="217">
        <v>0</v>
      </c>
      <c r="JR320" s="217">
        <v>0</v>
      </c>
      <c r="JS320" s="217">
        <v>0</v>
      </c>
      <c r="JT320" s="217">
        <v>0</v>
      </c>
      <c r="JU320" s="217">
        <v>0</v>
      </c>
      <c r="JV320" s="217">
        <v>0</v>
      </c>
      <c r="JW320" s="217">
        <v>0</v>
      </c>
      <c r="JX320" s="217">
        <v>0</v>
      </c>
      <c r="JY320" s="217">
        <v>0</v>
      </c>
      <c r="JZ320" s="217">
        <v>0</v>
      </c>
      <c r="KA320" s="217">
        <v>0</v>
      </c>
      <c r="KB320" s="217">
        <v>0</v>
      </c>
      <c r="KC320" s="217">
        <v>0</v>
      </c>
      <c r="KD320" s="217">
        <v>0</v>
      </c>
      <c r="KE320" s="217">
        <v>0</v>
      </c>
      <c r="KF320" s="217">
        <v>0</v>
      </c>
      <c r="KG320" s="217">
        <v>0</v>
      </c>
      <c r="KH320" s="217">
        <v>0</v>
      </c>
      <c r="KI320" s="217">
        <v>0</v>
      </c>
      <c r="KJ320" s="217">
        <v>0</v>
      </c>
      <c r="KK320" s="217">
        <v>0</v>
      </c>
      <c r="KL320" s="217">
        <v>0</v>
      </c>
      <c r="KM320" s="217">
        <v>0</v>
      </c>
      <c r="KN320" s="217">
        <v>0</v>
      </c>
      <c r="KO320" s="217">
        <v>0</v>
      </c>
      <c r="KP320" s="217">
        <v>0</v>
      </c>
      <c r="KQ320" s="217">
        <v>0</v>
      </c>
      <c r="KR320" s="217">
        <v>0</v>
      </c>
      <c r="KS320" s="217">
        <v>0</v>
      </c>
      <c r="KT320" s="217">
        <v>0</v>
      </c>
      <c r="KU320" s="217">
        <v>0</v>
      </c>
      <c r="KV320" s="217">
        <v>0</v>
      </c>
      <c r="KW320" s="217">
        <v>0</v>
      </c>
      <c r="KX320" s="217">
        <v>0</v>
      </c>
      <c r="KY320" s="217">
        <v>0</v>
      </c>
      <c r="KZ320" s="217">
        <v>0</v>
      </c>
      <c r="LA320" s="217">
        <v>0</v>
      </c>
      <c r="LB320" s="217">
        <v>0</v>
      </c>
      <c r="LC320" s="217">
        <v>0</v>
      </c>
      <c r="LD320" s="217">
        <v>0</v>
      </c>
      <c r="LE320" s="217">
        <v>0</v>
      </c>
      <c r="LF320" s="217">
        <v>0</v>
      </c>
      <c r="LG320" s="217">
        <v>0</v>
      </c>
      <c r="LH320" s="217">
        <v>0</v>
      </c>
      <c r="LI320" s="217">
        <v>0</v>
      </c>
      <c r="LJ320" s="217">
        <v>0</v>
      </c>
      <c r="LK320" s="217">
        <v>0</v>
      </c>
      <c r="LL320" s="217">
        <v>0</v>
      </c>
      <c r="LM320" s="217">
        <v>0</v>
      </c>
      <c r="LN320" s="217"/>
      <c r="LO320" s="217"/>
      <c r="LP320" s="217"/>
      <c r="LQ320" s="217"/>
      <c r="LR320" s="217"/>
      <c r="LS320" s="217"/>
      <c r="LT320" s="217"/>
      <c r="LU320" s="217"/>
      <c r="LV320" s="217"/>
      <c r="LW320" s="217"/>
      <c r="LX320" s="217"/>
      <c r="LY320" s="217"/>
      <c r="LZ320" s="217"/>
      <c r="MA320" s="217"/>
      <c r="MB320" s="217"/>
      <c r="MC320" s="217"/>
      <c r="MD320" s="217"/>
      <c r="ME320" s="217"/>
      <c r="MF320" s="217"/>
      <c r="MG320" s="217"/>
      <c r="MH320" s="217"/>
      <c r="MI320" s="217"/>
      <c r="MJ320" s="217"/>
      <c r="MK320" s="217"/>
      <c r="ML320" s="217"/>
      <c r="MM320" s="217"/>
      <c r="MN320" s="217"/>
      <c r="MO320" s="217"/>
      <c r="MP320" s="217"/>
      <c r="MQ320" s="217"/>
      <c r="MR320" s="217"/>
      <c r="MS320" s="217"/>
      <c r="MT320" s="217"/>
      <c r="MU320" s="217"/>
      <c r="MV320" s="217"/>
      <c r="MW320" s="217"/>
    </row>
    <row r="321" spans="1:361">
      <c r="A321" s="486" t="s">
        <v>610</v>
      </c>
      <c r="B321" s="217">
        <v>0</v>
      </c>
      <c r="C321" s="217">
        <v>0</v>
      </c>
      <c r="D321" s="217">
        <v>0</v>
      </c>
      <c r="E321" s="217">
        <v>0</v>
      </c>
      <c r="F321" s="217">
        <v>0</v>
      </c>
      <c r="G321" s="217">
        <v>0</v>
      </c>
      <c r="H321" s="217">
        <v>0</v>
      </c>
      <c r="I321" s="217">
        <v>0</v>
      </c>
      <c r="J321" s="217">
        <v>0</v>
      </c>
      <c r="K321" s="217">
        <v>0</v>
      </c>
      <c r="L321" s="217">
        <v>0</v>
      </c>
      <c r="M321" s="217">
        <v>0</v>
      </c>
      <c r="N321" s="217">
        <v>0</v>
      </c>
      <c r="O321" s="217">
        <v>0</v>
      </c>
      <c r="P321" s="217">
        <v>0</v>
      </c>
      <c r="Q321" s="217">
        <v>0</v>
      </c>
      <c r="R321" s="217">
        <v>0</v>
      </c>
      <c r="S321" s="217">
        <v>0</v>
      </c>
      <c r="T321" s="217">
        <v>0</v>
      </c>
      <c r="U321" s="217">
        <v>0</v>
      </c>
      <c r="V321" s="217">
        <v>0</v>
      </c>
      <c r="W321" s="217">
        <v>0</v>
      </c>
      <c r="X321" s="217">
        <v>0</v>
      </c>
      <c r="Y321" s="217">
        <v>0</v>
      </c>
      <c r="Z321" s="217">
        <v>0</v>
      </c>
      <c r="AA321" s="217">
        <v>0</v>
      </c>
      <c r="AB321" s="217">
        <v>0</v>
      </c>
      <c r="AC321" s="217">
        <v>0</v>
      </c>
      <c r="AD321" s="217">
        <v>0</v>
      </c>
      <c r="AE321" s="217">
        <v>0</v>
      </c>
      <c r="AF321" s="217">
        <v>0</v>
      </c>
      <c r="AG321" s="217">
        <v>0</v>
      </c>
      <c r="AH321" s="217">
        <v>0</v>
      </c>
      <c r="AI321" s="217">
        <v>0</v>
      </c>
      <c r="AJ321" s="217">
        <v>0</v>
      </c>
      <c r="AK321" s="217">
        <v>0</v>
      </c>
      <c r="AL321" s="217">
        <v>0</v>
      </c>
      <c r="AM321" s="217">
        <v>0</v>
      </c>
      <c r="AN321" s="217">
        <v>0</v>
      </c>
      <c r="AO321" s="217">
        <v>0</v>
      </c>
      <c r="AP321" s="217">
        <v>0</v>
      </c>
      <c r="AQ321" s="217">
        <v>0</v>
      </c>
      <c r="AR321" s="217">
        <v>0</v>
      </c>
      <c r="AS321" s="217">
        <v>0</v>
      </c>
      <c r="AT321" s="217">
        <v>0</v>
      </c>
      <c r="AU321" s="217">
        <v>0</v>
      </c>
      <c r="AV321" s="217">
        <v>0</v>
      </c>
      <c r="AW321" s="217">
        <v>0</v>
      </c>
      <c r="AX321" s="217">
        <v>0</v>
      </c>
      <c r="AY321" s="217">
        <v>0</v>
      </c>
      <c r="AZ321" s="217">
        <v>0</v>
      </c>
      <c r="BA321" s="217">
        <v>0</v>
      </c>
      <c r="BB321" s="217">
        <v>0</v>
      </c>
      <c r="BC321" s="217">
        <v>0</v>
      </c>
      <c r="BD321" s="217">
        <v>0</v>
      </c>
      <c r="BE321" s="217">
        <v>0</v>
      </c>
      <c r="BF321" s="217">
        <v>0</v>
      </c>
      <c r="BG321" s="217">
        <v>0</v>
      </c>
      <c r="BH321" s="217">
        <v>0</v>
      </c>
      <c r="BI321" s="217">
        <v>0</v>
      </c>
      <c r="BJ321" s="217">
        <v>0</v>
      </c>
      <c r="BK321" s="217">
        <v>0</v>
      </c>
      <c r="BL321" s="217">
        <v>0</v>
      </c>
      <c r="BM321" s="217">
        <v>0</v>
      </c>
      <c r="BN321" s="217">
        <v>0</v>
      </c>
      <c r="BO321" s="217">
        <v>0</v>
      </c>
      <c r="BP321" s="217">
        <v>0</v>
      </c>
      <c r="BQ321" s="217">
        <v>0</v>
      </c>
      <c r="BR321" s="217">
        <v>0</v>
      </c>
      <c r="BS321" s="217">
        <v>0</v>
      </c>
      <c r="BT321" s="217">
        <v>0</v>
      </c>
      <c r="BU321" s="217">
        <v>0</v>
      </c>
      <c r="BV321" s="217">
        <v>0</v>
      </c>
      <c r="BW321" s="217">
        <v>0</v>
      </c>
      <c r="BX321" s="217">
        <v>0</v>
      </c>
      <c r="BY321" s="217">
        <v>0</v>
      </c>
      <c r="BZ321" s="217">
        <v>0</v>
      </c>
      <c r="CA321" s="217">
        <v>0</v>
      </c>
      <c r="CB321" s="217">
        <v>0</v>
      </c>
      <c r="CC321" s="217">
        <v>0</v>
      </c>
      <c r="CD321" s="217">
        <v>0</v>
      </c>
      <c r="CE321" s="217">
        <v>0</v>
      </c>
      <c r="CF321" s="217">
        <v>0</v>
      </c>
      <c r="CG321" s="217">
        <v>0</v>
      </c>
      <c r="CH321" s="217"/>
      <c r="CI321" s="217"/>
      <c r="CJ321" s="217"/>
      <c r="CK321" s="217"/>
      <c r="CL321" s="217"/>
      <c r="CM321" s="217"/>
      <c r="CN321" s="217"/>
      <c r="CO321" s="217"/>
      <c r="CP321" s="217"/>
      <c r="CQ321" s="217"/>
      <c r="CR321" s="217"/>
      <c r="CS321" s="217"/>
      <c r="CT321" s="217"/>
      <c r="CU321" s="217"/>
      <c r="CV321" s="217"/>
      <c r="CW321" s="217"/>
      <c r="CX321" s="217"/>
      <c r="CY321" s="217"/>
      <c r="CZ321" s="217"/>
      <c r="DA321" s="217"/>
      <c r="DB321" s="217"/>
      <c r="DC321" s="217"/>
      <c r="DD321" s="217"/>
      <c r="DE321" s="217"/>
      <c r="DF321" s="217"/>
      <c r="DG321" s="217"/>
      <c r="DH321" s="217"/>
      <c r="DI321" s="217"/>
      <c r="DJ321" s="217"/>
      <c r="DK321" s="217"/>
      <c r="DL321" s="217"/>
      <c r="DM321" s="217"/>
      <c r="DN321" s="217"/>
      <c r="DO321" s="217"/>
      <c r="DP321" s="217"/>
      <c r="DQ321" s="217"/>
      <c r="DR321" s="217"/>
      <c r="DS321" s="217"/>
      <c r="DT321" s="217"/>
      <c r="DU321" s="217"/>
      <c r="DV321" s="217"/>
      <c r="DW321" s="217"/>
      <c r="DX321" s="217"/>
      <c r="DY321" s="217"/>
      <c r="DZ321" s="217"/>
      <c r="EA321" s="217"/>
      <c r="EB321" s="217"/>
      <c r="EC321" s="217"/>
      <c r="ED321" s="217"/>
      <c r="EE321" s="217"/>
      <c r="EF321" s="217"/>
      <c r="EG321" s="217"/>
      <c r="EH321" s="217"/>
      <c r="EI321" s="217"/>
      <c r="EJ321" s="217"/>
      <c r="EK321" s="217"/>
      <c r="EL321" s="217"/>
      <c r="EM321" s="217"/>
      <c r="EN321" s="217"/>
      <c r="EO321" s="217"/>
      <c r="EP321" s="217"/>
      <c r="EQ321" s="217"/>
      <c r="ER321" s="217"/>
      <c r="ES321" s="217"/>
      <c r="ET321" s="217"/>
      <c r="EU321" s="217"/>
      <c r="EV321" s="217"/>
      <c r="EW321" s="217"/>
      <c r="EX321" s="217"/>
      <c r="EY321" s="217"/>
      <c r="EZ321" s="217"/>
      <c r="FA321" s="217"/>
      <c r="FB321" s="217">
        <v>0</v>
      </c>
      <c r="FC321" s="217">
        <v>8.25</v>
      </c>
      <c r="FD321" s="217">
        <v>0</v>
      </c>
      <c r="FE321" s="217">
        <v>0</v>
      </c>
      <c r="FF321" s="217">
        <v>0</v>
      </c>
      <c r="FG321" s="217">
        <v>0</v>
      </c>
      <c r="FH321" s="217">
        <v>0</v>
      </c>
      <c r="FI321" s="217">
        <v>0</v>
      </c>
      <c r="FJ321" s="217">
        <v>0</v>
      </c>
      <c r="FK321" s="217">
        <v>0</v>
      </c>
      <c r="FL321" s="217">
        <v>0</v>
      </c>
      <c r="FM321" s="217">
        <v>0</v>
      </c>
      <c r="FN321" s="217"/>
      <c r="FO321" s="217"/>
      <c r="FP321" s="217"/>
      <c r="FQ321" s="217"/>
      <c r="FR321" s="217"/>
      <c r="FS321" s="217"/>
      <c r="FT321" s="217"/>
      <c r="FU321" s="217"/>
      <c r="FV321" s="217"/>
      <c r="FW321" s="217"/>
      <c r="FX321" s="217"/>
      <c r="FY321" s="217"/>
      <c r="FZ321" s="217">
        <v>0</v>
      </c>
      <c r="GA321" s="217">
        <v>0</v>
      </c>
      <c r="GB321" s="217">
        <v>0</v>
      </c>
      <c r="GC321" s="217">
        <v>10.54</v>
      </c>
      <c r="GD321" s="217">
        <v>0</v>
      </c>
      <c r="GE321" s="217">
        <v>0</v>
      </c>
      <c r="GF321" s="217">
        <v>0</v>
      </c>
      <c r="GG321" s="217">
        <v>0</v>
      </c>
      <c r="GH321" s="217">
        <v>0</v>
      </c>
      <c r="GI321" s="217">
        <v>0</v>
      </c>
      <c r="GJ321" s="217">
        <v>0</v>
      </c>
      <c r="GK321" s="217">
        <v>0</v>
      </c>
      <c r="GL321" s="217">
        <v>0</v>
      </c>
      <c r="GM321" s="217">
        <v>10.425000000000001</v>
      </c>
      <c r="GN321" s="217">
        <v>0</v>
      </c>
      <c r="GO321" s="217">
        <v>0</v>
      </c>
      <c r="GP321" s="217">
        <v>0</v>
      </c>
      <c r="GQ321" s="217">
        <v>0</v>
      </c>
      <c r="GR321" s="217">
        <v>0</v>
      </c>
      <c r="GS321" s="217">
        <v>0</v>
      </c>
      <c r="GT321" s="217">
        <v>0</v>
      </c>
      <c r="GU321" s="217">
        <v>0</v>
      </c>
      <c r="GV321" s="217">
        <v>0</v>
      </c>
      <c r="GW321" s="217">
        <v>0</v>
      </c>
      <c r="GX321" s="217"/>
      <c r="GY321" s="217"/>
      <c r="GZ321" s="217"/>
      <c r="HA321" s="217"/>
      <c r="HB321" s="217"/>
      <c r="HC321" s="217"/>
      <c r="HD321" s="217"/>
      <c r="HE321" s="217"/>
      <c r="HF321" s="217"/>
      <c r="HG321" s="217"/>
      <c r="HH321" s="217"/>
      <c r="HI321" s="217"/>
      <c r="HJ321" s="217"/>
      <c r="HK321" s="217"/>
      <c r="HL321" s="217"/>
      <c r="HM321" s="217"/>
      <c r="HN321" s="217"/>
      <c r="HO321" s="217"/>
      <c r="HP321" s="217"/>
      <c r="HQ321" s="217"/>
      <c r="HR321" s="217"/>
      <c r="HS321" s="217"/>
      <c r="HT321" s="217"/>
      <c r="HU321" s="217"/>
      <c r="HV321" s="217">
        <v>0</v>
      </c>
      <c r="HW321" s="217">
        <v>11.625</v>
      </c>
      <c r="HX321" s="217">
        <v>0</v>
      </c>
      <c r="HY321" s="217">
        <v>0</v>
      </c>
      <c r="HZ321" s="217">
        <v>0</v>
      </c>
      <c r="IA321" s="217">
        <v>0</v>
      </c>
      <c r="IB321" s="217">
        <v>0</v>
      </c>
      <c r="IC321" s="217">
        <v>0</v>
      </c>
      <c r="ID321" s="217">
        <v>0</v>
      </c>
      <c r="IE321" s="217">
        <v>0</v>
      </c>
      <c r="IF321" s="217">
        <v>0</v>
      </c>
      <c r="IG321" s="217">
        <v>0</v>
      </c>
      <c r="IH321" s="217">
        <v>0</v>
      </c>
      <c r="II321" s="217">
        <v>11.7</v>
      </c>
      <c r="IJ321" s="217">
        <v>0</v>
      </c>
      <c r="IK321" s="217">
        <v>0</v>
      </c>
      <c r="IL321" s="217">
        <v>0</v>
      </c>
      <c r="IM321" s="217">
        <v>0</v>
      </c>
      <c r="IN321" s="217">
        <v>0</v>
      </c>
      <c r="IO321" s="217">
        <v>0</v>
      </c>
      <c r="IP321" s="217">
        <v>0</v>
      </c>
      <c r="IQ321" s="217">
        <v>0</v>
      </c>
      <c r="IR321" s="217">
        <v>11.8</v>
      </c>
      <c r="IS321" s="217">
        <v>0</v>
      </c>
      <c r="IT321" s="217">
        <v>0</v>
      </c>
      <c r="IU321" s="217">
        <v>0</v>
      </c>
      <c r="IV321" s="217">
        <v>0</v>
      </c>
      <c r="IW321" s="217">
        <v>0</v>
      </c>
      <c r="IX321" s="217">
        <v>0</v>
      </c>
      <c r="IY321" s="217">
        <v>0</v>
      </c>
      <c r="IZ321" s="217">
        <v>0</v>
      </c>
      <c r="JA321" s="217">
        <v>0</v>
      </c>
      <c r="JB321" s="217">
        <v>0</v>
      </c>
      <c r="JC321" s="217">
        <v>0</v>
      </c>
      <c r="JD321" s="217">
        <v>12</v>
      </c>
      <c r="JE321" s="217">
        <v>0</v>
      </c>
      <c r="JF321" s="217">
        <v>0</v>
      </c>
      <c r="JG321" s="217">
        <v>0</v>
      </c>
      <c r="JH321" s="217">
        <v>0</v>
      </c>
      <c r="JI321" s="217">
        <v>0</v>
      </c>
      <c r="JJ321" s="217">
        <v>0</v>
      </c>
      <c r="JK321" s="217">
        <v>0</v>
      </c>
      <c r="JL321" s="217">
        <v>0</v>
      </c>
      <c r="JM321" s="217">
        <v>0</v>
      </c>
      <c r="JN321" s="217">
        <v>0</v>
      </c>
      <c r="JO321" s="217">
        <v>0</v>
      </c>
      <c r="JP321" s="217">
        <v>0</v>
      </c>
      <c r="JQ321" s="217">
        <v>0</v>
      </c>
      <c r="JR321" s="217">
        <v>0</v>
      </c>
      <c r="JS321" s="217">
        <v>0</v>
      </c>
      <c r="JT321" s="217">
        <v>0</v>
      </c>
      <c r="JU321" s="217">
        <v>0</v>
      </c>
      <c r="JV321" s="217">
        <v>0</v>
      </c>
      <c r="JW321" s="217">
        <v>0</v>
      </c>
      <c r="JX321" s="217">
        <v>0</v>
      </c>
      <c r="JY321" s="217">
        <v>0</v>
      </c>
      <c r="JZ321" s="217">
        <v>0</v>
      </c>
      <c r="KA321" s="217">
        <v>0</v>
      </c>
      <c r="KB321" s="217">
        <v>11.15</v>
      </c>
      <c r="KC321" s="217">
        <v>0</v>
      </c>
      <c r="KD321" s="217" t="s">
        <v>899</v>
      </c>
      <c r="KE321" s="217" t="s">
        <v>899</v>
      </c>
      <c r="KF321" s="217" t="s">
        <v>899</v>
      </c>
      <c r="KG321" s="217" t="s">
        <v>899</v>
      </c>
      <c r="KH321" s="217" t="s">
        <v>899</v>
      </c>
      <c r="KI321" s="217" t="s">
        <v>899</v>
      </c>
      <c r="KJ321" s="217" t="s">
        <v>899</v>
      </c>
      <c r="KK321" s="217" t="s">
        <v>899</v>
      </c>
      <c r="KL321" s="217" t="s">
        <v>899</v>
      </c>
      <c r="KM321" s="217" t="s">
        <v>899</v>
      </c>
      <c r="KN321" s="217">
        <v>10.95</v>
      </c>
      <c r="KO321" s="217" t="s">
        <v>899</v>
      </c>
      <c r="KP321" s="217">
        <v>10.8</v>
      </c>
      <c r="KQ321" s="217" t="s">
        <v>899</v>
      </c>
      <c r="KR321" s="217" t="s">
        <v>899</v>
      </c>
      <c r="KS321" s="217">
        <v>10.65</v>
      </c>
      <c r="KT321" s="217" t="s">
        <v>899</v>
      </c>
      <c r="KU321" s="217" t="s">
        <v>899</v>
      </c>
      <c r="KV321" s="217" t="s">
        <v>899</v>
      </c>
      <c r="KW321" s="217" t="s">
        <v>899</v>
      </c>
      <c r="KX321" s="217" t="s">
        <v>899</v>
      </c>
      <c r="KY321" s="217" t="s">
        <v>899</v>
      </c>
      <c r="KZ321" s="217" t="s">
        <v>899</v>
      </c>
      <c r="LA321" s="217" t="s">
        <v>899</v>
      </c>
      <c r="LB321" s="217">
        <v>0</v>
      </c>
      <c r="LC321" s="217" t="s">
        <v>899</v>
      </c>
      <c r="LD321" s="217">
        <v>0</v>
      </c>
      <c r="LE321" s="217">
        <v>0</v>
      </c>
      <c r="LF321" s="217">
        <v>0</v>
      </c>
      <c r="LG321" s="217">
        <v>0</v>
      </c>
      <c r="LH321" s="217">
        <v>0</v>
      </c>
      <c r="LI321" s="217">
        <v>0</v>
      </c>
      <c r="LJ321" s="217">
        <v>0</v>
      </c>
      <c r="LK321" s="217">
        <v>0</v>
      </c>
      <c r="LL321" s="217">
        <v>0</v>
      </c>
      <c r="LM321" s="217">
        <v>0</v>
      </c>
      <c r="LN321" s="217"/>
      <c r="LO321" s="217"/>
      <c r="LP321" s="217"/>
      <c r="LQ321" s="217"/>
      <c r="LR321" s="217"/>
      <c r="LS321" s="217"/>
      <c r="LT321" s="217"/>
      <c r="LU321" s="217"/>
      <c r="LV321" s="217"/>
      <c r="LW321" s="217"/>
      <c r="LX321" s="217"/>
      <c r="LY321" s="217"/>
      <c r="LZ321" s="217"/>
      <c r="MA321" s="217"/>
      <c r="MB321" s="217"/>
      <c r="MC321" s="217"/>
      <c r="MD321" s="217"/>
      <c r="ME321" s="217"/>
      <c r="MF321" s="217"/>
      <c r="MG321" s="217"/>
      <c r="MH321" s="217"/>
      <c r="MI321" s="217"/>
      <c r="MJ321" s="217"/>
      <c r="MK321" s="217"/>
      <c r="ML321" s="217"/>
      <c r="MM321" s="217"/>
      <c r="MN321" s="217"/>
      <c r="MO321" s="217"/>
      <c r="MP321" s="217"/>
      <c r="MQ321" s="217"/>
      <c r="MR321" s="217"/>
      <c r="MS321" s="217"/>
      <c r="MT321" s="217"/>
      <c r="MU321" s="217"/>
      <c r="MV321" s="217"/>
      <c r="MW321" s="217"/>
    </row>
    <row r="322" spans="1:361">
      <c r="A322" s="486" t="s">
        <v>611</v>
      </c>
      <c r="B322" s="217">
        <v>0</v>
      </c>
      <c r="C322" s="217">
        <v>0</v>
      </c>
      <c r="D322" s="217">
        <v>0</v>
      </c>
      <c r="E322" s="217">
        <v>0</v>
      </c>
      <c r="F322" s="217">
        <v>0</v>
      </c>
      <c r="G322" s="217">
        <v>0</v>
      </c>
      <c r="H322" s="217">
        <v>0</v>
      </c>
      <c r="I322" s="217">
        <v>0</v>
      </c>
      <c r="J322" s="217">
        <v>0</v>
      </c>
      <c r="K322" s="217">
        <v>0</v>
      </c>
      <c r="L322" s="217">
        <v>0</v>
      </c>
      <c r="M322" s="217">
        <v>0</v>
      </c>
      <c r="N322" s="217">
        <v>0</v>
      </c>
      <c r="O322" s="217">
        <v>0</v>
      </c>
      <c r="P322" s="217">
        <v>0</v>
      </c>
      <c r="Q322" s="217">
        <v>0</v>
      </c>
      <c r="R322" s="217">
        <v>0</v>
      </c>
      <c r="S322" s="217">
        <v>0</v>
      </c>
      <c r="T322" s="217">
        <v>0</v>
      </c>
      <c r="U322" s="217">
        <v>0</v>
      </c>
      <c r="V322" s="217">
        <v>0</v>
      </c>
      <c r="W322" s="217">
        <v>0</v>
      </c>
      <c r="X322" s="217">
        <v>0</v>
      </c>
      <c r="Y322" s="217">
        <v>0</v>
      </c>
      <c r="Z322" s="217">
        <v>0</v>
      </c>
      <c r="AA322" s="217">
        <v>0</v>
      </c>
      <c r="AB322" s="217">
        <v>0</v>
      </c>
      <c r="AC322" s="217">
        <v>0</v>
      </c>
      <c r="AD322" s="217">
        <v>0</v>
      </c>
      <c r="AE322" s="217">
        <v>0</v>
      </c>
      <c r="AF322" s="217">
        <v>0</v>
      </c>
      <c r="AG322" s="217">
        <v>0</v>
      </c>
      <c r="AH322" s="217">
        <v>0</v>
      </c>
      <c r="AI322" s="217">
        <v>0</v>
      </c>
      <c r="AJ322" s="217">
        <v>0</v>
      </c>
      <c r="AK322" s="217">
        <v>0</v>
      </c>
      <c r="AL322" s="217">
        <v>0</v>
      </c>
      <c r="AM322" s="217">
        <v>0</v>
      </c>
      <c r="AN322" s="217">
        <v>0</v>
      </c>
      <c r="AO322" s="217">
        <v>0</v>
      </c>
      <c r="AP322" s="217">
        <v>0</v>
      </c>
      <c r="AQ322" s="217">
        <v>0</v>
      </c>
      <c r="AR322" s="217">
        <v>0</v>
      </c>
      <c r="AS322" s="217">
        <v>0</v>
      </c>
      <c r="AT322" s="217">
        <v>0</v>
      </c>
      <c r="AU322" s="217">
        <v>0</v>
      </c>
      <c r="AV322" s="217">
        <v>0</v>
      </c>
      <c r="AW322" s="217">
        <v>0</v>
      </c>
      <c r="AX322" s="217">
        <v>0</v>
      </c>
      <c r="AY322" s="217">
        <v>0</v>
      </c>
      <c r="AZ322" s="217">
        <v>0</v>
      </c>
      <c r="BA322" s="217">
        <v>0</v>
      </c>
      <c r="BB322" s="217">
        <v>0</v>
      </c>
      <c r="BC322" s="217">
        <v>0</v>
      </c>
      <c r="BD322" s="217">
        <v>0</v>
      </c>
      <c r="BE322" s="217">
        <v>0</v>
      </c>
      <c r="BF322" s="217">
        <v>0</v>
      </c>
      <c r="BG322" s="217">
        <v>0</v>
      </c>
      <c r="BH322" s="217">
        <v>0</v>
      </c>
      <c r="BI322" s="217">
        <v>0</v>
      </c>
      <c r="BJ322" s="217">
        <v>0</v>
      </c>
      <c r="BK322" s="217">
        <v>0</v>
      </c>
      <c r="BL322" s="217">
        <v>0</v>
      </c>
      <c r="BM322" s="217">
        <v>0</v>
      </c>
      <c r="BN322" s="217">
        <v>0</v>
      </c>
      <c r="BO322" s="217">
        <v>0</v>
      </c>
      <c r="BP322" s="217">
        <v>0</v>
      </c>
      <c r="BQ322" s="217">
        <v>0</v>
      </c>
      <c r="BR322" s="217">
        <v>0</v>
      </c>
      <c r="BS322" s="217">
        <v>0</v>
      </c>
      <c r="BT322" s="217">
        <v>0</v>
      </c>
      <c r="BU322" s="217">
        <v>0</v>
      </c>
      <c r="BV322" s="217">
        <v>0</v>
      </c>
      <c r="BW322" s="217">
        <v>0</v>
      </c>
      <c r="BX322" s="217">
        <v>0</v>
      </c>
      <c r="BY322" s="217">
        <v>0</v>
      </c>
      <c r="BZ322" s="217">
        <v>0</v>
      </c>
      <c r="CA322" s="217">
        <v>0</v>
      </c>
      <c r="CB322" s="217">
        <v>0</v>
      </c>
      <c r="CC322" s="217">
        <v>0</v>
      </c>
      <c r="CD322" s="217">
        <v>0</v>
      </c>
      <c r="CE322" s="217">
        <v>0</v>
      </c>
      <c r="CF322" s="217">
        <v>0</v>
      </c>
      <c r="CG322" s="217">
        <v>0</v>
      </c>
      <c r="CH322" s="217"/>
      <c r="CI322" s="217"/>
      <c r="CJ322" s="217"/>
      <c r="CK322" s="217"/>
      <c r="CL322" s="217"/>
      <c r="CM322" s="217"/>
      <c r="CN322" s="217"/>
      <c r="CO322" s="217"/>
      <c r="CP322" s="217"/>
      <c r="CQ322" s="217"/>
      <c r="CR322" s="217"/>
      <c r="CS322" s="217"/>
      <c r="CT322" s="217"/>
      <c r="CU322" s="217"/>
      <c r="CV322" s="217"/>
      <c r="CW322" s="217"/>
      <c r="CX322" s="217"/>
      <c r="CY322" s="217"/>
      <c r="CZ322" s="217"/>
      <c r="DA322" s="217"/>
      <c r="DB322" s="217"/>
      <c r="DC322" s="217"/>
      <c r="DD322" s="217"/>
      <c r="DE322" s="217"/>
      <c r="DF322" s="217"/>
      <c r="DG322" s="217"/>
      <c r="DH322" s="217"/>
      <c r="DI322" s="217"/>
      <c r="DJ322" s="217"/>
      <c r="DK322" s="217"/>
      <c r="DL322" s="217"/>
      <c r="DM322" s="217"/>
      <c r="DN322" s="217"/>
      <c r="DO322" s="217"/>
      <c r="DP322" s="217"/>
      <c r="DQ322" s="217"/>
      <c r="DR322" s="217"/>
      <c r="DS322" s="217"/>
      <c r="DT322" s="217"/>
      <c r="DU322" s="217"/>
      <c r="DV322" s="217"/>
      <c r="DW322" s="217"/>
      <c r="DX322" s="217"/>
      <c r="DY322" s="217"/>
      <c r="DZ322" s="217"/>
      <c r="EA322" s="217"/>
      <c r="EB322" s="217"/>
      <c r="EC322" s="217"/>
      <c r="ED322" s="217"/>
      <c r="EE322" s="217"/>
      <c r="EF322" s="217"/>
      <c r="EG322" s="217"/>
      <c r="EH322" s="217"/>
      <c r="EI322" s="217"/>
      <c r="EJ322" s="217"/>
      <c r="EK322" s="217"/>
      <c r="EL322" s="217"/>
      <c r="EM322" s="217"/>
      <c r="EN322" s="217"/>
      <c r="EO322" s="217"/>
      <c r="EP322" s="217"/>
      <c r="EQ322" s="217"/>
      <c r="ER322" s="217"/>
      <c r="ES322" s="217"/>
      <c r="ET322" s="217"/>
      <c r="EU322" s="217"/>
      <c r="EV322" s="217"/>
      <c r="EW322" s="217"/>
      <c r="EX322" s="217"/>
      <c r="EY322" s="217"/>
      <c r="EZ322" s="217"/>
      <c r="FA322" s="217"/>
      <c r="FB322" s="217"/>
      <c r="FC322" s="217"/>
      <c r="FD322" s="217"/>
      <c r="FE322" s="217"/>
      <c r="FF322" s="217"/>
      <c r="FG322" s="217"/>
      <c r="FH322" s="217"/>
      <c r="FI322" s="217"/>
      <c r="FJ322" s="217"/>
      <c r="FK322" s="217"/>
      <c r="FL322" s="217"/>
      <c r="FM322" s="217"/>
      <c r="FN322" s="217"/>
      <c r="FO322" s="217"/>
      <c r="FP322" s="217"/>
      <c r="FQ322" s="217"/>
      <c r="FR322" s="217"/>
      <c r="FS322" s="217"/>
      <c r="FT322" s="217"/>
      <c r="FU322" s="217"/>
      <c r="FV322" s="217"/>
      <c r="FW322" s="217"/>
      <c r="FX322" s="217"/>
      <c r="FY322" s="217"/>
      <c r="FZ322" s="217">
        <v>0</v>
      </c>
      <c r="GA322" s="217">
        <v>0</v>
      </c>
      <c r="GB322" s="217">
        <v>0</v>
      </c>
      <c r="GC322" s="217">
        <v>0</v>
      </c>
      <c r="GD322" s="217">
        <v>0</v>
      </c>
      <c r="GE322" s="217">
        <v>0</v>
      </c>
      <c r="GF322" s="217">
        <v>0</v>
      </c>
      <c r="GG322" s="217">
        <v>0</v>
      </c>
      <c r="GH322" s="217">
        <v>0</v>
      </c>
      <c r="GI322" s="217">
        <v>0</v>
      </c>
      <c r="GJ322" s="217">
        <v>11.121</v>
      </c>
      <c r="GK322" s="217">
        <v>0</v>
      </c>
      <c r="GL322" s="217">
        <v>0</v>
      </c>
      <c r="GM322" s="217" t="s">
        <v>899</v>
      </c>
      <c r="GN322" s="217" t="s">
        <v>899</v>
      </c>
      <c r="GO322" s="217" t="s">
        <v>899</v>
      </c>
      <c r="GP322" s="217" t="s">
        <v>899</v>
      </c>
      <c r="GQ322" s="217" t="s">
        <v>899</v>
      </c>
      <c r="GR322" s="217" t="s">
        <v>899</v>
      </c>
      <c r="GS322" s="217" t="s">
        <v>899</v>
      </c>
      <c r="GT322" s="217" t="s">
        <v>899</v>
      </c>
      <c r="GU322" s="217">
        <v>11.121</v>
      </c>
      <c r="GV322" s="217">
        <v>0</v>
      </c>
      <c r="GW322" s="217">
        <v>0</v>
      </c>
      <c r="GX322" s="217"/>
      <c r="GY322" s="217"/>
      <c r="GZ322" s="217"/>
      <c r="HA322" s="217"/>
      <c r="HB322" s="217"/>
      <c r="HC322" s="217"/>
      <c r="HD322" s="217"/>
      <c r="HE322" s="217"/>
      <c r="HF322" s="217"/>
      <c r="HG322" s="217"/>
      <c r="HH322" s="217"/>
      <c r="HI322" s="217"/>
      <c r="HJ322" s="217"/>
      <c r="HK322" s="217"/>
      <c r="HL322" s="217"/>
      <c r="HM322" s="217"/>
      <c r="HN322" s="217"/>
      <c r="HO322" s="217"/>
      <c r="HP322" s="217"/>
      <c r="HQ322" s="217"/>
      <c r="HR322" s="217"/>
      <c r="HS322" s="217"/>
      <c r="HT322" s="217"/>
      <c r="HU322" s="217"/>
      <c r="HV322" s="217">
        <v>0</v>
      </c>
      <c r="HW322" s="217">
        <v>0</v>
      </c>
      <c r="HX322" s="217">
        <v>0</v>
      </c>
      <c r="HY322" s="217">
        <v>0</v>
      </c>
      <c r="HZ322" s="217">
        <v>12.75</v>
      </c>
      <c r="IA322" s="217">
        <v>0</v>
      </c>
      <c r="IB322" s="217">
        <v>0</v>
      </c>
      <c r="IC322" s="217">
        <v>12</v>
      </c>
      <c r="ID322" s="217">
        <v>0</v>
      </c>
      <c r="IE322" s="217">
        <v>0</v>
      </c>
      <c r="IF322" s="217">
        <v>0</v>
      </c>
      <c r="IG322" s="217">
        <v>0</v>
      </c>
      <c r="IH322" s="217">
        <v>0</v>
      </c>
      <c r="II322" s="217">
        <v>0</v>
      </c>
      <c r="IJ322" s="217">
        <v>0</v>
      </c>
      <c r="IK322" s="217">
        <v>0</v>
      </c>
      <c r="IL322" s="217">
        <v>0</v>
      </c>
      <c r="IM322" s="217">
        <v>0</v>
      </c>
      <c r="IN322" s="217">
        <v>0</v>
      </c>
      <c r="IO322" s="217">
        <v>11.95</v>
      </c>
      <c r="IP322" s="217">
        <v>0</v>
      </c>
      <c r="IQ322" s="217">
        <v>0</v>
      </c>
      <c r="IR322" s="217">
        <v>0</v>
      </c>
      <c r="IS322" s="217">
        <v>0</v>
      </c>
      <c r="IT322" s="217">
        <v>0</v>
      </c>
      <c r="IU322" s="217">
        <v>12</v>
      </c>
      <c r="IV322" s="217">
        <v>0</v>
      </c>
      <c r="IW322" s="217">
        <v>0</v>
      </c>
      <c r="IX322" s="217">
        <v>0</v>
      </c>
      <c r="IY322" s="217">
        <v>0</v>
      </c>
      <c r="IZ322" s="217">
        <v>0</v>
      </c>
      <c r="JA322" s="217">
        <v>12.25</v>
      </c>
      <c r="JB322" s="217">
        <v>0</v>
      </c>
      <c r="JC322" s="217">
        <v>0</v>
      </c>
      <c r="JD322" s="217">
        <v>0</v>
      </c>
      <c r="JE322" s="217">
        <v>0</v>
      </c>
      <c r="JF322" s="217">
        <v>0</v>
      </c>
      <c r="JG322" s="217">
        <v>12.375</v>
      </c>
      <c r="JH322" s="217">
        <v>0</v>
      </c>
      <c r="JI322" s="217">
        <v>0</v>
      </c>
      <c r="JJ322" s="217">
        <v>0</v>
      </c>
      <c r="JK322" s="217">
        <v>0</v>
      </c>
      <c r="JL322" s="217">
        <v>0</v>
      </c>
      <c r="JM322" s="217">
        <v>12.2</v>
      </c>
      <c r="JN322" s="217">
        <v>0</v>
      </c>
      <c r="JO322" s="217">
        <v>0</v>
      </c>
      <c r="JP322" s="217">
        <v>0</v>
      </c>
      <c r="JQ322" s="217">
        <v>0</v>
      </c>
      <c r="JR322" s="217">
        <v>0</v>
      </c>
      <c r="JS322" s="217">
        <v>11.8</v>
      </c>
      <c r="JT322" s="217">
        <v>0</v>
      </c>
      <c r="JU322" s="217">
        <v>0</v>
      </c>
      <c r="JV322" s="217">
        <v>0</v>
      </c>
      <c r="JW322" s="217">
        <v>0</v>
      </c>
      <c r="JX322" s="217">
        <v>0</v>
      </c>
      <c r="JY322" s="217">
        <v>0</v>
      </c>
      <c r="JZ322" s="217">
        <v>0</v>
      </c>
      <c r="KA322" s="217">
        <v>0</v>
      </c>
      <c r="KB322" s="217">
        <v>0</v>
      </c>
      <c r="KC322" s="217">
        <v>0</v>
      </c>
      <c r="KD322" s="217" t="s">
        <v>899</v>
      </c>
      <c r="KE322" s="217" t="s">
        <v>899</v>
      </c>
      <c r="KF322" s="217" t="s">
        <v>899</v>
      </c>
      <c r="KG322" s="217" t="s">
        <v>899</v>
      </c>
      <c r="KH322" s="217">
        <v>11.3</v>
      </c>
      <c r="KI322" s="217" t="s">
        <v>899</v>
      </c>
      <c r="KJ322" s="217">
        <v>11.25</v>
      </c>
      <c r="KK322" s="217" t="s">
        <v>899</v>
      </c>
      <c r="KL322" s="217">
        <v>11.2</v>
      </c>
      <c r="KM322" s="217">
        <v>0</v>
      </c>
      <c r="KN322" s="217">
        <v>0</v>
      </c>
      <c r="KO322" s="217" t="s">
        <v>899</v>
      </c>
      <c r="KP322" s="217" t="s">
        <v>899</v>
      </c>
      <c r="KQ322" s="217" t="s">
        <v>899</v>
      </c>
      <c r="KR322" s="217" t="s">
        <v>899</v>
      </c>
      <c r="KS322" s="217" t="s">
        <v>899</v>
      </c>
      <c r="KT322" s="217" t="s">
        <v>899</v>
      </c>
      <c r="KU322" s="217" t="s">
        <v>899</v>
      </c>
      <c r="KV322" s="217" t="s">
        <v>899</v>
      </c>
      <c r="KW322" s="217">
        <v>11.145</v>
      </c>
      <c r="KX322" s="217" t="s">
        <v>899</v>
      </c>
      <c r="KY322" s="217">
        <v>10.975</v>
      </c>
      <c r="KZ322" s="217" t="s">
        <v>899</v>
      </c>
      <c r="LA322" s="217" t="s">
        <v>899</v>
      </c>
      <c r="LB322" s="217">
        <v>0</v>
      </c>
      <c r="LC322" s="217">
        <v>11</v>
      </c>
      <c r="LD322" s="217">
        <v>0</v>
      </c>
      <c r="LE322" s="217">
        <v>0</v>
      </c>
      <c r="LF322" s="217">
        <v>0</v>
      </c>
      <c r="LG322" s="217">
        <v>0</v>
      </c>
      <c r="LH322" s="217">
        <v>0</v>
      </c>
      <c r="LI322" s="217">
        <v>0</v>
      </c>
      <c r="LJ322" s="217">
        <v>0</v>
      </c>
      <c r="LK322" s="217">
        <v>0</v>
      </c>
      <c r="LL322" s="217">
        <v>0</v>
      </c>
      <c r="LM322" s="217">
        <v>0</v>
      </c>
      <c r="LN322" s="217"/>
      <c r="LO322" s="217"/>
      <c r="LP322" s="217"/>
      <c r="LQ322" s="217"/>
      <c r="LR322" s="217"/>
      <c r="LS322" s="217"/>
      <c r="LT322" s="217"/>
      <c r="LU322" s="217"/>
      <c r="LV322" s="217"/>
      <c r="LW322" s="217"/>
      <c r="LX322" s="217"/>
      <c r="LY322" s="217"/>
      <c r="LZ322" s="217"/>
      <c r="MA322" s="217"/>
      <c r="MB322" s="217"/>
      <c r="MC322" s="217"/>
      <c r="MD322" s="217"/>
      <c r="ME322" s="217"/>
      <c r="MF322" s="217"/>
      <c r="MG322" s="217"/>
      <c r="MH322" s="217"/>
      <c r="MI322" s="217"/>
      <c r="MJ322" s="217"/>
      <c r="MK322" s="217"/>
      <c r="ML322" s="217"/>
      <c r="MM322" s="217"/>
      <c r="MN322" s="217"/>
      <c r="MO322" s="217"/>
      <c r="MP322" s="217"/>
      <c r="MQ322" s="217"/>
      <c r="MR322" s="217"/>
      <c r="MS322" s="217"/>
      <c r="MT322" s="217"/>
      <c r="MU322" s="217"/>
      <c r="MV322" s="217"/>
      <c r="MW322" s="217"/>
    </row>
    <row r="323" spans="1:361">
      <c r="A323" s="486" t="s">
        <v>640</v>
      </c>
      <c r="B323" s="217">
        <v>0</v>
      </c>
      <c r="C323" s="217">
        <v>0</v>
      </c>
      <c r="D323" s="217">
        <v>0</v>
      </c>
      <c r="E323" s="217">
        <v>0</v>
      </c>
      <c r="F323" s="217">
        <v>0</v>
      </c>
      <c r="G323" s="217">
        <v>0</v>
      </c>
      <c r="H323" s="217">
        <v>0</v>
      </c>
      <c r="I323" s="217">
        <v>0</v>
      </c>
      <c r="J323" s="217">
        <v>0</v>
      </c>
      <c r="K323" s="217">
        <v>0</v>
      </c>
      <c r="L323" s="217">
        <v>0</v>
      </c>
      <c r="M323" s="217">
        <v>0</v>
      </c>
      <c r="N323" s="217">
        <v>0</v>
      </c>
      <c r="O323" s="217">
        <v>0</v>
      </c>
      <c r="P323" s="217">
        <v>0</v>
      </c>
      <c r="Q323" s="217">
        <v>0</v>
      </c>
      <c r="R323" s="217">
        <v>0</v>
      </c>
      <c r="S323" s="217">
        <v>0</v>
      </c>
      <c r="T323" s="217">
        <v>0</v>
      </c>
      <c r="U323" s="217">
        <v>0</v>
      </c>
      <c r="V323" s="217">
        <v>0</v>
      </c>
      <c r="W323" s="217">
        <v>0</v>
      </c>
      <c r="X323" s="217">
        <v>0</v>
      </c>
      <c r="Y323" s="217">
        <v>0</v>
      </c>
      <c r="Z323" s="217">
        <v>0</v>
      </c>
      <c r="AA323" s="217">
        <v>0</v>
      </c>
      <c r="AB323" s="217">
        <v>0</v>
      </c>
      <c r="AC323" s="217">
        <v>0</v>
      </c>
      <c r="AD323" s="217">
        <v>0</v>
      </c>
      <c r="AE323" s="217">
        <v>0</v>
      </c>
      <c r="AF323" s="217">
        <v>0</v>
      </c>
      <c r="AG323" s="217">
        <v>0</v>
      </c>
      <c r="AH323" s="217">
        <v>0</v>
      </c>
      <c r="AI323" s="217">
        <v>0</v>
      </c>
      <c r="AJ323" s="217">
        <v>0</v>
      </c>
      <c r="AK323" s="217">
        <v>0</v>
      </c>
      <c r="AL323" s="217">
        <v>0</v>
      </c>
      <c r="AM323" s="217">
        <v>0</v>
      </c>
      <c r="AN323" s="217">
        <v>0</v>
      </c>
      <c r="AO323" s="217">
        <v>0</v>
      </c>
      <c r="AP323" s="217">
        <v>0</v>
      </c>
      <c r="AQ323" s="217">
        <v>0</v>
      </c>
      <c r="AR323" s="217">
        <v>0</v>
      </c>
      <c r="AS323" s="217">
        <v>0</v>
      </c>
      <c r="AT323" s="217">
        <v>0</v>
      </c>
      <c r="AU323" s="217">
        <v>0</v>
      </c>
      <c r="AV323" s="217">
        <v>0</v>
      </c>
      <c r="AW323" s="217">
        <v>0</v>
      </c>
      <c r="AX323" s="217">
        <v>0</v>
      </c>
      <c r="AY323" s="217">
        <v>0</v>
      </c>
      <c r="AZ323" s="217">
        <v>0</v>
      </c>
      <c r="BA323" s="217">
        <v>0</v>
      </c>
      <c r="BB323" s="217">
        <v>0</v>
      </c>
      <c r="BC323" s="217">
        <v>0</v>
      </c>
      <c r="BD323" s="217">
        <v>0</v>
      </c>
      <c r="BE323" s="217">
        <v>0</v>
      </c>
      <c r="BF323" s="217">
        <v>0</v>
      </c>
      <c r="BG323" s="217">
        <v>0</v>
      </c>
      <c r="BH323" s="217">
        <v>0</v>
      </c>
      <c r="BI323" s="217">
        <v>0</v>
      </c>
      <c r="BJ323" s="217">
        <v>0</v>
      </c>
      <c r="BK323" s="217">
        <v>0</v>
      </c>
      <c r="BL323" s="217">
        <v>0</v>
      </c>
      <c r="BM323" s="217">
        <v>0</v>
      </c>
      <c r="BN323" s="217">
        <v>0</v>
      </c>
      <c r="BO323" s="217">
        <v>0</v>
      </c>
      <c r="BP323" s="217">
        <v>0</v>
      </c>
      <c r="BQ323" s="217">
        <v>0</v>
      </c>
      <c r="BR323" s="217">
        <v>0</v>
      </c>
      <c r="BS323" s="217">
        <v>0</v>
      </c>
      <c r="BT323" s="217">
        <v>0</v>
      </c>
      <c r="BU323" s="217">
        <v>0</v>
      </c>
      <c r="BV323" s="217">
        <v>0</v>
      </c>
      <c r="BW323" s="217">
        <v>0</v>
      </c>
      <c r="BX323" s="217">
        <v>0</v>
      </c>
      <c r="BY323" s="217">
        <v>0</v>
      </c>
      <c r="BZ323" s="217">
        <v>0</v>
      </c>
      <c r="CA323" s="217">
        <v>0</v>
      </c>
      <c r="CB323" s="217">
        <v>0</v>
      </c>
      <c r="CC323" s="217">
        <v>0</v>
      </c>
      <c r="CD323" s="217">
        <v>0</v>
      </c>
      <c r="CE323" s="217">
        <v>0</v>
      </c>
      <c r="CF323" s="217">
        <v>0</v>
      </c>
      <c r="CG323" s="217">
        <v>0</v>
      </c>
      <c r="CH323" s="217"/>
      <c r="CI323" s="217"/>
      <c r="CJ323" s="217"/>
      <c r="CK323" s="217"/>
      <c r="CL323" s="217"/>
      <c r="CM323" s="217"/>
      <c r="CN323" s="217"/>
      <c r="CO323" s="217"/>
      <c r="CP323" s="217"/>
      <c r="CQ323" s="217"/>
      <c r="CR323" s="217"/>
      <c r="CS323" s="217"/>
      <c r="CT323" s="217"/>
      <c r="CU323" s="217"/>
      <c r="CV323" s="217"/>
      <c r="CW323" s="217"/>
      <c r="CX323" s="217"/>
      <c r="CY323" s="217"/>
      <c r="CZ323" s="217"/>
      <c r="DA323" s="217"/>
      <c r="DB323" s="217"/>
      <c r="DC323" s="217"/>
      <c r="DD323" s="217"/>
      <c r="DE323" s="217"/>
      <c r="DF323" s="217"/>
      <c r="DG323" s="217"/>
      <c r="DH323" s="217"/>
      <c r="DI323" s="217"/>
      <c r="DJ323" s="217"/>
      <c r="DK323" s="217"/>
      <c r="DL323" s="217"/>
      <c r="DM323" s="217"/>
      <c r="DN323" s="217"/>
      <c r="DO323" s="217"/>
      <c r="DP323" s="217"/>
      <c r="DQ323" s="217"/>
      <c r="DR323" s="217"/>
      <c r="DS323" s="217"/>
      <c r="DT323" s="217"/>
      <c r="DU323" s="217"/>
      <c r="DV323" s="217"/>
      <c r="DW323" s="217"/>
      <c r="DX323" s="217"/>
      <c r="DY323" s="217"/>
      <c r="DZ323" s="217"/>
      <c r="EA323" s="217"/>
      <c r="EB323" s="217"/>
      <c r="EC323" s="217"/>
      <c r="ED323" s="217"/>
      <c r="EE323" s="217"/>
      <c r="EF323" s="217"/>
      <c r="EG323" s="217"/>
      <c r="EH323" s="217"/>
      <c r="EI323" s="217"/>
      <c r="EJ323" s="217"/>
      <c r="EK323" s="217"/>
      <c r="EL323" s="217"/>
      <c r="EM323" s="217"/>
      <c r="EN323" s="217"/>
      <c r="EO323" s="217"/>
      <c r="EP323" s="217"/>
      <c r="EQ323" s="217"/>
      <c r="ER323" s="217"/>
      <c r="ES323" s="217"/>
      <c r="ET323" s="217"/>
      <c r="EU323" s="217"/>
      <c r="EV323" s="217"/>
      <c r="EW323" s="217"/>
      <c r="EX323" s="217"/>
      <c r="EY323" s="217"/>
      <c r="EZ323" s="217"/>
      <c r="FA323" s="217"/>
      <c r="FB323" s="217"/>
      <c r="FC323" s="217"/>
      <c r="FD323" s="217"/>
      <c r="FE323" s="217"/>
      <c r="FF323" s="217"/>
      <c r="FG323" s="217"/>
      <c r="FH323" s="217"/>
      <c r="FI323" s="217"/>
      <c r="FJ323" s="217"/>
      <c r="FK323" s="217"/>
      <c r="FL323" s="217"/>
      <c r="FM323" s="217"/>
      <c r="FN323" s="217"/>
      <c r="FO323" s="217"/>
      <c r="FP323" s="217"/>
      <c r="FQ323" s="217"/>
      <c r="FR323" s="217"/>
      <c r="FS323" s="217"/>
      <c r="FT323" s="217"/>
      <c r="FU323" s="217"/>
      <c r="FV323" s="217"/>
      <c r="FW323" s="217"/>
      <c r="FX323" s="217"/>
      <c r="FY323" s="217"/>
      <c r="FZ323" s="217"/>
      <c r="GA323" s="217"/>
      <c r="GB323" s="217"/>
      <c r="GC323" s="217"/>
      <c r="GD323" s="217"/>
      <c r="GE323" s="217"/>
      <c r="GF323" s="217"/>
      <c r="GG323" s="217"/>
      <c r="GH323" s="217"/>
      <c r="GI323" s="217"/>
      <c r="GJ323" s="217"/>
      <c r="GK323" s="217"/>
      <c r="GL323" s="217"/>
      <c r="GM323" s="217"/>
      <c r="GN323" s="217"/>
      <c r="GO323" s="217"/>
      <c r="GP323" s="217"/>
      <c r="GQ323" s="217"/>
      <c r="GR323" s="217"/>
      <c r="GS323" s="217"/>
      <c r="GT323" s="217"/>
      <c r="GU323" s="217"/>
      <c r="GV323" s="217"/>
      <c r="GW323" s="217"/>
      <c r="GX323" s="217"/>
      <c r="GY323" s="217"/>
      <c r="GZ323" s="217"/>
      <c r="HA323" s="217"/>
      <c r="HB323" s="217"/>
      <c r="HC323" s="217"/>
      <c r="HD323" s="217"/>
      <c r="HE323" s="217"/>
      <c r="HF323" s="217"/>
      <c r="HG323" s="217"/>
      <c r="HH323" s="217"/>
      <c r="HI323" s="217"/>
      <c r="HJ323" s="217"/>
      <c r="HK323" s="217"/>
      <c r="HL323" s="217"/>
      <c r="HM323" s="217"/>
      <c r="HN323" s="217"/>
      <c r="HO323" s="217"/>
      <c r="HP323" s="217"/>
      <c r="HQ323" s="217"/>
      <c r="HR323" s="217"/>
      <c r="HS323" s="217"/>
      <c r="HT323" s="217"/>
      <c r="HU323" s="217"/>
      <c r="HV323" s="217">
        <v>0</v>
      </c>
      <c r="HW323" s="217">
        <v>0</v>
      </c>
      <c r="HX323" s="217">
        <v>0</v>
      </c>
      <c r="HY323" s="217">
        <v>0</v>
      </c>
      <c r="HZ323" s="217">
        <v>0</v>
      </c>
      <c r="IA323" s="217">
        <v>0</v>
      </c>
      <c r="IB323" s="217">
        <v>0</v>
      </c>
      <c r="IC323" s="217">
        <v>0</v>
      </c>
      <c r="ID323" s="217">
        <v>0</v>
      </c>
      <c r="IE323" s="217">
        <v>0</v>
      </c>
      <c r="IF323" s="217">
        <v>0</v>
      </c>
      <c r="IG323" s="217">
        <v>12.5</v>
      </c>
      <c r="IH323" s="217">
        <v>0</v>
      </c>
      <c r="II323" s="217">
        <v>0</v>
      </c>
      <c r="IJ323" s="217">
        <v>0</v>
      </c>
      <c r="IK323" s="217">
        <v>0</v>
      </c>
      <c r="IL323" s="217">
        <v>0</v>
      </c>
      <c r="IM323" s="217">
        <v>0</v>
      </c>
      <c r="IN323" s="217">
        <v>0</v>
      </c>
      <c r="IO323" s="217">
        <v>0</v>
      </c>
      <c r="IP323" s="217">
        <v>0</v>
      </c>
      <c r="IQ323" s="217">
        <v>0</v>
      </c>
      <c r="IR323" s="217">
        <v>0</v>
      </c>
      <c r="IS323" s="217">
        <v>0</v>
      </c>
      <c r="IT323" s="217">
        <v>0</v>
      </c>
      <c r="IU323" s="217">
        <v>0</v>
      </c>
      <c r="IV323" s="217">
        <v>0</v>
      </c>
      <c r="IW323" s="217">
        <v>0</v>
      </c>
      <c r="IX323" s="217">
        <v>0</v>
      </c>
      <c r="IY323" s="217">
        <v>0</v>
      </c>
      <c r="IZ323" s="217">
        <v>0</v>
      </c>
      <c r="JA323" s="217">
        <v>0</v>
      </c>
      <c r="JB323" s="217">
        <v>0</v>
      </c>
      <c r="JC323" s="217">
        <v>0</v>
      </c>
      <c r="JD323" s="217">
        <v>0</v>
      </c>
      <c r="JE323" s="217">
        <v>0</v>
      </c>
      <c r="JF323" s="217">
        <v>0</v>
      </c>
      <c r="JG323" s="217">
        <v>0</v>
      </c>
      <c r="JH323" s="217">
        <v>0</v>
      </c>
      <c r="JI323" s="217">
        <v>0</v>
      </c>
      <c r="JJ323" s="217">
        <v>12.675000000000001</v>
      </c>
      <c r="JK323" s="217">
        <v>0</v>
      </c>
      <c r="JL323" s="217">
        <v>0</v>
      </c>
      <c r="JM323" s="217">
        <v>0</v>
      </c>
      <c r="JN323" s="217">
        <v>0</v>
      </c>
      <c r="JO323" s="217">
        <v>0</v>
      </c>
      <c r="JP323" s="217">
        <v>12.4</v>
      </c>
      <c r="JQ323" s="217">
        <v>0</v>
      </c>
      <c r="JR323" s="217">
        <v>0</v>
      </c>
      <c r="JS323" s="217">
        <v>0</v>
      </c>
      <c r="JT323" s="217">
        <v>0</v>
      </c>
      <c r="JU323" s="217">
        <v>0</v>
      </c>
      <c r="JV323" s="217">
        <v>0</v>
      </c>
      <c r="JW323" s="217">
        <v>12.175000000000001</v>
      </c>
      <c r="JX323" s="217">
        <v>0</v>
      </c>
      <c r="JY323" s="217">
        <v>0</v>
      </c>
      <c r="JZ323" s="217">
        <v>0</v>
      </c>
      <c r="KA323" s="217">
        <v>0</v>
      </c>
      <c r="KB323" s="217">
        <v>0</v>
      </c>
      <c r="KC323" s="217">
        <v>0</v>
      </c>
      <c r="KD323" s="217" t="s">
        <v>899</v>
      </c>
      <c r="KE323" s="217">
        <v>11.85</v>
      </c>
      <c r="KF323" s="217" t="s">
        <v>899</v>
      </c>
      <c r="KG323" s="217" t="s">
        <v>899</v>
      </c>
      <c r="KH323" s="217" t="s">
        <v>899</v>
      </c>
      <c r="KI323" s="217">
        <v>11.65</v>
      </c>
      <c r="KJ323" s="217" t="s">
        <v>899</v>
      </c>
      <c r="KK323" s="217" t="s">
        <v>899</v>
      </c>
      <c r="KL323" s="217" t="s">
        <v>899</v>
      </c>
      <c r="KM323" s="217">
        <v>0</v>
      </c>
      <c r="KN323" s="217">
        <v>11.55</v>
      </c>
      <c r="KO323" s="217" t="s">
        <v>899</v>
      </c>
      <c r="KP323" s="217">
        <v>11.5</v>
      </c>
      <c r="KQ323" s="217" t="s">
        <v>899</v>
      </c>
      <c r="KR323" s="217" t="s">
        <v>899</v>
      </c>
      <c r="KS323" s="217" t="s">
        <v>899</v>
      </c>
      <c r="KT323" s="217" t="s">
        <v>899</v>
      </c>
      <c r="KU323" s="217" t="s">
        <v>899</v>
      </c>
      <c r="KV323" s="217" t="s">
        <v>899</v>
      </c>
      <c r="KW323" s="217" t="s">
        <v>899</v>
      </c>
      <c r="KX323" s="217" t="s">
        <v>899</v>
      </c>
      <c r="KY323" s="217" t="s">
        <v>899</v>
      </c>
      <c r="KZ323" s="217">
        <v>11.435</v>
      </c>
      <c r="LA323" s="217">
        <v>0</v>
      </c>
      <c r="LB323" s="217">
        <v>0</v>
      </c>
      <c r="LC323" s="217" t="s">
        <v>899</v>
      </c>
      <c r="LD323" s="217">
        <v>0</v>
      </c>
      <c r="LE323" s="217">
        <v>11.43</v>
      </c>
      <c r="LF323" s="217">
        <v>0</v>
      </c>
      <c r="LG323" s="217">
        <v>0</v>
      </c>
      <c r="LH323" s="217">
        <v>0</v>
      </c>
      <c r="LI323" s="217">
        <v>0</v>
      </c>
      <c r="LJ323" s="217">
        <v>0</v>
      </c>
      <c r="LK323" s="217">
        <v>0</v>
      </c>
      <c r="LL323" s="217">
        <v>0</v>
      </c>
      <c r="LM323" s="217">
        <v>0</v>
      </c>
      <c r="LN323" s="217"/>
      <c r="LO323" s="217"/>
      <c r="LP323" s="217"/>
      <c r="LQ323" s="217"/>
      <c r="LR323" s="217"/>
      <c r="LS323" s="217"/>
      <c r="LT323" s="217"/>
      <c r="LU323" s="217"/>
      <c r="LV323" s="217"/>
      <c r="LW323" s="217"/>
      <c r="LX323" s="217"/>
      <c r="LY323" s="217"/>
      <c r="LZ323" s="217"/>
      <c r="MA323" s="217"/>
      <c r="MB323" s="217"/>
      <c r="MC323" s="217"/>
      <c r="MD323" s="217"/>
      <c r="ME323" s="217"/>
      <c r="MF323" s="217"/>
      <c r="MG323" s="217"/>
      <c r="MH323" s="217"/>
      <c r="MI323" s="217"/>
      <c r="MJ323" s="217"/>
      <c r="MK323" s="217"/>
      <c r="ML323" s="217"/>
      <c r="MM323" s="217"/>
      <c r="MN323" s="217"/>
      <c r="MO323" s="217"/>
      <c r="MP323" s="217"/>
      <c r="MQ323" s="217"/>
      <c r="MR323" s="217"/>
      <c r="MS323" s="217"/>
      <c r="MT323" s="217"/>
      <c r="MU323" s="217"/>
      <c r="MV323" s="217"/>
      <c r="MW323" s="217"/>
    </row>
    <row r="324" spans="1:361">
      <c r="A324" s="486" t="s">
        <v>612</v>
      </c>
      <c r="B324" s="217">
        <v>0</v>
      </c>
      <c r="C324" s="217">
        <v>0</v>
      </c>
      <c r="D324" s="217">
        <v>0</v>
      </c>
      <c r="E324" s="217">
        <v>0</v>
      </c>
      <c r="F324" s="217">
        <v>0</v>
      </c>
      <c r="G324" s="217">
        <v>0</v>
      </c>
      <c r="H324" s="217">
        <v>0</v>
      </c>
      <c r="I324" s="217">
        <v>0</v>
      </c>
      <c r="J324" s="217">
        <v>0</v>
      </c>
      <c r="K324" s="217">
        <v>0</v>
      </c>
      <c r="L324" s="217">
        <v>0</v>
      </c>
      <c r="M324" s="217">
        <v>0</v>
      </c>
      <c r="N324" s="217">
        <v>0</v>
      </c>
      <c r="O324" s="217">
        <v>0</v>
      </c>
      <c r="P324" s="217">
        <v>0</v>
      </c>
      <c r="Q324" s="217">
        <v>0</v>
      </c>
      <c r="R324" s="217">
        <v>0</v>
      </c>
      <c r="S324" s="217">
        <v>0</v>
      </c>
      <c r="T324" s="217">
        <v>0</v>
      </c>
      <c r="U324" s="217">
        <v>0</v>
      </c>
      <c r="V324" s="217">
        <v>0</v>
      </c>
      <c r="W324" s="217">
        <v>0</v>
      </c>
      <c r="X324" s="217">
        <v>0</v>
      </c>
      <c r="Y324" s="217">
        <v>0</v>
      </c>
      <c r="Z324" s="217">
        <v>0</v>
      </c>
      <c r="AA324" s="217">
        <v>0</v>
      </c>
      <c r="AB324" s="217">
        <v>0</v>
      </c>
      <c r="AC324" s="217">
        <v>0</v>
      </c>
      <c r="AD324" s="217">
        <v>0</v>
      </c>
      <c r="AE324" s="217">
        <v>0</v>
      </c>
      <c r="AF324" s="217">
        <v>0</v>
      </c>
      <c r="AG324" s="217">
        <v>0</v>
      </c>
      <c r="AH324" s="217">
        <v>0</v>
      </c>
      <c r="AI324" s="217">
        <v>0</v>
      </c>
      <c r="AJ324" s="217">
        <v>0</v>
      </c>
      <c r="AK324" s="217">
        <v>0</v>
      </c>
      <c r="AL324" s="217">
        <v>0</v>
      </c>
      <c r="AM324" s="217">
        <v>0</v>
      </c>
      <c r="AN324" s="217">
        <v>0</v>
      </c>
      <c r="AO324" s="217">
        <v>0</v>
      </c>
      <c r="AP324" s="217">
        <v>0</v>
      </c>
      <c r="AQ324" s="217">
        <v>0</v>
      </c>
      <c r="AR324" s="217">
        <v>0</v>
      </c>
      <c r="AS324" s="217">
        <v>0</v>
      </c>
      <c r="AT324" s="217">
        <v>0</v>
      </c>
      <c r="AU324" s="217">
        <v>0</v>
      </c>
      <c r="AV324" s="217">
        <v>0</v>
      </c>
      <c r="AW324" s="217">
        <v>0</v>
      </c>
      <c r="AX324" s="217">
        <v>0</v>
      </c>
      <c r="AY324" s="217">
        <v>0</v>
      </c>
      <c r="AZ324" s="217">
        <v>0</v>
      </c>
      <c r="BA324" s="217">
        <v>0</v>
      </c>
      <c r="BB324" s="217">
        <v>0</v>
      </c>
      <c r="BC324" s="217">
        <v>0</v>
      </c>
      <c r="BD324" s="217">
        <v>0</v>
      </c>
      <c r="BE324" s="217">
        <v>0</v>
      </c>
      <c r="BF324" s="217">
        <v>0</v>
      </c>
      <c r="BG324" s="217">
        <v>0</v>
      </c>
      <c r="BH324" s="217">
        <v>0</v>
      </c>
      <c r="BI324" s="217">
        <v>0</v>
      </c>
      <c r="BJ324" s="217">
        <v>0</v>
      </c>
      <c r="BK324" s="217">
        <v>0</v>
      </c>
      <c r="BL324" s="217">
        <v>0</v>
      </c>
      <c r="BM324" s="217">
        <v>0</v>
      </c>
      <c r="BN324" s="217">
        <v>0</v>
      </c>
      <c r="BO324" s="217">
        <v>0</v>
      </c>
      <c r="BP324" s="217">
        <v>0</v>
      </c>
      <c r="BQ324" s="217">
        <v>0</v>
      </c>
      <c r="BR324" s="217">
        <v>0</v>
      </c>
      <c r="BS324" s="217">
        <v>0</v>
      </c>
      <c r="BT324" s="217">
        <v>0</v>
      </c>
      <c r="BU324" s="217">
        <v>0</v>
      </c>
      <c r="BV324" s="217">
        <v>0</v>
      </c>
      <c r="BW324" s="217">
        <v>0</v>
      </c>
      <c r="BX324" s="217">
        <v>0</v>
      </c>
      <c r="BY324" s="217">
        <v>0</v>
      </c>
      <c r="BZ324" s="217">
        <v>0</v>
      </c>
      <c r="CA324" s="217">
        <v>0</v>
      </c>
      <c r="CB324" s="217">
        <v>0</v>
      </c>
      <c r="CC324" s="217">
        <v>0</v>
      </c>
      <c r="CD324" s="217">
        <v>0</v>
      </c>
      <c r="CE324" s="217">
        <v>0</v>
      </c>
      <c r="CF324" s="217">
        <v>0</v>
      </c>
      <c r="CG324" s="217">
        <v>0</v>
      </c>
      <c r="CH324" s="217"/>
      <c r="CI324" s="217"/>
      <c r="CJ324" s="217"/>
      <c r="CK324" s="217"/>
      <c r="CL324" s="217"/>
      <c r="CM324" s="217"/>
      <c r="CN324" s="217"/>
      <c r="CO324" s="217"/>
      <c r="CP324" s="217"/>
      <c r="CQ324" s="217"/>
      <c r="CR324" s="217"/>
      <c r="CS324" s="217"/>
      <c r="CT324" s="217"/>
      <c r="CU324" s="217"/>
      <c r="CV324" s="217"/>
      <c r="CW324" s="217"/>
      <c r="CX324" s="217"/>
      <c r="CY324" s="217"/>
      <c r="CZ324" s="217"/>
      <c r="DA324" s="217"/>
      <c r="DB324" s="217"/>
      <c r="DC324" s="217"/>
      <c r="DD324" s="217"/>
      <c r="DE324" s="217"/>
      <c r="DF324" s="217"/>
      <c r="DG324" s="217"/>
      <c r="DH324" s="217"/>
      <c r="DI324" s="217"/>
      <c r="DJ324" s="217"/>
      <c r="DK324" s="217"/>
      <c r="DL324" s="217"/>
      <c r="DM324" s="217"/>
      <c r="DN324" s="217"/>
      <c r="DO324" s="217"/>
      <c r="DP324" s="217"/>
      <c r="DQ324" s="217"/>
      <c r="DR324" s="217"/>
      <c r="DS324" s="217"/>
      <c r="DT324" s="217"/>
      <c r="DU324" s="217"/>
      <c r="DV324" s="217"/>
      <c r="DW324" s="217"/>
      <c r="DX324" s="217"/>
      <c r="DY324" s="217"/>
      <c r="DZ324" s="217"/>
      <c r="EA324" s="217"/>
      <c r="EB324" s="217"/>
      <c r="EC324" s="217"/>
      <c r="ED324" s="217"/>
      <c r="EE324" s="217"/>
      <c r="EF324" s="217"/>
      <c r="EG324" s="217"/>
      <c r="EH324" s="217"/>
      <c r="EI324" s="217"/>
      <c r="EJ324" s="217"/>
      <c r="EK324" s="217"/>
      <c r="EL324" s="217"/>
      <c r="EM324" s="217"/>
      <c r="EN324" s="217"/>
      <c r="EO324" s="217"/>
      <c r="EP324" s="217"/>
      <c r="EQ324" s="217"/>
      <c r="ER324" s="217"/>
      <c r="ES324" s="217"/>
      <c r="ET324" s="217"/>
      <c r="EU324" s="217"/>
      <c r="EV324" s="217"/>
      <c r="EW324" s="217"/>
      <c r="EX324" s="217"/>
      <c r="EY324" s="217"/>
      <c r="EZ324" s="217"/>
      <c r="FA324" s="217"/>
      <c r="FB324" s="217"/>
      <c r="FC324" s="217"/>
      <c r="FD324" s="217"/>
      <c r="FE324" s="217"/>
      <c r="FF324" s="217"/>
      <c r="FG324" s="217"/>
      <c r="FH324" s="217"/>
      <c r="FI324" s="217"/>
      <c r="FJ324" s="217"/>
      <c r="FK324" s="217"/>
      <c r="FL324" s="217"/>
      <c r="FM324" s="217"/>
      <c r="FN324" s="217"/>
      <c r="FO324" s="217"/>
      <c r="FP324" s="217"/>
      <c r="FQ324" s="217"/>
      <c r="FR324" s="217"/>
      <c r="FS324" s="217"/>
      <c r="FT324" s="217"/>
      <c r="FU324" s="217"/>
      <c r="FV324" s="217"/>
      <c r="FW324" s="217"/>
      <c r="FX324" s="217"/>
      <c r="FY324" s="217"/>
      <c r="FZ324" s="217"/>
      <c r="GA324" s="217"/>
      <c r="GB324" s="217"/>
      <c r="GC324" s="217"/>
      <c r="GD324" s="217"/>
      <c r="GE324" s="217"/>
      <c r="GF324" s="217"/>
      <c r="GG324" s="217"/>
      <c r="GH324" s="217"/>
      <c r="GI324" s="217"/>
      <c r="GJ324" s="217"/>
      <c r="GK324" s="217"/>
      <c r="GL324" s="217"/>
      <c r="GM324" s="217"/>
      <c r="GN324" s="217"/>
      <c r="GO324" s="217"/>
      <c r="GP324" s="217"/>
      <c r="GQ324" s="217"/>
      <c r="GR324" s="217"/>
      <c r="GS324" s="217"/>
      <c r="GT324" s="217"/>
      <c r="GU324" s="217"/>
      <c r="GV324" s="217"/>
      <c r="GW324" s="217"/>
      <c r="GX324" s="217"/>
      <c r="GY324" s="217"/>
      <c r="GZ324" s="217"/>
      <c r="HA324" s="217"/>
      <c r="HB324" s="217"/>
      <c r="HC324" s="217"/>
      <c r="HD324" s="217"/>
      <c r="HE324" s="217"/>
      <c r="HF324" s="217"/>
      <c r="HG324" s="217"/>
      <c r="HH324" s="217"/>
      <c r="HI324" s="217"/>
      <c r="HJ324" s="217"/>
      <c r="HK324" s="217"/>
      <c r="HL324" s="217"/>
      <c r="HM324" s="217"/>
      <c r="HN324" s="217"/>
      <c r="HO324" s="217"/>
      <c r="HP324" s="217"/>
      <c r="HQ324" s="217"/>
      <c r="HR324" s="217"/>
      <c r="HS324" s="217"/>
      <c r="HT324" s="217"/>
      <c r="HU324" s="217"/>
      <c r="HV324" s="217"/>
      <c r="HW324" s="217"/>
      <c r="HX324" s="217"/>
      <c r="HY324" s="217"/>
      <c r="HZ324" s="217"/>
      <c r="IA324" s="217"/>
      <c r="IB324" s="217"/>
      <c r="IC324" s="217"/>
      <c r="ID324" s="217"/>
      <c r="IE324" s="217"/>
      <c r="IF324" s="217"/>
      <c r="IG324" s="217"/>
      <c r="IH324" s="217">
        <v>0</v>
      </c>
      <c r="II324" s="217">
        <v>0</v>
      </c>
      <c r="IJ324" s="217">
        <v>0</v>
      </c>
      <c r="IK324" s="217">
        <v>0</v>
      </c>
      <c r="IL324" s="217">
        <v>13</v>
      </c>
      <c r="IM324" s="217">
        <v>0</v>
      </c>
      <c r="IN324" s="217">
        <v>0</v>
      </c>
      <c r="IO324" s="217">
        <v>0</v>
      </c>
      <c r="IP324" s="217">
        <v>0</v>
      </c>
      <c r="IQ324" s="217">
        <v>0</v>
      </c>
      <c r="IR324" s="217">
        <v>0</v>
      </c>
      <c r="IS324" s="217">
        <v>0</v>
      </c>
      <c r="IT324" s="217">
        <v>0</v>
      </c>
      <c r="IU324" s="217">
        <v>0</v>
      </c>
      <c r="IV324" s="217">
        <v>0</v>
      </c>
      <c r="IW324" s="217">
        <v>0</v>
      </c>
      <c r="IX324" s="217">
        <v>0</v>
      </c>
      <c r="IY324" s="217">
        <v>0</v>
      </c>
      <c r="IZ324" s="217">
        <v>0</v>
      </c>
      <c r="JA324" s="217">
        <v>0</v>
      </c>
      <c r="JB324" s="217">
        <v>0</v>
      </c>
      <c r="JC324" s="217">
        <v>0</v>
      </c>
      <c r="JD324" s="217">
        <v>0</v>
      </c>
      <c r="JE324" s="217">
        <v>0</v>
      </c>
      <c r="JF324" s="217">
        <v>0</v>
      </c>
      <c r="JG324" s="217">
        <v>0</v>
      </c>
      <c r="JH324" s="217">
        <v>0</v>
      </c>
      <c r="JI324" s="217">
        <v>0</v>
      </c>
      <c r="JJ324" s="217">
        <v>0</v>
      </c>
      <c r="JK324" s="217">
        <v>0</v>
      </c>
      <c r="JL324" s="217">
        <v>0</v>
      </c>
      <c r="JM324" s="217">
        <v>0</v>
      </c>
      <c r="JN324" s="217">
        <v>0</v>
      </c>
      <c r="JO324" s="217">
        <v>0</v>
      </c>
      <c r="JP324" s="217">
        <v>0</v>
      </c>
      <c r="JQ324" s="217">
        <v>0</v>
      </c>
      <c r="JR324" s="217">
        <v>0</v>
      </c>
      <c r="JS324" s="217">
        <v>0</v>
      </c>
      <c r="JT324" s="217">
        <v>0</v>
      </c>
      <c r="JU324" s="217">
        <v>0</v>
      </c>
      <c r="JV324" s="217">
        <v>12.5</v>
      </c>
      <c r="JW324" s="217">
        <v>0</v>
      </c>
      <c r="JX324" s="217">
        <v>0</v>
      </c>
      <c r="JY324" s="217">
        <v>0</v>
      </c>
      <c r="JZ324" s="217">
        <v>12.2</v>
      </c>
      <c r="KA324" s="217">
        <v>0</v>
      </c>
      <c r="KB324" s="217">
        <v>0</v>
      </c>
      <c r="KC324" s="217">
        <v>0</v>
      </c>
      <c r="KD324" s="217">
        <v>12.25</v>
      </c>
      <c r="KE324" s="217" t="s">
        <v>899</v>
      </c>
      <c r="KF324" s="217" t="s">
        <v>899</v>
      </c>
      <c r="KG324" s="217" t="s">
        <v>899</v>
      </c>
      <c r="KH324" s="217" t="s">
        <v>899</v>
      </c>
      <c r="KI324" s="217" t="s">
        <v>899</v>
      </c>
      <c r="KJ324" s="217" t="s">
        <v>899</v>
      </c>
      <c r="KK324" s="217" t="s">
        <v>899</v>
      </c>
      <c r="KL324" s="217" t="s">
        <v>899</v>
      </c>
      <c r="KM324" s="217">
        <v>0</v>
      </c>
      <c r="KN324" s="217" t="s">
        <v>899</v>
      </c>
      <c r="KO324" s="217" t="s">
        <v>899</v>
      </c>
      <c r="KP324" s="217" t="s">
        <v>899</v>
      </c>
      <c r="KQ324" s="217" t="s">
        <v>899</v>
      </c>
      <c r="KR324" s="217" t="s">
        <v>899</v>
      </c>
      <c r="KS324" s="217" t="s">
        <v>899</v>
      </c>
      <c r="KT324" s="217">
        <v>12.15</v>
      </c>
      <c r="KU324" s="217" t="s">
        <v>899</v>
      </c>
      <c r="KV324" s="217">
        <v>12.1</v>
      </c>
      <c r="KW324" s="217" t="s">
        <v>899</v>
      </c>
      <c r="KX324" s="217" t="s">
        <v>899</v>
      </c>
      <c r="KY324" s="217" t="s">
        <v>899</v>
      </c>
      <c r="KZ324" s="217" t="s">
        <v>899</v>
      </c>
      <c r="LA324" s="217" t="s">
        <v>899</v>
      </c>
      <c r="LB324" s="217">
        <v>0</v>
      </c>
      <c r="LC324" s="217">
        <v>12</v>
      </c>
      <c r="LD324" s="217">
        <v>0</v>
      </c>
      <c r="LE324" s="217">
        <v>0</v>
      </c>
      <c r="LF324" s="217">
        <v>0</v>
      </c>
      <c r="LG324" s="217">
        <v>0</v>
      </c>
      <c r="LH324" s="217">
        <v>0</v>
      </c>
      <c r="LI324" s="217">
        <v>0</v>
      </c>
      <c r="LJ324" s="217">
        <v>0</v>
      </c>
      <c r="LK324" s="217">
        <v>0</v>
      </c>
      <c r="LL324" s="217">
        <v>0</v>
      </c>
      <c r="LM324" s="217">
        <v>0</v>
      </c>
      <c r="LN324" s="217"/>
      <c r="LO324" s="217"/>
      <c r="LP324" s="217"/>
      <c r="LQ324" s="217"/>
      <c r="LR324" s="217"/>
      <c r="LS324" s="217"/>
      <c r="LT324" s="217"/>
      <c r="LU324" s="217"/>
      <c r="LV324" s="217"/>
      <c r="LW324" s="217"/>
      <c r="LX324" s="217"/>
      <c r="LY324" s="217"/>
      <c r="LZ324" s="217"/>
      <c r="MA324" s="217"/>
      <c r="MB324" s="217"/>
      <c r="MC324" s="217"/>
      <c r="MD324" s="217"/>
      <c r="ME324" s="217"/>
      <c r="MF324" s="217"/>
      <c r="MG324" s="217"/>
      <c r="MH324" s="217"/>
      <c r="MI324" s="217"/>
      <c r="MJ324" s="217"/>
      <c r="MK324" s="217"/>
      <c r="ML324" s="217"/>
      <c r="MM324" s="217"/>
      <c r="MN324" s="217"/>
      <c r="MO324" s="217"/>
      <c r="MP324" s="217"/>
      <c r="MQ324" s="217"/>
      <c r="MR324" s="217"/>
      <c r="MS324" s="217"/>
      <c r="MT324" s="217"/>
      <c r="MU324" s="217"/>
      <c r="MV324" s="217"/>
      <c r="MW324" s="217"/>
    </row>
    <row r="325" spans="1:361">
      <c r="A325" s="486" t="s">
        <v>613</v>
      </c>
      <c r="B325" s="217">
        <v>0</v>
      </c>
      <c r="C325" s="217">
        <v>0</v>
      </c>
      <c r="D325" s="217">
        <v>0</v>
      </c>
      <c r="E325" s="217">
        <v>0</v>
      </c>
      <c r="F325" s="217">
        <v>0</v>
      </c>
      <c r="G325" s="217">
        <v>0</v>
      </c>
      <c r="H325" s="217">
        <v>0</v>
      </c>
      <c r="I325" s="217">
        <v>0</v>
      </c>
      <c r="J325" s="217">
        <v>0</v>
      </c>
      <c r="K325" s="217">
        <v>0</v>
      </c>
      <c r="L325" s="217">
        <v>0</v>
      </c>
      <c r="M325" s="217">
        <v>0</v>
      </c>
      <c r="N325" s="217">
        <v>0</v>
      </c>
      <c r="O325" s="217">
        <v>0</v>
      </c>
      <c r="P325" s="217">
        <v>0</v>
      </c>
      <c r="Q325" s="217">
        <v>0</v>
      </c>
      <c r="R325" s="217">
        <v>0</v>
      </c>
      <c r="S325" s="217">
        <v>0</v>
      </c>
      <c r="T325" s="217">
        <v>0</v>
      </c>
      <c r="U325" s="217">
        <v>0</v>
      </c>
      <c r="V325" s="217">
        <v>0</v>
      </c>
      <c r="W325" s="217">
        <v>0</v>
      </c>
      <c r="X325" s="217">
        <v>0</v>
      </c>
      <c r="Y325" s="217">
        <v>0</v>
      </c>
      <c r="Z325" s="217">
        <v>0</v>
      </c>
      <c r="AA325" s="217">
        <v>0</v>
      </c>
      <c r="AB325" s="217">
        <v>0</v>
      </c>
      <c r="AC325" s="217">
        <v>0</v>
      </c>
      <c r="AD325" s="217">
        <v>0</v>
      </c>
      <c r="AE325" s="217">
        <v>0</v>
      </c>
      <c r="AF325" s="217">
        <v>0</v>
      </c>
      <c r="AG325" s="217">
        <v>0</v>
      </c>
      <c r="AH325" s="217">
        <v>0</v>
      </c>
      <c r="AI325" s="217">
        <v>0</v>
      </c>
      <c r="AJ325" s="217">
        <v>0</v>
      </c>
      <c r="AK325" s="217">
        <v>0</v>
      </c>
      <c r="AL325" s="217">
        <v>0</v>
      </c>
      <c r="AM325" s="217">
        <v>0</v>
      </c>
      <c r="AN325" s="217">
        <v>0</v>
      </c>
      <c r="AO325" s="217">
        <v>0</v>
      </c>
      <c r="AP325" s="217">
        <v>0</v>
      </c>
      <c r="AQ325" s="217">
        <v>0</v>
      </c>
      <c r="AR325" s="217">
        <v>0</v>
      </c>
      <c r="AS325" s="217">
        <v>0</v>
      </c>
      <c r="AT325" s="217">
        <v>0</v>
      </c>
      <c r="AU325" s="217">
        <v>0</v>
      </c>
      <c r="AV325" s="217">
        <v>0</v>
      </c>
      <c r="AW325" s="217">
        <v>0</v>
      </c>
      <c r="AX325" s="217">
        <v>0</v>
      </c>
      <c r="AY325" s="217">
        <v>0</v>
      </c>
      <c r="AZ325" s="217">
        <v>0</v>
      </c>
      <c r="BA325" s="217">
        <v>0</v>
      </c>
      <c r="BB325" s="217">
        <v>0</v>
      </c>
      <c r="BC325" s="217">
        <v>0</v>
      </c>
      <c r="BD325" s="217">
        <v>0</v>
      </c>
      <c r="BE325" s="217">
        <v>0</v>
      </c>
      <c r="BF325" s="217">
        <v>0</v>
      </c>
      <c r="BG325" s="217">
        <v>0</v>
      </c>
      <c r="BH325" s="217">
        <v>0</v>
      </c>
      <c r="BI325" s="217">
        <v>0</v>
      </c>
      <c r="BJ325" s="217">
        <v>0</v>
      </c>
      <c r="BK325" s="217">
        <v>0</v>
      </c>
      <c r="BL325" s="217">
        <v>0</v>
      </c>
      <c r="BM325" s="217">
        <v>0</v>
      </c>
      <c r="BN325" s="217">
        <v>0</v>
      </c>
      <c r="BO325" s="217">
        <v>0</v>
      </c>
      <c r="BP325" s="217">
        <v>0</v>
      </c>
      <c r="BQ325" s="217">
        <v>0</v>
      </c>
      <c r="BR325" s="217">
        <v>0</v>
      </c>
      <c r="BS325" s="217">
        <v>0</v>
      </c>
      <c r="BT325" s="217">
        <v>0</v>
      </c>
      <c r="BU325" s="217">
        <v>0</v>
      </c>
      <c r="BV325" s="217">
        <v>0</v>
      </c>
      <c r="BW325" s="217">
        <v>0</v>
      </c>
      <c r="BX325" s="217">
        <v>0</v>
      </c>
      <c r="BY325" s="217">
        <v>0</v>
      </c>
      <c r="BZ325" s="217">
        <v>0</v>
      </c>
      <c r="CA325" s="217">
        <v>0</v>
      </c>
      <c r="CB325" s="217">
        <v>0</v>
      </c>
      <c r="CC325" s="217">
        <v>0</v>
      </c>
      <c r="CD325" s="217">
        <v>0</v>
      </c>
      <c r="CE325" s="217">
        <v>0</v>
      </c>
      <c r="CF325" s="217">
        <v>0</v>
      </c>
      <c r="CG325" s="217">
        <v>0</v>
      </c>
      <c r="CH325" s="217"/>
      <c r="CI325" s="217"/>
      <c r="CJ325" s="217"/>
      <c r="CK325" s="217"/>
      <c r="CL325" s="217"/>
      <c r="CM325" s="217"/>
      <c r="CN325" s="217"/>
      <c r="CO325" s="217"/>
      <c r="CP325" s="217"/>
      <c r="CQ325" s="217"/>
      <c r="CR325" s="217"/>
      <c r="CS325" s="217"/>
      <c r="CT325" s="217"/>
      <c r="CU325" s="217"/>
      <c r="CV325" s="217"/>
      <c r="CW325" s="217"/>
      <c r="CX325" s="217"/>
      <c r="CY325" s="217"/>
      <c r="CZ325" s="217"/>
      <c r="DA325" s="217"/>
      <c r="DB325" s="217"/>
      <c r="DC325" s="217"/>
      <c r="DD325" s="217"/>
      <c r="DE325" s="217"/>
      <c r="DF325" s="217"/>
      <c r="DG325" s="217"/>
      <c r="DH325" s="217"/>
      <c r="DI325" s="217"/>
      <c r="DJ325" s="217"/>
      <c r="DK325" s="217"/>
      <c r="DL325" s="217"/>
      <c r="DM325" s="217"/>
      <c r="DN325" s="217"/>
      <c r="DO325" s="217"/>
      <c r="DP325" s="217"/>
      <c r="DQ325" s="217"/>
      <c r="DR325" s="217"/>
      <c r="DS325" s="217"/>
      <c r="DT325" s="217"/>
      <c r="DU325" s="217"/>
      <c r="DV325" s="217"/>
      <c r="DW325" s="217"/>
      <c r="DX325" s="217"/>
      <c r="DY325" s="217"/>
      <c r="DZ325" s="217"/>
      <c r="EA325" s="217"/>
      <c r="EB325" s="217"/>
      <c r="EC325" s="217"/>
      <c r="ED325" s="217"/>
      <c r="EE325" s="217"/>
      <c r="EF325" s="217"/>
      <c r="EG325" s="217"/>
      <c r="EH325" s="217"/>
      <c r="EI325" s="217"/>
      <c r="EJ325" s="217"/>
      <c r="EK325" s="217"/>
      <c r="EL325" s="217"/>
      <c r="EM325" s="217"/>
      <c r="EN325" s="217"/>
      <c r="EO325" s="217"/>
      <c r="EP325" s="217"/>
      <c r="EQ325" s="217"/>
      <c r="ER325" s="217"/>
      <c r="ES325" s="217"/>
      <c r="ET325" s="217"/>
      <c r="EU325" s="217"/>
      <c r="EV325" s="217"/>
      <c r="EW325" s="217"/>
      <c r="EX325" s="217"/>
      <c r="EY325" s="217"/>
      <c r="EZ325" s="217"/>
      <c r="FA325" s="217"/>
      <c r="FB325" s="217"/>
      <c r="FC325" s="217"/>
      <c r="FD325" s="217"/>
      <c r="FE325" s="217"/>
      <c r="FF325" s="217"/>
      <c r="FG325" s="217"/>
      <c r="FH325" s="217"/>
      <c r="FI325" s="217"/>
      <c r="FJ325" s="217"/>
      <c r="FK325" s="217"/>
      <c r="FL325" s="217"/>
      <c r="FM325" s="217"/>
      <c r="FN325" s="217"/>
      <c r="FO325" s="217"/>
      <c r="FP325" s="217"/>
      <c r="FQ325" s="217"/>
      <c r="FR325" s="217"/>
      <c r="FS325" s="217"/>
      <c r="FT325" s="217"/>
      <c r="FU325" s="217"/>
      <c r="FV325" s="217"/>
      <c r="FW325" s="217"/>
      <c r="FX325" s="217"/>
      <c r="FY325" s="217"/>
      <c r="FZ325" s="217"/>
      <c r="GA325" s="217"/>
      <c r="GB325" s="217"/>
      <c r="GC325" s="217"/>
      <c r="GD325" s="217"/>
      <c r="GE325" s="217"/>
      <c r="GF325" s="217"/>
      <c r="GG325" s="217"/>
      <c r="GH325" s="217"/>
      <c r="GI325" s="217"/>
      <c r="GJ325" s="217"/>
      <c r="GK325" s="217"/>
      <c r="GL325" s="217"/>
      <c r="GM325" s="217"/>
      <c r="GN325" s="217"/>
      <c r="GO325" s="217"/>
      <c r="GP325" s="217"/>
      <c r="GQ325" s="217"/>
      <c r="GR325" s="217"/>
      <c r="GS325" s="217"/>
      <c r="GT325" s="217"/>
      <c r="GU325" s="217"/>
      <c r="GV325" s="217"/>
      <c r="GW325" s="217"/>
      <c r="GX325" s="217"/>
      <c r="GY325" s="217"/>
      <c r="GZ325" s="217"/>
      <c r="HA325" s="217"/>
      <c r="HB325" s="217"/>
      <c r="HC325" s="217"/>
      <c r="HD325" s="217"/>
      <c r="HE325" s="217"/>
      <c r="HF325" s="217"/>
      <c r="HG325" s="217"/>
      <c r="HH325" s="217"/>
      <c r="HI325" s="217"/>
      <c r="HJ325" s="217"/>
      <c r="HK325" s="217"/>
      <c r="HL325" s="217"/>
      <c r="HM325" s="217"/>
      <c r="HN325" s="217"/>
      <c r="HO325" s="217"/>
      <c r="HP325" s="217"/>
      <c r="HQ325" s="217"/>
      <c r="HR325" s="217"/>
      <c r="HS325" s="217"/>
      <c r="HT325" s="217"/>
      <c r="HU325" s="217"/>
      <c r="HV325" s="217"/>
      <c r="HW325" s="217"/>
      <c r="HX325" s="217"/>
      <c r="HY325" s="217"/>
      <c r="HZ325" s="217"/>
      <c r="IA325" s="217"/>
      <c r="IB325" s="217"/>
      <c r="IC325" s="217"/>
      <c r="ID325" s="217"/>
      <c r="IE325" s="217"/>
      <c r="IF325" s="217"/>
      <c r="IG325" s="217"/>
      <c r="IH325" s="217"/>
      <c r="II325" s="217"/>
      <c r="IJ325" s="217"/>
      <c r="IK325" s="217"/>
      <c r="IL325" s="217"/>
      <c r="IM325" s="217"/>
      <c r="IN325" s="217"/>
      <c r="IO325" s="217"/>
      <c r="IP325" s="217"/>
      <c r="IQ325" s="217"/>
      <c r="IR325" s="217"/>
      <c r="IS325" s="217"/>
      <c r="IT325" s="217">
        <v>0</v>
      </c>
      <c r="IU325" s="217">
        <v>0</v>
      </c>
      <c r="IV325" s="217">
        <v>0</v>
      </c>
      <c r="IW325" s="217">
        <v>0</v>
      </c>
      <c r="IX325" s="217">
        <v>13.5</v>
      </c>
      <c r="IY325" s="217">
        <v>0</v>
      </c>
      <c r="IZ325" s="217">
        <v>0</v>
      </c>
      <c r="JA325" s="217">
        <v>0</v>
      </c>
      <c r="JB325" s="217">
        <v>0</v>
      </c>
      <c r="JC325" s="217">
        <v>0</v>
      </c>
      <c r="JD325" s="217">
        <v>0</v>
      </c>
      <c r="JE325" s="217">
        <v>0</v>
      </c>
      <c r="JF325" s="217">
        <v>0</v>
      </c>
      <c r="JG325" s="217">
        <v>0</v>
      </c>
      <c r="JH325" s="217">
        <v>0</v>
      </c>
      <c r="JI325" s="217">
        <v>0</v>
      </c>
      <c r="JJ325" s="217">
        <v>0</v>
      </c>
      <c r="JK325" s="217">
        <v>0</v>
      </c>
      <c r="JL325" s="217">
        <v>0</v>
      </c>
      <c r="JM325" s="217">
        <v>0</v>
      </c>
      <c r="JN325" s="217">
        <v>0</v>
      </c>
      <c r="JO325" s="217">
        <v>0</v>
      </c>
      <c r="JP325" s="217">
        <v>0</v>
      </c>
      <c r="JQ325" s="217">
        <v>0</v>
      </c>
      <c r="JR325" s="217">
        <v>0</v>
      </c>
      <c r="JS325" s="217">
        <v>0</v>
      </c>
      <c r="JT325" s="217">
        <v>0</v>
      </c>
      <c r="JU325" s="217">
        <v>0</v>
      </c>
      <c r="JV325" s="217">
        <v>0</v>
      </c>
      <c r="JW325" s="217">
        <v>0</v>
      </c>
      <c r="JX325" s="217">
        <v>0</v>
      </c>
      <c r="JY325" s="217">
        <v>12.9</v>
      </c>
      <c r="JZ325" s="217">
        <v>0</v>
      </c>
      <c r="KA325" s="217">
        <v>0</v>
      </c>
      <c r="KB325" s="217">
        <v>0</v>
      </c>
      <c r="KC325" s="217">
        <v>0</v>
      </c>
      <c r="KD325" s="217" t="s">
        <v>899</v>
      </c>
      <c r="KE325" s="217" t="s">
        <v>899</v>
      </c>
      <c r="KF325" s="217">
        <v>12.7</v>
      </c>
      <c r="KG325" s="217" t="s">
        <v>899</v>
      </c>
      <c r="KH325" s="217" t="s">
        <v>899</v>
      </c>
      <c r="KI325" s="217" t="s">
        <v>899</v>
      </c>
      <c r="KJ325" s="217" t="s">
        <v>899</v>
      </c>
      <c r="KK325" s="217" t="s">
        <v>899</v>
      </c>
      <c r="KL325" s="217" t="s">
        <v>899</v>
      </c>
      <c r="KM325" s="217">
        <v>12.68</v>
      </c>
      <c r="KN325" s="217">
        <v>0</v>
      </c>
      <c r="KO325" s="217" t="s">
        <v>899</v>
      </c>
      <c r="KP325" s="217" t="s">
        <v>899</v>
      </c>
      <c r="KQ325" s="217">
        <v>12.55</v>
      </c>
      <c r="KR325" s="217">
        <v>12.55</v>
      </c>
      <c r="KS325" s="217" t="s">
        <v>899</v>
      </c>
      <c r="KT325" s="217" t="s">
        <v>899</v>
      </c>
      <c r="KU325" s="217">
        <v>12.5</v>
      </c>
      <c r="KV325" s="217" t="s">
        <v>899</v>
      </c>
      <c r="KW325" s="217" t="s">
        <v>899</v>
      </c>
      <c r="KX325" s="217">
        <v>12.385</v>
      </c>
      <c r="KY325" s="217" t="s">
        <v>899</v>
      </c>
      <c r="KZ325" s="217" t="s">
        <v>899</v>
      </c>
      <c r="LA325" s="217" t="s">
        <v>899</v>
      </c>
      <c r="LB325" s="217">
        <v>12.35</v>
      </c>
      <c r="LC325" s="217">
        <v>0</v>
      </c>
      <c r="LD325" s="217">
        <v>0</v>
      </c>
      <c r="LE325" s="217">
        <v>0</v>
      </c>
      <c r="LF325" s="217">
        <v>12.5</v>
      </c>
      <c r="LG325" s="217">
        <v>0</v>
      </c>
      <c r="LH325" s="217">
        <v>0</v>
      </c>
      <c r="LI325" s="217">
        <v>0</v>
      </c>
      <c r="LJ325" s="217">
        <v>0</v>
      </c>
      <c r="LK325" s="217">
        <v>0</v>
      </c>
      <c r="LL325" s="217">
        <v>0</v>
      </c>
      <c r="LM325" s="217">
        <v>0</v>
      </c>
      <c r="LN325" s="217"/>
      <c r="LO325" s="217"/>
      <c r="LP325" s="217"/>
      <c r="LQ325" s="217"/>
      <c r="LR325" s="217"/>
      <c r="LS325" s="217"/>
      <c r="LT325" s="217"/>
      <c r="LU325" s="217"/>
      <c r="LV325" s="217"/>
      <c r="LW325" s="217"/>
      <c r="LX325" s="217"/>
      <c r="LY325" s="217"/>
      <c r="LZ325" s="217"/>
      <c r="MA325" s="217"/>
      <c r="MB325" s="217"/>
      <c r="MC325" s="217"/>
      <c r="MD325" s="217"/>
      <c r="ME325" s="217"/>
      <c r="MF325" s="217"/>
      <c r="MG325" s="217"/>
      <c r="MH325" s="217"/>
      <c r="MI325" s="217"/>
      <c r="MJ325" s="217"/>
      <c r="MK325" s="217"/>
      <c r="ML325" s="217"/>
      <c r="MM325" s="217"/>
      <c r="MN325" s="217"/>
      <c r="MO325" s="217"/>
      <c r="MP325" s="217"/>
      <c r="MQ325" s="217"/>
      <c r="MR325" s="217"/>
      <c r="MS325" s="217"/>
      <c r="MT325" s="217"/>
      <c r="MU325" s="217"/>
      <c r="MV325" s="217"/>
      <c r="MW325" s="217"/>
    </row>
    <row r="326" spans="1:361" ht="15" thickBot="1">
      <c r="A326" s="486" t="s">
        <v>860</v>
      </c>
      <c r="B326" s="229">
        <v>0</v>
      </c>
      <c r="C326" s="229">
        <v>0</v>
      </c>
      <c r="D326" s="229">
        <v>0</v>
      </c>
      <c r="E326" s="229">
        <v>0</v>
      </c>
      <c r="F326" s="229">
        <v>0</v>
      </c>
      <c r="G326" s="229">
        <v>0</v>
      </c>
      <c r="H326" s="229">
        <v>0</v>
      </c>
      <c r="I326" s="229">
        <v>0</v>
      </c>
      <c r="J326" s="229">
        <v>0</v>
      </c>
      <c r="K326" s="229">
        <v>0</v>
      </c>
      <c r="L326" s="229">
        <v>0</v>
      </c>
      <c r="M326" s="229">
        <v>0</v>
      </c>
      <c r="N326" s="229">
        <v>0</v>
      </c>
      <c r="O326" s="229">
        <v>0</v>
      </c>
      <c r="P326" s="229">
        <v>0</v>
      </c>
      <c r="Q326" s="229">
        <v>0</v>
      </c>
      <c r="R326" s="229">
        <v>0</v>
      </c>
      <c r="S326" s="229">
        <v>0</v>
      </c>
      <c r="T326" s="229">
        <v>0</v>
      </c>
      <c r="U326" s="229">
        <v>0</v>
      </c>
      <c r="V326" s="229">
        <v>0</v>
      </c>
      <c r="W326" s="229">
        <v>0</v>
      </c>
      <c r="X326" s="229">
        <v>0</v>
      </c>
      <c r="Y326" s="229">
        <v>0</v>
      </c>
      <c r="Z326" s="229">
        <v>0</v>
      </c>
      <c r="AA326" s="229">
        <v>0</v>
      </c>
      <c r="AB326" s="229">
        <v>0</v>
      </c>
      <c r="AC326" s="229">
        <v>0</v>
      </c>
      <c r="AD326" s="229">
        <v>0</v>
      </c>
      <c r="AE326" s="229">
        <v>0</v>
      </c>
      <c r="AF326" s="229">
        <v>0</v>
      </c>
      <c r="AG326" s="229">
        <v>0</v>
      </c>
      <c r="AH326" s="229">
        <v>0</v>
      </c>
      <c r="AI326" s="229">
        <v>0</v>
      </c>
      <c r="AJ326" s="229">
        <v>0</v>
      </c>
      <c r="AK326" s="229">
        <v>0</v>
      </c>
      <c r="AL326" s="229">
        <v>0</v>
      </c>
      <c r="AM326" s="229">
        <v>0</v>
      </c>
      <c r="AN326" s="229">
        <v>0</v>
      </c>
      <c r="AO326" s="229">
        <v>0</v>
      </c>
      <c r="AP326" s="229">
        <v>0</v>
      </c>
      <c r="AQ326" s="229">
        <v>0</v>
      </c>
      <c r="AR326" s="229">
        <v>0</v>
      </c>
      <c r="AS326" s="229">
        <v>0</v>
      </c>
      <c r="AT326" s="229">
        <v>0</v>
      </c>
      <c r="AU326" s="229">
        <v>0</v>
      </c>
      <c r="AV326" s="229">
        <v>0</v>
      </c>
      <c r="AW326" s="229">
        <v>0</v>
      </c>
      <c r="AX326" s="229">
        <v>0</v>
      </c>
      <c r="AY326" s="229">
        <v>0</v>
      </c>
      <c r="AZ326" s="229">
        <v>0</v>
      </c>
      <c r="BA326" s="229">
        <v>0</v>
      </c>
      <c r="BB326" s="229">
        <v>0</v>
      </c>
      <c r="BC326" s="229">
        <v>0</v>
      </c>
      <c r="BD326" s="229">
        <v>0</v>
      </c>
      <c r="BE326" s="229">
        <v>0</v>
      </c>
      <c r="BF326" s="229">
        <v>0</v>
      </c>
      <c r="BG326" s="229">
        <v>0</v>
      </c>
      <c r="BH326" s="229">
        <v>0</v>
      </c>
      <c r="BI326" s="229">
        <v>0</v>
      </c>
      <c r="BJ326" s="229">
        <v>0</v>
      </c>
      <c r="BK326" s="229">
        <v>0</v>
      </c>
      <c r="BL326" s="229">
        <v>0</v>
      </c>
      <c r="BM326" s="229">
        <v>0</v>
      </c>
      <c r="BN326" s="229">
        <v>0</v>
      </c>
      <c r="BO326" s="229">
        <v>0</v>
      </c>
      <c r="BP326" s="229">
        <v>0</v>
      </c>
      <c r="BQ326" s="229">
        <v>0</v>
      </c>
      <c r="BR326" s="229">
        <v>0</v>
      </c>
      <c r="BS326" s="229">
        <v>0</v>
      </c>
      <c r="BT326" s="229">
        <v>0</v>
      </c>
      <c r="BU326" s="229">
        <v>0</v>
      </c>
      <c r="BV326" s="229">
        <v>0</v>
      </c>
      <c r="BW326" s="229">
        <v>0</v>
      </c>
      <c r="BX326" s="229">
        <v>0</v>
      </c>
      <c r="BY326" s="229">
        <v>0</v>
      </c>
      <c r="BZ326" s="229">
        <v>0</v>
      </c>
      <c r="CA326" s="229">
        <v>0</v>
      </c>
      <c r="CB326" s="229">
        <v>0</v>
      </c>
      <c r="CC326" s="229">
        <v>0</v>
      </c>
      <c r="CD326" s="229">
        <v>0</v>
      </c>
      <c r="CE326" s="229">
        <v>0</v>
      </c>
      <c r="CF326" s="229">
        <v>0</v>
      </c>
      <c r="CG326" s="229">
        <v>0</v>
      </c>
      <c r="CH326" s="229"/>
      <c r="CI326" s="229"/>
      <c r="CJ326" s="229"/>
      <c r="CK326" s="229"/>
      <c r="CL326" s="229"/>
      <c r="CM326" s="229"/>
      <c r="CN326" s="229"/>
      <c r="CO326" s="229"/>
      <c r="CP326" s="229"/>
      <c r="CQ326" s="229"/>
      <c r="CR326" s="229"/>
      <c r="CS326" s="229"/>
      <c r="CT326" s="229"/>
      <c r="CU326" s="229"/>
      <c r="CV326" s="229"/>
      <c r="CW326" s="229"/>
      <c r="CX326" s="229"/>
      <c r="CY326" s="229"/>
      <c r="CZ326" s="229"/>
      <c r="DA326" s="229"/>
      <c r="DB326" s="229"/>
      <c r="DC326" s="229"/>
      <c r="DD326" s="229"/>
      <c r="DE326" s="229"/>
      <c r="DF326" s="229"/>
      <c r="DG326" s="229"/>
      <c r="DH326" s="229"/>
      <c r="DI326" s="229"/>
      <c r="DJ326" s="229"/>
      <c r="DK326" s="229"/>
      <c r="DL326" s="229"/>
      <c r="DM326" s="229"/>
      <c r="DN326" s="229"/>
      <c r="DO326" s="229"/>
      <c r="DP326" s="229"/>
      <c r="DQ326" s="229"/>
      <c r="DR326" s="229"/>
      <c r="DS326" s="229"/>
      <c r="DT326" s="229"/>
      <c r="DU326" s="229"/>
      <c r="DV326" s="229"/>
      <c r="DW326" s="229"/>
      <c r="DX326" s="229"/>
      <c r="DY326" s="229"/>
      <c r="DZ326" s="229"/>
      <c r="EA326" s="229"/>
      <c r="EB326" s="229"/>
      <c r="EC326" s="229"/>
      <c r="ED326" s="229"/>
      <c r="EE326" s="229"/>
      <c r="EF326" s="229"/>
      <c r="EG326" s="229"/>
      <c r="EH326" s="229"/>
      <c r="EI326" s="229"/>
      <c r="EJ326" s="229"/>
      <c r="EK326" s="229"/>
      <c r="EL326" s="229"/>
      <c r="EM326" s="229"/>
      <c r="EN326" s="229"/>
      <c r="EO326" s="229"/>
      <c r="EP326" s="229"/>
      <c r="EQ326" s="229"/>
      <c r="ER326" s="229"/>
      <c r="ES326" s="229"/>
      <c r="ET326" s="229"/>
      <c r="EU326" s="229"/>
      <c r="EV326" s="229"/>
      <c r="EW326" s="229"/>
      <c r="EX326" s="229"/>
      <c r="EY326" s="229"/>
      <c r="EZ326" s="229"/>
      <c r="FA326" s="229"/>
      <c r="FB326" s="229"/>
      <c r="FC326" s="229"/>
      <c r="FD326" s="229"/>
      <c r="FE326" s="229"/>
      <c r="FF326" s="229"/>
      <c r="FG326" s="229"/>
      <c r="FH326" s="229"/>
      <c r="FI326" s="229"/>
      <c r="FJ326" s="229"/>
      <c r="FK326" s="229"/>
      <c r="FL326" s="229"/>
      <c r="FM326" s="229"/>
      <c r="FN326" s="229"/>
      <c r="FO326" s="229"/>
      <c r="FP326" s="229"/>
      <c r="FQ326" s="229"/>
      <c r="FR326" s="229"/>
      <c r="FS326" s="229"/>
      <c r="FT326" s="229"/>
      <c r="FU326" s="229"/>
      <c r="FV326" s="229"/>
      <c r="FW326" s="229"/>
      <c r="FX326" s="229"/>
      <c r="FY326" s="229"/>
      <c r="FZ326" s="229"/>
      <c r="GA326" s="229"/>
      <c r="GB326" s="229"/>
      <c r="GC326" s="229"/>
      <c r="GD326" s="229"/>
      <c r="GE326" s="229"/>
      <c r="GF326" s="229"/>
      <c r="GG326" s="229"/>
      <c r="GH326" s="229"/>
      <c r="GI326" s="229"/>
      <c r="GJ326" s="229"/>
      <c r="GK326" s="229"/>
      <c r="GL326" s="229"/>
      <c r="GM326" s="229"/>
      <c r="GN326" s="229"/>
      <c r="GO326" s="229"/>
      <c r="GP326" s="229"/>
      <c r="GQ326" s="229"/>
      <c r="GR326" s="229"/>
      <c r="GS326" s="229"/>
      <c r="GT326" s="229"/>
      <c r="GU326" s="229"/>
      <c r="GV326" s="229"/>
      <c r="GW326" s="229"/>
      <c r="GX326" s="229"/>
      <c r="GY326" s="229"/>
      <c r="GZ326" s="229"/>
      <c r="HA326" s="229"/>
      <c r="HB326" s="229"/>
      <c r="HC326" s="229"/>
      <c r="HD326" s="229"/>
      <c r="HE326" s="229"/>
      <c r="HF326" s="229"/>
      <c r="HG326" s="229"/>
      <c r="HH326" s="229"/>
      <c r="HI326" s="229"/>
      <c r="HJ326" s="229"/>
      <c r="HK326" s="229"/>
      <c r="HL326" s="229"/>
      <c r="HM326" s="229"/>
      <c r="HN326" s="229"/>
      <c r="HO326" s="229"/>
      <c r="HP326" s="229"/>
      <c r="HQ326" s="229"/>
      <c r="HR326" s="229"/>
      <c r="HS326" s="229"/>
      <c r="HT326" s="229"/>
      <c r="HU326" s="229"/>
      <c r="HV326" s="229"/>
      <c r="HW326" s="229"/>
      <c r="HX326" s="229"/>
      <c r="HY326" s="229"/>
      <c r="HZ326" s="229"/>
      <c r="IA326" s="229"/>
      <c r="IB326" s="229"/>
      <c r="IC326" s="229"/>
      <c r="ID326" s="229"/>
      <c r="IE326" s="229"/>
      <c r="IF326" s="229"/>
      <c r="IG326" s="229"/>
      <c r="IH326" s="229"/>
      <c r="II326" s="229"/>
      <c r="IJ326" s="229"/>
      <c r="IK326" s="229"/>
      <c r="IL326" s="229"/>
      <c r="IM326" s="229"/>
      <c r="IN326" s="229"/>
      <c r="IO326" s="229"/>
      <c r="IP326" s="229"/>
      <c r="IQ326" s="229"/>
      <c r="IR326" s="229"/>
      <c r="IS326" s="229"/>
      <c r="IT326" s="229">
        <v>0</v>
      </c>
      <c r="IU326" s="229">
        <v>0</v>
      </c>
      <c r="IV326" s="229">
        <v>0</v>
      </c>
      <c r="IW326" s="229">
        <v>0</v>
      </c>
      <c r="IX326" s="229">
        <v>0</v>
      </c>
      <c r="IY326" s="229">
        <v>0</v>
      </c>
      <c r="IZ326" s="229">
        <v>0</v>
      </c>
      <c r="JA326" s="229">
        <v>0</v>
      </c>
      <c r="JB326" s="229">
        <v>0</v>
      </c>
      <c r="JC326" s="229">
        <v>0</v>
      </c>
      <c r="JD326" s="229">
        <v>0</v>
      </c>
      <c r="JE326" s="229">
        <v>0</v>
      </c>
      <c r="JF326" s="229">
        <v>0</v>
      </c>
      <c r="JG326" s="229">
        <v>0</v>
      </c>
      <c r="JH326" s="229">
        <v>0</v>
      </c>
      <c r="JI326" s="229">
        <v>0</v>
      </c>
      <c r="JJ326" s="229">
        <v>0</v>
      </c>
      <c r="JK326" s="229">
        <v>0</v>
      </c>
      <c r="JL326" s="229">
        <v>0</v>
      </c>
      <c r="JM326" s="229">
        <v>0</v>
      </c>
      <c r="JN326" s="229">
        <v>0</v>
      </c>
      <c r="JO326" s="229">
        <v>0</v>
      </c>
      <c r="JP326" s="229">
        <v>0</v>
      </c>
      <c r="JQ326" s="229">
        <v>0</v>
      </c>
      <c r="JR326" s="229">
        <v>0</v>
      </c>
      <c r="JS326" s="229">
        <v>0</v>
      </c>
      <c r="JT326" s="229">
        <v>0</v>
      </c>
      <c r="JU326" s="229">
        <v>0</v>
      </c>
      <c r="JV326" s="229">
        <v>0</v>
      </c>
      <c r="JW326" s="229">
        <v>0</v>
      </c>
      <c r="JX326" s="229">
        <v>0</v>
      </c>
      <c r="JY326" s="229">
        <v>0</v>
      </c>
      <c r="JZ326" s="229">
        <v>0</v>
      </c>
      <c r="KA326" s="229">
        <v>0</v>
      </c>
      <c r="KB326" s="229">
        <v>0</v>
      </c>
      <c r="KC326" s="229">
        <v>0</v>
      </c>
      <c r="KD326" s="229" t="s">
        <v>899</v>
      </c>
      <c r="KE326" s="229" t="s">
        <v>899</v>
      </c>
      <c r="KF326" s="229" t="s">
        <v>899</v>
      </c>
      <c r="KG326" s="229" t="s">
        <v>899</v>
      </c>
      <c r="KH326" s="229" t="s">
        <v>899</v>
      </c>
      <c r="KI326" s="229" t="s">
        <v>899</v>
      </c>
      <c r="KJ326" s="229" t="s">
        <v>899</v>
      </c>
      <c r="KK326" s="229">
        <v>13.25</v>
      </c>
      <c r="KL326" s="229" t="s">
        <v>899</v>
      </c>
      <c r="KM326" s="229">
        <v>0</v>
      </c>
      <c r="KN326" s="229">
        <v>0</v>
      </c>
      <c r="KO326" s="229">
        <v>13.2</v>
      </c>
      <c r="KP326" s="229" t="s">
        <v>899</v>
      </c>
      <c r="KQ326" s="229" t="s">
        <v>899</v>
      </c>
      <c r="KR326" s="229" t="s">
        <v>899</v>
      </c>
      <c r="KS326" s="229" t="s">
        <v>899</v>
      </c>
      <c r="KT326" s="229" t="s">
        <v>899</v>
      </c>
      <c r="KU326" s="229" t="s">
        <v>899</v>
      </c>
      <c r="KV326" s="229" t="s">
        <v>899</v>
      </c>
      <c r="KW326" s="229">
        <v>13.15</v>
      </c>
      <c r="KX326" s="229">
        <v>0</v>
      </c>
      <c r="KY326" s="229">
        <v>0</v>
      </c>
      <c r="KZ326" s="229">
        <v>0</v>
      </c>
      <c r="LA326" s="229">
        <v>13.1</v>
      </c>
      <c r="LB326" s="229">
        <v>0</v>
      </c>
      <c r="LC326" s="229">
        <v>0</v>
      </c>
      <c r="LD326" s="229">
        <v>13.05</v>
      </c>
      <c r="LE326" s="229">
        <v>0</v>
      </c>
      <c r="LF326" s="229">
        <v>0</v>
      </c>
      <c r="LG326" s="229">
        <v>0</v>
      </c>
      <c r="LH326" s="229">
        <v>0</v>
      </c>
      <c r="LI326" s="229">
        <v>0</v>
      </c>
      <c r="LJ326" s="229">
        <v>0</v>
      </c>
      <c r="LK326" s="229">
        <v>0</v>
      </c>
      <c r="LL326" s="229">
        <v>0</v>
      </c>
      <c r="LM326" s="229">
        <v>0</v>
      </c>
      <c r="LN326" s="229"/>
      <c r="LO326" s="229"/>
      <c r="LP326" s="229"/>
      <c r="LQ326" s="229"/>
      <c r="LR326" s="229"/>
      <c r="LS326" s="229"/>
      <c r="LT326" s="229"/>
      <c r="LU326" s="229"/>
      <c r="LV326" s="229"/>
      <c r="LW326" s="229"/>
      <c r="LX326" s="229"/>
      <c r="LY326" s="229"/>
      <c r="LZ326" s="229"/>
      <c r="MA326" s="229"/>
      <c r="MB326" s="229"/>
      <c r="MC326" s="229"/>
      <c r="MD326" s="229"/>
      <c r="ME326" s="229"/>
      <c r="MF326" s="229"/>
      <c r="MG326" s="229"/>
      <c r="MH326" s="229"/>
      <c r="MI326" s="229"/>
      <c r="MJ326" s="229"/>
      <c r="MK326" s="229"/>
      <c r="ML326" s="229"/>
      <c r="MM326" s="229"/>
      <c r="MN326" s="229"/>
      <c r="MO326" s="229"/>
      <c r="MP326" s="229"/>
      <c r="MQ326" s="229"/>
      <c r="MR326" s="229"/>
      <c r="MS326" s="229"/>
      <c r="MT326" s="229"/>
      <c r="MU326" s="229"/>
      <c r="MV326" s="229"/>
      <c r="MW326" s="229"/>
    </row>
    <row r="327" spans="1:361">
      <c r="A327" s="478" t="s">
        <v>866</v>
      </c>
    </row>
  </sheetData>
  <pageMargins left="0.7" right="0.7" top="0.75" bottom="0.75" header="0.3" footer="0.3"/>
  <pageSetup orientation="landscape" horizontalDpi="4294967295" verticalDpi="4294967295"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5:KL761"/>
  <sheetViews>
    <sheetView tabSelected="1" zoomScaleNormal="100" workbookViewId="0">
      <pane xSplit="2" ySplit="6" topLeftCell="C229" activePane="bottomRight" state="frozen"/>
      <selection pane="topRight" activeCell="C1" sqref="C1"/>
      <selection pane="bottomLeft" activeCell="A7" sqref="A7"/>
      <selection pane="bottomRight" activeCell="A259" sqref="A259"/>
    </sheetView>
  </sheetViews>
  <sheetFormatPr defaultRowHeight="14.4" outlineLevelCol="3"/>
  <cols>
    <col min="1" max="1" width="21.88671875" customWidth="1"/>
    <col min="2" max="2" width="53" style="1" customWidth="1"/>
    <col min="3" max="3" width="14" customWidth="1"/>
    <col min="4" max="38" width="9.5546875" customWidth="1" outlineLevel="3"/>
    <col min="39" max="39" width="9.5546875" customWidth="1" outlineLevel="2"/>
    <col min="40" max="58" width="9.5546875" customWidth="1" outlineLevel="3"/>
    <col min="59" max="59" width="9.5546875" customWidth="1" outlineLevel="2"/>
    <col min="60" max="82" width="9.5546875" customWidth="1" outlineLevel="3"/>
    <col min="83" max="130" width="9.5546875" customWidth="1" outlineLevel="2"/>
  </cols>
  <sheetData>
    <row r="5" spans="2:130" s="550" customFormat="1">
      <c r="B5" s="504" t="s">
        <v>939</v>
      </c>
      <c r="C5" s="549" t="s">
        <v>502</v>
      </c>
      <c r="D5" s="549" t="s">
        <v>503</v>
      </c>
      <c r="E5" s="549" t="s">
        <v>504</v>
      </c>
      <c r="F5" s="549" t="s">
        <v>505</v>
      </c>
      <c r="G5" s="549" t="s">
        <v>506</v>
      </c>
      <c r="H5" s="549" t="s">
        <v>507</v>
      </c>
      <c r="I5" s="549" t="s">
        <v>508</v>
      </c>
      <c r="J5" s="549" t="s">
        <v>509</v>
      </c>
      <c r="K5" s="549" t="s">
        <v>510</v>
      </c>
      <c r="L5" s="549" t="s">
        <v>511</v>
      </c>
      <c r="M5" s="549" t="s">
        <v>512</v>
      </c>
      <c r="N5" s="549" t="s">
        <v>513</v>
      </c>
      <c r="O5" s="549" t="s">
        <v>514</v>
      </c>
      <c r="P5" s="549" t="s">
        <v>515</v>
      </c>
      <c r="Q5" s="549" t="s">
        <v>516</v>
      </c>
      <c r="R5" s="549" t="s">
        <v>517</v>
      </c>
      <c r="S5" s="549" t="s">
        <v>518</v>
      </c>
      <c r="T5" s="549" t="s">
        <v>519</v>
      </c>
      <c r="U5" s="549" t="s">
        <v>520</v>
      </c>
      <c r="V5" s="549" t="s">
        <v>521</v>
      </c>
      <c r="W5" s="549" t="s">
        <v>522</v>
      </c>
      <c r="X5" s="549" t="s">
        <v>523</v>
      </c>
      <c r="Y5" s="549" t="s">
        <v>524</v>
      </c>
      <c r="Z5" s="549" t="s">
        <v>525</v>
      </c>
      <c r="AA5" s="549" t="s">
        <v>526</v>
      </c>
      <c r="AB5" s="549" t="s">
        <v>527</v>
      </c>
      <c r="AC5" s="549" t="s">
        <v>528</v>
      </c>
      <c r="AD5" s="549" t="s">
        <v>529</v>
      </c>
      <c r="AE5" s="549" t="s">
        <v>530</v>
      </c>
      <c r="AF5" s="549" t="s">
        <v>531</v>
      </c>
      <c r="AG5" s="549" t="s">
        <v>532</v>
      </c>
      <c r="AH5" s="549" t="s">
        <v>533</v>
      </c>
      <c r="AI5" s="549" t="s">
        <v>534</v>
      </c>
      <c r="AJ5" s="549" t="s">
        <v>535</v>
      </c>
      <c r="AK5" s="549" t="s">
        <v>536</v>
      </c>
      <c r="AL5" s="549" t="s">
        <v>537</v>
      </c>
      <c r="AM5" s="549" t="s">
        <v>538</v>
      </c>
      <c r="AN5" s="549" t="s">
        <v>539</v>
      </c>
      <c r="AO5" s="549" t="s">
        <v>540</v>
      </c>
      <c r="AP5" s="549" t="s">
        <v>541</v>
      </c>
      <c r="AQ5" s="549" t="s">
        <v>542</v>
      </c>
      <c r="AR5" s="549" t="s">
        <v>543</v>
      </c>
      <c r="AS5" s="549" t="s">
        <v>544</v>
      </c>
      <c r="AT5" s="549" t="s">
        <v>545</v>
      </c>
      <c r="AU5" s="549" t="s">
        <v>68</v>
      </c>
      <c r="AV5" s="549" t="s">
        <v>69</v>
      </c>
      <c r="AW5" s="549" t="s">
        <v>70</v>
      </c>
      <c r="AX5" s="549" t="s">
        <v>71</v>
      </c>
      <c r="AY5" s="549" t="s">
        <v>72</v>
      </c>
      <c r="AZ5" s="549" t="s">
        <v>73</v>
      </c>
      <c r="BA5" s="549" t="s">
        <v>74</v>
      </c>
      <c r="BB5" s="549" t="s">
        <v>75</v>
      </c>
      <c r="BC5" s="549" t="s">
        <v>76</v>
      </c>
      <c r="BD5" s="549" t="s">
        <v>77</v>
      </c>
      <c r="BE5" s="549" t="s">
        <v>78</v>
      </c>
      <c r="BF5" s="549" t="s">
        <v>79</v>
      </c>
      <c r="BG5" s="549" t="s">
        <v>80</v>
      </c>
      <c r="BH5" s="549" t="s">
        <v>81</v>
      </c>
      <c r="BI5" s="549" t="s">
        <v>82</v>
      </c>
      <c r="BJ5" s="549" t="s">
        <v>83</v>
      </c>
      <c r="BK5" s="549" t="s">
        <v>944</v>
      </c>
      <c r="BL5" s="549"/>
      <c r="BM5" s="549"/>
      <c r="BN5" s="549" t="s">
        <v>87</v>
      </c>
      <c r="BO5" s="549" t="s">
        <v>88</v>
      </c>
      <c r="BP5" s="549" t="s">
        <v>89</v>
      </c>
      <c r="BQ5" s="549" t="s">
        <v>90</v>
      </c>
      <c r="BR5" s="549" t="s">
        <v>91</v>
      </c>
      <c r="BS5" s="549" t="s">
        <v>92</v>
      </c>
      <c r="BT5" s="549" t="s">
        <v>93</v>
      </c>
      <c r="BU5" s="549" t="s">
        <v>94</v>
      </c>
      <c r="BV5" s="549" t="s">
        <v>95</v>
      </c>
      <c r="BW5" s="549" t="s">
        <v>96</v>
      </c>
      <c r="BX5" s="549" t="s">
        <v>97</v>
      </c>
      <c r="BY5" s="549" t="s">
        <v>98</v>
      </c>
      <c r="BZ5" s="549" t="s">
        <v>99</v>
      </c>
      <c r="CA5" s="549" t="s">
        <v>49</v>
      </c>
      <c r="CB5" s="549" t="s">
        <v>50</v>
      </c>
      <c r="CC5" s="549" t="s">
        <v>51</v>
      </c>
      <c r="CD5" s="549" t="s">
        <v>52</v>
      </c>
      <c r="CE5" s="549" t="s">
        <v>53</v>
      </c>
      <c r="CF5" s="549" t="s">
        <v>54</v>
      </c>
      <c r="CG5" s="549" t="s">
        <v>55</v>
      </c>
      <c r="CH5" s="549" t="s">
        <v>56</v>
      </c>
      <c r="CI5" s="549" t="s">
        <v>57</v>
      </c>
      <c r="CJ5" s="549" t="s">
        <v>58</v>
      </c>
      <c r="CK5" s="549" t="s">
        <v>59</v>
      </c>
      <c r="CL5" s="549" t="s">
        <v>60</v>
      </c>
      <c r="CM5" s="549" t="s">
        <v>61</v>
      </c>
      <c r="CN5" s="549" t="s">
        <v>62</v>
      </c>
      <c r="CO5" s="549" t="s">
        <v>63</v>
      </c>
      <c r="CP5" s="549" t="s">
        <v>64</v>
      </c>
      <c r="CQ5" s="549" t="s">
        <v>65</v>
      </c>
      <c r="CR5" s="549" t="s">
        <v>100</v>
      </c>
      <c r="CS5" s="549" t="s">
        <v>105</v>
      </c>
      <c r="CT5" s="549" t="s">
        <v>546</v>
      </c>
      <c r="CU5" s="549" t="s">
        <v>547</v>
      </c>
      <c r="CV5" s="549" t="s">
        <v>548</v>
      </c>
      <c r="CW5" s="549" t="s">
        <v>549</v>
      </c>
      <c r="CX5" s="549" t="s">
        <v>550</v>
      </c>
      <c r="CY5" s="549" t="s">
        <v>551</v>
      </c>
      <c r="CZ5" s="549" t="s">
        <v>552</v>
      </c>
      <c r="DA5" s="549" t="s">
        <v>553</v>
      </c>
      <c r="DB5" s="549" t="s">
        <v>554</v>
      </c>
      <c r="DC5" s="549" t="s">
        <v>555</v>
      </c>
      <c r="DD5" s="549" t="s">
        <v>556</v>
      </c>
      <c r="DE5" s="549" t="s">
        <v>557</v>
      </c>
      <c r="DF5" s="549" t="s">
        <v>558</v>
      </c>
      <c r="DG5" s="549" t="s">
        <v>559</v>
      </c>
      <c r="DH5" s="549" t="s">
        <v>560</v>
      </c>
      <c r="DI5" s="549" t="s">
        <v>561</v>
      </c>
      <c r="DJ5" s="549" t="s">
        <v>562</v>
      </c>
      <c r="DK5" s="549" t="s">
        <v>563</v>
      </c>
      <c r="DL5" s="549" t="s">
        <v>564</v>
      </c>
      <c r="DM5" s="549" t="s">
        <v>565</v>
      </c>
      <c r="DN5" s="549" t="s">
        <v>566</v>
      </c>
      <c r="DO5" s="549" t="s">
        <v>567</v>
      </c>
      <c r="DP5" s="549" t="s">
        <v>851</v>
      </c>
      <c r="DQ5" s="549" t="s">
        <v>852</v>
      </c>
      <c r="DR5" s="549" t="s">
        <v>853</v>
      </c>
      <c r="DS5" s="549" t="s">
        <v>1413</v>
      </c>
      <c r="DT5" s="549" t="s">
        <v>1414</v>
      </c>
      <c r="DU5" s="549" t="s">
        <v>1415</v>
      </c>
      <c r="DV5" s="549" t="s">
        <v>1416</v>
      </c>
      <c r="DW5" s="549" t="s">
        <v>1418</v>
      </c>
      <c r="DX5" s="549" t="s">
        <v>1418</v>
      </c>
      <c r="DY5" s="549" t="s">
        <v>1419</v>
      </c>
      <c r="DZ5" s="549" t="s">
        <v>1417</v>
      </c>
    </row>
    <row r="6" spans="2:130" s="535" customFormat="1" ht="12" customHeight="1">
      <c r="B6" s="622" t="s">
        <v>1036</v>
      </c>
      <c r="C6" s="623" t="s">
        <v>502</v>
      </c>
      <c r="D6" s="623" t="s">
        <v>503</v>
      </c>
      <c r="E6" s="623" t="s">
        <v>504</v>
      </c>
      <c r="F6" s="623" t="s">
        <v>505</v>
      </c>
      <c r="G6" s="623" t="s">
        <v>506</v>
      </c>
      <c r="H6" s="623" t="s">
        <v>507</v>
      </c>
      <c r="I6" s="623" t="s">
        <v>508</v>
      </c>
      <c r="J6" s="623" t="s">
        <v>509</v>
      </c>
      <c r="K6" s="623" t="s">
        <v>510</v>
      </c>
      <c r="L6" s="623" t="s">
        <v>511</v>
      </c>
      <c r="M6" s="623" t="s">
        <v>512</v>
      </c>
      <c r="N6" s="623" t="s">
        <v>513</v>
      </c>
      <c r="O6" s="623" t="s">
        <v>514</v>
      </c>
      <c r="P6" s="623" t="s">
        <v>515</v>
      </c>
      <c r="Q6" s="623" t="s">
        <v>516</v>
      </c>
      <c r="R6" s="623" t="s">
        <v>517</v>
      </c>
      <c r="S6" s="623" t="s">
        <v>518</v>
      </c>
      <c r="T6" s="623" t="s">
        <v>519</v>
      </c>
      <c r="U6" s="623" t="s">
        <v>520</v>
      </c>
      <c r="V6" s="623" t="s">
        <v>521</v>
      </c>
      <c r="W6" s="623" t="s">
        <v>522</v>
      </c>
      <c r="X6" s="623" t="s">
        <v>523</v>
      </c>
      <c r="Y6" s="623" t="s">
        <v>524</v>
      </c>
      <c r="Z6" s="623" t="s">
        <v>525</v>
      </c>
      <c r="AA6" s="623" t="s">
        <v>526</v>
      </c>
      <c r="AB6" s="623" t="s">
        <v>527</v>
      </c>
      <c r="AC6" s="623" t="s">
        <v>528</v>
      </c>
      <c r="AD6" s="623" t="s">
        <v>529</v>
      </c>
      <c r="AE6" s="623" t="s">
        <v>530</v>
      </c>
      <c r="AF6" s="623" t="s">
        <v>531</v>
      </c>
      <c r="AG6" s="623" t="s">
        <v>532</v>
      </c>
      <c r="AH6" s="623" t="s">
        <v>533</v>
      </c>
      <c r="AI6" s="623" t="s">
        <v>534</v>
      </c>
      <c r="AJ6" s="623" t="s">
        <v>535</v>
      </c>
      <c r="AK6" s="623" t="s">
        <v>536</v>
      </c>
      <c r="AL6" s="623" t="s">
        <v>537</v>
      </c>
      <c r="AM6" s="623" t="s">
        <v>538</v>
      </c>
      <c r="AN6" s="623" t="s">
        <v>539</v>
      </c>
      <c r="AO6" s="623" t="s">
        <v>540</v>
      </c>
      <c r="AP6" s="623" t="s">
        <v>541</v>
      </c>
      <c r="AQ6" s="623" t="s">
        <v>542</v>
      </c>
      <c r="AR6" s="623" t="s">
        <v>543</v>
      </c>
      <c r="AS6" s="623" t="s">
        <v>544</v>
      </c>
      <c r="AT6" s="623" t="s">
        <v>545</v>
      </c>
      <c r="AU6" s="623" t="s">
        <v>68</v>
      </c>
      <c r="AV6" s="623" t="s">
        <v>69</v>
      </c>
      <c r="AW6" s="623" t="s">
        <v>70</v>
      </c>
      <c r="AX6" s="623" t="s">
        <v>71</v>
      </c>
      <c r="AY6" s="623" t="s">
        <v>72</v>
      </c>
      <c r="AZ6" s="623" t="s">
        <v>73</v>
      </c>
      <c r="BA6" s="623" t="s">
        <v>74</v>
      </c>
      <c r="BB6" s="623" t="s">
        <v>75</v>
      </c>
      <c r="BC6" s="623" t="s">
        <v>76</v>
      </c>
      <c r="BD6" s="623" t="s">
        <v>77</v>
      </c>
      <c r="BE6" s="623" t="s">
        <v>78</v>
      </c>
      <c r="BF6" s="623" t="s">
        <v>79</v>
      </c>
      <c r="BG6" s="623" t="s">
        <v>80</v>
      </c>
      <c r="BH6" s="623" t="s">
        <v>81</v>
      </c>
      <c r="BI6" s="623" t="s">
        <v>82</v>
      </c>
      <c r="BJ6" s="623" t="s">
        <v>83</v>
      </c>
      <c r="BK6" s="623" t="s">
        <v>84</v>
      </c>
      <c r="BL6" s="623" t="s">
        <v>85</v>
      </c>
      <c r="BM6" s="623" t="s">
        <v>86</v>
      </c>
      <c r="BN6" s="623" t="s">
        <v>87</v>
      </c>
      <c r="BO6" s="623" t="s">
        <v>88</v>
      </c>
      <c r="BP6" s="623" t="s">
        <v>89</v>
      </c>
      <c r="BQ6" s="623" t="s">
        <v>90</v>
      </c>
      <c r="BR6" s="623" t="s">
        <v>91</v>
      </c>
      <c r="BS6" s="623" t="s">
        <v>92</v>
      </c>
      <c r="BT6" s="623" t="s">
        <v>93</v>
      </c>
      <c r="BU6" s="623" t="s">
        <v>94</v>
      </c>
      <c r="BV6" s="623" t="s">
        <v>95</v>
      </c>
      <c r="BW6" s="623" t="s">
        <v>96</v>
      </c>
      <c r="BX6" s="623" t="s">
        <v>97</v>
      </c>
      <c r="BY6" s="623" t="s">
        <v>98</v>
      </c>
      <c r="BZ6" s="623" t="s">
        <v>99</v>
      </c>
      <c r="CA6" s="623" t="s">
        <v>49</v>
      </c>
      <c r="CB6" s="623" t="s">
        <v>50</v>
      </c>
      <c r="CC6" s="623" t="s">
        <v>51</v>
      </c>
      <c r="CD6" s="623" t="s">
        <v>52</v>
      </c>
      <c r="CE6" s="623" t="s">
        <v>53</v>
      </c>
      <c r="CF6" s="623" t="s">
        <v>54</v>
      </c>
      <c r="CG6" s="623" t="s">
        <v>55</v>
      </c>
      <c r="CH6" s="623" t="s">
        <v>56</v>
      </c>
      <c r="CI6" s="623" t="s">
        <v>57</v>
      </c>
      <c r="CJ6" s="623" t="s">
        <v>58</v>
      </c>
      <c r="CK6" s="623" t="s">
        <v>59</v>
      </c>
      <c r="CL6" s="623" t="s">
        <v>60</v>
      </c>
      <c r="CM6" s="623" t="s">
        <v>61</v>
      </c>
      <c r="CN6" s="623" t="s">
        <v>62</v>
      </c>
      <c r="CO6" s="623" t="s">
        <v>63</v>
      </c>
      <c r="CP6" s="623" t="s">
        <v>64</v>
      </c>
      <c r="CQ6" s="623" t="s">
        <v>65</v>
      </c>
      <c r="CR6" s="623" t="s">
        <v>100</v>
      </c>
      <c r="CS6" s="623" t="s">
        <v>105</v>
      </c>
      <c r="CT6" s="623" t="s">
        <v>546</v>
      </c>
      <c r="CU6" s="623" t="s">
        <v>547</v>
      </c>
      <c r="CV6" s="623" t="s">
        <v>548</v>
      </c>
      <c r="CW6" s="623" t="s">
        <v>549</v>
      </c>
      <c r="CX6" s="623" t="s">
        <v>550</v>
      </c>
      <c r="CY6" s="623" t="s">
        <v>551</v>
      </c>
      <c r="CZ6" s="623" t="s">
        <v>552</v>
      </c>
      <c r="DA6" s="623" t="s">
        <v>553</v>
      </c>
      <c r="DB6" s="623" t="s">
        <v>554</v>
      </c>
      <c r="DC6" s="623" t="s">
        <v>555</v>
      </c>
      <c r="DD6" s="623" t="s">
        <v>556</v>
      </c>
      <c r="DE6" s="623" t="s">
        <v>557</v>
      </c>
      <c r="DF6" s="623" t="s">
        <v>558</v>
      </c>
      <c r="DG6" s="623" t="s">
        <v>559</v>
      </c>
      <c r="DH6" s="623" t="s">
        <v>560</v>
      </c>
      <c r="DI6" s="623" t="s">
        <v>561</v>
      </c>
      <c r="DJ6" s="623" t="s">
        <v>562</v>
      </c>
      <c r="DK6" s="623" t="s">
        <v>563</v>
      </c>
      <c r="DL6" s="623" t="s">
        <v>564</v>
      </c>
      <c r="DM6" s="623" t="s">
        <v>565</v>
      </c>
      <c r="DN6" s="623" t="s">
        <v>566</v>
      </c>
      <c r="DO6" s="623" t="s">
        <v>567</v>
      </c>
      <c r="DP6" s="623" t="s">
        <v>851</v>
      </c>
      <c r="DQ6" s="623" t="s">
        <v>852</v>
      </c>
      <c r="DR6" s="623" t="s">
        <v>853</v>
      </c>
      <c r="DS6" s="623" t="s">
        <v>1413</v>
      </c>
      <c r="DT6" s="623" t="s">
        <v>1414</v>
      </c>
      <c r="DU6" s="623" t="s">
        <v>1415</v>
      </c>
      <c r="DV6" s="623" t="s">
        <v>1416</v>
      </c>
      <c r="DW6" s="623" t="s">
        <v>1418</v>
      </c>
      <c r="DX6" s="623" t="s">
        <v>1420</v>
      </c>
      <c r="DY6" s="623" t="s">
        <v>1419</v>
      </c>
      <c r="DZ6" s="623" t="s">
        <v>1417</v>
      </c>
    </row>
    <row r="7" spans="2:130">
      <c r="B7" s="605"/>
      <c r="C7" s="755" t="s">
        <v>1366</v>
      </c>
      <c r="D7" s="607"/>
      <c r="E7" s="607"/>
      <c r="F7" s="607"/>
      <c r="G7" s="607"/>
      <c r="H7" s="607"/>
      <c r="I7" s="607"/>
      <c r="J7" s="607"/>
      <c r="K7" s="607"/>
      <c r="L7" s="607"/>
      <c r="M7" s="607"/>
      <c r="N7" s="607"/>
      <c r="O7" s="607"/>
      <c r="P7" s="607"/>
      <c r="Q7" s="607"/>
      <c r="R7" s="607"/>
      <c r="S7" s="607"/>
      <c r="T7" s="607"/>
      <c r="U7" s="607"/>
      <c r="V7" s="607"/>
      <c r="W7" s="607"/>
      <c r="X7" s="607"/>
      <c r="Y7" s="607"/>
      <c r="Z7" s="607"/>
      <c r="AA7" s="607"/>
      <c r="AB7" s="607"/>
      <c r="AC7" s="607"/>
      <c r="AD7" s="607"/>
      <c r="AE7" s="607"/>
      <c r="AF7" s="607"/>
      <c r="AG7" s="607"/>
      <c r="AH7" s="607"/>
      <c r="AI7" s="607"/>
      <c r="AJ7" s="607"/>
      <c r="AK7" s="607"/>
      <c r="AL7" s="607"/>
      <c r="AM7" s="607"/>
      <c r="AN7" s="607"/>
      <c r="AO7" s="607"/>
      <c r="AP7" s="607"/>
      <c r="AQ7" s="607"/>
      <c r="AR7" s="607"/>
      <c r="AS7" s="607"/>
      <c r="AT7" s="607"/>
      <c r="AU7" s="607"/>
      <c r="AV7" s="607"/>
      <c r="AW7" s="607"/>
      <c r="AX7" s="607"/>
      <c r="AY7" s="607"/>
      <c r="AZ7" s="607"/>
      <c r="BA7" s="607"/>
      <c r="BB7" s="607"/>
      <c r="BC7" s="607"/>
      <c r="BD7" s="607"/>
      <c r="BE7" s="607"/>
      <c r="BF7" s="607"/>
      <c r="BG7" s="607"/>
      <c r="BH7" s="607"/>
      <c r="BI7" s="607"/>
      <c r="BJ7" s="607"/>
      <c r="BK7" s="607"/>
      <c r="BL7" s="607"/>
      <c r="BM7" s="607"/>
      <c r="BN7" s="607"/>
      <c r="BO7" s="607"/>
      <c r="BP7" s="607"/>
      <c r="BQ7" s="607"/>
      <c r="BR7" s="607"/>
      <c r="BS7" s="607"/>
      <c r="BT7" s="607"/>
      <c r="BU7" s="607"/>
      <c r="BV7" s="607"/>
      <c r="BW7" s="607"/>
      <c r="BX7" s="607"/>
      <c r="BY7" s="607"/>
      <c r="BZ7" s="607"/>
      <c r="CA7" s="607"/>
      <c r="CB7" s="607"/>
      <c r="CC7" s="607"/>
      <c r="CD7" s="607"/>
      <c r="CE7" s="607"/>
      <c r="CF7" s="607"/>
      <c r="CG7" s="607"/>
      <c r="CH7" s="607"/>
      <c r="CI7" s="607"/>
      <c r="CJ7" s="607"/>
      <c r="CK7" s="607"/>
      <c r="CL7" s="607"/>
      <c r="CM7" s="607"/>
      <c r="CN7" s="607"/>
      <c r="CO7" s="607"/>
      <c r="CP7" s="607"/>
      <c r="CQ7" s="607"/>
      <c r="CR7" s="607"/>
      <c r="CS7" s="607"/>
      <c r="CT7" s="607"/>
      <c r="CU7" s="607"/>
      <c r="CV7" s="607"/>
      <c r="CW7" s="607"/>
      <c r="CX7" s="607"/>
      <c r="CY7" s="607"/>
      <c r="CZ7" s="607"/>
      <c r="DA7" s="607"/>
      <c r="DB7" s="607"/>
      <c r="DC7" s="607"/>
      <c r="DD7" s="607"/>
      <c r="DE7" s="607"/>
      <c r="DF7" s="607"/>
      <c r="DG7" s="607"/>
      <c r="DH7" s="607"/>
      <c r="DI7" s="607"/>
      <c r="DJ7" s="607"/>
      <c r="DK7" s="607"/>
      <c r="DL7" s="607"/>
      <c r="DM7" s="607"/>
      <c r="DN7" s="607"/>
      <c r="DO7" s="607"/>
      <c r="DP7" s="607"/>
      <c r="DQ7" s="607"/>
      <c r="DR7" s="607"/>
      <c r="DS7" s="607"/>
      <c r="DT7" s="607"/>
      <c r="DU7" s="607"/>
      <c r="DV7" s="607"/>
      <c r="DW7" s="607"/>
      <c r="DX7" s="607"/>
      <c r="DY7" s="607"/>
      <c r="DZ7" s="607"/>
    </row>
    <row r="8" spans="2:130">
      <c r="B8" s="604" t="s">
        <v>1360</v>
      </c>
      <c r="C8" s="756"/>
      <c r="D8" s="607"/>
      <c r="E8" s="607"/>
      <c r="F8" s="607"/>
      <c r="G8" s="607"/>
      <c r="H8" s="607"/>
      <c r="I8" s="607"/>
      <c r="J8" s="607"/>
      <c r="K8" s="607"/>
      <c r="L8" s="607"/>
      <c r="M8" s="607"/>
      <c r="N8" s="607"/>
      <c r="O8" s="607"/>
      <c r="P8" s="607"/>
      <c r="Q8" s="607"/>
      <c r="R8" s="607"/>
      <c r="S8" s="607"/>
      <c r="T8" s="607"/>
      <c r="U8" s="607"/>
      <c r="V8" s="607"/>
      <c r="W8" s="607"/>
      <c r="X8" s="607"/>
      <c r="Y8" s="607"/>
      <c r="Z8" s="607"/>
      <c r="AA8" s="607"/>
      <c r="AB8" s="607"/>
      <c r="AC8" s="607"/>
      <c r="AD8" s="607"/>
      <c r="AE8" s="607"/>
      <c r="AF8" s="607"/>
      <c r="AG8" s="607"/>
      <c r="AH8" s="607"/>
      <c r="AI8" s="607"/>
      <c r="AJ8" s="607"/>
      <c r="AK8" s="607"/>
      <c r="AL8" s="607"/>
      <c r="AM8" s="607"/>
      <c r="AN8" s="607"/>
      <c r="AO8" s="607"/>
      <c r="AP8" s="607"/>
      <c r="AQ8" s="607"/>
      <c r="AR8" s="607"/>
      <c r="AS8" s="607"/>
      <c r="AT8" s="607"/>
      <c r="AU8" s="607"/>
      <c r="AV8" s="607"/>
      <c r="AW8" s="607"/>
      <c r="AX8" s="607"/>
      <c r="AY8" s="607"/>
      <c r="AZ8" s="607"/>
      <c r="BA8" s="607"/>
      <c r="BB8" s="607"/>
      <c r="BC8" s="607"/>
      <c r="BD8" s="607"/>
      <c r="BE8" s="607"/>
      <c r="BF8" s="607"/>
      <c r="BG8" s="607"/>
      <c r="BH8" s="607"/>
      <c r="BI8" s="607"/>
      <c r="BJ8" s="607"/>
      <c r="BK8" s="607"/>
      <c r="BL8" s="607"/>
      <c r="BM8" s="607"/>
      <c r="BN8" s="607"/>
      <c r="BO8" s="607"/>
      <c r="BP8" s="607"/>
      <c r="BQ8" s="607"/>
      <c r="BR8" s="607"/>
      <c r="BS8" s="607"/>
      <c r="BT8" s="607"/>
      <c r="BU8" s="607"/>
      <c r="BV8" s="607"/>
      <c r="BW8" s="607"/>
      <c r="BX8" s="607"/>
      <c r="BY8" s="607"/>
      <c r="BZ8" s="607"/>
      <c r="CA8" s="607"/>
      <c r="CB8" s="607"/>
      <c r="CC8" s="607"/>
      <c r="CD8" s="607"/>
      <c r="CE8" s="607"/>
      <c r="CF8" s="607"/>
      <c r="CG8" s="607"/>
      <c r="CH8" s="607"/>
      <c r="CI8" s="607"/>
      <c r="CJ8" s="607"/>
      <c r="CK8" s="607"/>
      <c r="CL8" s="607"/>
      <c r="CM8" s="607"/>
      <c r="CN8" s="607"/>
      <c r="CO8" s="607"/>
      <c r="CP8" s="607"/>
      <c r="CQ8" s="607"/>
      <c r="CR8" s="607"/>
      <c r="CS8" s="607"/>
      <c r="CT8" s="607"/>
      <c r="CU8" s="607"/>
      <c r="CV8" s="607"/>
      <c r="CW8" s="607"/>
      <c r="CX8" s="607"/>
      <c r="CY8" s="607"/>
      <c r="CZ8" s="607"/>
      <c r="DA8" s="607"/>
      <c r="DB8" s="607"/>
      <c r="DC8" s="607"/>
      <c r="DD8" s="607"/>
      <c r="DE8" s="607"/>
      <c r="DF8" s="607"/>
      <c r="DG8" s="607"/>
      <c r="DH8" s="607"/>
      <c r="DI8" s="607"/>
      <c r="DJ8" s="607"/>
      <c r="DK8" s="607" t="s">
        <v>1421</v>
      </c>
      <c r="DL8" s="607"/>
      <c r="DM8" s="607"/>
      <c r="DN8" s="607"/>
      <c r="DO8" s="607"/>
      <c r="DP8" s="607"/>
      <c r="DQ8" s="607"/>
      <c r="DR8" s="607"/>
      <c r="DS8" s="607"/>
      <c r="DT8" s="607"/>
      <c r="DU8" s="607"/>
      <c r="DV8" s="607"/>
      <c r="DW8" s="607"/>
      <c r="DX8" s="607"/>
      <c r="DY8" s="607"/>
      <c r="DZ8" s="607"/>
    </row>
    <row r="9" spans="2:130" s="535" customFormat="1" ht="12" customHeight="1">
      <c r="B9" s="621" t="s">
        <v>476</v>
      </c>
      <c r="C9" s="756"/>
      <c r="D9" s="608">
        <v>4.7504060956478078E-3</v>
      </c>
      <c r="E9" s="608">
        <v>6.562482920220436E-3</v>
      </c>
      <c r="F9" s="608">
        <v>4.6257728964997913E-3</v>
      </c>
      <c r="G9" s="608">
        <v>4.4507687888153402E-3</v>
      </c>
      <c r="H9" s="608">
        <v>1.1485045384058479E-2</v>
      </c>
      <c r="I9" s="608">
        <v>6.5785025053386459E-3</v>
      </c>
      <c r="J9" s="608">
        <v>7.9000323502296244E-3</v>
      </c>
      <c r="K9" s="608">
        <v>5.1427129261019111E-3</v>
      </c>
      <c r="L9" s="608">
        <v>1.2069580334094221E-2</v>
      </c>
      <c r="M9" s="608">
        <v>9.2662814052282272E-3</v>
      </c>
      <c r="N9" s="608">
        <v>9.0973320262321966E-3</v>
      </c>
      <c r="O9" s="608">
        <v>6.7357765571218753E-3</v>
      </c>
      <c r="P9" s="608">
        <v>5.5314175776401964E-3</v>
      </c>
      <c r="Q9" s="608">
        <v>8.1694751873073734E-3</v>
      </c>
      <c r="R9" s="608">
        <v>8.8257379120992852E-3</v>
      </c>
      <c r="S9" s="608">
        <v>7.9397874552675773E-3</v>
      </c>
      <c r="T9" s="608">
        <v>6.2523559712561738E-3</v>
      </c>
      <c r="U9" s="608">
        <v>1.2111479964648897E-2</v>
      </c>
      <c r="V9" s="608">
        <v>1.3017116540202212E-2</v>
      </c>
      <c r="W9" s="608">
        <v>9.2889922035785943E-3</v>
      </c>
      <c r="X9" s="608">
        <v>1.198554934313778E-2</v>
      </c>
      <c r="Y9" s="608">
        <v>3.5527418023213464E-3</v>
      </c>
      <c r="Z9" s="608">
        <v>6.3195433684286595E-3</v>
      </c>
      <c r="AA9" s="608">
        <v>4.2961471115354755E-3</v>
      </c>
      <c r="AB9" s="608">
        <v>2.8462857913085227E-3</v>
      </c>
      <c r="AC9" s="608">
        <v>-1.7828329617370908E-3</v>
      </c>
      <c r="AD9" s="608">
        <v>1.7614091971562829E-3</v>
      </c>
      <c r="AE9" s="608">
        <v>4.8765390451941393E-3</v>
      </c>
      <c r="AF9" s="608">
        <v>5.9067122031781771E-3</v>
      </c>
      <c r="AG9" s="608">
        <v>4.5698731776995238E-3</v>
      </c>
      <c r="AH9" s="608">
        <v>2.2358952266339216E-3</v>
      </c>
      <c r="AI9" s="608">
        <v>1.5060134678852588E-3</v>
      </c>
      <c r="AJ9" s="608">
        <v>4.8456758339994188E-3</v>
      </c>
      <c r="AK9" s="608">
        <v>1.0140756689181352E-2</v>
      </c>
      <c r="AL9" s="608">
        <v>9.4668221110663087E-3</v>
      </c>
      <c r="AM9" s="608">
        <v>5.5130061258483742E-3</v>
      </c>
      <c r="AN9" s="608">
        <v>6.2350666670065724E-3</v>
      </c>
      <c r="AO9" s="608">
        <v>6.0543624005411356E-3</v>
      </c>
      <c r="AP9" s="608">
        <v>5.736613934833823E-3</v>
      </c>
      <c r="AQ9" s="608">
        <v>6.5010710144886019E-3</v>
      </c>
      <c r="AR9" s="608">
        <v>5.8726684595171719E-3</v>
      </c>
      <c r="AS9" s="608">
        <v>8.6375534989537872E-3</v>
      </c>
      <c r="AT9" s="608">
        <v>6.4251911468085066E-3</v>
      </c>
      <c r="AU9" s="608">
        <v>9.6517831912426022E-3</v>
      </c>
      <c r="AV9" s="608">
        <v>5.7262631762968752E-3</v>
      </c>
      <c r="AW9" s="608">
        <v>2.9833638454925815E-3</v>
      </c>
      <c r="AX9" s="608">
        <v>9.9333868790332236E-3</v>
      </c>
      <c r="AY9" s="608">
        <v>4.8710227045718479E-3</v>
      </c>
      <c r="AZ9" s="608">
        <v>6.0984650199324975E-3</v>
      </c>
      <c r="BA9" s="608">
        <v>3.9799174853047958E-3</v>
      </c>
      <c r="BB9" s="608">
        <v>5.3664185302964018E-3</v>
      </c>
      <c r="BC9" s="608">
        <v>1.0001393630809652E-4</v>
      </c>
      <c r="BD9" s="608">
        <v>2.5347544344023198E-4</v>
      </c>
      <c r="BE9" s="608">
        <v>-5.948315671240767E-3</v>
      </c>
      <c r="BF9" s="608">
        <v>-1.9578273130486101E-2</v>
      </c>
      <c r="BG9" s="608">
        <v>-2.3872427682335107E-2</v>
      </c>
      <c r="BH9" s="608">
        <v>7.2867645128393832E-4</v>
      </c>
      <c r="BI9" s="608">
        <v>3.246132180270811E-3</v>
      </c>
      <c r="BJ9" s="608">
        <v>8.5318443429360791E-3</v>
      </c>
      <c r="BK9" s="608">
        <v>5.1841545054518434E-3</v>
      </c>
      <c r="BL9" s="608">
        <v>9.5626993922166559E-3</v>
      </c>
      <c r="BM9" s="608">
        <v>7.231158536249005E-3</v>
      </c>
      <c r="BN9" s="608">
        <v>4.236410235190835E-3</v>
      </c>
      <c r="BO9" s="608">
        <v>1.9090327469084567E-3</v>
      </c>
      <c r="BP9" s="608">
        <v>2.1726571852831444E-3</v>
      </c>
      <c r="BQ9" s="608">
        <v>3.6765647696237469E-3</v>
      </c>
      <c r="BR9" s="608">
        <v>3.4033205857511017E-3</v>
      </c>
      <c r="BS9" s="608">
        <v>3.9881987194718693E-3</v>
      </c>
      <c r="BT9" s="608">
        <v>-1.9885867179358918E-4</v>
      </c>
      <c r="BU9" s="608">
        <v>3.5583218913681769E-4</v>
      </c>
      <c r="BV9" s="608">
        <v>-1.2762529491934238E-3</v>
      </c>
      <c r="BW9" s="608">
        <v>4.1098201102367504E-3</v>
      </c>
      <c r="BX9" s="608">
        <v>4.2329160912235597E-3</v>
      </c>
      <c r="BY9" s="608">
        <v>6.2557259159703449E-3</v>
      </c>
      <c r="BZ9" s="608">
        <v>4.9651436774875712E-3</v>
      </c>
      <c r="CA9" s="608">
        <v>1.8890339712578363E-3</v>
      </c>
      <c r="CB9" s="608">
        <v>5.2266633576163457E-3</v>
      </c>
      <c r="CC9" s="608">
        <v>7.5183511564520522E-3</v>
      </c>
      <c r="CD9" s="608">
        <v>4.9843874437485169E-3</v>
      </c>
      <c r="CE9" s="608">
        <v>8.0616657451422213E-3</v>
      </c>
      <c r="CF9" s="608">
        <v>4.766703059817079E-3</v>
      </c>
      <c r="CG9" s="608">
        <v>3.7194660679391589E-3</v>
      </c>
      <c r="CH9" s="608">
        <v>2.6835013800963203E-3</v>
      </c>
      <c r="CI9" s="608">
        <v>5.5585746693169735E-3</v>
      </c>
      <c r="CJ9" s="608">
        <v>2.0327773204960042E-3</v>
      </c>
      <c r="CK9" s="608">
        <v>4.8139505202144939E-3</v>
      </c>
      <c r="CL9" s="608">
        <v>6.4609745685517694E-3</v>
      </c>
      <c r="CM9" s="608">
        <v>6.7454315956680944E-3</v>
      </c>
      <c r="CN9" s="608">
        <v>5.384650223484444E-3</v>
      </c>
      <c r="CO9" s="608">
        <v>7.2062405638504412E-3</v>
      </c>
      <c r="CP9" s="608">
        <v>8.0533316793984788E-3</v>
      </c>
      <c r="CQ9" s="608">
        <v>4.8227759839682971E-3</v>
      </c>
      <c r="CR9" s="608">
        <v>4.9933769198078348E-3</v>
      </c>
      <c r="CS9" s="608">
        <v>2.4599928377175839E-3</v>
      </c>
      <c r="CT9" s="608">
        <v>4.010379872766201E-3</v>
      </c>
      <c r="CU9" s="608">
        <v>5.6942207423167357E-3</v>
      </c>
      <c r="CV9" s="608">
        <v>2.9923274384437981E-3</v>
      </c>
      <c r="CW9" s="608">
        <v>4.0027772412922769E-3</v>
      </c>
      <c r="CX9" s="608">
        <v>1.0856272042256698E-3</v>
      </c>
      <c r="CY9" s="608">
        <v>-2.2951026304617761E-2</v>
      </c>
      <c r="CZ9" s="608">
        <v>-0.10607575469908448</v>
      </c>
      <c r="DA9" s="608">
        <v>9.742280299508943E-2</v>
      </c>
      <c r="DB9" s="608">
        <v>5.2418935855240711E-3</v>
      </c>
      <c r="DC9" s="608">
        <v>5.4930651155316035E-3</v>
      </c>
      <c r="DD9" s="608">
        <v>1.6155834498945421E-2</v>
      </c>
      <c r="DE9" s="608">
        <v>1.4413655776086554E-2</v>
      </c>
      <c r="DF9" s="608">
        <v>1.0245980133770205E-2</v>
      </c>
      <c r="DG9" s="608">
        <v>5.5350358797330301E-3</v>
      </c>
      <c r="DH9" s="608">
        <v>5.0071715864032917E-3</v>
      </c>
      <c r="DI9" s="608">
        <v>4.7879836666406828E-3</v>
      </c>
      <c r="DJ9" s="608">
        <v>4.2006027699037496E-3</v>
      </c>
      <c r="DK9" s="608">
        <v>5.0274099835374564E-3</v>
      </c>
      <c r="DL9" s="608">
        <v>5.0274099835374564E-3</v>
      </c>
      <c r="DM9" s="608">
        <v>5.0274099835374564E-3</v>
      </c>
      <c r="DN9" s="608">
        <v>5.0274099835374564E-3</v>
      </c>
      <c r="DO9" s="608">
        <v>4.3900403812962008E-3</v>
      </c>
      <c r="DP9" s="608">
        <v>4.3900403812962008E-3</v>
      </c>
      <c r="DQ9" s="608">
        <v>4.3900403812962008E-3</v>
      </c>
      <c r="DR9" s="608">
        <v>4.3900403812962008E-3</v>
      </c>
      <c r="DS9" s="608">
        <v>4.0150099614638668E-3</v>
      </c>
      <c r="DT9" s="608">
        <v>4.0150099614638668E-3</v>
      </c>
      <c r="DU9" s="608">
        <v>4.0150099614638668E-3</v>
      </c>
      <c r="DV9" s="608">
        <v>4.0150099614638668E-3</v>
      </c>
      <c r="DW9" s="608">
        <v>3.9078210364306143E-3</v>
      </c>
      <c r="DX9" s="608">
        <v>3.9078210364306143E-3</v>
      </c>
      <c r="DY9" s="608">
        <v>3.9078210364306143E-3</v>
      </c>
      <c r="DZ9" s="608">
        <v>3.9078210364306143E-3</v>
      </c>
    </row>
    <row r="10" spans="2:130">
      <c r="B10" s="605" t="s">
        <v>1361</v>
      </c>
      <c r="C10" s="757"/>
      <c r="D10" s="609" t="s">
        <v>1052</v>
      </c>
      <c r="E10" s="609" t="s">
        <v>1052</v>
      </c>
      <c r="F10" s="609" t="s">
        <v>1052</v>
      </c>
      <c r="G10" s="609" t="s">
        <v>1052</v>
      </c>
      <c r="H10" s="609" t="s">
        <v>1052</v>
      </c>
      <c r="I10" s="609" t="s">
        <v>1052</v>
      </c>
      <c r="J10" s="609" t="s">
        <v>1052</v>
      </c>
      <c r="K10" s="609" t="s">
        <v>1052</v>
      </c>
      <c r="L10" s="609" t="s">
        <v>1052</v>
      </c>
      <c r="M10" s="609" t="s">
        <v>1052</v>
      </c>
      <c r="N10" s="609" t="s">
        <v>1052</v>
      </c>
      <c r="O10" s="609" t="s">
        <v>1052</v>
      </c>
      <c r="P10" s="609" t="s">
        <v>1052</v>
      </c>
      <c r="Q10" s="609" t="s">
        <v>1052</v>
      </c>
      <c r="R10" s="609" t="s">
        <v>1052</v>
      </c>
      <c r="S10" s="609" t="s">
        <v>1052</v>
      </c>
      <c r="T10" s="609" t="s">
        <v>1052</v>
      </c>
      <c r="U10" s="609" t="s">
        <v>1052</v>
      </c>
      <c r="V10" s="609" t="s">
        <v>1052</v>
      </c>
      <c r="W10" s="609" t="s">
        <v>1052</v>
      </c>
      <c r="X10" s="609" t="s">
        <v>1052</v>
      </c>
      <c r="Y10" s="609" t="s">
        <v>1052</v>
      </c>
      <c r="Z10" s="609" t="s">
        <v>1052</v>
      </c>
      <c r="AA10" s="609" t="s">
        <v>1052</v>
      </c>
      <c r="AB10" s="609" t="s">
        <v>1052</v>
      </c>
      <c r="AC10" s="609" t="s">
        <v>1052</v>
      </c>
      <c r="AD10" s="609" t="s">
        <v>1052</v>
      </c>
      <c r="AE10" s="609" t="s">
        <v>1052</v>
      </c>
      <c r="AF10" s="609" t="s">
        <v>1052</v>
      </c>
      <c r="AG10" s="609" t="s">
        <v>1052</v>
      </c>
      <c r="AH10" s="609" t="s">
        <v>1052</v>
      </c>
      <c r="AI10" s="609" t="s">
        <v>1052</v>
      </c>
      <c r="AJ10" s="609" t="s">
        <v>1052</v>
      </c>
      <c r="AK10" s="609" t="s">
        <v>1052</v>
      </c>
      <c r="AL10" s="609" t="s">
        <v>1052</v>
      </c>
      <c r="AM10" s="609" t="s">
        <v>1052</v>
      </c>
      <c r="AN10" s="609" t="s">
        <v>1052</v>
      </c>
      <c r="AO10" s="609" t="s">
        <v>1052</v>
      </c>
      <c r="AP10" s="609" t="s">
        <v>1052</v>
      </c>
      <c r="AQ10" s="609" t="s">
        <v>1052</v>
      </c>
      <c r="AR10" s="609" t="s">
        <v>1052</v>
      </c>
      <c r="AS10" s="609" t="s">
        <v>1052</v>
      </c>
      <c r="AT10" s="609" t="s">
        <v>1052</v>
      </c>
      <c r="AU10" s="609" t="s">
        <v>1052</v>
      </c>
      <c r="AV10" s="609" t="s">
        <v>1052</v>
      </c>
      <c r="AW10" s="609" t="s">
        <v>1052</v>
      </c>
      <c r="AX10" s="609" t="s">
        <v>1052</v>
      </c>
      <c r="AY10" s="609" t="s">
        <v>1052</v>
      </c>
      <c r="AZ10" s="609" t="s">
        <v>1052</v>
      </c>
      <c r="BA10" s="609" t="s">
        <v>1052</v>
      </c>
      <c r="BB10" s="609" t="s">
        <v>1052</v>
      </c>
      <c r="BC10" s="609" t="s">
        <v>1052</v>
      </c>
      <c r="BD10" s="609" t="s">
        <v>1052</v>
      </c>
      <c r="BE10" s="609" t="s">
        <v>1052</v>
      </c>
      <c r="BF10" s="609" t="s">
        <v>1052</v>
      </c>
      <c r="BG10" s="609" t="s">
        <v>1052</v>
      </c>
      <c r="BH10" s="609" t="s">
        <v>1052</v>
      </c>
      <c r="BI10" s="609" t="s">
        <v>1052</v>
      </c>
      <c r="BJ10" s="609" t="s">
        <v>1052</v>
      </c>
      <c r="BK10" s="609" t="s">
        <v>1052</v>
      </c>
      <c r="BL10" s="609" t="s">
        <v>1052</v>
      </c>
      <c r="BM10" s="609" t="s">
        <v>1052</v>
      </c>
      <c r="BN10" s="609" t="s">
        <v>1052</v>
      </c>
      <c r="BO10" s="609" t="s">
        <v>1052</v>
      </c>
      <c r="BP10" s="609" t="s">
        <v>1052</v>
      </c>
      <c r="BQ10" s="609" t="s">
        <v>1052</v>
      </c>
      <c r="BR10" s="609" t="s">
        <v>1052</v>
      </c>
      <c r="BS10" s="609" t="s">
        <v>1052</v>
      </c>
      <c r="BT10" s="609" t="s">
        <v>1052</v>
      </c>
      <c r="BU10" s="609" t="s">
        <v>1052</v>
      </c>
      <c r="BV10" s="609" t="s">
        <v>1052</v>
      </c>
      <c r="BW10" s="609" t="s">
        <v>1052</v>
      </c>
      <c r="BX10" s="609" t="s">
        <v>1052</v>
      </c>
      <c r="BY10" s="609" t="s">
        <v>1052</v>
      </c>
      <c r="BZ10" s="609" t="s">
        <v>1052</v>
      </c>
      <c r="CA10" s="609" t="s">
        <v>1052</v>
      </c>
      <c r="CB10" s="609" t="s">
        <v>1052</v>
      </c>
      <c r="CC10" s="609" t="s">
        <v>1052</v>
      </c>
      <c r="CD10" s="609" t="s">
        <v>1052</v>
      </c>
      <c r="CE10" s="609" t="s">
        <v>1052</v>
      </c>
      <c r="CF10" s="609" t="s">
        <v>1052</v>
      </c>
      <c r="CG10" s="609" t="s">
        <v>1052</v>
      </c>
      <c r="CH10" s="609" t="s">
        <v>1052</v>
      </c>
      <c r="CI10" s="609" t="s">
        <v>1052</v>
      </c>
      <c r="CJ10" s="609" t="s">
        <v>1052</v>
      </c>
      <c r="CK10" s="609" t="s">
        <v>1052</v>
      </c>
      <c r="CL10" s="609" t="s">
        <v>1052</v>
      </c>
      <c r="CM10" s="609" t="s">
        <v>1052</v>
      </c>
      <c r="CN10" s="609" t="s">
        <v>1052</v>
      </c>
      <c r="CO10" s="609" t="s">
        <v>1052</v>
      </c>
      <c r="CP10" s="609" t="s">
        <v>1052</v>
      </c>
      <c r="CQ10" s="609" t="s">
        <v>1052</v>
      </c>
      <c r="CR10" s="609" t="s">
        <v>1052</v>
      </c>
      <c r="CS10" s="609" t="s">
        <v>1052</v>
      </c>
      <c r="CT10" s="609" t="s">
        <v>1052</v>
      </c>
      <c r="CU10" s="609" t="s">
        <v>1052</v>
      </c>
      <c r="CV10" s="609" t="s">
        <v>1052</v>
      </c>
      <c r="CW10" s="609" t="s">
        <v>1052</v>
      </c>
      <c r="CX10" s="609" t="s">
        <v>1052</v>
      </c>
      <c r="CY10" s="609" t="s">
        <v>1052</v>
      </c>
      <c r="CZ10" s="609" t="s">
        <v>1052</v>
      </c>
      <c r="DA10" s="609" t="s">
        <v>1052</v>
      </c>
      <c r="DB10" s="609" t="s">
        <v>1052</v>
      </c>
      <c r="DC10" s="609" t="s">
        <v>1052</v>
      </c>
      <c r="DD10" s="609" t="s">
        <v>1052</v>
      </c>
      <c r="DE10" s="609" t="s">
        <v>1052</v>
      </c>
      <c r="DF10" s="609" t="s">
        <v>1052</v>
      </c>
      <c r="DG10" s="609" t="s">
        <v>1052</v>
      </c>
      <c r="DH10" s="609" t="s">
        <v>1052</v>
      </c>
      <c r="DI10" s="609" t="s">
        <v>1052</v>
      </c>
      <c r="DJ10" s="609" t="s">
        <v>1052</v>
      </c>
      <c r="DK10" s="609"/>
      <c r="DL10" s="609"/>
      <c r="DM10" s="609"/>
      <c r="DN10" s="609"/>
      <c r="DO10" s="609"/>
      <c r="DP10" s="609"/>
      <c r="DQ10" s="609"/>
      <c r="DR10" s="609"/>
      <c r="DS10" s="609"/>
      <c r="DT10" s="609"/>
      <c r="DU10" s="609"/>
      <c r="DV10" s="609"/>
      <c r="DW10" s="609"/>
      <c r="DX10" s="609"/>
      <c r="DY10" s="609"/>
      <c r="DZ10" s="609"/>
    </row>
    <row r="11" spans="2:130" ht="14.55" customHeight="1">
      <c r="B11" s="604" t="s">
        <v>1359</v>
      </c>
      <c r="C11" s="755" t="s">
        <v>1367</v>
      </c>
      <c r="D11" s="609"/>
      <c r="E11" s="609"/>
      <c r="F11" s="609"/>
      <c r="G11" s="609"/>
      <c r="H11" s="609"/>
      <c r="I11" s="609"/>
      <c r="J11" s="609"/>
      <c r="K11" s="609"/>
      <c r="L11" s="609"/>
      <c r="M11" s="609"/>
      <c r="N11" s="609"/>
      <c r="O11" s="609"/>
      <c r="P11" s="609"/>
      <c r="Q11" s="609"/>
      <c r="R11" s="609"/>
      <c r="S11" s="609"/>
      <c r="T11" s="609"/>
      <c r="U11" s="609"/>
      <c r="V11" s="609"/>
      <c r="W11" s="609"/>
      <c r="X11" s="609"/>
      <c r="Y11" s="609"/>
      <c r="Z11" s="609"/>
      <c r="AA11" s="609"/>
      <c r="AB11" s="609"/>
      <c r="AC11" s="609"/>
      <c r="AD11" s="609"/>
      <c r="AE11" s="609"/>
      <c r="AF11" s="609"/>
      <c r="AG11" s="609"/>
      <c r="AH11" s="609"/>
      <c r="AI11" s="609"/>
      <c r="AJ11" s="609"/>
      <c r="AK11" s="609"/>
      <c r="AL11" s="609"/>
      <c r="AM11" s="609"/>
      <c r="AN11" s="609"/>
      <c r="AO11" s="609"/>
      <c r="AP11" s="609"/>
      <c r="AQ11" s="609"/>
      <c r="AR11" s="609"/>
      <c r="AS11" s="609"/>
      <c r="AT11" s="609"/>
      <c r="AU11" s="609"/>
      <c r="AV11" s="609"/>
      <c r="AW11" s="609"/>
      <c r="AX11" s="609"/>
      <c r="AY11" s="609"/>
      <c r="AZ11" s="609"/>
      <c r="BA11" s="609"/>
      <c r="BB11" s="609"/>
      <c r="BC11" s="609"/>
      <c r="BD11" s="609"/>
      <c r="BE11" s="609"/>
      <c r="BF11" s="609"/>
      <c r="BG11" s="609"/>
      <c r="BH11" s="609"/>
      <c r="BI11" s="609"/>
      <c r="BJ11" s="609"/>
      <c r="BK11" s="609"/>
      <c r="BL11" s="609"/>
      <c r="BM11" s="609"/>
      <c r="BN11" s="609"/>
      <c r="BO11" s="609"/>
      <c r="BP11" s="609"/>
      <c r="BQ11" s="609"/>
      <c r="BR11" s="609"/>
      <c r="BS11" s="609"/>
      <c r="BT11" s="609"/>
      <c r="BU11" s="609"/>
      <c r="BV11" s="609"/>
      <c r="BW11" s="609"/>
      <c r="BX11" s="609"/>
      <c r="BY11" s="609"/>
      <c r="BZ11" s="609"/>
      <c r="CA11" s="609"/>
      <c r="CB11" s="609"/>
      <c r="CC11" s="609"/>
      <c r="CD11" s="609"/>
      <c r="CE11" s="609"/>
      <c r="CF11" s="609"/>
      <c r="CG11" s="609"/>
      <c r="CH11" s="609"/>
      <c r="CI11" s="609"/>
      <c r="CJ11" s="609"/>
      <c r="CK11" s="609"/>
      <c r="CL11" s="609"/>
      <c r="CM11" s="609"/>
      <c r="CN11" s="609"/>
      <c r="CO11" s="609"/>
      <c r="CP11" s="609"/>
      <c r="CQ11" s="609"/>
      <c r="CR11" s="609"/>
      <c r="CS11" s="609"/>
      <c r="CT11" s="609"/>
      <c r="CU11" s="609"/>
      <c r="CV11" s="609"/>
      <c r="CW11" s="609"/>
      <c r="CX11" s="609"/>
      <c r="CY11" s="609"/>
      <c r="CZ11" s="609"/>
      <c r="DA11" s="609"/>
      <c r="DB11" s="609"/>
      <c r="DC11" s="609"/>
      <c r="DD11" s="609"/>
      <c r="DE11" s="609"/>
      <c r="DF11" s="609"/>
      <c r="DG11" s="609"/>
      <c r="DH11" s="609"/>
      <c r="DI11" s="609"/>
      <c r="DJ11" s="609"/>
      <c r="DK11" s="609"/>
      <c r="DL11" s="609"/>
      <c r="DM11" s="609"/>
      <c r="DN11" s="609"/>
      <c r="DO11" s="609"/>
      <c r="DP11" s="609"/>
      <c r="DQ11" s="609"/>
      <c r="DR11" s="609"/>
      <c r="DS11" s="609"/>
      <c r="DT11" s="609"/>
      <c r="DU11" s="609"/>
      <c r="DV11" s="609"/>
      <c r="DW11" s="609"/>
      <c r="DX11" s="609"/>
      <c r="DY11" s="609"/>
      <c r="DZ11" s="609"/>
    </row>
    <row r="12" spans="2:130" s="535" customFormat="1" ht="12" customHeight="1">
      <c r="B12" s="621" t="s">
        <v>1038</v>
      </c>
      <c r="C12" s="756"/>
      <c r="D12" s="608">
        <v>5.5547236620419049E-3</v>
      </c>
      <c r="E12" s="608">
        <v>7.0017791557241971E-3</v>
      </c>
      <c r="F12" s="608">
        <v>5.3733913414666379E-3</v>
      </c>
      <c r="G12" s="608">
        <v>5.1698126858719107E-3</v>
      </c>
      <c r="H12" s="608">
        <v>4.830463362480053E-3</v>
      </c>
      <c r="I12" s="608">
        <v>3.5247285899560055E-3</v>
      </c>
      <c r="J12" s="608">
        <v>1.4081384357615967E-3</v>
      </c>
      <c r="K12" s="608">
        <v>9.5294511364008017E-4</v>
      </c>
      <c r="L12" s="608">
        <v>6.0334468387690521E-4</v>
      </c>
      <c r="M12" s="608">
        <v>3.4711396819004925E-3</v>
      </c>
      <c r="N12" s="608">
        <v>2.0046456496969345E-3</v>
      </c>
      <c r="O12" s="608">
        <v>2.0125266893256111E-4</v>
      </c>
      <c r="P12" s="608">
        <v>3.1599487052889064E-3</v>
      </c>
      <c r="Q12" s="608">
        <v>3.1644799048029526E-3</v>
      </c>
      <c r="R12" s="608">
        <v>6.0770774284382156E-3</v>
      </c>
      <c r="S12" s="608">
        <v>1.852050796454785E-3</v>
      </c>
      <c r="T12" s="608">
        <v>2.0865982348297063E-3</v>
      </c>
      <c r="U12" s="608">
        <v>1.9169915315009334E-3</v>
      </c>
      <c r="V12" s="608">
        <v>3.6838232332969678E-3</v>
      </c>
      <c r="W12" s="608">
        <v>4.8198210391334761E-3</v>
      </c>
      <c r="X12" s="608">
        <v>4.6606029076670108E-3</v>
      </c>
      <c r="Y12" s="608">
        <v>4.8022513459737848E-3</v>
      </c>
      <c r="Z12" s="608">
        <v>4.3321741634827493E-3</v>
      </c>
      <c r="AA12" s="608">
        <v>5.8594747746152365E-3</v>
      </c>
      <c r="AB12" s="608">
        <v>4.5922264330504614E-3</v>
      </c>
      <c r="AC12" s="608">
        <v>3.1408479133985256E-3</v>
      </c>
      <c r="AD12" s="608">
        <v>3.9851391045957474E-3</v>
      </c>
      <c r="AE12" s="608">
        <v>4.7647090008886561E-3</v>
      </c>
      <c r="AF12" s="608">
        <v>2.8511807083835272E-3</v>
      </c>
      <c r="AG12" s="608">
        <v>5.0501590040632482E-3</v>
      </c>
      <c r="AH12" s="608">
        <v>4.4212286990108485E-3</v>
      </c>
      <c r="AI12" s="608">
        <v>4.8207442184720062E-3</v>
      </c>
      <c r="AJ12" s="608">
        <v>3.2677217286019022E-3</v>
      </c>
      <c r="AK12" s="608">
        <v>5.5338707460463876E-3</v>
      </c>
      <c r="AL12" s="608">
        <v>2.9130252570803705E-3</v>
      </c>
      <c r="AM12" s="608">
        <v>5.69602651670853E-3</v>
      </c>
      <c r="AN12" s="608">
        <v>6.7325344725741587E-3</v>
      </c>
      <c r="AO12" s="608">
        <v>4.1666554180745941E-3</v>
      </c>
      <c r="AP12" s="608">
        <v>5.9945358793889181E-3</v>
      </c>
      <c r="AQ12" s="608">
        <v>4.8751144967045246E-3</v>
      </c>
      <c r="AR12" s="608">
        <v>5.2627149942177098E-3</v>
      </c>
      <c r="AS12" s="608">
        <v>5.2860650818742361E-3</v>
      </c>
      <c r="AT12" s="608">
        <v>7.1972201292422877E-3</v>
      </c>
      <c r="AU12" s="608">
        <v>3.8827406799204489E-3</v>
      </c>
      <c r="AV12" s="608">
        <v>6.5052201817261679E-3</v>
      </c>
      <c r="AW12" s="608">
        <v>5.3760122098043261E-3</v>
      </c>
      <c r="AX12" s="608">
        <v>4.1070814859047733E-3</v>
      </c>
      <c r="AY12" s="608">
        <v>8.0498836975591015E-3</v>
      </c>
      <c r="AZ12" s="608">
        <v>4.9791568094152971E-3</v>
      </c>
      <c r="BA12" s="608">
        <v>4.2719846256591421E-3</v>
      </c>
      <c r="BB12" s="608">
        <v>5.4920865029628452E-3</v>
      </c>
      <c r="BC12" s="608">
        <v>4.3994626808212534E-3</v>
      </c>
      <c r="BD12" s="608">
        <v>5.2517697443297262E-3</v>
      </c>
      <c r="BE12" s="608">
        <v>3.7263412186163691E-3</v>
      </c>
      <c r="BF12" s="608">
        <v>2.8354895027189464E-3</v>
      </c>
      <c r="BG12" s="608">
        <v>1.0529634336193805E-3</v>
      </c>
      <c r="BH12" s="608">
        <v>-1.9339500400045173E-3</v>
      </c>
      <c r="BI12" s="608">
        <v>6.5496285501520646E-4</v>
      </c>
      <c r="BJ12" s="608">
        <v>2.2471048211820666E-3</v>
      </c>
      <c r="BK12" s="608">
        <v>2.5546239100755486E-3</v>
      </c>
      <c r="BL12" s="608">
        <v>2.0697781457525988E-3</v>
      </c>
      <c r="BM12" s="608">
        <v>2.181386862712742E-3</v>
      </c>
      <c r="BN12" s="608">
        <v>3.6370292242360325E-3</v>
      </c>
      <c r="BO12" s="608">
        <v>4.279913938694424E-3</v>
      </c>
      <c r="BP12" s="608">
        <v>3.1292164115204191E-3</v>
      </c>
      <c r="BQ12" s="608">
        <v>3.8038944472955638E-3</v>
      </c>
      <c r="BR12" s="608">
        <v>2.7533816718345872E-3</v>
      </c>
      <c r="BS12" s="608">
        <v>3.9774060172654835E-3</v>
      </c>
      <c r="BT12" s="608">
        <v>2.3527924767550168E-3</v>
      </c>
      <c r="BU12" s="608">
        <v>3.9644586667091364E-3</v>
      </c>
      <c r="BV12" s="608">
        <v>3.8102043318146706E-3</v>
      </c>
      <c r="BW12" s="608">
        <v>3.6954145132055416E-3</v>
      </c>
      <c r="BX12" s="608">
        <v>2.3004918994427026E-3</v>
      </c>
      <c r="BY12" s="608">
        <v>3.4109678218763317E-3</v>
      </c>
      <c r="BZ12" s="608">
        <v>2.9291456559064066E-3</v>
      </c>
      <c r="CA12" s="608">
        <v>4.4938416588007346E-3</v>
      </c>
      <c r="CB12" s="608">
        <v>5.037144526116144E-3</v>
      </c>
      <c r="CC12" s="608">
        <v>2.9228781693202421E-3</v>
      </c>
      <c r="CD12" s="608">
        <v>1.7692354866913895E-3</v>
      </c>
      <c r="CE12" s="608">
        <v>2.2010870192443743E-3</v>
      </c>
      <c r="CF12" s="608">
        <v>4.6840978886191209E-3</v>
      </c>
      <c r="CG12" s="608">
        <v>3.0461020771523906E-3</v>
      </c>
      <c r="CH12" s="608">
        <v>2.9967335553138241E-4</v>
      </c>
      <c r="CI12" s="608">
        <v>1.6675773984820008E-3</v>
      </c>
      <c r="CJ12" s="608">
        <v>3.929693768259801E-3</v>
      </c>
      <c r="CK12" s="608">
        <v>2.7758909287975975E-3</v>
      </c>
      <c r="CL12" s="608">
        <v>3.3880998324002931E-3</v>
      </c>
      <c r="CM12" s="608">
        <v>3.2681427530514284E-3</v>
      </c>
      <c r="CN12" s="608">
        <v>3.3700440587087765E-3</v>
      </c>
      <c r="CO12" s="608">
        <v>3.7471146750203133E-3</v>
      </c>
      <c r="CP12" s="608">
        <v>5.3083704376843954E-3</v>
      </c>
      <c r="CQ12" s="608">
        <v>3.8466121763334193E-3</v>
      </c>
      <c r="CR12" s="608">
        <v>5.2562944519949362E-3</v>
      </c>
      <c r="CS12" s="608">
        <v>3.5266777715083908E-3</v>
      </c>
      <c r="CT12" s="608">
        <v>3.3127597551718679E-3</v>
      </c>
      <c r="CU12" s="608">
        <v>4.1671965869689576E-3</v>
      </c>
      <c r="CV12" s="608">
        <v>4.7735163200428588E-3</v>
      </c>
      <c r="CW12" s="608">
        <v>3.7178730515095015E-3</v>
      </c>
      <c r="CX12" s="608">
        <v>4.7540615675136788E-3</v>
      </c>
      <c r="CY12" s="608">
        <v>4.4637802054754427E-3</v>
      </c>
      <c r="CZ12" s="608">
        <v>4.1409588846554879E-3</v>
      </c>
      <c r="DA12" s="608">
        <v>5.6514911490790354E-4</v>
      </c>
      <c r="DB12" s="608">
        <v>2.8314809377500971E-3</v>
      </c>
      <c r="DC12" s="608">
        <v>3.5191907694831492E-3</v>
      </c>
      <c r="DD12" s="608">
        <v>3.4006200548404308E-3</v>
      </c>
      <c r="DE12" s="608">
        <v>3.9957617455148586E-3</v>
      </c>
      <c r="DF12" s="608">
        <v>3.0196280441925349E-3</v>
      </c>
      <c r="DG12" s="608">
        <v>4.8803295518102807E-3</v>
      </c>
      <c r="DH12" s="608">
        <v>2.9876136456317148E-3</v>
      </c>
      <c r="DI12" s="608">
        <v>3.0807988111511975E-3</v>
      </c>
      <c r="DJ12" s="608">
        <v>2.0321070024695853E-3</v>
      </c>
      <c r="DK12" s="608">
        <v>3.7409880979448196E-3</v>
      </c>
      <c r="DL12" s="608">
        <v>3.7409880979448196E-3</v>
      </c>
      <c r="DM12" s="608">
        <v>3.7409880979448196E-3</v>
      </c>
      <c r="DN12" s="608">
        <v>3.7409880979448196E-3</v>
      </c>
      <c r="DO12" s="608">
        <v>4.1187123847341023E-3</v>
      </c>
      <c r="DP12" s="608">
        <v>4.1187123847341023E-3</v>
      </c>
      <c r="DQ12" s="608">
        <v>4.1187123847341023E-3</v>
      </c>
      <c r="DR12" s="608">
        <v>4.1187123847341023E-3</v>
      </c>
      <c r="DS12" s="608">
        <v>4.3490469631071171E-3</v>
      </c>
      <c r="DT12" s="608">
        <v>4.3490469631071171E-3</v>
      </c>
      <c r="DU12" s="608">
        <v>4.3490469631071171E-3</v>
      </c>
      <c r="DV12" s="608">
        <v>4.3490469631071171E-3</v>
      </c>
      <c r="DW12" s="608">
        <v>4.4037154515105814E-3</v>
      </c>
      <c r="DX12" s="608">
        <v>4.4037154515105814E-3</v>
      </c>
      <c r="DY12" s="608">
        <v>4.4037154515105814E-3</v>
      </c>
      <c r="DZ12" s="608">
        <v>4.4037154515105814E-3</v>
      </c>
    </row>
    <row r="13" spans="2:130">
      <c r="B13" s="604" t="s">
        <v>479</v>
      </c>
      <c r="C13" s="757"/>
      <c r="D13" s="609"/>
      <c r="E13" s="609"/>
      <c r="F13" s="609"/>
      <c r="G13" s="609"/>
      <c r="H13" s="609"/>
      <c r="I13" s="609"/>
      <c r="J13" s="609"/>
      <c r="K13" s="609"/>
      <c r="L13" s="609"/>
      <c r="M13" s="609"/>
      <c r="N13" s="609"/>
      <c r="O13" s="609"/>
      <c r="P13" s="609"/>
      <c r="Q13" s="609"/>
      <c r="R13" s="609"/>
      <c r="S13" s="609"/>
      <c r="T13" s="609"/>
      <c r="U13" s="609"/>
      <c r="V13" s="609"/>
      <c r="W13" s="609"/>
      <c r="X13" s="609"/>
      <c r="Y13" s="609"/>
      <c r="Z13" s="609"/>
      <c r="AA13" s="609"/>
      <c r="AB13" s="609"/>
      <c r="AC13" s="609"/>
      <c r="AD13" s="609"/>
      <c r="AE13" s="609"/>
      <c r="AF13" s="609"/>
      <c r="AG13" s="609"/>
      <c r="AH13" s="609"/>
      <c r="AI13" s="609"/>
      <c r="AJ13" s="609"/>
      <c r="AK13" s="609"/>
      <c r="AL13" s="609"/>
      <c r="AM13" s="609"/>
      <c r="AN13" s="609"/>
      <c r="AO13" s="609"/>
      <c r="AP13" s="609"/>
      <c r="AQ13" s="609"/>
      <c r="AR13" s="609"/>
      <c r="AS13" s="609"/>
      <c r="AT13" s="609"/>
      <c r="AU13" s="609"/>
      <c r="AV13" s="609"/>
      <c r="AW13" s="609"/>
      <c r="AX13" s="609"/>
      <c r="AY13" s="609"/>
      <c r="AZ13" s="609"/>
      <c r="BA13" s="609"/>
      <c r="BB13" s="609"/>
      <c r="BC13" s="609"/>
      <c r="BD13" s="609"/>
      <c r="BE13" s="609"/>
      <c r="BF13" s="609"/>
      <c r="BG13" s="609"/>
      <c r="BH13" s="609"/>
      <c r="BI13" s="609"/>
      <c r="BJ13" s="609"/>
      <c r="BK13" s="609"/>
      <c r="BL13" s="609"/>
      <c r="BM13" s="609"/>
      <c r="BN13" s="609"/>
      <c r="BO13" s="609"/>
      <c r="BP13" s="609"/>
      <c r="BQ13" s="609"/>
      <c r="BR13" s="609"/>
      <c r="BS13" s="609"/>
      <c r="BT13" s="609"/>
      <c r="BU13" s="609"/>
      <c r="BV13" s="609"/>
      <c r="BW13" s="609"/>
      <c r="BX13" s="609"/>
      <c r="BY13" s="609"/>
      <c r="BZ13" s="609"/>
      <c r="CA13" s="609"/>
      <c r="CB13" s="609"/>
      <c r="CC13" s="609"/>
      <c r="CD13" s="609"/>
      <c r="CE13" s="609"/>
      <c r="CF13" s="609"/>
      <c r="CG13" s="609"/>
      <c r="CH13" s="609"/>
      <c r="CI13" s="609"/>
      <c r="CJ13" s="609"/>
      <c r="CK13" s="609"/>
      <c r="CL13" s="609"/>
      <c r="CM13" s="609"/>
      <c r="CN13" s="609"/>
      <c r="CO13" s="609"/>
      <c r="CP13" s="609"/>
      <c r="CQ13" s="609"/>
      <c r="CR13" s="609"/>
      <c r="CS13" s="609"/>
      <c r="CT13" s="609"/>
      <c r="CU13" s="609"/>
      <c r="CV13" s="609"/>
      <c r="CW13" s="609"/>
      <c r="CX13" s="609"/>
      <c r="CY13" s="609"/>
      <c r="CZ13" s="609"/>
      <c r="DA13" s="609"/>
      <c r="DB13" s="609"/>
      <c r="DC13" s="609"/>
      <c r="DD13" s="609"/>
      <c r="DE13" s="609"/>
      <c r="DF13" s="609"/>
      <c r="DG13" s="609"/>
      <c r="DH13" s="609"/>
      <c r="DI13" s="609"/>
      <c r="DJ13" s="609"/>
      <c r="DK13" s="609"/>
      <c r="DL13" s="609"/>
      <c r="DM13" s="609"/>
      <c r="DN13" s="609"/>
      <c r="DO13" s="609"/>
      <c r="DP13" s="609"/>
      <c r="DQ13" s="609"/>
      <c r="DR13" s="609"/>
      <c r="DS13" s="609"/>
      <c r="DT13" s="609"/>
      <c r="DU13" s="609"/>
      <c r="DV13" s="609"/>
      <c r="DW13" s="609"/>
      <c r="DX13" s="609"/>
      <c r="DY13" s="609"/>
      <c r="DZ13" s="609"/>
    </row>
    <row r="14" spans="2:130">
      <c r="B14" s="605" t="s">
        <v>1039</v>
      </c>
      <c r="C14" s="609"/>
      <c r="D14" s="609" t="s">
        <v>1052</v>
      </c>
      <c r="E14" s="609" t="s">
        <v>1052</v>
      </c>
      <c r="F14" s="609" t="s">
        <v>1052</v>
      </c>
      <c r="G14" s="609" t="s">
        <v>1052</v>
      </c>
      <c r="H14" s="609" t="s">
        <v>1052</v>
      </c>
      <c r="I14" s="609" t="s">
        <v>1052</v>
      </c>
      <c r="J14" s="609" t="s">
        <v>1052</v>
      </c>
      <c r="K14" s="609" t="s">
        <v>1052</v>
      </c>
      <c r="L14" s="609" t="s">
        <v>1052</v>
      </c>
      <c r="M14" s="609" t="s">
        <v>1052</v>
      </c>
      <c r="N14" s="609" t="s">
        <v>1052</v>
      </c>
      <c r="O14" s="609" t="s">
        <v>1052</v>
      </c>
      <c r="P14" s="609" t="s">
        <v>1052</v>
      </c>
      <c r="Q14" s="609" t="s">
        <v>1052</v>
      </c>
      <c r="R14" s="609" t="s">
        <v>1052</v>
      </c>
      <c r="S14" s="609" t="s">
        <v>1052</v>
      </c>
      <c r="T14" s="609" t="s">
        <v>1052</v>
      </c>
      <c r="U14" s="609" t="s">
        <v>1052</v>
      </c>
      <c r="V14" s="609" t="s">
        <v>1052</v>
      </c>
      <c r="W14" s="609" t="s">
        <v>1052</v>
      </c>
      <c r="X14" s="609" t="s">
        <v>1052</v>
      </c>
      <c r="Y14" s="609" t="s">
        <v>1052</v>
      </c>
      <c r="Z14" s="609" t="s">
        <v>1052</v>
      </c>
      <c r="AA14" s="609" t="s">
        <v>1052</v>
      </c>
      <c r="AB14" s="609" t="s">
        <v>1052</v>
      </c>
      <c r="AC14" s="609" t="s">
        <v>1052</v>
      </c>
      <c r="AD14" s="609" t="s">
        <v>1052</v>
      </c>
      <c r="AE14" s="609" t="s">
        <v>1052</v>
      </c>
      <c r="AF14" s="609" t="s">
        <v>1052</v>
      </c>
      <c r="AG14" s="609" t="s">
        <v>1052</v>
      </c>
      <c r="AH14" s="609" t="s">
        <v>1052</v>
      </c>
      <c r="AI14" s="609" t="s">
        <v>1052</v>
      </c>
      <c r="AJ14" s="609" t="s">
        <v>1052</v>
      </c>
      <c r="AK14" s="609" t="s">
        <v>1052</v>
      </c>
      <c r="AL14" s="609" t="s">
        <v>1052</v>
      </c>
      <c r="AM14" s="609" t="s">
        <v>1052</v>
      </c>
      <c r="AN14" s="609" t="s">
        <v>1052</v>
      </c>
      <c r="AO14" s="609" t="s">
        <v>1052</v>
      </c>
      <c r="AP14" s="609" t="s">
        <v>1052</v>
      </c>
      <c r="AQ14" s="609" t="s">
        <v>1052</v>
      </c>
      <c r="AR14" s="609" t="s">
        <v>1052</v>
      </c>
      <c r="AS14" s="609" t="s">
        <v>1052</v>
      </c>
      <c r="AT14" s="609" t="s">
        <v>1052</v>
      </c>
      <c r="AU14" s="609" t="s">
        <v>1052</v>
      </c>
      <c r="AV14" s="609" t="s">
        <v>1052</v>
      </c>
      <c r="AW14" s="609" t="s">
        <v>1052</v>
      </c>
      <c r="AX14" s="609" t="s">
        <v>1052</v>
      </c>
      <c r="AY14" s="609" t="s">
        <v>1052</v>
      </c>
      <c r="AZ14" s="609" t="s">
        <v>1052</v>
      </c>
      <c r="BA14" s="609" t="s">
        <v>1052</v>
      </c>
      <c r="BB14" s="609" t="s">
        <v>1052</v>
      </c>
      <c r="BC14" s="609" t="s">
        <v>1052</v>
      </c>
      <c r="BD14" s="609" t="s">
        <v>1052</v>
      </c>
      <c r="BE14" s="609" t="s">
        <v>1052</v>
      </c>
      <c r="BF14" s="609" t="s">
        <v>1052</v>
      </c>
      <c r="BG14" s="609" t="s">
        <v>1052</v>
      </c>
      <c r="BH14" s="609" t="s">
        <v>1052</v>
      </c>
      <c r="BI14" s="609" t="s">
        <v>1052</v>
      </c>
      <c r="BJ14" s="609" t="s">
        <v>1052</v>
      </c>
      <c r="BK14" s="609" t="s">
        <v>1052</v>
      </c>
      <c r="BL14" s="609" t="s">
        <v>1052</v>
      </c>
      <c r="BM14" s="609" t="s">
        <v>1052</v>
      </c>
      <c r="BN14" s="609" t="s">
        <v>1052</v>
      </c>
      <c r="BO14" s="609" t="s">
        <v>1052</v>
      </c>
      <c r="BP14" s="609" t="s">
        <v>1052</v>
      </c>
      <c r="BQ14" s="609" t="s">
        <v>1052</v>
      </c>
      <c r="BR14" s="609" t="s">
        <v>1052</v>
      </c>
      <c r="BS14" s="609" t="s">
        <v>1052</v>
      </c>
      <c r="BT14" s="609" t="s">
        <v>1052</v>
      </c>
      <c r="BU14" s="609" t="s">
        <v>1052</v>
      </c>
      <c r="BV14" s="609" t="s">
        <v>1052</v>
      </c>
      <c r="BW14" s="609" t="s">
        <v>1052</v>
      </c>
      <c r="BX14" s="609" t="s">
        <v>1052</v>
      </c>
      <c r="BY14" s="609" t="s">
        <v>1052</v>
      </c>
      <c r="BZ14" s="609" t="s">
        <v>1052</v>
      </c>
      <c r="CA14" s="609" t="s">
        <v>1052</v>
      </c>
      <c r="CB14" s="609" t="s">
        <v>1052</v>
      </c>
      <c r="CC14" s="609" t="s">
        <v>1052</v>
      </c>
      <c r="CD14" s="609" t="s">
        <v>1052</v>
      </c>
      <c r="CE14" s="609" t="s">
        <v>1052</v>
      </c>
      <c r="CF14" s="609" t="s">
        <v>1052</v>
      </c>
      <c r="CG14" s="609" t="s">
        <v>1052</v>
      </c>
      <c r="CH14" s="609" t="s">
        <v>1052</v>
      </c>
      <c r="CI14" s="609" t="s">
        <v>1052</v>
      </c>
      <c r="CJ14" s="609" t="s">
        <v>1052</v>
      </c>
      <c r="CK14" s="609" t="s">
        <v>1052</v>
      </c>
      <c r="CL14" s="609" t="s">
        <v>1052</v>
      </c>
      <c r="CM14" s="609" t="s">
        <v>1052</v>
      </c>
      <c r="CN14" s="609" t="s">
        <v>1052</v>
      </c>
      <c r="CO14" s="609" t="s">
        <v>1052</v>
      </c>
      <c r="CP14" s="609" t="s">
        <v>1052</v>
      </c>
      <c r="CQ14" s="609" t="s">
        <v>1052</v>
      </c>
      <c r="CR14" s="609" t="s">
        <v>1052</v>
      </c>
      <c r="CS14" s="609" t="s">
        <v>1052</v>
      </c>
      <c r="CT14" s="609" t="s">
        <v>1052</v>
      </c>
      <c r="CU14" s="609" t="s">
        <v>1052</v>
      </c>
      <c r="CV14" s="609" t="s">
        <v>1052</v>
      </c>
      <c r="CW14" s="609" t="s">
        <v>1052</v>
      </c>
      <c r="CX14" s="609" t="s">
        <v>1052</v>
      </c>
      <c r="CY14" s="609" t="s">
        <v>1052</v>
      </c>
      <c r="CZ14" s="609" t="s">
        <v>1052</v>
      </c>
      <c r="DA14" s="609" t="s">
        <v>1052</v>
      </c>
      <c r="DB14" s="609" t="s">
        <v>1052</v>
      </c>
      <c r="DC14" s="609" t="s">
        <v>1052</v>
      </c>
      <c r="DD14" s="609" t="s">
        <v>1052</v>
      </c>
      <c r="DE14" s="609" t="s">
        <v>1052</v>
      </c>
      <c r="DF14" s="609" t="s">
        <v>1052</v>
      </c>
      <c r="DG14" s="609" t="s">
        <v>1052</v>
      </c>
      <c r="DH14" s="609" t="s">
        <v>1052</v>
      </c>
      <c r="DI14" s="609" t="s">
        <v>1052</v>
      </c>
      <c r="DJ14" s="609" t="s">
        <v>1052</v>
      </c>
      <c r="DK14" s="609" t="s">
        <v>1052</v>
      </c>
      <c r="DL14" s="609" t="s">
        <v>1052</v>
      </c>
      <c r="DM14" s="609" t="s">
        <v>1052</v>
      </c>
      <c r="DN14" s="609" t="s">
        <v>1052</v>
      </c>
      <c r="DO14" s="609" t="s">
        <v>1052</v>
      </c>
      <c r="DP14" s="609" t="s">
        <v>1052</v>
      </c>
      <c r="DQ14" s="609" t="s">
        <v>1052</v>
      </c>
      <c r="DR14" s="609" t="s">
        <v>1052</v>
      </c>
      <c r="DS14" s="609"/>
      <c r="DT14" s="609"/>
      <c r="DU14" s="609"/>
      <c r="DV14" s="609"/>
      <c r="DW14" s="609"/>
      <c r="DX14" s="609"/>
      <c r="DY14" s="609"/>
      <c r="DZ14" s="609"/>
    </row>
    <row r="15" spans="2:130">
      <c r="B15" s="604" t="s">
        <v>481</v>
      </c>
      <c r="C15" s="609"/>
      <c r="D15" s="609"/>
      <c r="E15" s="609"/>
      <c r="F15" s="609"/>
      <c r="G15" s="609"/>
      <c r="H15" s="609"/>
      <c r="I15" s="609"/>
      <c r="J15" s="609"/>
      <c r="K15" s="609"/>
      <c r="L15" s="609"/>
      <c r="M15" s="609"/>
      <c r="N15" s="609"/>
      <c r="O15" s="609"/>
      <c r="P15" s="609"/>
      <c r="Q15" s="609"/>
      <c r="R15" s="609"/>
      <c r="S15" s="609"/>
      <c r="T15" s="609"/>
      <c r="U15" s="609"/>
      <c r="V15" s="609"/>
      <c r="W15" s="609"/>
      <c r="X15" s="609"/>
      <c r="Y15" s="609"/>
      <c r="Z15" s="609"/>
      <c r="AA15" s="609"/>
      <c r="AB15" s="609"/>
      <c r="AC15" s="609"/>
      <c r="AD15" s="609"/>
      <c r="AE15" s="609"/>
      <c r="AF15" s="609"/>
      <c r="AG15" s="609"/>
      <c r="AH15" s="609"/>
      <c r="AI15" s="609"/>
      <c r="AJ15" s="609"/>
      <c r="AK15" s="609"/>
      <c r="AL15" s="609"/>
      <c r="AM15" s="609"/>
      <c r="AN15" s="609"/>
      <c r="AO15" s="609"/>
      <c r="AP15" s="609"/>
      <c r="AQ15" s="609"/>
      <c r="AR15" s="609"/>
      <c r="AS15" s="609"/>
      <c r="AT15" s="609"/>
      <c r="AU15" s="609"/>
      <c r="AV15" s="609"/>
      <c r="AW15" s="609"/>
      <c r="AX15" s="609"/>
      <c r="AY15" s="609"/>
      <c r="AZ15" s="609"/>
      <c r="BA15" s="609"/>
      <c r="BB15" s="609"/>
      <c r="BC15" s="609"/>
      <c r="BD15" s="609"/>
      <c r="BE15" s="609"/>
      <c r="BF15" s="609"/>
      <c r="BG15" s="609"/>
      <c r="BH15" s="609"/>
      <c r="BI15" s="609"/>
      <c r="BJ15" s="609"/>
      <c r="BK15" s="609"/>
      <c r="BL15" s="609"/>
      <c r="BM15" s="609"/>
      <c r="BN15" s="609"/>
      <c r="BO15" s="609"/>
      <c r="BP15" s="609"/>
      <c r="BQ15" s="609"/>
      <c r="BR15" s="609"/>
      <c r="BS15" s="609"/>
      <c r="BT15" s="609"/>
      <c r="BU15" s="609"/>
      <c r="BV15" s="609"/>
      <c r="BW15" s="609"/>
      <c r="BX15" s="609"/>
      <c r="BY15" s="609"/>
      <c r="BZ15" s="609"/>
      <c r="CA15" s="609"/>
      <c r="CB15" s="609"/>
      <c r="CC15" s="609"/>
      <c r="CD15" s="609"/>
      <c r="CE15" s="609"/>
      <c r="CF15" s="609"/>
      <c r="CG15" s="609"/>
      <c r="CH15" s="609"/>
      <c r="CI15" s="609"/>
      <c r="CJ15" s="609"/>
      <c r="CK15" s="609"/>
      <c r="CL15" s="609"/>
      <c r="CM15" s="609"/>
      <c r="CN15" s="609"/>
      <c r="CO15" s="609"/>
      <c r="CP15" s="609"/>
      <c r="CQ15" s="609"/>
      <c r="CR15" s="609"/>
      <c r="CS15" s="609"/>
      <c r="CT15" s="609"/>
      <c r="CU15" s="609"/>
      <c r="CV15" s="609"/>
      <c r="CW15" s="609"/>
      <c r="CX15" s="609"/>
      <c r="CY15" s="609"/>
      <c r="CZ15" s="609"/>
      <c r="DA15" s="609"/>
      <c r="DB15" s="609"/>
      <c r="DC15" s="609"/>
      <c r="DD15" s="609"/>
      <c r="DE15" s="609"/>
      <c r="DF15" s="609"/>
      <c r="DG15" s="609"/>
      <c r="DH15" s="609"/>
      <c r="DI15" s="609"/>
      <c r="DJ15" s="609"/>
      <c r="DK15" s="609"/>
      <c r="DL15" s="609"/>
      <c r="DM15" s="609"/>
      <c r="DN15" s="609"/>
      <c r="DO15" s="609"/>
      <c r="DP15" s="609"/>
      <c r="DQ15" s="609"/>
      <c r="DR15" s="609"/>
      <c r="DS15" s="609"/>
      <c r="DT15" s="609"/>
      <c r="DU15" s="609"/>
      <c r="DV15" s="609"/>
      <c r="DW15" s="609"/>
      <c r="DX15" s="609"/>
      <c r="DY15" s="609"/>
      <c r="DZ15" s="609"/>
    </row>
    <row r="16" spans="2:130">
      <c r="B16" s="605" t="s">
        <v>1040</v>
      </c>
      <c r="C16" s="609"/>
      <c r="D16" s="609"/>
      <c r="E16" s="609"/>
      <c r="F16" s="609"/>
      <c r="G16" s="609"/>
      <c r="H16" s="609"/>
      <c r="I16" s="609"/>
      <c r="J16" s="609"/>
      <c r="K16" s="609"/>
      <c r="L16" s="609"/>
      <c r="M16" s="609"/>
      <c r="N16" s="609"/>
      <c r="O16" s="609"/>
      <c r="P16" s="609"/>
      <c r="Q16" s="609"/>
      <c r="R16" s="609"/>
      <c r="S16" s="609"/>
      <c r="T16" s="609"/>
      <c r="U16" s="609"/>
      <c r="V16" s="609"/>
      <c r="W16" s="609"/>
      <c r="X16" s="609"/>
      <c r="Y16" s="609"/>
      <c r="Z16" s="609"/>
      <c r="AA16" s="609"/>
      <c r="AB16" s="609"/>
      <c r="AC16" s="609"/>
      <c r="AD16" s="609"/>
      <c r="AE16" s="609"/>
      <c r="AF16" s="609"/>
      <c r="AG16" s="609"/>
      <c r="AH16" s="609"/>
      <c r="AI16" s="609"/>
      <c r="AJ16" s="609"/>
      <c r="AK16" s="609"/>
      <c r="AL16" s="609"/>
      <c r="AM16" s="609"/>
      <c r="AN16" s="609"/>
      <c r="AO16" s="609"/>
      <c r="AP16" s="609"/>
      <c r="AQ16" s="609"/>
      <c r="AR16" s="609"/>
      <c r="AS16" s="609"/>
      <c r="AT16" s="609"/>
      <c r="AU16" s="609"/>
      <c r="AV16" s="609"/>
      <c r="AW16" s="609"/>
      <c r="AX16" s="609"/>
      <c r="AY16" s="609"/>
      <c r="AZ16" s="609"/>
      <c r="BA16" s="609"/>
      <c r="BB16" s="609"/>
      <c r="BC16" s="609"/>
      <c r="BD16" s="609"/>
      <c r="BE16" s="609"/>
      <c r="BF16" s="609"/>
      <c r="BG16" s="609"/>
      <c r="BH16" s="609"/>
      <c r="BI16" s="609"/>
      <c r="BJ16" s="609"/>
      <c r="BK16" s="609"/>
      <c r="BL16" s="609"/>
      <c r="BM16" s="609"/>
      <c r="BN16" s="609"/>
      <c r="BO16" s="609"/>
      <c r="BP16" s="609"/>
      <c r="BQ16" s="609"/>
      <c r="BR16" s="609"/>
      <c r="BS16" s="609"/>
      <c r="BT16" s="609"/>
      <c r="BU16" s="609"/>
      <c r="BV16" s="609"/>
      <c r="BW16" s="609"/>
      <c r="BX16" s="609"/>
      <c r="BY16" s="609"/>
      <c r="BZ16" s="609"/>
      <c r="CA16" s="609"/>
      <c r="CB16" s="609"/>
      <c r="CC16" s="609"/>
      <c r="CD16" s="609"/>
      <c r="CE16" s="609"/>
      <c r="CF16" s="609"/>
      <c r="CG16" s="609"/>
      <c r="CH16" s="609"/>
      <c r="CI16" s="609"/>
      <c r="CJ16" s="609"/>
      <c r="CK16" s="609"/>
      <c r="CL16" s="609"/>
      <c r="CM16" s="609"/>
      <c r="CN16" s="609"/>
      <c r="CO16" s="609"/>
      <c r="CP16" s="609"/>
      <c r="CQ16" s="609"/>
      <c r="CR16" s="609"/>
      <c r="CS16" s="609"/>
      <c r="CT16" s="609"/>
      <c r="CU16" s="609"/>
      <c r="CV16" s="609"/>
      <c r="CW16" s="609"/>
      <c r="CX16" s="609"/>
      <c r="CY16" s="609"/>
      <c r="CZ16" s="609"/>
      <c r="DA16" s="609"/>
      <c r="DB16" s="609"/>
      <c r="DC16" s="609"/>
      <c r="DD16" s="609"/>
      <c r="DE16" s="609"/>
      <c r="DF16" s="609"/>
      <c r="DG16" s="609"/>
      <c r="DH16" s="609"/>
      <c r="DI16" s="609"/>
      <c r="DJ16" s="609"/>
      <c r="DK16" s="609"/>
      <c r="DL16" s="609"/>
      <c r="DM16" s="609"/>
      <c r="DN16" s="609"/>
      <c r="DO16" s="609"/>
      <c r="DP16" s="609"/>
      <c r="DQ16" s="609"/>
      <c r="DR16" s="609"/>
      <c r="DS16" s="609"/>
      <c r="DT16" s="609"/>
      <c r="DU16" s="609"/>
      <c r="DV16" s="609"/>
      <c r="DW16" s="609"/>
      <c r="DX16" s="609"/>
      <c r="DY16" s="609"/>
      <c r="DZ16" s="609"/>
    </row>
    <row r="17" spans="1:130" s="535" customFormat="1" ht="12">
      <c r="B17" s="621" t="s">
        <v>1041</v>
      </c>
      <c r="C17" s="610">
        <v>98.782376043779493</v>
      </c>
      <c r="D17" s="610">
        <v>99.950336569420031</v>
      </c>
      <c r="E17" s="610">
        <v>101.0293693839793</v>
      </c>
      <c r="F17" s="610">
        <v>101.83472913398174</v>
      </c>
      <c r="G17" s="610">
        <v>102.35161300256834</v>
      </c>
      <c r="H17" s="610">
        <v>102.27882951380029</v>
      </c>
      <c r="I17" s="610">
        <v>101.77696754313449</v>
      </c>
      <c r="J17" s="610">
        <v>100.94776701672815</v>
      </c>
      <c r="K17" s="610">
        <v>99.687569552655546</v>
      </c>
      <c r="L17" s="610">
        <v>98.55082342208209</v>
      </c>
      <c r="M17" s="610">
        <v>97.376508072411525</v>
      </c>
      <c r="N17" s="610">
        <v>96.20189115897729</v>
      </c>
      <c r="O17" s="610">
        <v>94.907305874774067</v>
      </c>
      <c r="P17" s="610">
        <v>93.867349190625717</v>
      </c>
      <c r="Q17" s="610">
        <v>93.013782470592261</v>
      </c>
      <c r="R17" s="610">
        <v>92.437151710898476</v>
      </c>
      <c r="S17" s="610">
        <v>92.270785805322191</v>
      </c>
      <c r="T17" s="610">
        <v>92.321086617422651</v>
      </c>
      <c r="U17" s="610">
        <v>92.556448517750141</v>
      </c>
      <c r="V17" s="610">
        <v>92.802860115018262</v>
      </c>
      <c r="W17" s="610">
        <v>93.116420417217597</v>
      </c>
      <c r="X17" s="610">
        <v>92.913340352529772</v>
      </c>
      <c r="Y17" s="610">
        <v>92.40425698517366</v>
      </c>
      <c r="Z17" s="610">
        <v>91.661148867510803</v>
      </c>
      <c r="AA17" s="610">
        <v>90.560618361760504</v>
      </c>
      <c r="AB17" s="610">
        <v>89.732174320605026</v>
      </c>
      <c r="AC17" s="610">
        <v>89.012181239896549</v>
      </c>
      <c r="AD17" s="610">
        <v>88.436350311892809</v>
      </c>
      <c r="AE17" s="610">
        <v>87.931228396320265</v>
      </c>
      <c r="AF17" s="610">
        <v>87.673273898881746</v>
      </c>
      <c r="AG17" s="610">
        <v>87.63238091298534</v>
      </c>
      <c r="AH17" s="610">
        <v>87.889147052447029</v>
      </c>
      <c r="AI17" s="610">
        <v>88.51327867518448</v>
      </c>
      <c r="AJ17" s="610">
        <v>89.538817793308212</v>
      </c>
      <c r="AK17" s="610">
        <v>90.898232644413184</v>
      </c>
      <c r="AL17" s="610">
        <v>92.450625686441271</v>
      </c>
      <c r="AM17" s="610">
        <v>94.313920358022912</v>
      </c>
      <c r="AN17" s="610">
        <v>95.750345748849185</v>
      </c>
      <c r="AO17" s="610">
        <v>96.979570025303957</v>
      </c>
      <c r="AP17" s="610">
        <v>98.012254857168742</v>
      </c>
      <c r="AQ17" s="610">
        <v>98.83336605161</v>
      </c>
      <c r="AR17" s="610">
        <v>99.658741650500431</v>
      </c>
      <c r="AS17" s="610">
        <v>100.42271524484663</v>
      </c>
      <c r="AT17" s="610">
        <v>101.08517705304294</v>
      </c>
      <c r="AU17" s="610">
        <v>101.52531097214685</v>
      </c>
      <c r="AV17" s="610">
        <v>101.87770483320102</v>
      </c>
      <c r="AW17" s="610">
        <v>102.16883436746507</v>
      </c>
      <c r="AX17" s="610">
        <v>102.5852418636623</v>
      </c>
      <c r="AY17" s="610">
        <v>103.14500121775067</v>
      </c>
      <c r="AZ17" s="610">
        <v>104.37291944571093</v>
      </c>
      <c r="BA17" s="610">
        <v>106.04530280523639</v>
      </c>
      <c r="BB17" s="610">
        <v>107.94019628675679</v>
      </c>
      <c r="BC17" s="610">
        <v>110.37162165606559</v>
      </c>
      <c r="BD17" s="610">
        <v>111.63652011068261</v>
      </c>
      <c r="BE17" s="610">
        <v>112.17754031122693</v>
      </c>
      <c r="BF17" s="610">
        <v>111.99806621499066</v>
      </c>
      <c r="BG17" s="610">
        <v>110.62653426482362</v>
      </c>
      <c r="BH17" s="610">
        <v>109.86019608035242</v>
      </c>
      <c r="BI17" s="610">
        <v>109.36795610298698</v>
      </c>
      <c r="BJ17" s="610">
        <v>109.39228181847893</v>
      </c>
      <c r="BK17" s="610">
        <v>110.10312172374083</v>
      </c>
      <c r="BL17" s="610">
        <v>111.12675350810204</v>
      </c>
      <c r="BM17" s="610">
        <v>112.36612686913719</v>
      </c>
      <c r="BN17" s="610">
        <v>113.62970267223453</v>
      </c>
      <c r="BO17" s="610">
        <v>114.93248261258441</v>
      </c>
      <c r="BP17" s="610">
        <v>116.04503783283543</v>
      </c>
      <c r="BQ17" s="610">
        <v>117.10402073355262</v>
      </c>
      <c r="BR17" s="610">
        <v>118.08615649236387</v>
      </c>
      <c r="BS17" s="610">
        <v>119.17399962710822</v>
      </c>
      <c r="BT17" s="610">
        <v>119.60606693158314</v>
      </c>
      <c r="BU17" s="610">
        <v>119.52629247833899</v>
      </c>
      <c r="BV17" s="610">
        <v>118.90483448553819</v>
      </c>
      <c r="BW17" s="610">
        <v>117.33920792344067</v>
      </c>
      <c r="BX17" s="610">
        <v>116.21175154753922</v>
      </c>
      <c r="BY17" s="610">
        <v>115.304925361418</v>
      </c>
      <c r="BZ17" s="610">
        <v>114.84782596097764</v>
      </c>
      <c r="CA17" s="610">
        <v>115.23933672347748</v>
      </c>
      <c r="CB17" s="610">
        <v>115.5238905078823</v>
      </c>
      <c r="CC17" s="610">
        <v>115.72694188066174</v>
      </c>
      <c r="CD17" s="610">
        <v>115.49727051382091</v>
      </c>
      <c r="CE17" s="610">
        <v>114.58865164659673</v>
      </c>
      <c r="CF17" s="610">
        <v>113.11144433660544</v>
      </c>
      <c r="CG17" s="610">
        <v>111.26551726141672</v>
      </c>
      <c r="CH17" s="610">
        <v>109.40572190430245</v>
      </c>
      <c r="CI17" s="610">
        <v>107.45219432237906</v>
      </c>
      <c r="CJ17" s="610">
        <v>106.41240810535655</v>
      </c>
      <c r="CK17" s="610">
        <v>105.89094772401462</v>
      </c>
      <c r="CL17" s="610">
        <v>105.76544226637988</v>
      </c>
      <c r="CM17" s="610">
        <v>106.1014852177973</v>
      </c>
      <c r="CN17" s="610">
        <v>106.31319904531887</v>
      </c>
      <c r="CO17" s="610">
        <v>106.59878667953433</v>
      </c>
      <c r="CP17" s="610">
        <v>106.99210490308847</v>
      </c>
      <c r="CQ17" s="610">
        <v>107.63551362053386</v>
      </c>
      <c r="CR17" s="610">
        <v>108.2978665689254</v>
      </c>
      <c r="CS17" s="610">
        <v>108.96998045756411</v>
      </c>
      <c r="CT17" s="610">
        <v>109.47542147954405</v>
      </c>
      <c r="CU17" s="610">
        <v>109.78493615187092</v>
      </c>
      <c r="CV17" s="610">
        <v>109.5308252235055</v>
      </c>
      <c r="CW17" s="610">
        <v>108.89668396847907</v>
      </c>
      <c r="CX17" s="610">
        <v>108.04535598948986</v>
      </c>
      <c r="CY17" s="610">
        <v>106.8132650227809</v>
      </c>
      <c r="CZ17" s="610">
        <v>106.17392013841615</v>
      </c>
      <c r="DA17" s="610">
        <v>105.85028854208551</v>
      </c>
      <c r="DB17" s="610">
        <v>105.83457113232842</v>
      </c>
      <c r="DC17" s="610">
        <v>106.27511178025159</v>
      </c>
      <c r="DD17" s="610">
        <v>106.52861074463914</v>
      </c>
      <c r="DE17" s="610">
        <v>106.72720220379765</v>
      </c>
      <c r="DF17" s="610">
        <v>106.81558886152874</v>
      </c>
      <c r="DG17" s="610">
        <v>106.70659140611319</v>
      </c>
      <c r="DH17" s="610">
        <v>106.67050451820374</v>
      </c>
      <c r="DI17" s="610">
        <v>106.68246894097072</v>
      </c>
      <c r="DJ17" s="610">
        <v>106.80253785187568</v>
      </c>
      <c r="DK17" s="610">
        <v>107.05195790483789</v>
      </c>
      <c r="DL17" s="610">
        <v>107.43613743290157</v>
      </c>
      <c r="DM17" s="610">
        <v>107.92423647280103</v>
      </c>
      <c r="DN17" s="610">
        <v>108.48387748175817</v>
      </c>
      <c r="DO17" s="610">
        <v>109.14547028106753</v>
      </c>
      <c r="DP17" s="610">
        <v>109.7619791463375</v>
      </c>
      <c r="DQ17" s="610">
        <v>110.37522732444795</v>
      </c>
      <c r="DR17" s="610">
        <v>110.97288052908326</v>
      </c>
      <c r="DS17" s="610">
        <v>111.5531072131612</v>
      </c>
      <c r="DT17" s="610">
        <v>112.11243524336696</v>
      </c>
      <c r="DU17" s="610">
        <v>112.65799514395528</v>
      </c>
      <c r="DV17" s="610">
        <v>113.1880982224575</v>
      </c>
      <c r="DW17" s="610">
        <v>113.75910476610555</v>
      </c>
      <c r="DX17" s="610">
        <v>114.1942425974501</v>
      </c>
      <c r="DY17" s="610">
        <v>114.52151302850207</v>
      </c>
      <c r="DZ17" s="610">
        <v>114.69828486729602</v>
      </c>
    </row>
    <row r="18" spans="1:130">
      <c r="B18" s="604" t="s">
        <v>484</v>
      </c>
      <c r="C18" s="611"/>
      <c r="D18" s="611"/>
      <c r="E18" s="611"/>
      <c r="F18" s="611"/>
      <c r="G18" s="611"/>
      <c r="H18" s="611"/>
      <c r="I18" s="611"/>
      <c r="J18" s="611"/>
      <c r="K18" s="611"/>
      <c r="L18" s="611"/>
      <c r="M18" s="611"/>
      <c r="N18" s="611"/>
      <c r="O18" s="611"/>
      <c r="P18" s="611"/>
      <c r="Q18" s="611"/>
      <c r="R18" s="611"/>
      <c r="S18" s="611"/>
      <c r="T18" s="611"/>
      <c r="U18" s="611"/>
      <c r="V18" s="611"/>
      <c r="W18" s="611"/>
      <c r="X18" s="611"/>
      <c r="Y18" s="611"/>
      <c r="Z18" s="611"/>
      <c r="AA18" s="611"/>
      <c r="AB18" s="611"/>
      <c r="AC18" s="611"/>
      <c r="AD18" s="611"/>
      <c r="AE18" s="611"/>
      <c r="AF18" s="611"/>
      <c r="AG18" s="611"/>
      <c r="AH18" s="611"/>
      <c r="AI18" s="611"/>
      <c r="AJ18" s="611"/>
      <c r="AK18" s="611"/>
      <c r="AL18" s="611"/>
      <c r="AM18" s="611"/>
      <c r="AN18" s="611"/>
      <c r="AO18" s="611"/>
      <c r="AP18" s="611"/>
      <c r="AQ18" s="611"/>
      <c r="AR18" s="611"/>
      <c r="AS18" s="611"/>
      <c r="AT18" s="611"/>
      <c r="AU18" s="611"/>
      <c r="AV18" s="611"/>
      <c r="AW18" s="611"/>
      <c r="AX18" s="611"/>
      <c r="AY18" s="611"/>
      <c r="AZ18" s="611"/>
      <c r="BA18" s="611"/>
      <c r="BB18" s="611"/>
      <c r="BC18" s="611"/>
      <c r="BD18" s="611"/>
      <c r="BE18" s="611"/>
      <c r="BF18" s="611"/>
      <c r="BG18" s="611"/>
      <c r="BH18" s="611"/>
      <c r="BI18" s="611"/>
      <c r="BJ18" s="611"/>
      <c r="BK18" s="611"/>
      <c r="BL18" s="611"/>
      <c r="BM18" s="611"/>
      <c r="BN18" s="611"/>
      <c r="BO18" s="611"/>
      <c r="BP18" s="611"/>
      <c r="BQ18" s="611"/>
      <c r="BR18" s="611"/>
      <c r="BS18" s="611"/>
      <c r="BT18" s="611"/>
      <c r="BU18" s="611"/>
      <c r="BV18" s="611"/>
      <c r="BW18" s="611"/>
      <c r="BX18" s="611"/>
      <c r="BY18" s="611"/>
      <c r="BZ18" s="611"/>
      <c r="CA18" s="611"/>
      <c r="CB18" s="611"/>
      <c r="CC18" s="611"/>
      <c r="CD18" s="611"/>
      <c r="CE18" s="611"/>
      <c r="CF18" s="611"/>
      <c r="CG18" s="611"/>
      <c r="CH18" s="611"/>
      <c r="CI18" s="611"/>
      <c r="CJ18" s="611"/>
      <c r="CK18" s="611"/>
      <c r="CL18" s="611"/>
      <c r="CM18" s="611"/>
      <c r="CN18" s="611"/>
      <c r="CO18" s="611"/>
      <c r="CP18" s="611"/>
      <c r="CQ18" s="611"/>
      <c r="CR18" s="611"/>
      <c r="CS18" s="611"/>
      <c r="CT18" s="611"/>
      <c r="CU18" s="611"/>
      <c r="CV18" s="611"/>
      <c r="CW18" s="611"/>
      <c r="CX18" s="611"/>
      <c r="CY18" s="611"/>
      <c r="CZ18" s="611"/>
      <c r="DA18" s="611"/>
      <c r="DB18" s="611"/>
      <c r="DC18" s="611"/>
      <c r="DD18" s="611"/>
      <c r="DE18" s="611"/>
      <c r="DF18" s="611"/>
      <c r="DG18" s="611"/>
      <c r="DH18" s="611"/>
      <c r="DI18" s="611"/>
      <c r="DJ18" s="611"/>
      <c r="DK18" s="611" t="s">
        <v>1421</v>
      </c>
      <c r="DL18" s="611"/>
      <c r="DM18" s="611"/>
      <c r="DN18" s="611"/>
      <c r="DO18" s="611"/>
      <c r="DP18" s="611"/>
      <c r="DQ18" s="611"/>
      <c r="DR18" s="611"/>
      <c r="DS18" s="611"/>
      <c r="DT18" s="611"/>
      <c r="DU18" s="611"/>
      <c r="DV18" s="611"/>
      <c r="DW18" s="611"/>
      <c r="DX18" s="611"/>
      <c r="DY18" s="611"/>
      <c r="DZ18" s="611"/>
    </row>
    <row r="19" spans="1:130" s="620" customFormat="1" ht="13.8">
      <c r="B19" s="605" t="s">
        <v>1362</v>
      </c>
      <c r="C19" s="612">
        <v>36.438614815678584</v>
      </c>
      <c r="D19" s="612">
        <v>38.29104346130633</v>
      </c>
      <c r="E19" s="612">
        <v>35.684156299632022</v>
      </c>
      <c r="F19" s="612">
        <v>37.634092991835686</v>
      </c>
      <c r="G19" s="612">
        <v>41.942286760478524</v>
      </c>
      <c r="H19" s="612">
        <v>41.502385244363829</v>
      </c>
      <c r="I19" s="612">
        <v>42.927007569711904</v>
      </c>
      <c r="J19" s="612">
        <v>49.613834986239233</v>
      </c>
      <c r="K19" s="612">
        <v>44.667224322380221</v>
      </c>
      <c r="L19" s="612">
        <v>39.635766764940456</v>
      </c>
      <c r="M19" s="612">
        <v>40.333722974006896</v>
      </c>
      <c r="N19" s="612">
        <v>40.836589314630771</v>
      </c>
      <c r="O19" s="612">
        <v>32.557859728828895</v>
      </c>
      <c r="P19" s="612">
        <v>30.92050625709718</v>
      </c>
      <c r="Q19" s="612">
        <v>29.527573378572299</v>
      </c>
      <c r="R19" s="612">
        <v>27.451098441492974</v>
      </c>
      <c r="S19" s="612">
        <v>26.618300453191612</v>
      </c>
      <c r="T19" s="612">
        <v>33.733368223710372</v>
      </c>
      <c r="U19" s="612">
        <v>41.279752726670637</v>
      </c>
      <c r="V19" s="612">
        <v>46.539980399651512</v>
      </c>
      <c r="W19" s="612">
        <v>52.754610840234335</v>
      </c>
      <c r="X19" s="612">
        <v>55.337554865048041</v>
      </c>
      <c r="Y19" s="612">
        <v>62.556635077949608</v>
      </c>
      <c r="Z19" s="612">
        <v>67.715068757228309</v>
      </c>
      <c r="AA19" s="612">
        <v>62.486301325915782</v>
      </c>
      <c r="AB19" s="612">
        <v>58.676843988679643</v>
      </c>
      <c r="AC19" s="612">
        <v>52.091120708018913</v>
      </c>
      <c r="AD19" s="612">
        <v>41.829286283923288</v>
      </c>
      <c r="AE19" s="612">
        <v>43.134082353396451</v>
      </c>
      <c r="AF19" s="612">
        <v>50.968822499454021</v>
      </c>
      <c r="AG19" s="612">
        <v>53.091857012023382</v>
      </c>
      <c r="AH19" s="612">
        <v>56.000328725653134</v>
      </c>
      <c r="AI19" s="612">
        <v>68.196244830899929</v>
      </c>
      <c r="AJ19" s="612">
        <v>59.633346188341022</v>
      </c>
      <c r="AK19" s="612">
        <v>60.823078710426444</v>
      </c>
      <c r="AL19" s="612">
        <v>63.437739649012038</v>
      </c>
      <c r="AM19" s="612">
        <v>69.439108925004234</v>
      </c>
      <c r="AN19" s="612">
        <v>76.390648085732181</v>
      </c>
      <c r="AO19" s="612">
        <v>83.663671920871892</v>
      </c>
      <c r="AP19" s="612">
        <v>89.229355942118318</v>
      </c>
      <c r="AQ19" s="612">
        <v>93.35893518324437</v>
      </c>
      <c r="AR19" s="612">
        <v>101.94214491610106</v>
      </c>
      <c r="AS19" s="612">
        <v>121.91942097381968</v>
      </c>
      <c r="AT19" s="612">
        <v>123.52464045441143</v>
      </c>
      <c r="AU19" s="612">
        <v>120.5654398305808</v>
      </c>
      <c r="AV19" s="612">
        <v>129.90817736240626</v>
      </c>
      <c r="AW19" s="612">
        <v>130.30164934541529</v>
      </c>
      <c r="AX19" s="612">
        <v>117.03703530780466</v>
      </c>
      <c r="AY19" s="612">
        <v>116.05670492995803</v>
      </c>
      <c r="AZ19" s="612">
        <v>129.31417301094845</v>
      </c>
      <c r="BA19" s="612">
        <v>137.7115010879329</v>
      </c>
      <c r="BB19" s="612">
        <v>163.39989454692045</v>
      </c>
      <c r="BC19" s="612">
        <v>181.77764103880722</v>
      </c>
      <c r="BD19" s="612">
        <v>227.36816295896958</v>
      </c>
      <c r="BE19" s="612">
        <v>222.24429067817888</v>
      </c>
      <c r="BF19" s="612">
        <v>125.94936079999951</v>
      </c>
      <c r="BG19" s="612">
        <v>98.740943896558406</v>
      </c>
      <c r="BH19" s="612">
        <v>110.59815848594947</v>
      </c>
      <c r="BI19" s="612">
        <v>121.00683206855987</v>
      </c>
      <c r="BJ19" s="612">
        <v>135.22525725050014</v>
      </c>
      <c r="BK19" s="612">
        <v>177.29058644917549</v>
      </c>
      <c r="BL19" s="612">
        <v>177.52983813385868</v>
      </c>
      <c r="BM19" s="612">
        <v>172.63165679772874</v>
      </c>
      <c r="BN19" s="612">
        <v>191.60518192142953</v>
      </c>
      <c r="BO19" s="612">
        <v>221.16650892590164</v>
      </c>
      <c r="BP19" s="612">
        <v>243.7343581075485</v>
      </c>
      <c r="BQ19" s="612">
        <v>235.14265347979187</v>
      </c>
      <c r="BR19" s="612">
        <v>233.3287221395673</v>
      </c>
      <c r="BS19" s="612">
        <v>244.78334357180054</v>
      </c>
      <c r="BT19" s="612">
        <v>226.6328503790854</v>
      </c>
      <c r="BU19" s="612">
        <v>224.54440735997662</v>
      </c>
      <c r="BV19" s="612">
        <v>223.20237947586315</v>
      </c>
      <c r="BW19" s="612">
        <v>229.04997158281017</v>
      </c>
      <c r="BX19" s="612">
        <v>220.42991291665103</v>
      </c>
      <c r="BY19" s="612">
        <v>231.19757686495703</v>
      </c>
      <c r="BZ19" s="612">
        <v>229.43763635430551</v>
      </c>
      <c r="CA19" s="612">
        <v>232.31151549520237</v>
      </c>
      <c r="CB19" s="612">
        <v>232.44608070320098</v>
      </c>
      <c r="CC19" s="612">
        <v>218.5024089556928</v>
      </c>
      <c r="CD19" s="612">
        <v>173.34291287576835</v>
      </c>
      <c r="CE19" s="612">
        <v>128.96619888592147</v>
      </c>
      <c r="CF19" s="612">
        <v>134.98584578200305</v>
      </c>
      <c r="CG19" s="612">
        <v>114.374411431167</v>
      </c>
      <c r="CH19" s="612">
        <v>100.54100767343613</v>
      </c>
      <c r="CI19" s="612">
        <v>81.043604315676006</v>
      </c>
      <c r="CJ19" s="612">
        <v>100.02272495411694</v>
      </c>
      <c r="CK19" s="612">
        <v>103.64533368999686</v>
      </c>
      <c r="CL19" s="612">
        <v>115.28833704021014</v>
      </c>
      <c r="CM19" s="612">
        <v>123.55074975375778</v>
      </c>
      <c r="CN19" s="612">
        <v>114.19953100184978</v>
      </c>
      <c r="CO19" s="612">
        <v>118.85125564119539</v>
      </c>
      <c r="CP19" s="612">
        <v>139.09183189294004</v>
      </c>
      <c r="CQ19" s="612">
        <v>150.78078813697198</v>
      </c>
      <c r="CR19" s="612">
        <v>160.08410842010775</v>
      </c>
      <c r="CS19" s="612">
        <v>167.76102954005179</v>
      </c>
      <c r="CT19" s="612">
        <v>152.15186232754962</v>
      </c>
      <c r="CU19" s="612">
        <v>135.86909365288776</v>
      </c>
      <c r="CV19" s="612">
        <v>135.57039014601995</v>
      </c>
      <c r="CW19" s="612">
        <v>122.93747854617902</v>
      </c>
      <c r="CX19" s="612">
        <v>127.32593884793896</v>
      </c>
      <c r="CY19" s="612">
        <v>103.80372951776133</v>
      </c>
      <c r="CZ19" s="612">
        <v>67.367236821891979</v>
      </c>
      <c r="DA19" s="612">
        <v>90.26990155065765</v>
      </c>
      <c r="DB19" s="612">
        <v>104.11370249530587</v>
      </c>
      <c r="DC19" s="612">
        <v>138.02457751474506</v>
      </c>
      <c r="DD19" s="612">
        <v>135.39825461841053</v>
      </c>
      <c r="DE19" s="612">
        <v>133.31947637528603</v>
      </c>
      <c r="DF19" s="612">
        <v>132.39872477131374</v>
      </c>
      <c r="DG19" s="612">
        <v>131.48672321183352</v>
      </c>
      <c r="DH19" s="612">
        <v>125.56861244282265</v>
      </c>
      <c r="DI19" s="612">
        <v>124.12523168653306</v>
      </c>
      <c r="DJ19" s="612">
        <v>124.65188707174933</v>
      </c>
      <c r="DK19" s="612">
        <v>121.24924806904808</v>
      </c>
      <c r="DL19" s="612">
        <v>121.24924806904808</v>
      </c>
      <c r="DM19" s="612">
        <v>121.24924806904808</v>
      </c>
      <c r="DN19" s="612">
        <v>121.24924806904808</v>
      </c>
      <c r="DO19" s="612">
        <v>118.84475873658728</v>
      </c>
      <c r="DP19" s="612">
        <v>118.84475873658728</v>
      </c>
      <c r="DQ19" s="612">
        <v>118.84475873658728</v>
      </c>
      <c r="DR19" s="612">
        <v>118.84475873658728</v>
      </c>
      <c r="DS19" s="612">
        <v>117.83782089005251</v>
      </c>
      <c r="DT19" s="612">
        <v>117.83782089005251</v>
      </c>
      <c r="DU19" s="612">
        <v>117.83782089005251</v>
      </c>
      <c r="DV19" s="612">
        <v>117.83782089005251</v>
      </c>
      <c r="DW19" s="612">
        <v>117.5737235161868</v>
      </c>
      <c r="DX19" s="612">
        <v>117.5737235161868</v>
      </c>
      <c r="DY19" s="612">
        <v>117.5737235161868</v>
      </c>
      <c r="DZ19" s="612">
        <v>117.5737235161868</v>
      </c>
    </row>
    <row r="20" spans="1:130" s="620" customFormat="1" ht="13.8">
      <c r="B20" s="605" t="s">
        <v>1051</v>
      </c>
      <c r="C20" s="611">
        <v>17.223333333333333</v>
      </c>
      <c r="D20" s="611">
        <v>18.176666666666666</v>
      </c>
      <c r="E20" s="611">
        <v>16.439999999999998</v>
      </c>
      <c r="F20" s="611">
        <v>16.976666666666667</v>
      </c>
      <c r="G20" s="611">
        <v>18.313333333333336</v>
      </c>
      <c r="H20" s="611">
        <v>19.486666666666668</v>
      </c>
      <c r="I20" s="611">
        <v>20.63</v>
      </c>
      <c r="J20" s="611">
        <v>23.063333333333333</v>
      </c>
      <c r="K20" s="611">
        <v>21.083333333333332</v>
      </c>
      <c r="L20" s="611">
        <v>18.489999999999998</v>
      </c>
      <c r="M20" s="611">
        <v>18.656666666666666</v>
      </c>
      <c r="N20" s="611">
        <v>18.84</v>
      </c>
      <c r="O20" s="611">
        <v>14.163333333333334</v>
      </c>
      <c r="P20" s="611">
        <v>13.280000000000001</v>
      </c>
      <c r="Q20" s="611">
        <v>13.003333333333336</v>
      </c>
      <c r="R20" s="611">
        <v>11.85</v>
      </c>
      <c r="S20" s="611">
        <v>11.643333333333333</v>
      </c>
      <c r="T20" s="611">
        <v>16.03</v>
      </c>
      <c r="U20" s="611">
        <v>20.443333333333332</v>
      </c>
      <c r="V20" s="611">
        <v>23.806666666666668</v>
      </c>
      <c r="W20" s="611">
        <v>26.616666666666664</v>
      </c>
      <c r="X20" s="611">
        <v>26.766666666666666</v>
      </c>
      <c r="Y20" s="611">
        <v>29.883333333333336</v>
      </c>
      <c r="Z20" s="611">
        <v>29.669999999999998</v>
      </c>
      <c r="AA20" s="611">
        <v>26.069999999999997</v>
      </c>
      <c r="AB20" s="611">
        <v>26.72666666666667</v>
      </c>
      <c r="AC20" s="611">
        <v>25.213333333333335</v>
      </c>
      <c r="AD20" s="611">
        <v>19.313333333333333</v>
      </c>
      <c r="AE20" s="611">
        <v>20.923333333333332</v>
      </c>
      <c r="AF20" s="611">
        <v>25.203333333333333</v>
      </c>
      <c r="AG20" s="611">
        <v>26.936666666666667</v>
      </c>
      <c r="AH20" s="611">
        <v>26.736666666666668</v>
      </c>
      <c r="AI20" s="611">
        <v>31.323262019783755</v>
      </c>
      <c r="AJ20" s="611">
        <v>26.538422318422317</v>
      </c>
      <c r="AK20" s="611">
        <v>28.398066168935731</v>
      </c>
      <c r="AL20" s="611">
        <v>29.353429951690817</v>
      </c>
      <c r="AM20" s="611">
        <v>32.0997261747914</v>
      </c>
      <c r="AN20" s="611">
        <v>35.58812650312651</v>
      </c>
      <c r="AO20" s="611">
        <v>40.500202020202018</v>
      </c>
      <c r="AP20" s="611">
        <v>42.678458811719679</v>
      </c>
      <c r="AQ20" s="611">
        <v>46.101754888428808</v>
      </c>
      <c r="AR20" s="611">
        <v>50.803441558441556</v>
      </c>
      <c r="AS20" s="611">
        <v>59.990477131564091</v>
      </c>
      <c r="AT20" s="611">
        <v>56.54422077922078</v>
      </c>
      <c r="AU20" s="611">
        <v>60.953930830039532</v>
      </c>
      <c r="AV20" s="611">
        <v>68.331886253842768</v>
      </c>
      <c r="AW20" s="611">
        <v>68.818035426731072</v>
      </c>
      <c r="AX20" s="611">
        <v>58.99563492063492</v>
      </c>
      <c r="AY20" s="611">
        <v>57.338152393500224</v>
      </c>
      <c r="AZ20" s="611">
        <v>66.157950310559002</v>
      </c>
      <c r="BA20" s="611">
        <v>73.450909749670615</v>
      </c>
      <c r="BB20" s="611">
        <v>87.697537591233242</v>
      </c>
      <c r="BC20" s="611">
        <v>95.223706004140809</v>
      </c>
      <c r="BD20" s="611">
        <v>120.99309764309766</v>
      </c>
      <c r="BE20" s="611">
        <v>115.80177949264906</v>
      </c>
      <c r="BF20" s="611">
        <v>55.840376811594204</v>
      </c>
      <c r="BG20" s="611">
        <v>44.088373737373736</v>
      </c>
      <c r="BH20" s="611">
        <v>59.240264550264534</v>
      </c>
      <c r="BI20" s="611">
        <v>68.219624087667555</v>
      </c>
      <c r="BJ20" s="611">
        <v>75.513751594621141</v>
      </c>
      <c r="BK20" s="611">
        <v>77.06332493673797</v>
      </c>
      <c r="BL20" s="611">
        <v>78.132840307840311</v>
      </c>
      <c r="BM20" s="611">
        <v>75.502222222222215</v>
      </c>
      <c r="BN20" s="611">
        <v>85.440723801158583</v>
      </c>
      <c r="BO20" s="611">
        <v>99.680342305037968</v>
      </c>
      <c r="BP20" s="611">
        <v>110.11515632515632</v>
      </c>
      <c r="BQ20" s="611">
        <v>103.22976640107073</v>
      </c>
      <c r="BR20" s="611">
        <v>103.1819672919673</v>
      </c>
      <c r="BS20" s="611">
        <v>112.46061327561328</v>
      </c>
      <c r="BT20" s="611">
        <v>102.87905452035885</v>
      </c>
      <c r="BU20" s="611">
        <v>102.7828519982433</v>
      </c>
      <c r="BV20" s="611">
        <v>101.90713658322352</v>
      </c>
      <c r="BW20" s="611">
        <v>105.10398044628481</v>
      </c>
      <c r="BX20" s="611">
        <v>99.314299077733878</v>
      </c>
      <c r="BY20" s="611">
        <v>107.3488208168643</v>
      </c>
      <c r="BZ20" s="611">
        <v>104.51065123282517</v>
      </c>
      <c r="CA20" s="611">
        <v>103.70469151138717</v>
      </c>
      <c r="CB20" s="611">
        <v>106.34923280423281</v>
      </c>
      <c r="CC20" s="611">
        <v>100.38951147081582</v>
      </c>
      <c r="CD20" s="611">
        <v>74.545999999999992</v>
      </c>
      <c r="CE20" s="611">
        <v>51.737505050505057</v>
      </c>
      <c r="CF20" s="611">
        <v>60.407366522366509</v>
      </c>
      <c r="CG20" s="611">
        <v>48.812765020808492</v>
      </c>
      <c r="CH20" s="611">
        <v>42.214531338226983</v>
      </c>
      <c r="CI20" s="611">
        <v>32.7705429031516</v>
      </c>
      <c r="CJ20" s="611">
        <v>44.805848965848959</v>
      </c>
      <c r="CK20" s="611">
        <v>44.708299245038376</v>
      </c>
      <c r="CL20" s="611">
        <v>49.061974506974508</v>
      </c>
      <c r="CM20" s="611">
        <v>52.963356609573999</v>
      </c>
      <c r="CN20" s="611">
        <v>49.423652613087398</v>
      </c>
      <c r="CO20" s="611">
        <v>50.172668507016333</v>
      </c>
      <c r="CP20" s="611">
        <v>58.695687830687831</v>
      </c>
      <c r="CQ20" s="611">
        <v>64.596599472990775</v>
      </c>
      <c r="CR20" s="611">
        <v>71.37579710144928</v>
      </c>
      <c r="CS20" s="611">
        <v>73.043708827404487</v>
      </c>
      <c r="CT20" s="611">
        <v>64.299224752703012</v>
      </c>
      <c r="CU20" s="611">
        <v>60.442111341154828</v>
      </c>
      <c r="CV20" s="611">
        <v>65.059207729468596</v>
      </c>
      <c r="CW20" s="611">
        <v>59.692236965932615</v>
      </c>
      <c r="CX20" s="611">
        <v>60.370842064537719</v>
      </c>
      <c r="CY20" s="611">
        <v>49.08619126043039</v>
      </c>
      <c r="CZ20" s="611">
        <v>30.3268278018278</v>
      </c>
      <c r="DA20" s="611">
        <v>42.036625677060464</v>
      </c>
      <c r="DB20" s="611">
        <v>43.698501578936366</v>
      </c>
      <c r="DC20" s="611">
        <v>58.25</v>
      </c>
      <c r="DD20" s="611">
        <v>60.041602777999998</v>
      </c>
      <c r="DE20" s="611">
        <v>58.608168555666673</v>
      </c>
      <c r="DF20" s="611">
        <v>57.190708666666673</v>
      </c>
      <c r="DG20" s="611">
        <v>56.045952444333331</v>
      </c>
      <c r="DH20" s="611">
        <v>55.155786222333326</v>
      </c>
      <c r="DI20" s="611">
        <v>54.390308222333339</v>
      </c>
      <c r="DJ20" s="611">
        <v>53.745781666666666</v>
      </c>
      <c r="DK20" s="611">
        <v>52.542144222249995</v>
      </c>
      <c r="DL20" s="611">
        <v>52.542144222249995</v>
      </c>
      <c r="DM20" s="611">
        <v>52.542144222249995</v>
      </c>
      <c r="DN20" s="611">
        <v>52.542144222249995</v>
      </c>
      <c r="DO20" s="611">
        <v>51.308511972250002</v>
      </c>
      <c r="DP20" s="611">
        <v>51.308511972250002</v>
      </c>
      <c r="DQ20" s="611">
        <v>51.308511972250002</v>
      </c>
      <c r="DR20" s="611">
        <v>51.308511972250002</v>
      </c>
      <c r="DS20" s="611">
        <v>50.727415722250001</v>
      </c>
      <c r="DT20" s="611">
        <v>50.727415722250001</v>
      </c>
      <c r="DU20" s="611">
        <v>50.727415722250001</v>
      </c>
      <c r="DV20" s="611">
        <v>50.727415722250001</v>
      </c>
      <c r="DW20" s="611">
        <v>50.549666416833333</v>
      </c>
      <c r="DX20" s="611">
        <v>50.549666416833333</v>
      </c>
      <c r="DY20" s="611">
        <v>50.549666416833333</v>
      </c>
      <c r="DZ20" s="611">
        <v>50.549666416833333</v>
      </c>
    </row>
    <row r="21" spans="1:130" s="620" customFormat="1" ht="13.8">
      <c r="A21" s="620" t="s">
        <v>1439</v>
      </c>
      <c r="B21" s="605" t="s">
        <v>1363</v>
      </c>
      <c r="C21" s="612">
        <v>95.371170327579449</v>
      </c>
      <c r="D21" s="612">
        <v>92.906735524364066</v>
      </c>
      <c r="E21" s="612">
        <v>97.459267779807675</v>
      </c>
      <c r="F21" s="612">
        <v>101.5762042459575</v>
      </c>
      <c r="G21" s="612">
        <v>106.21983781051937</v>
      </c>
      <c r="H21" s="612">
        <v>111.62312936952048</v>
      </c>
      <c r="I21" s="612">
        <v>106.93951690585008</v>
      </c>
      <c r="J21" s="612">
        <v>99.096519199373745</v>
      </c>
      <c r="K21" s="612">
        <v>103.68933805708004</v>
      </c>
      <c r="L21" s="612">
        <v>99.086541037269143</v>
      </c>
      <c r="M21" s="612">
        <v>94.190952563813013</v>
      </c>
      <c r="N21" s="612">
        <v>96.519825169905516</v>
      </c>
      <c r="O21" s="612">
        <v>96.44184039839611</v>
      </c>
      <c r="P21" s="612">
        <v>99.15371699804912</v>
      </c>
      <c r="Q21" s="612">
        <v>90.765336041609871</v>
      </c>
      <c r="R21" s="612">
        <v>91.275970765903367</v>
      </c>
      <c r="S21" s="612">
        <v>85.697375856978155</v>
      </c>
      <c r="T21" s="612">
        <v>83.145430835550911</v>
      </c>
      <c r="U21" s="612">
        <v>81.299390298393703</v>
      </c>
      <c r="V21" s="612">
        <v>81.494083241571545</v>
      </c>
      <c r="W21" s="612">
        <v>83.717357476179572</v>
      </c>
      <c r="X21" s="612">
        <v>87.084584101158001</v>
      </c>
      <c r="Y21" s="612">
        <v>80.711153524616151</v>
      </c>
      <c r="Z21" s="612">
        <v>81.472640476332117</v>
      </c>
      <c r="AA21" s="612">
        <v>82.331265728416454</v>
      </c>
      <c r="AB21" s="612">
        <v>85.085237106478587</v>
      </c>
      <c r="AC21" s="612">
        <v>86.829305509889068</v>
      </c>
      <c r="AD21" s="612">
        <v>81.977526231978104</v>
      </c>
      <c r="AE21" s="612">
        <v>85.069819439382613</v>
      </c>
      <c r="AF21" s="612">
        <v>87.137453520661609</v>
      </c>
      <c r="AG21" s="612">
        <v>89.165817827731487</v>
      </c>
      <c r="AH21" s="612">
        <v>92.375016221389174</v>
      </c>
      <c r="AI21" s="612">
        <v>93.199557984679643</v>
      </c>
      <c r="AJ21" s="612">
        <v>95.48926213506104</v>
      </c>
      <c r="AK21" s="612">
        <v>94.63805647296806</v>
      </c>
      <c r="AL21" s="612">
        <v>103.10559052798138</v>
      </c>
      <c r="AM21" s="612">
        <v>106.2559312984217</v>
      </c>
      <c r="AN21" s="612">
        <v>112.39239610756154</v>
      </c>
      <c r="AO21" s="612">
        <v>102.53429066321435</v>
      </c>
      <c r="AP21" s="612">
        <v>104.01253824205186</v>
      </c>
      <c r="AQ21" s="612">
        <v>111.16170144422726</v>
      </c>
      <c r="AR21" s="612">
        <v>109.98706334713707</v>
      </c>
      <c r="AS21" s="612">
        <v>105.17142506426467</v>
      </c>
      <c r="AT21" s="612">
        <v>104.1506248326627</v>
      </c>
      <c r="AU21" s="612">
        <v>108.87240480460483</v>
      </c>
      <c r="AV21" s="612">
        <v>119.83777610248048</v>
      </c>
      <c r="AW21" s="612">
        <v>117.57238646763848</v>
      </c>
      <c r="AX21" s="612">
        <v>118.6495585055489</v>
      </c>
      <c r="AY21" s="612">
        <v>123.79047744412122</v>
      </c>
      <c r="AZ21" s="612">
        <v>129.22669987291425</v>
      </c>
      <c r="BA21" s="612">
        <v>132.89715910778284</v>
      </c>
      <c r="BB21" s="612">
        <v>143.90132799579376</v>
      </c>
      <c r="BC21" s="612">
        <v>160.8279552697793</v>
      </c>
      <c r="BD21" s="612">
        <v>172.384230606046</v>
      </c>
      <c r="BE21" s="612">
        <v>162.66858315423488</v>
      </c>
      <c r="BF21" s="612">
        <v>126.99067757148376</v>
      </c>
      <c r="BG21" s="612">
        <v>122.44401777452386</v>
      </c>
      <c r="BH21" s="612">
        <v>136.19658011395762</v>
      </c>
      <c r="BI21" s="612">
        <v>130.19041161772788</v>
      </c>
      <c r="BJ21" s="612">
        <v>135.05792536936821</v>
      </c>
      <c r="BK21" s="612">
        <v>99.372793529947231</v>
      </c>
      <c r="BL21" s="612">
        <v>100.11210388494908</v>
      </c>
      <c r="BM21" s="612">
        <v>105.39979067329402</v>
      </c>
      <c r="BN21" s="612">
        <v>116.68339540001104</v>
      </c>
      <c r="BO21" s="612">
        <v>127.8889331631231</v>
      </c>
      <c r="BP21" s="612">
        <v>130.14973965584784</v>
      </c>
      <c r="BQ21" s="612">
        <v>124.71957262995996</v>
      </c>
      <c r="BR21" s="612">
        <v>117.12733313601079</v>
      </c>
      <c r="BS21" s="612">
        <v>120.51241957129527</v>
      </c>
      <c r="BT21" s="612">
        <v>118.4869964672004</v>
      </c>
      <c r="BU21" s="612">
        <v>123.59173989506819</v>
      </c>
      <c r="BV21" s="612">
        <v>120.90166887463441</v>
      </c>
      <c r="BW21" s="612">
        <v>121.67708520775115</v>
      </c>
      <c r="BX21" s="612">
        <v>125.08612856548946</v>
      </c>
      <c r="BY21" s="612">
        <v>119.16672873455134</v>
      </c>
      <c r="BZ21" s="612">
        <v>116.02610115958352</v>
      </c>
      <c r="CA21" s="612">
        <v>122.30409468735449</v>
      </c>
      <c r="CB21" s="612">
        <v>126.17678453163863</v>
      </c>
      <c r="CC21" s="612">
        <v>115.33911674231943</v>
      </c>
      <c r="CD21" s="612">
        <v>110.55558155025714</v>
      </c>
      <c r="CE21" s="612">
        <v>101.67391435487582</v>
      </c>
      <c r="CF21" s="612">
        <v>100.65058213489148</v>
      </c>
      <c r="CG21" s="612">
        <v>97.84409772789742</v>
      </c>
      <c r="CH21" s="612">
        <v>93.98297190354991</v>
      </c>
      <c r="CI21" s="612">
        <v>94.343764540202983</v>
      </c>
      <c r="CJ21" s="612">
        <v>101.69621711702099</v>
      </c>
      <c r="CK21" s="612">
        <v>102.57136867341008</v>
      </c>
      <c r="CL21" s="612">
        <v>101.38864966936598</v>
      </c>
      <c r="CM21" s="612">
        <v>105.66491780230403</v>
      </c>
      <c r="CN21" s="612">
        <v>104.18019263568927</v>
      </c>
      <c r="CO21" s="612">
        <v>103.26469350516949</v>
      </c>
      <c r="CP21" s="612">
        <v>102.07482731066465</v>
      </c>
      <c r="CQ21" s="612">
        <v>106.20547173500381</v>
      </c>
      <c r="CR21" s="612">
        <v>106.38717471672406</v>
      </c>
      <c r="CS21" s="612">
        <v>99.106055385458362</v>
      </c>
      <c r="CT21" s="612">
        <v>98.322176292885729</v>
      </c>
      <c r="CU21" s="612">
        <v>99.100618809295042</v>
      </c>
      <c r="CV21" s="612">
        <v>99.958777255170261</v>
      </c>
      <c r="CW21" s="612">
        <v>98.195153827483963</v>
      </c>
      <c r="CX21" s="612">
        <v>100.22630907721391</v>
      </c>
      <c r="CY21" s="612">
        <v>101.23800705475234</v>
      </c>
      <c r="CZ21" s="612">
        <v>96.418667769612412</v>
      </c>
      <c r="DA21" s="612">
        <v>98.753016684939311</v>
      </c>
      <c r="DB21" s="612">
        <v>107.66233433847725</v>
      </c>
      <c r="DC21" s="612">
        <v>115.37250222824169</v>
      </c>
      <c r="DD21" s="612">
        <v>116.875219931061</v>
      </c>
      <c r="DE21" s="612">
        <v>115.17119935581673</v>
      </c>
      <c r="DF21" s="612">
        <v>112.88303298654706</v>
      </c>
      <c r="DG21" s="612">
        <v>113.48023059596764</v>
      </c>
      <c r="DH21" s="612">
        <v>114.01804778847674</v>
      </c>
      <c r="DI21" s="612">
        <v>111.98384498648194</v>
      </c>
      <c r="DJ21" s="612">
        <v>111.70321333532596</v>
      </c>
      <c r="DK21" s="612">
        <v>112.21092810540202</v>
      </c>
      <c r="DL21" s="612">
        <v>112.21092810540202</v>
      </c>
      <c r="DM21" s="612">
        <v>112.21092810540202</v>
      </c>
      <c r="DN21" s="612">
        <v>112.21092810540202</v>
      </c>
      <c r="DO21" s="612">
        <v>112.27969352894173</v>
      </c>
      <c r="DP21" s="612">
        <v>112.27969352894173</v>
      </c>
      <c r="DQ21" s="612">
        <v>112.27969352894173</v>
      </c>
      <c r="DR21" s="612">
        <v>112.27969352894173</v>
      </c>
      <c r="DS21" s="612">
        <v>112.27969352894173</v>
      </c>
      <c r="DT21" s="612">
        <v>112.27969352894173</v>
      </c>
      <c r="DU21" s="612">
        <v>112.27969352894173</v>
      </c>
      <c r="DV21" s="612">
        <v>112.27969352894173</v>
      </c>
      <c r="DW21" s="612">
        <v>112.27969352894173</v>
      </c>
      <c r="DX21" s="612">
        <v>112.27969352894173</v>
      </c>
      <c r="DY21" s="612">
        <v>112.27969352894173</v>
      </c>
      <c r="DZ21" s="612">
        <v>112.27969352894173</v>
      </c>
    </row>
    <row r="22" spans="1:130" s="620" customFormat="1" ht="13.8">
      <c r="B22" s="605" t="s">
        <v>1364</v>
      </c>
      <c r="C22" s="612">
        <v>102.89228894532596</v>
      </c>
      <c r="D22" s="612">
        <v>106.26118723749484</v>
      </c>
      <c r="E22" s="612">
        <v>94.877368446610376</v>
      </c>
      <c r="F22" s="612">
        <v>94.787038741081844</v>
      </c>
      <c r="G22" s="612">
        <v>93.872764674869458</v>
      </c>
      <c r="H22" s="612">
        <v>93.786235243241222</v>
      </c>
      <c r="I22" s="612">
        <v>93.104918366635772</v>
      </c>
      <c r="J22" s="612">
        <v>92.040803993615953</v>
      </c>
      <c r="K22" s="612">
        <v>92.023028144856923</v>
      </c>
      <c r="L22" s="612">
        <v>88.723754364622607</v>
      </c>
      <c r="M22" s="612">
        <v>84.373666558806093</v>
      </c>
      <c r="N22" s="612">
        <v>77.130119792113845</v>
      </c>
      <c r="O22" s="612">
        <v>72.615197268400735</v>
      </c>
      <c r="P22" s="612">
        <v>71.713242441556176</v>
      </c>
      <c r="Q22" s="612">
        <v>68.993793919286915</v>
      </c>
      <c r="R22" s="612">
        <v>67.510619541905456</v>
      </c>
      <c r="S22" s="612">
        <v>68.903849905940532</v>
      </c>
      <c r="T22" s="612">
        <v>69.537071746721409</v>
      </c>
      <c r="U22" s="612">
        <v>69.572298779659263</v>
      </c>
      <c r="V22" s="612">
        <v>71.63102488949977</v>
      </c>
      <c r="W22" s="612">
        <v>72.832952150882292</v>
      </c>
      <c r="X22" s="612">
        <v>74.455069286290978</v>
      </c>
      <c r="Y22" s="612">
        <v>71.305477202877739</v>
      </c>
      <c r="Z22" s="612">
        <v>69.884323202192476</v>
      </c>
      <c r="AA22" s="612">
        <v>68.838618172807557</v>
      </c>
      <c r="AB22" s="612">
        <v>67.394752260210097</v>
      </c>
      <c r="AC22" s="612">
        <v>63.68892863833878</v>
      </c>
      <c r="AD22" s="612">
        <v>59.568262800230684</v>
      </c>
      <c r="AE22" s="612">
        <v>61.116673704272536</v>
      </c>
      <c r="AF22" s="612">
        <v>63.281926261690209</v>
      </c>
      <c r="AG22" s="612">
        <v>70.394985342243842</v>
      </c>
      <c r="AH22" s="612">
        <v>72.499074942678789</v>
      </c>
      <c r="AI22" s="612">
        <v>74.867182513308393</v>
      </c>
      <c r="AJ22" s="612">
        <v>75.038230145662908</v>
      </c>
      <c r="AK22" s="612">
        <v>76.667358144224622</v>
      </c>
      <c r="AL22" s="612">
        <v>81.347502019428603</v>
      </c>
      <c r="AM22" s="612">
        <v>83.605636655690219</v>
      </c>
      <c r="AN22" s="612">
        <v>85.383447495866889</v>
      </c>
      <c r="AO22" s="612">
        <v>83.059706375573384</v>
      </c>
      <c r="AP22" s="612">
        <v>79.860806545121704</v>
      </c>
      <c r="AQ22" s="612">
        <v>82.41212075202624</v>
      </c>
      <c r="AR22" s="612">
        <v>84.16110533745227</v>
      </c>
      <c r="AS22" s="612">
        <v>87.144739473548967</v>
      </c>
      <c r="AT22" s="612">
        <v>88.234024954896583</v>
      </c>
      <c r="AU22" s="612">
        <v>93.483419813207519</v>
      </c>
      <c r="AV22" s="612">
        <v>99.302398923174707</v>
      </c>
      <c r="AW22" s="612">
        <v>100.10975915124146</v>
      </c>
      <c r="AX22" s="612">
        <v>96.912708298687107</v>
      </c>
      <c r="AY22" s="612">
        <v>102.82092040052835</v>
      </c>
      <c r="AZ22" s="612">
        <v>103.84578858592415</v>
      </c>
      <c r="BA22" s="612">
        <v>99.5582553163797</v>
      </c>
      <c r="BB22" s="612">
        <v>104.02256521058959</v>
      </c>
      <c r="BC22" s="612">
        <v>111.13905057943488</v>
      </c>
      <c r="BD22" s="612">
        <v>114.58923863745173</v>
      </c>
      <c r="BE22" s="612">
        <v>114.54668924789698</v>
      </c>
      <c r="BF22" s="612">
        <v>93.878207738529113</v>
      </c>
      <c r="BG22" s="612">
        <v>87.617774738825517</v>
      </c>
      <c r="BH22" s="612">
        <v>90.571744436737362</v>
      </c>
      <c r="BI22" s="612">
        <v>95.073411509992098</v>
      </c>
      <c r="BJ22" s="612">
        <v>105.0294617288863</v>
      </c>
      <c r="BK22" s="612">
        <v>116.8164998766357</v>
      </c>
      <c r="BL22" s="612">
        <v>126.29851323629639</v>
      </c>
      <c r="BM22" s="612">
        <v>125.12649973455309</v>
      </c>
      <c r="BN22" s="612">
        <v>150.04990715533026</v>
      </c>
      <c r="BO22" s="612">
        <v>181.08629254086364</v>
      </c>
      <c r="BP22" s="612">
        <v>173.99656966649306</v>
      </c>
      <c r="BQ22" s="612">
        <v>154.8879452696209</v>
      </c>
      <c r="BR22" s="612">
        <v>134.15040922602984</v>
      </c>
      <c r="BS22" s="612">
        <v>135.48549803268997</v>
      </c>
      <c r="BT22" s="612">
        <v>130.88056635516628</v>
      </c>
      <c r="BU22" s="612">
        <v>121.94094883814019</v>
      </c>
      <c r="BV22" s="612">
        <v>123.44749029846021</v>
      </c>
      <c r="BW22" s="612">
        <v>125.22171986866208</v>
      </c>
      <c r="BX22" s="612">
        <v>124.96033422764189</v>
      </c>
      <c r="BY22" s="612">
        <v>119.3579127724981</v>
      </c>
      <c r="BZ22" s="612">
        <v>119.51987718218852</v>
      </c>
      <c r="CA22" s="612">
        <v>119.47768838102458</v>
      </c>
      <c r="CB22" s="612">
        <v>117.51548350809485</v>
      </c>
      <c r="CC22" s="612">
        <v>110.11992923633709</v>
      </c>
      <c r="CD22" s="612">
        <v>105.1782946574853</v>
      </c>
      <c r="CE22" s="612">
        <v>104.26418062522816</v>
      </c>
      <c r="CF22" s="612">
        <v>104.33069491561916</v>
      </c>
      <c r="CG22" s="612">
        <v>97.157685737760048</v>
      </c>
      <c r="CH22" s="612">
        <v>94.326001709287326</v>
      </c>
      <c r="CI22" s="612">
        <v>94.51823455304104</v>
      </c>
      <c r="CJ22" s="612">
        <v>100.56233512271704</v>
      </c>
      <c r="CK22" s="612">
        <v>101.85071343370915</v>
      </c>
      <c r="CL22" s="612">
        <v>103.06871689053285</v>
      </c>
      <c r="CM22" s="612">
        <v>109.67782025622535</v>
      </c>
      <c r="CN22" s="612">
        <v>106.34231711914906</v>
      </c>
      <c r="CO22" s="612">
        <v>102.74066276550298</v>
      </c>
      <c r="CP22" s="612">
        <v>102.21912009879968</v>
      </c>
      <c r="CQ22" s="612">
        <v>110.23856480283747</v>
      </c>
      <c r="CR22" s="612">
        <v>110.10384466194523</v>
      </c>
      <c r="CS22" s="612">
        <v>106.46462241030999</v>
      </c>
      <c r="CT22" s="612">
        <v>102.56832940646835</v>
      </c>
      <c r="CU22" s="612">
        <v>104.18465852130369</v>
      </c>
      <c r="CV22" s="612">
        <v>105.02532408291637</v>
      </c>
      <c r="CW22" s="612">
        <v>98.823664621896185</v>
      </c>
      <c r="CX22" s="612">
        <v>98.075578459905117</v>
      </c>
      <c r="CY22" s="612">
        <v>99.001956369663887</v>
      </c>
      <c r="CZ22" s="612">
        <v>91.314451735981592</v>
      </c>
      <c r="DA22" s="612">
        <v>95.174587241853217</v>
      </c>
      <c r="DB22" s="612">
        <v>106.82334714434795</v>
      </c>
      <c r="DC22" s="612">
        <v>111.6060733308483</v>
      </c>
      <c r="DD22" s="612">
        <v>111.53240890967881</v>
      </c>
      <c r="DE22" s="612">
        <v>111.0829731510494</v>
      </c>
      <c r="DF22" s="612">
        <v>108.74257236965616</v>
      </c>
      <c r="DG22" s="612">
        <v>108.38019442746582</v>
      </c>
      <c r="DH22" s="612">
        <v>108.22188597490485</v>
      </c>
      <c r="DI22" s="612">
        <v>107.98689686563466</v>
      </c>
      <c r="DJ22" s="612">
        <v>106.35805130295658</v>
      </c>
      <c r="DK22" s="612">
        <v>105.7164691954097</v>
      </c>
      <c r="DL22" s="612">
        <v>105.7164691954097</v>
      </c>
      <c r="DM22" s="612">
        <v>105.7164691954097</v>
      </c>
      <c r="DN22" s="612">
        <v>105.7164691954097</v>
      </c>
      <c r="DO22" s="612">
        <v>105.7164691954097</v>
      </c>
      <c r="DP22" s="612">
        <v>105.7164691954097</v>
      </c>
      <c r="DQ22" s="612">
        <v>105.7164691954097</v>
      </c>
      <c r="DR22" s="612">
        <v>105.7164691954097</v>
      </c>
      <c r="DS22" s="612">
        <v>105.7164691954097</v>
      </c>
      <c r="DT22" s="612">
        <v>105.7164691954097</v>
      </c>
      <c r="DU22" s="612">
        <v>105.7164691954097</v>
      </c>
      <c r="DV22" s="612">
        <v>105.7164691954097</v>
      </c>
      <c r="DW22" s="612">
        <v>105.7164691954097</v>
      </c>
      <c r="DX22" s="612">
        <v>105.7164691954097</v>
      </c>
      <c r="DY22" s="612">
        <v>105.7164691954097</v>
      </c>
      <c r="DZ22" s="612">
        <v>105.7164691954097</v>
      </c>
    </row>
    <row r="23" spans="1:130" s="620" customFormat="1" ht="13.8">
      <c r="B23" s="605" t="s">
        <v>1365</v>
      </c>
      <c r="C23" s="612">
        <v>64.70047674428568</v>
      </c>
      <c r="D23" s="612">
        <v>61.753794819012242</v>
      </c>
      <c r="E23" s="612">
        <v>64.558075281325443</v>
      </c>
      <c r="F23" s="612">
        <v>61.677362426898384</v>
      </c>
      <c r="G23" s="612">
        <v>59.523371045684037</v>
      </c>
      <c r="H23" s="612">
        <v>58.541560606661058</v>
      </c>
      <c r="I23" s="612">
        <v>52.735002136078329</v>
      </c>
      <c r="J23" s="612">
        <v>52.989073310818796</v>
      </c>
      <c r="K23" s="612">
        <v>57.652204281905917</v>
      </c>
      <c r="L23" s="612">
        <v>57.763439423458337</v>
      </c>
      <c r="M23" s="612">
        <v>56.482741316046592</v>
      </c>
      <c r="N23" s="612">
        <v>51.745512232217656</v>
      </c>
      <c r="O23" s="612">
        <v>47.847769323210102</v>
      </c>
      <c r="P23" s="612">
        <v>46.376618338266127</v>
      </c>
      <c r="Q23" s="612">
        <v>44.038432579555213</v>
      </c>
      <c r="R23" s="612">
        <v>42.014883695500849</v>
      </c>
      <c r="S23" s="612">
        <v>40.497059890092842</v>
      </c>
      <c r="T23" s="612">
        <v>43.118052151999997</v>
      </c>
      <c r="U23" s="612">
        <v>47.712856752504699</v>
      </c>
      <c r="V23" s="612">
        <v>50.507381452545474</v>
      </c>
      <c r="W23" s="612">
        <v>54.661617971783329</v>
      </c>
      <c r="X23" s="612">
        <v>52.497495927307732</v>
      </c>
      <c r="Y23" s="612">
        <v>52.783788021152652</v>
      </c>
      <c r="Z23" s="612">
        <v>50.637041581062149</v>
      </c>
      <c r="AA23" s="612">
        <v>49.673741265930971</v>
      </c>
      <c r="AB23" s="612">
        <v>48.163923887289691</v>
      </c>
      <c r="AC23" s="612">
        <v>43.693105844499357</v>
      </c>
      <c r="AD23" s="612">
        <v>42.08241840687446</v>
      </c>
      <c r="AE23" s="612">
        <v>45.021669533337537</v>
      </c>
      <c r="AF23" s="612">
        <v>46.070039984049444</v>
      </c>
      <c r="AG23" s="612">
        <v>44.709082934261147</v>
      </c>
      <c r="AH23" s="612">
        <v>45.772217536177912</v>
      </c>
      <c r="AI23" s="612">
        <v>49.650685220477698</v>
      </c>
      <c r="AJ23" s="612">
        <v>49.572712400129809</v>
      </c>
      <c r="AK23" s="612">
        <v>52.645414414816123</v>
      </c>
      <c r="AL23" s="612">
        <v>60.690447203356243</v>
      </c>
      <c r="AM23" s="612">
        <v>73.084836970827681</v>
      </c>
      <c r="AN23" s="612">
        <v>71.048745193065045</v>
      </c>
      <c r="AO23" s="612">
        <v>73.951454471633639</v>
      </c>
      <c r="AP23" s="612">
        <v>77.277371135913057</v>
      </c>
      <c r="AQ23" s="612">
        <v>88.135805349036502</v>
      </c>
      <c r="AR23" s="612">
        <v>89.75292066752219</v>
      </c>
      <c r="AS23" s="612">
        <v>90.313362237170566</v>
      </c>
      <c r="AT23" s="612">
        <v>95.740057622557828</v>
      </c>
      <c r="AU23" s="612">
        <v>112.1421710999612</v>
      </c>
      <c r="AV23" s="612">
        <v>140.19269861380533</v>
      </c>
      <c r="AW23" s="612">
        <v>154.99464695475697</v>
      </c>
      <c r="AX23" s="612">
        <v>164.21498117498544</v>
      </c>
      <c r="AY23" s="612">
        <v>171.77689732574285</v>
      </c>
      <c r="AZ23" s="612">
        <v>199.17747616516698</v>
      </c>
      <c r="BA23" s="612">
        <v>172.31276947611133</v>
      </c>
      <c r="BB23" s="612">
        <v>162.57750012541985</v>
      </c>
      <c r="BC23" s="612">
        <v>181.89345944965254</v>
      </c>
      <c r="BD23" s="612">
        <v>179.89407336811385</v>
      </c>
      <c r="BE23" s="612">
        <v>161.09572692819702</v>
      </c>
      <c r="BF23" s="612">
        <v>110.99599008252619</v>
      </c>
      <c r="BG23" s="612">
        <v>105.28470914352972</v>
      </c>
      <c r="BH23" s="612">
        <v>116.50216009045135</v>
      </c>
      <c r="BI23" s="612">
        <v>148.65191699667898</v>
      </c>
      <c r="BJ23" s="612">
        <v>163.06506018964879</v>
      </c>
      <c r="BK23" s="612">
        <v>174.02311093845171</v>
      </c>
      <c r="BL23" s="612">
        <v>188.39073505163185</v>
      </c>
      <c r="BM23" s="612">
        <v>177.06147166475526</v>
      </c>
      <c r="BN23" s="612">
        <v>203.87526663334782</v>
      </c>
      <c r="BO23" s="612">
        <v>227.04549360447854</v>
      </c>
      <c r="BP23" s="612">
        <v>219.90154728444017</v>
      </c>
      <c r="BQ23" s="612">
        <v>212.85762607538595</v>
      </c>
      <c r="BR23" s="612">
        <v>177.62220572214309</v>
      </c>
      <c r="BS23" s="612">
        <v>186.06337472593748</v>
      </c>
      <c r="BT23" s="612">
        <v>177.43568885476176</v>
      </c>
      <c r="BU23" s="612">
        <v>159.1644800872912</v>
      </c>
      <c r="BV23" s="612">
        <v>165.72666488684743</v>
      </c>
      <c r="BW23" s="612">
        <v>180.59289760070644</v>
      </c>
      <c r="BX23" s="612">
        <v>159.4049120287128</v>
      </c>
      <c r="BY23" s="612">
        <v>160.04660345541319</v>
      </c>
      <c r="BZ23" s="612">
        <v>161.63332714483218</v>
      </c>
      <c r="CA23" s="612">
        <v>154.19160501396087</v>
      </c>
      <c r="CB23" s="612">
        <v>149.0443804784494</v>
      </c>
      <c r="CC23" s="612">
        <v>146.64050040286313</v>
      </c>
      <c r="CD23" s="612">
        <v>131.2153185460426</v>
      </c>
      <c r="CE23" s="612">
        <v>116.43545576561343</v>
      </c>
      <c r="CF23" s="612">
        <v>113.35143090807786</v>
      </c>
      <c r="CG23" s="612">
        <v>101.1970671281714</v>
      </c>
      <c r="CH23" s="612">
        <v>91.434035198970108</v>
      </c>
      <c r="CI23" s="612">
        <v>90.500301952100486</v>
      </c>
      <c r="CJ23" s="612">
        <v>96.636711512486258</v>
      </c>
      <c r="CK23" s="612">
        <v>100.89638594927538</v>
      </c>
      <c r="CL23" s="612">
        <v>111.96660058613791</v>
      </c>
      <c r="CM23" s="612">
        <v>125.76864479857564</v>
      </c>
      <c r="CN23" s="612">
        <v>112.80588320996088</v>
      </c>
      <c r="CO23" s="612">
        <v>123.43509296843024</v>
      </c>
      <c r="CP23" s="612">
        <v>126.7451447696847</v>
      </c>
      <c r="CQ23" s="612">
        <v>135.56567144107422</v>
      </c>
      <c r="CR23" s="612">
        <v>134.51856303575076</v>
      </c>
      <c r="CS23" s="612">
        <v>125.51079906772553</v>
      </c>
      <c r="CT23" s="612">
        <v>125.55425917784093</v>
      </c>
      <c r="CU23" s="612">
        <v>131.96215714740043</v>
      </c>
      <c r="CV23" s="612">
        <v>139.91577579847973</v>
      </c>
      <c r="CW23" s="612">
        <v>138.54121962170782</v>
      </c>
      <c r="CX23" s="612">
        <v>130.03396631524012</v>
      </c>
      <c r="CY23" s="612">
        <v>126.48930478480115</v>
      </c>
      <c r="CZ23" s="612">
        <v>122.98303542862307</v>
      </c>
      <c r="DA23" s="612">
        <v>146.77429555000879</v>
      </c>
      <c r="DB23" s="612">
        <v>163.13269451657544</v>
      </c>
      <c r="DC23" s="612">
        <v>190.48372522572916</v>
      </c>
      <c r="DD23" s="612">
        <v>188.71494656053645</v>
      </c>
      <c r="DE23" s="612">
        <v>182.73199134688485</v>
      </c>
      <c r="DF23" s="612">
        <v>177.04100730512906</v>
      </c>
      <c r="DG23" s="612">
        <v>176.80923176646257</v>
      </c>
      <c r="DH23" s="612">
        <v>176.58212071825687</v>
      </c>
      <c r="DI23" s="612">
        <v>176.34724987633379</v>
      </c>
      <c r="DJ23" s="612">
        <v>176.13867515528224</v>
      </c>
      <c r="DK23" s="612">
        <v>175.70189335465216</v>
      </c>
      <c r="DL23" s="612">
        <v>175.70189335465216</v>
      </c>
      <c r="DM23" s="612">
        <v>175.70189335465216</v>
      </c>
      <c r="DN23" s="612">
        <v>175.70189335465216</v>
      </c>
      <c r="DO23" s="612">
        <v>175.00812602379034</v>
      </c>
      <c r="DP23" s="612">
        <v>175.00812602379034</v>
      </c>
      <c r="DQ23" s="612">
        <v>175.00812602379034</v>
      </c>
      <c r="DR23" s="612">
        <v>175.00812602379034</v>
      </c>
      <c r="DS23" s="612">
        <v>174.61612865726801</v>
      </c>
      <c r="DT23" s="612">
        <v>174.61612865726801</v>
      </c>
      <c r="DU23" s="612">
        <v>174.61612865726801</v>
      </c>
      <c r="DV23" s="612">
        <v>174.61612865726801</v>
      </c>
      <c r="DW23" s="612">
        <v>174.92483103360675</v>
      </c>
      <c r="DX23" s="612">
        <v>174.92483103360675</v>
      </c>
      <c r="DY23" s="612">
        <v>174.92483103360675</v>
      </c>
      <c r="DZ23" s="612">
        <v>174.92483103360675</v>
      </c>
    </row>
    <row r="24" spans="1:130" s="620" customFormat="1" ht="13.8">
      <c r="B24" s="605" t="s">
        <v>1050</v>
      </c>
      <c r="C24" s="611">
        <v>173.08722941080768</v>
      </c>
      <c r="D24" s="611">
        <v>164.62881978352868</v>
      </c>
      <c r="E24" s="611">
        <v>142.37177530924501</v>
      </c>
      <c r="F24" s="611">
        <v>117.53452301025366</v>
      </c>
      <c r="G24" s="611">
        <v>117.40539550781233</v>
      </c>
      <c r="H24" s="611">
        <v>126.158541361491</v>
      </c>
      <c r="I24" s="611">
        <v>119.00096893310568</v>
      </c>
      <c r="J24" s="611">
        <v>118.41164906819635</v>
      </c>
      <c r="K24" s="611">
        <v>164.28216552734366</v>
      </c>
      <c r="L24" s="611">
        <v>227.158437093099</v>
      </c>
      <c r="M24" s="611">
        <v>185.35683695475268</v>
      </c>
      <c r="N24" s="611">
        <v>163.28283691406236</v>
      </c>
      <c r="O24" s="611">
        <v>168.57661946614567</v>
      </c>
      <c r="P24" s="611">
        <v>134.32872263590465</v>
      </c>
      <c r="Q24" s="611">
        <v>113.94142913818366</v>
      </c>
      <c r="R24" s="611">
        <v>112.74807484944667</v>
      </c>
      <c r="S24" s="611">
        <v>105.98237312904666</v>
      </c>
      <c r="T24" s="611">
        <v>104.26909523809523</v>
      </c>
      <c r="U24" s="611">
        <v>86.516190476190459</v>
      </c>
      <c r="V24" s="611">
        <v>109.9268441929632</v>
      </c>
      <c r="W24" s="611">
        <v>102.91911111111101</v>
      </c>
      <c r="X24" s="611">
        <v>89.474666666666664</v>
      </c>
      <c r="Y24" s="611">
        <v>77.676538647343008</v>
      </c>
      <c r="Z24" s="611">
        <v>70.112708931419462</v>
      </c>
      <c r="AA24" s="611">
        <v>65.951004329004334</v>
      </c>
      <c r="AB24" s="611">
        <v>66.037308612440199</v>
      </c>
      <c r="AC24" s="611">
        <v>58.6204458247067</v>
      </c>
      <c r="AD24" s="611">
        <v>57.028967868039672</v>
      </c>
      <c r="AE24" s="611">
        <v>61.408062656641597</v>
      </c>
      <c r="AF24" s="611">
        <v>59.791606060606036</v>
      </c>
      <c r="AG24" s="611">
        <v>54.2287987012987</v>
      </c>
      <c r="AH24" s="611">
        <v>66.033130894870041</v>
      </c>
      <c r="AI24" s="611">
        <v>64.825158730158719</v>
      </c>
      <c r="AJ24" s="611">
        <v>64.341744360902254</v>
      </c>
      <c r="AK24" s="611">
        <v>63.797230158730166</v>
      </c>
      <c r="AL24" s="611">
        <v>63.318276972624801</v>
      </c>
      <c r="AM24" s="611">
        <v>76.407192982456124</v>
      </c>
      <c r="AN24" s="611">
        <v>77.436690058479499</v>
      </c>
      <c r="AO24" s="611">
        <v>76.040050125313272</v>
      </c>
      <c r="AP24" s="611">
        <v>90.504220551378467</v>
      </c>
      <c r="AQ24" s="611">
        <v>121.36520135566188</v>
      </c>
      <c r="AR24" s="611">
        <v>124.97812656641601</v>
      </c>
      <c r="AS24" s="611">
        <v>105.01729089026917</v>
      </c>
      <c r="AT24" s="611">
        <v>105.86236507936509</v>
      </c>
      <c r="AU24" s="611">
        <v>118.35973349436399</v>
      </c>
      <c r="AV24" s="611">
        <v>107.95991087344032</v>
      </c>
      <c r="AW24" s="611">
        <v>108.08577536231884</v>
      </c>
      <c r="AX24" s="611">
        <v>121.47774242424242</v>
      </c>
      <c r="AY24" s="611">
        <v>121.1412456140351</v>
      </c>
      <c r="AZ24" s="611">
        <v>115.25999999999999</v>
      </c>
      <c r="BA24" s="611">
        <v>122.82116275537332</v>
      </c>
      <c r="BB24" s="611">
        <v>133.79147098515531</v>
      </c>
      <c r="BC24" s="611">
        <v>148.44266666666667</v>
      </c>
      <c r="BD24" s="611">
        <v>140.517126984127</v>
      </c>
      <c r="BE24" s="611">
        <v>143.89192982456134</v>
      </c>
      <c r="BF24" s="611">
        <v>119.60519385026733</v>
      </c>
      <c r="BG24" s="611">
        <v>128.10046580354631</v>
      </c>
      <c r="BH24" s="611">
        <v>142.36423520923526</v>
      </c>
      <c r="BI24" s="611">
        <v>143.46854978354983</v>
      </c>
      <c r="BJ24" s="611">
        <v>152.67962292093864</v>
      </c>
      <c r="BK24" s="611">
        <v>157.48424866514114</v>
      </c>
      <c r="BL24" s="611">
        <v>179.53188020556448</v>
      </c>
      <c r="BM24" s="611">
        <v>213.38222943722948</v>
      </c>
      <c r="BN24" s="611">
        <v>227.04154761904769</v>
      </c>
      <c r="BO24" s="611">
        <v>281.83712433257051</v>
      </c>
      <c r="BP24" s="611">
        <v>291.18160666818562</v>
      </c>
      <c r="BQ24" s="611">
        <v>272.76890645586309</v>
      </c>
      <c r="BR24" s="611">
        <v>247.04717460317465</v>
      </c>
      <c r="BS24" s="611">
        <v>222.74496969696975</v>
      </c>
      <c r="BT24" s="611">
        <v>183.16214430014438</v>
      </c>
      <c r="BU24" s="611">
        <v>182.11432385311113</v>
      </c>
      <c r="BV24" s="611">
        <v>162.54886363636371</v>
      </c>
      <c r="BW24" s="611">
        <v>154.76095238095246</v>
      </c>
      <c r="BX24" s="611">
        <v>147.74666666666673</v>
      </c>
      <c r="BY24" s="611">
        <v>135.61650793650801</v>
      </c>
      <c r="BZ24" s="611">
        <v>126.10460825977994</v>
      </c>
      <c r="CA24" s="611">
        <v>175.78972431077696</v>
      </c>
      <c r="CB24" s="611">
        <v>213.71142857142857</v>
      </c>
      <c r="CC24" s="611">
        <v>208.36538239538243</v>
      </c>
      <c r="CD24" s="611">
        <v>213.52522544283411</v>
      </c>
      <c r="CE24" s="611">
        <v>176.95353535353539</v>
      </c>
      <c r="CF24" s="611">
        <v>160.96492784992788</v>
      </c>
      <c r="CG24" s="611">
        <v>153.24091630591633</v>
      </c>
      <c r="CH24" s="611">
        <v>150.87834130781502</v>
      </c>
      <c r="CI24" s="611">
        <v>150.73295055821373</v>
      </c>
      <c r="CJ24" s="611">
        <v>158.48509379509383</v>
      </c>
      <c r="CK24" s="611">
        <v>173.58854209799861</v>
      </c>
      <c r="CL24" s="611">
        <v>175.43647759103646</v>
      </c>
      <c r="CM24" s="611">
        <v>164.2581858054227</v>
      </c>
      <c r="CN24" s="611">
        <v>150.39275119617227</v>
      </c>
      <c r="CO24" s="611">
        <v>151.99905797101454</v>
      </c>
      <c r="CP24" s="611">
        <v>143.06489177489183</v>
      </c>
      <c r="CQ24" s="611">
        <v>142.42767752715122</v>
      </c>
      <c r="CR24" s="611">
        <v>140.62668831168835</v>
      </c>
      <c r="CS24" s="611">
        <v>128.65710072282158</v>
      </c>
      <c r="CT24" s="611">
        <v>137.80396739130438</v>
      </c>
      <c r="CU24" s="611">
        <v>132.1674436090226</v>
      </c>
      <c r="CV24" s="611">
        <v>131.39909090909094</v>
      </c>
      <c r="CW24" s="611">
        <v>137.39901875901879</v>
      </c>
      <c r="CX24" s="611">
        <v>148.89251716247145</v>
      </c>
      <c r="CY24" s="611">
        <v>152.56014885699099</v>
      </c>
      <c r="CZ24" s="611">
        <v>155.6367712842713</v>
      </c>
      <c r="DA24" s="611">
        <v>162.26219753930283</v>
      </c>
      <c r="DB24" s="611">
        <v>157.05293939393943</v>
      </c>
      <c r="DC24" s="611">
        <v>163.003601</v>
      </c>
      <c r="DD24" s="611">
        <v>164.17599999999999</v>
      </c>
      <c r="DE24" s="611">
        <v>167.9785</v>
      </c>
      <c r="DF24" s="611">
        <v>171.98099999999999</v>
      </c>
      <c r="DG24" s="611">
        <v>174.249</v>
      </c>
      <c r="DH24" s="611">
        <v>175.31700000000001</v>
      </c>
      <c r="DI24" s="611">
        <v>176.55099999999999</v>
      </c>
      <c r="DJ24" s="611">
        <v>177.785</v>
      </c>
      <c r="DK24" s="611">
        <v>180.38662500000001</v>
      </c>
      <c r="DL24" s="611">
        <v>180.38662500000001</v>
      </c>
      <c r="DM24" s="611">
        <v>180.38662500000001</v>
      </c>
      <c r="DN24" s="611">
        <v>180.38662500000001</v>
      </c>
      <c r="DO24" s="611">
        <v>180.38662500000001</v>
      </c>
      <c r="DP24" s="611">
        <v>180.38662500000001</v>
      </c>
      <c r="DQ24" s="611">
        <v>180.38662500000001</v>
      </c>
      <c r="DR24" s="611">
        <v>180.38662500000001</v>
      </c>
      <c r="DS24" s="611">
        <v>180.38662500000001</v>
      </c>
      <c r="DT24" s="611">
        <v>180.38662500000001</v>
      </c>
      <c r="DU24" s="611">
        <v>180.38662500000001</v>
      </c>
      <c r="DV24" s="611">
        <v>180.38662500000001</v>
      </c>
      <c r="DW24" s="611">
        <v>180.38662500000001</v>
      </c>
      <c r="DX24" s="611">
        <v>180.38662500000001</v>
      </c>
      <c r="DY24" s="611">
        <v>180.38662500000001</v>
      </c>
      <c r="DZ24" s="611">
        <v>180.38662500000001</v>
      </c>
    </row>
    <row r="25" spans="1:130" s="620" customFormat="1" ht="13.8">
      <c r="B25" s="605" t="s">
        <v>1046</v>
      </c>
      <c r="C25" s="611">
        <v>14.598659515380831</v>
      </c>
      <c r="D25" s="611">
        <v>13.715996742248569</v>
      </c>
      <c r="E25" s="611">
        <v>12.754416465759268</v>
      </c>
      <c r="F25" s="611">
        <v>12.0437879562378</v>
      </c>
      <c r="G25" s="611">
        <v>12.750418345133433</v>
      </c>
      <c r="H25" s="611">
        <v>11.845178922017434</v>
      </c>
      <c r="I25" s="611">
        <v>12.363011360168434</v>
      </c>
      <c r="J25" s="611">
        <v>10.862224896748865</v>
      </c>
      <c r="K25" s="611">
        <v>10.881968180338532</v>
      </c>
      <c r="L25" s="611">
        <v>11.285440127054834</v>
      </c>
      <c r="M25" s="611">
        <v>11.534988721211734</v>
      </c>
      <c r="N25" s="611">
        <v>11.906979878743465</v>
      </c>
      <c r="O25" s="611">
        <v>10.69342422485353</v>
      </c>
      <c r="P25" s="611">
        <v>9.0003182093302403</v>
      </c>
      <c r="Q25" s="611">
        <v>8.1120777130126935</v>
      </c>
      <c r="R25" s="611">
        <v>7.8669915199279794</v>
      </c>
      <c r="S25" s="611">
        <v>6.9832391990993337</v>
      </c>
      <c r="T25" s="611">
        <v>5.7363470418470399</v>
      </c>
      <c r="U25" s="611">
        <v>5.9254018445322769</v>
      </c>
      <c r="V25" s="611">
        <v>6.4137619047619028</v>
      </c>
      <c r="W25" s="611">
        <v>5.3639000000000001</v>
      </c>
      <c r="X25" s="611">
        <v>7.0421383399209496</v>
      </c>
      <c r="Y25" s="611">
        <v>10.031934092477563</v>
      </c>
      <c r="Z25" s="611">
        <v>9.8813939393939325</v>
      </c>
      <c r="AA25" s="611">
        <v>9.379613997113994</v>
      </c>
      <c r="AB25" s="611">
        <v>8.5848359535201624</v>
      </c>
      <c r="AC25" s="611">
        <v>7.8670683229813703</v>
      </c>
      <c r="AD25" s="611">
        <v>7.0946956521739137</v>
      </c>
      <c r="AE25" s="611">
        <v>6.30715580618212</v>
      </c>
      <c r="AF25" s="611">
        <v>5.3453333333333335</v>
      </c>
      <c r="AG25" s="611">
        <v>6.0203600288600301</v>
      </c>
      <c r="AH25" s="611">
        <v>7.2749473684210528</v>
      </c>
      <c r="AI25" s="611">
        <v>8.0273809523809572</v>
      </c>
      <c r="AJ25" s="611">
        <v>6.8934920634920589</v>
      </c>
      <c r="AK25" s="611">
        <v>6.570916305916306</v>
      </c>
      <c r="AL25" s="611">
        <v>6.2110605014952824</v>
      </c>
      <c r="AM25" s="611">
        <v>6.1332570556826838</v>
      </c>
      <c r="AN25" s="611">
        <v>6.9990873015872994</v>
      </c>
      <c r="AO25" s="611">
        <v>8.2396969696969702</v>
      </c>
      <c r="AP25" s="611">
        <v>8.8083492063492042</v>
      </c>
      <c r="AQ25" s="611">
        <v>9.0468947368421073</v>
      </c>
      <c r="AR25" s="611">
        <v>8.690108225108224</v>
      </c>
      <c r="AS25" s="611">
        <v>10.094397860593512</v>
      </c>
      <c r="AT25" s="611">
        <v>12.449333333333334</v>
      </c>
      <c r="AU25" s="611">
        <v>17.107268497330299</v>
      </c>
      <c r="AV25" s="611">
        <v>16.684059011164269</v>
      </c>
      <c r="AW25" s="611">
        <v>13.7166884057971</v>
      </c>
      <c r="AX25" s="611">
        <v>11.645863636363634</v>
      </c>
      <c r="AY25" s="611">
        <v>10.613965709728866</v>
      </c>
      <c r="AZ25" s="611">
        <v>9.3136132756132763</v>
      </c>
      <c r="BA25" s="611">
        <v>9.7866034651846991</v>
      </c>
      <c r="BB25" s="611">
        <v>10.112366132723118</v>
      </c>
      <c r="BC25" s="611">
        <v>12.714507936507934</v>
      </c>
      <c r="BD25" s="611">
        <v>11.840909090909101</v>
      </c>
      <c r="BE25" s="611">
        <v>13.636544011544034</v>
      </c>
      <c r="BF25" s="611">
        <v>11.616864988558367</v>
      </c>
      <c r="BG25" s="611">
        <v>12.8280956937799</v>
      </c>
      <c r="BH25" s="611">
        <v>15.170477633477633</v>
      </c>
      <c r="BI25" s="611">
        <v>20.991991341991369</v>
      </c>
      <c r="BJ25" s="611">
        <v>23.6108787878788</v>
      </c>
      <c r="BK25" s="611">
        <v>334.54178743961353</v>
      </c>
      <c r="BL25" s="611">
        <v>287.36580086580085</v>
      </c>
      <c r="BM25" s="611">
        <v>303.81818181818181</v>
      </c>
      <c r="BN25" s="611">
        <v>341.22313194052322</v>
      </c>
      <c r="BO25" s="611">
        <v>349.49913733609384</v>
      </c>
      <c r="BP25" s="611">
        <v>329.02020202020202</v>
      </c>
      <c r="BQ25" s="611">
        <v>358.86316581968754</v>
      </c>
      <c r="BR25" s="611">
        <v>347.25974025974028</v>
      </c>
      <c r="BS25" s="611">
        <v>339.75757575757575</v>
      </c>
      <c r="BT25" s="611">
        <v>341</v>
      </c>
      <c r="BU25" s="611">
        <v>352.33234202898558</v>
      </c>
      <c r="BV25" s="611">
        <v>362.57058017023229</v>
      </c>
      <c r="BW25" s="611">
        <v>319.05469279963205</v>
      </c>
      <c r="BX25" s="611">
        <v>264.23267826086965</v>
      </c>
      <c r="BY25" s="611">
        <v>244.8969763054981</v>
      </c>
      <c r="BZ25" s="611">
        <v>234.22068184955131</v>
      </c>
      <c r="CA25" s="611">
        <v>247.90083423050393</v>
      </c>
      <c r="CB25" s="611">
        <v>222.208</v>
      </c>
      <c r="CC25" s="611">
        <v>233.70859351276746</v>
      </c>
      <c r="CD25" s="611">
        <v>247.61278454106278</v>
      </c>
      <c r="CE25" s="611">
        <v>291.17680000000018</v>
      </c>
      <c r="CF25" s="611">
        <v>320.14175661375657</v>
      </c>
      <c r="CG25" s="611">
        <v>387.19323763515075</v>
      </c>
      <c r="CH25" s="611">
        <v>363.03491695422139</v>
      </c>
      <c r="CI25" s="611">
        <v>290.26497354497349</v>
      </c>
      <c r="CJ25" s="611">
        <v>251.38539682539681</v>
      </c>
      <c r="CK25" s="611">
        <v>284.67111019093642</v>
      </c>
      <c r="CL25" s="611">
        <v>323.39659259259287</v>
      </c>
      <c r="CM25" s="611">
        <v>369.23743574879262</v>
      </c>
      <c r="CN25" s="611">
        <v>371.59876714975871</v>
      </c>
      <c r="CO25" s="611">
        <v>365.19617391304359</v>
      </c>
      <c r="CP25" s="611">
        <v>342.77346673429537</v>
      </c>
      <c r="CQ25" s="611">
        <v>334.74191446511094</v>
      </c>
      <c r="CR25" s="611">
        <v>297.51696462654894</v>
      </c>
      <c r="CS25" s="611">
        <v>282.05219832491497</v>
      </c>
      <c r="CT25" s="611">
        <v>278.72950637931103</v>
      </c>
      <c r="CU25" s="611">
        <v>272.99500360109306</v>
      </c>
      <c r="CV25" s="611">
        <v>262.04412912443951</v>
      </c>
      <c r="CW25" s="611">
        <v>258.74442189594453</v>
      </c>
      <c r="CX25" s="611">
        <v>279.32178179992439</v>
      </c>
      <c r="CY25" s="611">
        <v>269.30200105545464</v>
      </c>
      <c r="CZ25" s="611">
        <v>244.44821905312401</v>
      </c>
      <c r="DA25" s="611">
        <v>249.52035886818507</v>
      </c>
      <c r="DB25" s="611">
        <v>252.46189448772103</v>
      </c>
      <c r="DC25" s="611">
        <v>249.06</v>
      </c>
      <c r="DD25" s="611">
        <v>249.06</v>
      </c>
      <c r="DE25" s="611">
        <v>249.06</v>
      </c>
      <c r="DF25" s="611">
        <v>249.06</v>
      </c>
      <c r="DG25" s="611">
        <v>249.06</v>
      </c>
      <c r="DH25" s="611">
        <v>249.06</v>
      </c>
      <c r="DI25" s="611">
        <v>249.06</v>
      </c>
      <c r="DJ25" s="611">
        <v>249.06</v>
      </c>
      <c r="DK25" s="611">
        <v>249.06</v>
      </c>
      <c r="DL25" s="611">
        <v>249.06</v>
      </c>
      <c r="DM25" s="611">
        <v>249.06</v>
      </c>
      <c r="DN25" s="611">
        <v>249.06</v>
      </c>
      <c r="DO25" s="611">
        <v>249.06</v>
      </c>
      <c r="DP25" s="611">
        <v>249.06</v>
      </c>
      <c r="DQ25" s="611">
        <v>249.06</v>
      </c>
      <c r="DR25" s="611">
        <v>249.06</v>
      </c>
      <c r="DS25" s="611">
        <v>249.06</v>
      </c>
      <c r="DT25" s="611">
        <v>249.06</v>
      </c>
      <c r="DU25" s="611">
        <v>249.06</v>
      </c>
      <c r="DV25" s="611">
        <v>249.06</v>
      </c>
      <c r="DW25" s="611">
        <v>249.06</v>
      </c>
      <c r="DX25" s="611">
        <v>249.06</v>
      </c>
      <c r="DY25" s="611">
        <v>249.06</v>
      </c>
      <c r="DZ25" s="611">
        <v>249.06</v>
      </c>
    </row>
    <row r="26" spans="1:130" s="620" customFormat="1" ht="13.8">
      <c r="B26" s="605" t="s">
        <v>1047</v>
      </c>
      <c r="C26" s="611">
        <v>93.163172403971373</v>
      </c>
      <c r="D26" s="611">
        <v>98.120414733886733</v>
      </c>
      <c r="E26" s="611">
        <v>83.532531738281236</v>
      </c>
      <c r="F26" s="611">
        <v>77.738293965657533</v>
      </c>
      <c r="G26" s="611">
        <v>75.558375040690137</v>
      </c>
      <c r="H26" s="611">
        <v>84.787584940592424</v>
      </c>
      <c r="I26" s="611">
        <v>94.882090250651061</v>
      </c>
      <c r="J26" s="611">
        <v>94.055529276529924</v>
      </c>
      <c r="K26" s="611">
        <v>94.324022928873703</v>
      </c>
      <c r="L26" s="611">
        <v>89.897905985514342</v>
      </c>
      <c r="M26" s="611">
        <v>82.851076761881515</v>
      </c>
      <c r="N26" s="611">
        <v>85.938031514485701</v>
      </c>
      <c r="O26" s="611">
        <v>75.673845926920606</v>
      </c>
      <c r="P26" s="611">
        <v>83.999135335286482</v>
      </c>
      <c r="Q26" s="611">
        <v>79.193486531575502</v>
      </c>
      <c r="R26" s="611">
        <v>67.903602600097656</v>
      </c>
      <c r="S26" s="611">
        <v>69.917394462464372</v>
      </c>
      <c r="T26" s="611">
        <v>66.634523809523841</v>
      </c>
      <c r="U26" s="611">
        <v>72.732756132756165</v>
      </c>
      <c r="V26" s="611">
        <v>79.315476190476204</v>
      </c>
      <c r="W26" s="611">
        <v>76.686381578947362</v>
      </c>
      <c r="X26" s="611">
        <v>77.658645276292333</v>
      </c>
      <c r="Y26" s="611">
        <v>81.52415458937196</v>
      </c>
      <c r="Z26" s="611">
        <v>85.030113636363637</v>
      </c>
      <c r="AA26" s="611">
        <v>87.693626482213446</v>
      </c>
      <c r="AB26" s="611">
        <v>100.37786495223564</v>
      </c>
      <c r="AC26" s="611">
        <v>79.296432806324106</v>
      </c>
      <c r="AD26" s="611">
        <v>71.032513348588864</v>
      </c>
      <c r="AE26" s="611">
        <v>73.631897926634778</v>
      </c>
      <c r="AF26" s="611">
        <v>84.93693181818179</v>
      </c>
      <c r="AG26" s="611">
        <v>85.253679653679626</v>
      </c>
      <c r="AH26" s="611">
        <v>79.173649930986869</v>
      </c>
      <c r="AI26" s="611">
        <v>87.153558897243101</v>
      </c>
      <c r="AJ26" s="611">
        <v>80.800526695526699</v>
      </c>
      <c r="AK26" s="611">
        <v>84.891493506493518</v>
      </c>
      <c r="AL26" s="611">
        <v>88.704976208637547</v>
      </c>
      <c r="AM26" s="611">
        <v>86.547482837528605</v>
      </c>
      <c r="AN26" s="611">
        <v>81.449045454545441</v>
      </c>
      <c r="AO26" s="611">
        <v>85.77770923520923</v>
      </c>
      <c r="AP26" s="611">
        <v>84.362974465148383</v>
      </c>
      <c r="AQ26" s="611">
        <v>82.357601449275364</v>
      </c>
      <c r="AR26" s="611">
        <v>82.159090909090921</v>
      </c>
      <c r="AS26" s="611">
        <v>83.876775271512102</v>
      </c>
      <c r="AT26" s="611">
        <v>82.271219715956562</v>
      </c>
      <c r="AU26" s="611">
        <v>84.265255530129664</v>
      </c>
      <c r="AV26" s="611">
        <v>87.830279106858043</v>
      </c>
      <c r="AW26" s="611">
        <v>88.533733028222741</v>
      </c>
      <c r="AX26" s="611">
        <v>90.43710317460318</v>
      </c>
      <c r="AY26" s="611">
        <v>98.325925925925915</v>
      </c>
      <c r="AZ26" s="611">
        <v>97.44390331890331</v>
      </c>
      <c r="BA26" s="611">
        <v>86.695616517138262</v>
      </c>
      <c r="BB26" s="611">
        <v>86.14384057971013</v>
      </c>
      <c r="BC26" s="611">
        <v>83.744210526315783</v>
      </c>
      <c r="BD26" s="611">
        <v>85.933542568542578</v>
      </c>
      <c r="BE26" s="611">
        <v>87.063738095238094</v>
      </c>
      <c r="BF26" s="611">
        <v>75.138290802764487</v>
      </c>
      <c r="BG26" s="611">
        <v>43.078738512949037</v>
      </c>
      <c r="BH26" s="611">
        <v>41.40051587301587</v>
      </c>
      <c r="BI26" s="611">
        <v>67.129166666666663</v>
      </c>
      <c r="BJ26" s="611">
        <v>72.456500000000005</v>
      </c>
      <c r="BK26" s="611">
        <v>84.086384439359264</v>
      </c>
      <c r="BL26" s="611">
        <v>92.910443722943725</v>
      </c>
      <c r="BM26" s="611">
        <v>91.036309523809521</v>
      </c>
      <c r="BN26" s="611">
        <v>91.035425685425665</v>
      </c>
      <c r="BO26" s="611">
        <v>82.801859721768196</v>
      </c>
      <c r="BP26" s="611">
        <v>86.333152958152951</v>
      </c>
      <c r="BQ26" s="611">
        <v>84.530429334205067</v>
      </c>
      <c r="BR26" s="611">
        <v>75.603174603174594</v>
      </c>
      <c r="BS26" s="611">
        <v>76.548340548340548</v>
      </c>
      <c r="BT26" s="611">
        <v>84.884199134199136</v>
      </c>
      <c r="BU26" s="611">
        <v>84.493552722385672</v>
      </c>
      <c r="BV26" s="611">
        <v>88.552536231884062</v>
      </c>
      <c r="BW26" s="611">
        <v>92.595238095238116</v>
      </c>
      <c r="BX26" s="611">
        <v>100.28863636363637</v>
      </c>
      <c r="BY26" s="611">
        <v>95.882034632034632</v>
      </c>
      <c r="BZ26" s="611">
        <v>101.6108695652174</v>
      </c>
      <c r="CA26" s="611">
        <v>107.86507936507935</v>
      </c>
      <c r="CB26" s="611">
        <v>109.82395382395383</v>
      </c>
      <c r="CC26" s="611">
        <v>111.80699855699855</v>
      </c>
      <c r="CD26" s="611">
        <v>111.67776159767006</v>
      </c>
      <c r="CE26" s="611">
        <v>103.04888167388168</v>
      </c>
      <c r="CF26" s="611">
        <v>96.546969696969697</v>
      </c>
      <c r="CG26" s="611">
        <v>74.661435786435788</v>
      </c>
      <c r="CH26" s="611">
        <v>71.640909090909091</v>
      </c>
      <c r="CI26" s="611">
        <v>72.772546897546889</v>
      </c>
      <c r="CJ26" s="611">
        <v>73.475468975468971</v>
      </c>
      <c r="CK26" s="611">
        <v>74.204658385093168</v>
      </c>
      <c r="CL26" s="611">
        <v>75.8611111111111</v>
      </c>
      <c r="CM26" s="611">
        <v>76.51992753623189</v>
      </c>
      <c r="CN26" s="611">
        <v>70.793181818181822</v>
      </c>
      <c r="CO26" s="611">
        <v>62.4445652173913</v>
      </c>
      <c r="CP26" s="611">
        <v>61.807215007215007</v>
      </c>
      <c r="CQ26" s="611">
        <v>65.972013366750204</v>
      </c>
      <c r="CR26" s="611">
        <v>61.896284271284266</v>
      </c>
      <c r="CS26" s="611">
        <v>55.78025074764205</v>
      </c>
      <c r="CT26" s="611">
        <v>50.0015873015873</v>
      </c>
      <c r="CU26" s="611">
        <v>42.929520771626038</v>
      </c>
      <c r="CV26" s="611">
        <v>39.666666666666664</v>
      </c>
      <c r="CW26" s="611">
        <v>35.826515151515146</v>
      </c>
      <c r="CX26" s="611">
        <v>38.553467000835418</v>
      </c>
      <c r="CY26" s="611">
        <v>39.130439735702893</v>
      </c>
      <c r="CZ26" s="611">
        <v>26.726515151515155</v>
      </c>
      <c r="DA26" s="611">
        <v>27.177489177489178</v>
      </c>
      <c r="DB26" s="611">
        <v>37.202272727272721</v>
      </c>
      <c r="DC26" s="611">
        <v>45</v>
      </c>
      <c r="DD26" s="611">
        <v>45</v>
      </c>
      <c r="DE26" s="611">
        <v>45</v>
      </c>
      <c r="DF26" s="611">
        <v>45</v>
      </c>
      <c r="DG26" s="611">
        <v>45</v>
      </c>
      <c r="DH26" s="611">
        <v>45</v>
      </c>
      <c r="DI26" s="611">
        <v>45</v>
      </c>
      <c r="DJ26" s="611">
        <v>45</v>
      </c>
      <c r="DK26" s="611">
        <v>45</v>
      </c>
      <c r="DL26" s="611">
        <v>45</v>
      </c>
      <c r="DM26" s="611">
        <v>45</v>
      </c>
      <c r="DN26" s="611">
        <v>45</v>
      </c>
      <c r="DO26" s="611">
        <v>45</v>
      </c>
      <c r="DP26" s="611">
        <v>45</v>
      </c>
      <c r="DQ26" s="611">
        <v>45</v>
      </c>
      <c r="DR26" s="611">
        <v>45</v>
      </c>
      <c r="DS26" s="611">
        <v>45</v>
      </c>
      <c r="DT26" s="611">
        <v>45</v>
      </c>
      <c r="DU26" s="611">
        <v>45</v>
      </c>
      <c r="DV26" s="611">
        <v>45</v>
      </c>
      <c r="DW26" s="611">
        <v>45</v>
      </c>
      <c r="DX26" s="611">
        <v>45</v>
      </c>
      <c r="DY26" s="611">
        <v>45</v>
      </c>
      <c r="DZ26" s="611">
        <v>45</v>
      </c>
    </row>
    <row r="27" spans="1:130" s="620" customFormat="1" ht="13.8">
      <c r="B27" s="605" t="s">
        <v>1049</v>
      </c>
      <c r="C27" s="613">
        <v>378.90571085611992</v>
      </c>
      <c r="D27" s="613">
        <v>387.91798909505201</v>
      </c>
      <c r="E27" s="613">
        <v>384.38520304361992</v>
      </c>
      <c r="F27" s="613">
        <v>385.43433634440106</v>
      </c>
      <c r="G27" s="613">
        <v>400.29371134440106</v>
      </c>
      <c r="H27" s="613">
        <v>390.1201171875</v>
      </c>
      <c r="I27" s="613">
        <v>384.67426554362004</v>
      </c>
      <c r="J27" s="613">
        <v>376.18901570638036</v>
      </c>
      <c r="K27" s="613">
        <v>351.23949178059866</v>
      </c>
      <c r="L27" s="613">
        <v>342.92081705729169</v>
      </c>
      <c r="M27" s="613">
        <v>324.20493570963566</v>
      </c>
      <c r="N27" s="613">
        <v>305.6164957682293</v>
      </c>
      <c r="O27" s="613">
        <v>294.3032735188803</v>
      </c>
      <c r="P27" s="613">
        <v>299.93419392903633</v>
      </c>
      <c r="Q27" s="613">
        <v>288.61468505859398</v>
      </c>
      <c r="R27" s="613">
        <v>293.70354207356803</v>
      </c>
      <c r="S27" s="613">
        <v>286.93515499999995</v>
      </c>
      <c r="T27" s="613">
        <v>273.61371213333337</v>
      </c>
      <c r="U27" s="613">
        <v>259.30310486666667</v>
      </c>
      <c r="V27" s="613">
        <v>295.63943380000001</v>
      </c>
      <c r="W27" s="613">
        <v>290.23487499999999</v>
      </c>
      <c r="X27" s="613">
        <v>280.7084529666667</v>
      </c>
      <c r="Y27" s="613">
        <v>276.51357143333331</v>
      </c>
      <c r="Z27" s="613">
        <v>269.22531326666666</v>
      </c>
      <c r="AA27" s="613">
        <v>263.53437000000002</v>
      </c>
      <c r="AB27" s="613">
        <v>267.54203946666667</v>
      </c>
      <c r="AC27" s="613">
        <v>274.69688289999999</v>
      </c>
      <c r="AD27" s="613">
        <v>278.42907740000004</v>
      </c>
      <c r="AE27" s="613">
        <v>290.11166666666668</v>
      </c>
      <c r="AF27" s="613">
        <v>312.78476430000001</v>
      </c>
      <c r="AG27" s="613">
        <v>314.23599033333335</v>
      </c>
      <c r="AH27" s="613">
        <v>323.00944903333334</v>
      </c>
      <c r="AI27" s="613">
        <v>352.12636363636358</v>
      </c>
      <c r="AJ27" s="613">
        <v>346.73829365079365</v>
      </c>
      <c r="AK27" s="613">
        <v>363.24417325428198</v>
      </c>
      <c r="AL27" s="613">
        <v>391.92739893211291</v>
      </c>
      <c r="AM27" s="613">
        <v>408.44432884748107</v>
      </c>
      <c r="AN27" s="613">
        <v>393.13722488038275</v>
      </c>
      <c r="AO27" s="613">
        <v>401.29181096681094</v>
      </c>
      <c r="AP27" s="613">
        <v>433.97274436090225</v>
      </c>
      <c r="AQ27" s="613">
        <v>427.2338095238095</v>
      </c>
      <c r="AR27" s="613">
        <v>427.25421717171713</v>
      </c>
      <c r="AS27" s="613">
        <v>439.48528138528133</v>
      </c>
      <c r="AT27" s="613">
        <v>485.55358345358349</v>
      </c>
      <c r="AU27" s="613">
        <v>553.98425465838511</v>
      </c>
      <c r="AV27" s="613">
        <v>627.39702982202982</v>
      </c>
      <c r="AW27" s="613">
        <v>621.49613997114</v>
      </c>
      <c r="AX27" s="613">
        <v>614.46599821746884</v>
      </c>
      <c r="AY27" s="613">
        <v>650.26878787878786</v>
      </c>
      <c r="AZ27" s="613">
        <v>667.23947368421057</v>
      </c>
      <c r="BA27" s="613">
        <v>681.11977272727279</v>
      </c>
      <c r="BB27" s="613">
        <v>788.0183387584284</v>
      </c>
      <c r="BC27" s="613">
        <v>926.77576137312974</v>
      </c>
      <c r="BD27" s="613">
        <v>895.95171356421361</v>
      </c>
      <c r="BE27" s="613">
        <v>869.57618577075084</v>
      </c>
      <c r="BF27" s="613">
        <v>794.52472349351638</v>
      </c>
      <c r="BG27" s="613">
        <v>908.70856782106785</v>
      </c>
      <c r="BH27" s="613">
        <v>921.50506379585329</v>
      </c>
      <c r="BI27" s="613">
        <v>960.06472332015812</v>
      </c>
      <c r="BJ27" s="613">
        <v>1101.6394964684439</v>
      </c>
      <c r="BK27" s="613">
        <v>1108.9039855072463</v>
      </c>
      <c r="BL27" s="613">
        <v>1195.6807216905902</v>
      </c>
      <c r="BM27" s="613">
        <v>1226.5842352092352</v>
      </c>
      <c r="BN27" s="613">
        <v>1367.487601579707</v>
      </c>
      <c r="BO27" s="613">
        <v>1384.378623188406</v>
      </c>
      <c r="BP27" s="613">
        <v>1504.3007154882155</v>
      </c>
      <c r="BQ27" s="613">
        <v>1700.1562049062049</v>
      </c>
      <c r="BR27" s="613">
        <v>1685.4990379990379</v>
      </c>
      <c r="BS27" s="613">
        <v>1690.8369408369408</v>
      </c>
      <c r="BT27" s="613">
        <v>1610.7559011164274</v>
      </c>
      <c r="BU27" s="613">
        <v>1654.7977272727273</v>
      </c>
      <c r="BV27" s="613">
        <v>1718.8922149887621</v>
      </c>
      <c r="BW27" s="613">
        <v>1630.4681818181818</v>
      </c>
      <c r="BX27" s="613">
        <v>1413.648611111111</v>
      </c>
      <c r="BY27" s="613">
        <v>1327.5389233954454</v>
      </c>
      <c r="BZ27" s="613">
        <v>1272.4696629859675</v>
      </c>
      <c r="CA27" s="613">
        <v>1293.9512626262624</v>
      </c>
      <c r="CB27" s="613">
        <v>1288.5400793650795</v>
      </c>
      <c r="CC27" s="613">
        <v>1281.9243577075097</v>
      </c>
      <c r="CD27" s="613">
        <v>1200.359534706331</v>
      </c>
      <c r="CE27" s="613">
        <v>1219.2207611832612</v>
      </c>
      <c r="CF27" s="613">
        <v>1192.8223923444975</v>
      </c>
      <c r="CG27" s="613">
        <v>1124.0145915678524</v>
      </c>
      <c r="CH27" s="613">
        <v>1104.400155692261</v>
      </c>
      <c r="CI27" s="613">
        <v>1181.2083333333333</v>
      </c>
      <c r="CJ27" s="613">
        <v>1259.3546500721498</v>
      </c>
      <c r="CK27" s="613">
        <v>1334.8147907647908</v>
      </c>
      <c r="CL27" s="613">
        <v>1217.9837902837903</v>
      </c>
      <c r="CM27" s="613">
        <v>1219.3558816425118</v>
      </c>
      <c r="CN27" s="613">
        <v>1256.9631192881191</v>
      </c>
      <c r="CO27" s="613">
        <v>1277.8386363636362</v>
      </c>
      <c r="CP27" s="613">
        <v>1274.3512032085564</v>
      </c>
      <c r="CQ27" s="613">
        <v>1329.2826839826839</v>
      </c>
      <c r="CR27" s="613">
        <v>1306.4442857142858</v>
      </c>
      <c r="CS27" s="613">
        <v>1212.7476515151516</v>
      </c>
      <c r="CT27" s="613">
        <v>1228.0874874060296</v>
      </c>
      <c r="CU27" s="613">
        <v>1304.2360245310244</v>
      </c>
      <c r="CV27" s="613">
        <v>1309.8117063492064</v>
      </c>
      <c r="CW27" s="613">
        <v>1474.3633885438232</v>
      </c>
      <c r="CX27" s="613">
        <v>1480.2870370370372</v>
      </c>
      <c r="CY27" s="613">
        <v>1583.2341666666669</v>
      </c>
      <c r="CZ27" s="613">
        <v>1710.5099202551835</v>
      </c>
      <c r="DA27" s="613">
        <v>1911.1858774076163</v>
      </c>
      <c r="DB27" s="613">
        <v>1873.2410401002508</v>
      </c>
      <c r="DC27" s="613">
        <v>1837.291667</v>
      </c>
      <c r="DD27" s="613">
        <v>1824.6</v>
      </c>
      <c r="DE27" s="613">
        <v>1828.1</v>
      </c>
      <c r="DF27" s="613">
        <v>1830.35</v>
      </c>
      <c r="DG27" s="613">
        <v>1832.5</v>
      </c>
      <c r="DH27" s="613">
        <v>1835.15</v>
      </c>
      <c r="DI27" s="613">
        <v>1837.6</v>
      </c>
      <c r="DJ27" s="613">
        <v>1842.35</v>
      </c>
      <c r="DK27" s="613">
        <v>1857.4499999999998</v>
      </c>
      <c r="DL27" s="613">
        <v>1857.4499999999998</v>
      </c>
      <c r="DM27" s="613">
        <v>1857.4499999999998</v>
      </c>
      <c r="DN27" s="613">
        <v>1857.4499999999998</v>
      </c>
      <c r="DO27" s="613">
        <v>1876.15</v>
      </c>
      <c r="DP27" s="613">
        <v>1876.15</v>
      </c>
      <c r="DQ27" s="613">
        <v>1876.15</v>
      </c>
      <c r="DR27" s="613">
        <v>1876.15</v>
      </c>
      <c r="DS27" s="613">
        <v>1894.05</v>
      </c>
      <c r="DT27" s="613">
        <v>1894.05</v>
      </c>
      <c r="DU27" s="613">
        <v>1894.05</v>
      </c>
      <c r="DV27" s="613">
        <v>1894.05</v>
      </c>
      <c r="DW27" s="613">
        <v>1912.1</v>
      </c>
      <c r="DX27" s="613">
        <v>1912.1</v>
      </c>
      <c r="DY27" s="613">
        <v>1912.1</v>
      </c>
      <c r="DZ27" s="613">
        <v>1912.1</v>
      </c>
    </row>
    <row r="28" spans="1:130" s="620" customFormat="1" ht="13.8">
      <c r="B28" s="605" t="s">
        <v>1048</v>
      </c>
      <c r="C28" s="613">
        <v>5711.6411757436135</v>
      </c>
      <c r="D28" s="613">
        <v>6141.928821673584</v>
      </c>
      <c r="E28" s="613">
        <v>6646.878840252687</v>
      </c>
      <c r="F28" s="613">
        <v>6289.0005953206373</v>
      </c>
      <c r="G28" s="613">
        <v>6217.2259779439264</v>
      </c>
      <c r="H28" s="613">
        <v>6350.9683047403969</v>
      </c>
      <c r="I28" s="613">
        <v>6149.5865929260226</v>
      </c>
      <c r="J28" s="613">
        <v>5917.7285393269876</v>
      </c>
      <c r="K28" s="613">
        <v>5882.2560097615569</v>
      </c>
      <c r="L28" s="613">
        <v>5657.5754627532997</v>
      </c>
      <c r="M28" s="613">
        <v>5450.8529791503934</v>
      </c>
      <c r="N28" s="613">
        <v>5571.2373773722311</v>
      </c>
      <c r="O28" s="613">
        <v>5301.8787608968059</v>
      </c>
      <c r="P28" s="613">
        <v>5847.6715717488596</v>
      </c>
      <c r="Q28" s="613">
        <v>5607.0753476409909</v>
      </c>
      <c r="R28" s="613">
        <v>5388.2893961812333</v>
      </c>
      <c r="S28" s="613">
        <v>5219.3181700455198</v>
      </c>
      <c r="T28" s="613">
        <v>5429.2117224880367</v>
      </c>
      <c r="U28" s="613">
        <v>5257.1861471861466</v>
      </c>
      <c r="V28" s="613">
        <v>5659.8610050080633</v>
      </c>
      <c r="W28" s="613">
        <v>5686.3499999999995</v>
      </c>
      <c r="X28" s="613">
        <v>5432.3961133069834</v>
      </c>
      <c r="Y28" s="613">
        <v>5371.9730848861263</v>
      </c>
      <c r="Z28" s="613">
        <v>5252.8909090909101</v>
      </c>
      <c r="AA28" s="613">
        <v>5113.1287878787871</v>
      </c>
      <c r="AB28" s="613">
        <v>4910.4906711222502</v>
      </c>
      <c r="AC28" s="613">
        <v>3990.4712918660298</v>
      </c>
      <c r="AD28" s="613">
        <v>3943.6542276989835</v>
      </c>
      <c r="AE28" s="613">
        <v>3814.4385521885538</v>
      </c>
      <c r="AF28" s="613">
        <v>4160.8759018759001</v>
      </c>
      <c r="AG28" s="613">
        <v>4035.9275362318836</v>
      </c>
      <c r="AH28" s="613">
        <v>4232.7432712215332</v>
      </c>
      <c r="AI28" s="613">
        <v>4536.6676767676781</v>
      </c>
      <c r="AJ28" s="613">
        <v>4657.6598015873014</v>
      </c>
      <c r="AK28" s="613">
        <v>4814.2923913043478</v>
      </c>
      <c r="AL28" s="613">
        <v>5549.7223084886136</v>
      </c>
      <c r="AM28" s="613">
        <v>6899.1315389924102</v>
      </c>
      <c r="AN28" s="613">
        <v>9153.0893141945762</v>
      </c>
      <c r="AO28" s="613">
        <v>9019.6731601731608</v>
      </c>
      <c r="AP28" s="613">
        <v>8851.8599783549816</v>
      </c>
      <c r="AQ28" s="613">
        <v>8084.7376984126968</v>
      </c>
      <c r="AR28" s="613">
        <v>7945.80772005772</v>
      </c>
      <c r="AS28" s="613">
        <v>7059.8814935064911</v>
      </c>
      <c r="AT28" s="613">
        <v>6450.5640331890327</v>
      </c>
      <c r="AU28" s="613">
        <v>7601.7471273291931</v>
      </c>
      <c r="AV28" s="613">
        <v>8503.8640572390577</v>
      </c>
      <c r="AW28" s="613">
        <v>8589.3820346320372</v>
      </c>
      <c r="AX28" s="613">
        <v>10324.618819776713</v>
      </c>
      <c r="AY28" s="613">
        <v>12669.634848484849</v>
      </c>
      <c r="AZ28" s="613">
        <v>14064.606098579783</v>
      </c>
      <c r="BA28" s="613">
        <v>14922.918181818182</v>
      </c>
      <c r="BB28" s="613">
        <v>16324.614258527299</v>
      </c>
      <c r="BC28" s="613">
        <v>17793.273429786586</v>
      </c>
      <c r="BD28" s="613">
        <v>22544.350432900432</v>
      </c>
      <c r="BE28" s="613">
        <v>20399.073781291168</v>
      </c>
      <c r="BF28" s="613">
        <v>13129.88022774327</v>
      </c>
      <c r="BG28" s="613">
        <v>11109.172474747475</v>
      </c>
      <c r="BH28" s="613">
        <v>13550.114912280702</v>
      </c>
      <c r="BI28" s="613">
        <v>14540.437351778657</v>
      </c>
      <c r="BJ28" s="613">
        <v>15197.414141414141</v>
      </c>
      <c r="BK28" s="613">
        <v>17190.543478260868</v>
      </c>
      <c r="BL28" s="613">
        <v>17819.117862838913</v>
      </c>
      <c r="BM28" s="613">
        <v>20544.652597402597</v>
      </c>
      <c r="BN28" s="613">
        <v>25914.681096681099</v>
      </c>
      <c r="BO28" s="613">
        <v>29883.3115942029</v>
      </c>
      <c r="BP28" s="613">
        <v>28812.925420875425</v>
      </c>
      <c r="BQ28" s="613">
        <v>24660.474927849926</v>
      </c>
      <c r="BR28" s="613">
        <v>20849.086634199131</v>
      </c>
      <c r="BS28" s="613">
        <v>22942.147907647912</v>
      </c>
      <c r="BT28" s="613">
        <v>20555.087320574163</v>
      </c>
      <c r="BU28" s="613">
        <v>19330.970075757577</v>
      </c>
      <c r="BV28" s="613">
        <v>21609.219523611402</v>
      </c>
      <c r="BW28" s="613">
        <v>24037.545075757575</v>
      </c>
      <c r="BX28" s="613">
        <v>20879.553968253971</v>
      </c>
      <c r="BY28" s="613">
        <v>21312.370600414077</v>
      </c>
      <c r="BZ28" s="613">
        <v>22896.864302967562</v>
      </c>
      <c r="CA28" s="613">
        <v>22636.282720057719</v>
      </c>
      <c r="CB28" s="613">
        <v>23146.149999999998</v>
      </c>
      <c r="CC28" s="613">
        <v>21915.194532279314</v>
      </c>
      <c r="CD28" s="613">
        <v>19897.867443064184</v>
      </c>
      <c r="CE28" s="613">
        <v>18369.980212842711</v>
      </c>
      <c r="CF28" s="613">
        <v>15589.803429027115</v>
      </c>
      <c r="CG28" s="613">
        <v>15229.549505928853</v>
      </c>
      <c r="CH28" s="613">
        <v>15077.19660894661</v>
      </c>
      <c r="CI28" s="613">
        <v>15438.604365079365</v>
      </c>
      <c r="CJ28" s="613">
        <v>16902.119155844153</v>
      </c>
      <c r="CK28" s="613">
        <v>18584.257215007216</v>
      </c>
      <c r="CL28" s="613">
        <v>20810.067604617605</v>
      </c>
      <c r="CM28" s="613">
        <v>20004.485455486541</v>
      </c>
      <c r="CN28" s="613">
        <v>19923.164562289563</v>
      </c>
      <c r="CO28" s="613">
        <v>20513.698412698413</v>
      </c>
      <c r="CP28" s="613">
        <v>19803.327352472086</v>
      </c>
      <c r="CQ28" s="613">
        <v>21186.799855699854</v>
      </c>
      <c r="CR28" s="613">
        <v>20936.819047619047</v>
      </c>
      <c r="CS28" s="613">
        <v>19308.564393939396</v>
      </c>
      <c r="CT28" s="613">
        <v>19148.640281533873</v>
      </c>
      <c r="CU28" s="613">
        <v>21038.368253968252</v>
      </c>
      <c r="CV28" s="613">
        <v>19773.801587301587</v>
      </c>
      <c r="CW28" s="613">
        <v>17139.151656314698</v>
      </c>
      <c r="CX28" s="613">
        <v>16693.30583160801</v>
      </c>
      <c r="CY28" s="613">
        <v>16266.796969696969</v>
      </c>
      <c r="CZ28" s="613">
        <v>15730.853110047845</v>
      </c>
      <c r="DA28" s="613">
        <v>17693.846621808145</v>
      </c>
      <c r="DB28" s="613">
        <v>18810.341147186147</v>
      </c>
      <c r="DC28" s="613">
        <v>24097.49583</v>
      </c>
      <c r="DD28" s="613">
        <v>24413.333333333332</v>
      </c>
      <c r="DE28" s="613">
        <v>23606.666666666668</v>
      </c>
      <c r="DF28" s="613">
        <v>22970</v>
      </c>
      <c r="DG28" s="613">
        <v>22670</v>
      </c>
      <c r="DH28" s="613">
        <v>22572.5</v>
      </c>
      <c r="DI28" s="613">
        <v>22572.5</v>
      </c>
      <c r="DJ28" s="613">
        <v>22572.5</v>
      </c>
      <c r="DK28" s="613">
        <v>22572.5</v>
      </c>
      <c r="DL28" s="613">
        <v>22572.5</v>
      </c>
      <c r="DM28" s="613">
        <v>22572.5</v>
      </c>
      <c r="DN28" s="613">
        <v>22572.5</v>
      </c>
      <c r="DO28" s="613">
        <v>22572.5</v>
      </c>
      <c r="DP28" s="613">
        <v>22572.5</v>
      </c>
      <c r="DQ28" s="613">
        <v>22572.5</v>
      </c>
      <c r="DR28" s="613">
        <v>22572.5</v>
      </c>
      <c r="DS28" s="613">
        <v>22572.5</v>
      </c>
      <c r="DT28" s="613">
        <v>22572.5</v>
      </c>
      <c r="DU28" s="613">
        <v>22572.5</v>
      </c>
      <c r="DV28" s="613">
        <v>22572.5</v>
      </c>
      <c r="DW28" s="613">
        <v>22572.5</v>
      </c>
      <c r="DX28" s="613">
        <v>22572.5</v>
      </c>
      <c r="DY28" s="613">
        <v>22572.5</v>
      </c>
      <c r="DZ28" s="613">
        <v>22572.5</v>
      </c>
    </row>
    <row r="29" spans="1:130">
      <c r="B29" s="605"/>
      <c r="C29" s="611"/>
      <c r="D29" s="611"/>
      <c r="E29" s="611"/>
      <c r="F29" s="611"/>
      <c r="G29" s="611"/>
      <c r="H29" s="611"/>
      <c r="I29" s="611"/>
      <c r="J29" s="611"/>
      <c r="K29" s="611"/>
      <c r="L29" s="611"/>
      <c r="M29" s="611"/>
      <c r="N29" s="611"/>
      <c r="O29" s="611"/>
      <c r="P29" s="611"/>
      <c r="Q29" s="611"/>
      <c r="R29" s="611"/>
      <c r="S29" s="611"/>
      <c r="T29" s="611"/>
      <c r="U29" s="611"/>
      <c r="V29" s="611"/>
      <c r="W29" s="611"/>
      <c r="X29" s="611"/>
      <c r="Y29" s="611"/>
      <c r="Z29" s="611"/>
      <c r="AA29" s="611"/>
      <c r="AB29" s="611"/>
      <c r="AC29" s="611"/>
      <c r="AD29" s="611"/>
      <c r="AE29" s="611"/>
      <c r="AF29" s="611"/>
      <c r="AG29" s="611"/>
      <c r="AH29" s="611"/>
      <c r="AI29" s="611"/>
      <c r="AJ29" s="611"/>
      <c r="AK29" s="611"/>
      <c r="AL29" s="611"/>
      <c r="AM29" s="611"/>
      <c r="AN29" s="611"/>
      <c r="AO29" s="611"/>
      <c r="AP29" s="611"/>
      <c r="AQ29" s="611"/>
      <c r="AR29" s="611"/>
      <c r="AS29" s="611"/>
      <c r="AT29" s="611"/>
      <c r="AU29" s="611"/>
      <c r="AV29" s="611"/>
      <c r="AW29" s="611"/>
      <c r="AX29" s="611"/>
      <c r="AY29" s="611"/>
      <c r="AZ29" s="611"/>
      <c r="BA29" s="611"/>
      <c r="BB29" s="611"/>
      <c r="BC29" s="611"/>
      <c r="BD29" s="611"/>
      <c r="BE29" s="611"/>
      <c r="BF29" s="611"/>
      <c r="BG29" s="611"/>
      <c r="BH29" s="611"/>
      <c r="BI29" s="611"/>
      <c r="BJ29" s="611"/>
      <c r="BK29" s="611"/>
      <c r="BL29" s="611"/>
      <c r="BM29" s="611"/>
      <c r="BN29" s="611"/>
      <c r="BO29" s="611"/>
      <c r="BP29" s="611"/>
      <c r="BQ29" s="611"/>
      <c r="BR29" s="611"/>
      <c r="BS29" s="611"/>
      <c r="BT29" s="611"/>
      <c r="BU29" s="611"/>
      <c r="BV29" s="611"/>
      <c r="BW29" s="611"/>
      <c r="BX29" s="611"/>
      <c r="BY29" s="611"/>
      <c r="BZ29" s="611"/>
      <c r="CA29" s="611"/>
      <c r="CB29" s="611"/>
      <c r="CC29" s="611"/>
      <c r="CD29" s="611"/>
      <c r="CE29" s="611"/>
      <c r="CF29" s="611"/>
      <c r="CG29" s="611"/>
      <c r="CH29" s="611"/>
      <c r="CI29" s="611"/>
      <c r="CJ29" s="611"/>
      <c r="CK29" s="611"/>
      <c r="CL29" s="611"/>
      <c r="CM29" s="611"/>
      <c r="CN29" s="611"/>
      <c r="CO29" s="611"/>
      <c r="CP29" s="611"/>
      <c r="CQ29" s="611"/>
      <c r="CR29" s="611"/>
      <c r="CS29" s="611"/>
      <c r="CT29" s="611"/>
      <c r="CU29" s="611"/>
      <c r="CV29" s="611"/>
      <c r="CW29" s="611"/>
      <c r="CX29" s="611"/>
      <c r="CY29" s="611"/>
      <c r="CZ29" s="611"/>
      <c r="DA29" s="611"/>
      <c r="DB29" s="611"/>
      <c r="DC29" s="611"/>
      <c r="DD29" s="611"/>
      <c r="DE29" s="611"/>
      <c r="DF29" s="611"/>
      <c r="DG29" s="611"/>
      <c r="DH29" s="611"/>
      <c r="DI29" s="611"/>
      <c r="DJ29" s="611"/>
      <c r="DK29" s="611"/>
      <c r="DL29" s="611"/>
      <c r="DM29" s="611"/>
      <c r="DN29" s="611"/>
      <c r="DO29" s="611"/>
      <c r="DP29" s="611"/>
      <c r="DQ29" s="611"/>
      <c r="DR29" s="611"/>
      <c r="DS29" s="611"/>
      <c r="DT29" s="611"/>
      <c r="DU29" s="611"/>
      <c r="DV29" s="611"/>
      <c r="DW29" s="611"/>
      <c r="DX29" s="611"/>
      <c r="DY29" s="611"/>
      <c r="DZ29" s="611"/>
    </row>
    <row r="30" spans="1:130">
      <c r="B30" s="604" t="s">
        <v>1042</v>
      </c>
      <c r="C30" s="611"/>
      <c r="D30" s="611"/>
      <c r="E30" s="611"/>
      <c r="F30" s="611"/>
      <c r="G30" s="611"/>
      <c r="H30" s="611"/>
      <c r="I30" s="611"/>
      <c r="J30" s="611"/>
      <c r="K30" s="611"/>
      <c r="L30" s="611"/>
      <c r="M30" s="611"/>
      <c r="N30" s="611"/>
      <c r="O30" s="611"/>
      <c r="P30" s="611"/>
      <c r="Q30" s="611"/>
      <c r="R30" s="611"/>
      <c r="S30" s="611"/>
      <c r="T30" s="611"/>
      <c r="U30" s="611"/>
      <c r="V30" s="611"/>
      <c r="W30" s="611"/>
      <c r="X30" s="611"/>
      <c r="Y30" s="611"/>
      <c r="Z30" s="611"/>
      <c r="AA30" s="611"/>
      <c r="AB30" s="611"/>
      <c r="AC30" s="611"/>
      <c r="AD30" s="611"/>
      <c r="AE30" s="611"/>
      <c r="AF30" s="611"/>
      <c r="AG30" s="611"/>
      <c r="AH30" s="611"/>
      <c r="AI30" s="611"/>
      <c r="AJ30" s="611"/>
      <c r="AK30" s="611"/>
      <c r="AL30" s="611"/>
      <c r="AM30" s="611"/>
      <c r="AN30" s="611"/>
      <c r="AO30" s="611"/>
      <c r="AP30" s="611"/>
      <c r="AQ30" s="611"/>
      <c r="AR30" s="611"/>
      <c r="AS30" s="611"/>
      <c r="AT30" s="611"/>
      <c r="AU30" s="611"/>
      <c r="AV30" s="611"/>
      <c r="AW30" s="611"/>
      <c r="AX30" s="611"/>
      <c r="AY30" s="611"/>
      <c r="AZ30" s="611"/>
      <c r="BA30" s="611"/>
      <c r="BB30" s="611"/>
      <c r="BC30" s="611"/>
      <c r="BD30" s="611"/>
      <c r="BE30" s="611"/>
      <c r="BF30" s="611"/>
      <c r="BG30" s="611"/>
      <c r="BH30" s="611"/>
      <c r="BI30" s="611"/>
      <c r="BJ30" s="611"/>
      <c r="BK30" s="611"/>
      <c r="BL30" s="611"/>
      <c r="BM30" s="611"/>
      <c r="BN30" s="611"/>
      <c r="BO30" s="611"/>
      <c r="BP30" s="611"/>
      <c r="BQ30" s="611"/>
      <c r="BR30" s="611"/>
      <c r="BS30" s="611"/>
      <c r="BT30" s="611"/>
      <c r="BU30" s="611"/>
      <c r="BV30" s="611"/>
      <c r="BW30" s="611"/>
      <c r="BX30" s="611"/>
      <c r="BY30" s="611"/>
      <c r="BZ30" s="611"/>
      <c r="CA30" s="611"/>
      <c r="CB30" s="611"/>
      <c r="CC30" s="611"/>
      <c r="CD30" s="611"/>
      <c r="CE30" s="611"/>
      <c r="CF30" s="611"/>
      <c r="CG30" s="611"/>
      <c r="CH30" s="611"/>
      <c r="CI30" s="611"/>
      <c r="CJ30" s="611"/>
      <c r="CK30" s="611"/>
      <c r="CL30" s="611"/>
      <c r="CM30" s="611"/>
      <c r="CN30" s="611"/>
      <c r="CO30" s="611"/>
      <c r="CP30" s="611"/>
      <c r="CQ30" s="611"/>
      <c r="CR30" s="611"/>
      <c r="CS30" s="611"/>
      <c r="CT30" s="611"/>
      <c r="CU30" s="611"/>
      <c r="CV30" s="611"/>
      <c r="CW30" s="611"/>
      <c r="CX30" s="611"/>
      <c r="CY30" s="611"/>
      <c r="CZ30" s="611"/>
      <c r="DA30" s="611"/>
      <c r="DB30" s="611"/>
      <c r="DC30" s="611"/>
      <c r="DD30" s="611"/>
      <c r="DE30" s="611"/>
      <c r="DF30" s="611"/>
      <c r="DG30" s="611"/>
      <c r="DH30" s="611"/>
      <c r="DI30" s="611"/>
      <c r="DJ30" s="611"/>
      <c r="DK30" s="611"/>
      <c r="DL30" s="611"/>
      <c r="DM30" s="611"/>
      <c r="DN30" s="611"/>
      <c r="DO30" s="611"/>
      <c r="DP30" s="611"/>
      <c r="DQ30" s="611"/>
      <c r="DR30" s="611"/>
      <c r="DS30" s="611"/>
      <c r="DT30" s="611"/>
      <c r="DU30" s="611"/>
      <c r="DV30" s="611"/>
      <c r="DW30" s="611"/>
      <c r="DX30" s="611"/>
      <c r="DY30" s="611"/>
      <c r="DZ30" s="611"/>
    </row>
    <row r="31" spans="1:130">
      <c r="B31" s="605" t="s">
        <v>1043</v>
      </c>
      <c r="C31" s="611">
        <v>1.28742</v>
      </c>
      <c r="D31" s="611">
        <v>1.3466933333333333</v>
      </c>
      <c r="E31" s="611">
        <v>1.3329833333333336</v>
      </c>
      <c r="F31" s="611">
        <v>1.3394199999999998</v>
      </c>
      <c r="G31" s="611">
        <v>1.3123133333333332</v>
      </c>
      <c r="H31" s="611">
        <v>1.2788633333333332</v>
      </c>
      <c r="I31" s="611">
        <v>1.2988066666666667</v>
      </c>
      <c r="J31" s="611">
        <v>1.2779100000000001</v>
      </c>
      <c r="K31" s="611">
        <v>1.1833533333333333</v>
      </c>
      <c r="L31" s="611">
        <v>1.1428733333333334</v>
      </c>
      <c r="M31" s="611">
        <v>1.0863033333333334</v>
      </c>
      <c r="N31" s="611">
        <v>1.1178333333333332</v>
      </c>
      <c r="O31" s="611">
        <v>1.0768766666666667</v>
      </c>
      <c r="P31" s="611">
        <v>1.0915266666666668</v>
      </c>
      <c r="Q31" s="611">
        <v>1.1112799999999998</v>
      </c>
      <c r="R31" s="611">
        <v>1.1763300000000001</v>
      </c>
      <c r="S31" s="611">
        <v>1.1232802173913032</v>
      </c>
      <c r="T31" s="611">
        <v>1.0570016594516567</v>
      </c>
      <c r="U31" s="611">
        <v>1.0485666666666666</v>
      </c>
      <c r="V31" s="611">
        <v>1.0384898989898999</v>
      </c>
      <c r="W31" s="611">
        <v>0.9871541752933064</v>
      </c>
      <c r="X31" s="611">
        <v>0.93403181818181835</v>
      </c>
      <c r="Y31" s="611">
        <v>0.90527598343685289</v>
      </c>
      <c r="Z31" s="611">
        <v>0.8696204146730464</v>
      </c>
      <c r="AA31" s="611">
        <v>0.92316984848484829</v>
      </c>
      <c r="AB31" s="611">
        <v>0.87311010101010111</v>
      </c>
      <c r="AC31" s="611">
        <v>0.89074708168642935</v>
      </c>
      <c r="AD31" s="611">
        <v>0.89551551017420561</v>
      </c>
      <c r="AE31" s="611">
        <v>0.87637378787878806</v>
      </c>
      <c r="AF31" s="611">
        <v>0.91942761904761905</v>
      </c>
      <c r="AG31" s="611">
        <v>0.98357897923332693</v>
      </c>
      <c r="AH31" s="611">
        <v>1.0002418668046913</v>
      </c>
      <c r="AI31" s="611">
        <v>1.0733779148629135</v>
      </c>
      <c r="AJ31" s="611">
        <v>1.1364073015873</v>
      </c>
      <c r="AK31" s="611">
        <v>1.1244073342116832</v>
      </c>
      <c r="AL31" s="611">
        <v>1.1893160697032465</v>
      </c>
      <c r="AM31" s="611">
        <v>1.2507097550034501</v>
      </c>
      <c r="AN31" s="611">
        <v>1.20436520923521</v>
      </c>
      <c r="AO31" s="611">
        <v>1.22198787878788</v>
      </c>
      <c r="AP31" s="611">
        <v>1.29628796662275</v>
      </c>
      <c r="AQ31" s="611">
        <v>1.31114007936508</v>
      </c>
      <c r="AR31" s="611">
        <v>1.25989227994228</v>
      </c>
      <c r="AS31" s="611">
        <v>1.2195344783236099</v>
      </c>
      <c r="AT31" s="611">
        <v>1.1885448773448768</v>
      </c>
      <c r="AU31" s="611">
        <v>1.2020495454545468</v>
      </c>
      <c r="AV31" s="611">
        <v>1.2563570707070699</v>
      </c>
      <c r="AW31" s="611">
        <v>1.2740799861973799</v>
      </c>
      <c r="AX31" s="611">
        <v>1.2901748006379601</v>
      </c>
      <c r="AY31" s="611">
        <v>1.3104899999999999</v>
      </c>
      <c r="AZ31" s="611">
        <v>1.3482015835042134</v>
      </c>
      <c r="BA31" s="611">
        <v>1.3744839723320166</v>
      </c>
      <c r="BB31" s="611">
        <v>1.4493827681852867</v>
      </c>
      <c r="BC31" s="611">
        <v>1.4997605453026532</v>
      </c>
      <c r="BD31" s="611">
        <v>1.5620087301587298</v>
      </c>
      <c r="BE31" s="611">
        <v>1.5038192201518299</v>
      </c>
      <c r="BF31" s="611">
        <v>1.3167888509316767</v>
      </c>
      <c r="BG31" s="611">
        <v>1.3024394949494968</v>
      </c>
      <c r="BH31" s="611">
        <v>1.3619068181818168</v>
      </c>
      <c r="BI31" s="611">
        <v>1.4305777338603434</v>
      </c>
      <c r="BJ31" s="611">
        <v>1.4781476911976901</v>
      </c>
      <c r="BK31" s="611">
        <v>1.38421072463768</v>
      </c>
      <c r="BL31" s="611">
        <v>1.2726511111111101</v>
      </c>
      <c r="BM31" s="611">
        <v>1.2910393939393934</v>
      </c>
      <c r="BN31" s="611">
        <v>1.35929648346822</v>
      </c>
      <c r="BO31" s="611">
        <v>1.3669263526570068</v>
      </c>
      <c r="BP31" s="611">
        <v>1.4392944976076567</v>
      </c>
      <c r="BQ31" s="611">
        <v>1.4125834368530032</v>
      </c>
      <c r="BR31" s="611">
        <v>1.3480369408369401</v>
      </c>
      <c r="BS31" s="611">
        <v>1.3109986291486266</v>
      </c>
      <c r="BT31" s="611">
        <v>1.2825643882433366</v>
      </c>
      <c r="BU31" s="611">
        <v>1.2514703689064566</v>
      </c>
      <c r="BV31" s="611">
        <v>1.2973756535607801</v>
      </c>
      <c r="BW31" s="611">
        <v>1.3203565151515166</v>
      </c>
      <c r="BX31" s="611">
        <v>1.3065598484848502</v>
      </c>
      <c r="BY31" s="611">
        <v>1.3245845065562467</v>
      </c>
      <c r="BZ31" s="611">
        <v>1.3610487094547967</v>
      </c>
      <c r="CA31" s="611">
        <v>1.36970836940837</v>
      </c>
      <c r="CB31" s="611">
        <v>1.3712341269841266</v>
      </c>
      <c r="CC31" s="611">
        <v>1.3252210929167434</v>
      </c>
      <c r="CD31" s="611">
        <v>1.2492090821256034</v>
      </c>
      <c r="CE31" s="611">
        <v>1.1269555050505033</v>
      </c>
      <c r="CF31" s="611">
        <v>1.1047359090909099</v>
      </c>
      <c r="CG31" s="611">
        <v>1.1118670681975034</v>
      </c>
      <c r="CH31" s="611">
        <v>1.0949424242424233</v>
      </c>
      <c r="CI31" s="611">
        <v>1.1017423015873034</v>
      </c>
      <c r="CJ31" s="611">
        <v>1.12930634920635</v>
      </c>
      <c r="CK31" s="611">
        <v>1.1164117949683166</v>
      </c>
      <c r="CL31" s="611">
        <v>1.0789302308802335</v>
      </c>
      <c r="CM31" s="611">
        <v>1.0647251581027666</v>
      </c>
      <c r="CN31" s="611">
        <v>1.1003207070707066</v>
      </c>
      <c r="CO31" s="611">
        <v>1.1744151138716366</v>
      </c>
      <c r="CP31" s="611">
        <v>1.1776691387559801</v>
      </c>
      <c r="CQ31" s="611">
        <v>1.2294496825396835</v>
      </c>
      <c r="CR31" s="611">
        <v>1.1922270995671</v>
      </c>
      <c r="CS31" s="611">
        <v>1.1631127931488801</v>
      </c>
      <c r="CT31" s="611">
        <v>1.1411705880313434</v>
      </c>
      <c r="CU31" s="611">
        <v>1.1356678427128435</v>
      </c>
      <c r="CV31" s="611">
        <v>1.1238746969696967</v>
      </c>
      <c r="CW31" s="611">
        <v>1.1116174446326632</v>
      </c>
      <c r="CX31" s="611">
        <v>1.1072322532781234</v>
      </c>
      <c r="CY31" s="611">
        <v>1.1022924242424232</v>
      </c>
      <c r="CZ31" s="611">
        <v>1.1006113636363635</v>
      </c>
      <c r="DA31" s="611">
        <v>1.1694631877784032</v>
      </c>
      <c r="DB31" s="611">
        <v>1.1927604617604635</v>
      </c>
      <c r="DC31" s="611">
        <v>1.21231649540845</v>
      </c>
      <c r="DD31" s="611">
        <v>1.2163037387732807</v>
      </c>
      <c r="DE31" s="611">
        <v>1.2212411362669069</v>
      </c>
      <c r="DF31" s="611">
        <v>1.2238999515628013</v>
      </c>
      <c r="DG31" s="611">
        <v>1.2332836463816295</v>
      </c>
      <c r="DH31" s="611">
        <v>1.2342361082568767</v>
      </c>
      <c r="DI31" s="611">
        <v>1.2349995020092943</v>
      </c>
      <c r="DJ31" s="611">
        <v>1.2356318993590285</v>
      </c>
      <c r="DK31" s="611">
        <v>1.2366820753695686</v>
      </c>
      <c r="DL31" s="611">
        <v>1.2372054325278423</v>
      </c>
      <c r="DM31" s="611">
        <v>1.2376775026903679</v>
      </c>
      <c r="DN31" s="611">
        <v>1.2380658085129204</v>
      </c>
      <c r="DO31" s="611">
        <v>1.2389443246342742</v>
      </c>
      <c r="DP31" s="611">
        <v>1.2390797150850767</v>
      </c>
      <c r="DQ31" s="611">
        <v>1.239103056747499</v>
      </c>
      <c r="DR31" s="611">
        <v>1.2390479125995826</v>
      </c>
      <c r="DS31" s="611">
        <v>1.2392147748653555</v>
      </c>
      <c r="DT31" s="611">
        <v>1.2390975502785495</v>
      </c>
      <c r="DU31" s="611">
        <v>1.2389834600516956</v>
      </c>
      <c r="DV31" s="611">
        <v>1.2388882048611827</v>
      </c>
      <c r="DW31" s="611">
        <v>1.2388051424499291</v>
      </c>
      <c r="DX31" s="611">
        <v>1.2387107535822393</v>
      </c>
      <c r="DY31" s="611">
        <v>1.2386172998996663</v>
      </c>
      <c r="DZ31" s="611">
        <v>1.2385247686189576</v>
      </c>
    </row>
    <row r="32" spans="1:130">
      <c r="B32" s="605" t="s">
        <v>497</v>
      </c>
      <c r="C32" s="611">
        <v>0.66990849614173964</v>
      </c>
      <c r="D32" s="611">
        <v>0.63857348672594283</v>
      </c>
      <c r="E32" s="611">
        <v>0.65927425844847265</v>
      </c>
      <c r="F32" s="611">
        <v>0.66990008484477881</v>
      </c>
      <c r="G32" s="611">
        <v>0.6824639122527737</v>
      </c>
      <c r="H32" s="611">
        <v>0.69150302550667331</v>
      </c>
      <c r="I32" s="611">
        <v>0.68864204634008541</v>
      </c>
      <c r="J32" s="611">
        <v>0.69272727330624606</v>
      </c>
      <c r="K32" s="611">
        <v>0.71819808345750902</v>
      </c>
      <c r="L32" s="611">
        <v>0.72343846765400965</v>
      </c>
      <c r="M32" s="611">
        <v>0.73342587994575592</v>
      </c>
      <c r="N32" s="611">
        <v>0.73208240721761086</v>
      </c>
      <c r="O32" s="611">
        <v>0.74306911527586639</v>
      </c>
      <c r="P32" s="611">
        <v>0.74620533440859171</v>
      </c>
      <c r="Q32" s="611">
        <v>0.74593952743103575</v>
      </c>
      <c r="R32" s="611">
        <v>0.71403382889242939</v>
      </c>
      <c r="S32" s="611">
        <v>0.72338716742231768</v>
      </c>
      <c r="T32" s="611">
        <v>0.74193189994612185</v>
      </c>
      <c r="U32" s="611">
        <v>0.73547496699421566</v>
      </c>
      <c r="V32" s="611">
        <v>0.72492157227429921</v>
      </c>
      <c r="W32" s="611">
        <v>0.7392738349249508</v>
      </c>
      <c r="X32" s="611">
        <v>0.75371764957119802</v>
      </c>
      <c r="Y32" s="611">
        <v>0.76421439238126654</v>
      </c>
      <c r="Z32" s="611">
        <v>0.77647684270463957</v>
      </c>
      <c r="AA32" s="611">
        <v>0.7741423078584333</v>
      </c>
      <c r="AB32" s="611">
        <v>0.79365821417459415</v>
      </c>
      <c r="AC32" s="611">
        <v>0.78706419637970793</v>
      </c>
      <c r="AD32" s="611">
        <v>0.7874479420689372</v>
      </c>
      <c r="AE32" s="611">
        <v>0.80054384132004408</v>
      </c>
      <c r="AF32" s="611">
        <v>0.782531061554263</v>
      </c>
      <c r="AG32" s="611">
        <v>0.75507030941566766</v>
      </c>
      <c r="AH32" s="611">
        <v>0.75214760955380411</v>
      </c>
      <c r="AI32" s="611">
        <v>0.73066328902280109</v>
      </c>
      <c r="AJ32" s="611">
        <v>0.71577579471956199</v>
      </c>
      <c r="AK32" s="611">
        <v>0.71779518597527547</v>
      </c>
      <c r="AL32" s="611">
        <v>0.69239704195683904</v>
      </c>
      <c r="AM32" s="611">
        <v>0.6725950106148294</v>
      </c>
      <c r="AN32" s="611">
        <v>0.68530148195983553</v>
      </c>
      <c r="AO32" s="611">
        <v>0.68148504860004966</v>
      </c>
      <c r="AP32" s="611">
        <v>0.66189870353669444</v>
      </c>
      <c r="AQ32" s="611">
        <v>0.65625022324593774</v>
      </c>
      <c r="AR32" s="611">
        <v>0.6704774161603142</v>
      </c>
      <c r="AS32" s="611">
        <v>0.68454218570598202</v>
      </c>
      <c r="AT32" s="611">
        <v>0.69708719800334507</v>
      </c>
      <c r="AU32" s="611">
        <v>0.69419646207516517</v>
      </c>
      <c r="AV32" s="611">
        <v>0.67912185326864305</v>
      </c>
      <c r="AW32" s="611">
        <v>0.67472431467243543</v>
      </c>
      <c r="AX32" s="611">
        <v>0.67104894579122865</v>
      </c>
      <c r="AY32" s="611">
        <v>0.66676771943878743</v>
      </c>
      <c r="AZ32" s="611">
        <v>0.65953859304100193</v>
      </c>
      <c r="BA32" s="611">
        <v>0.65187069395975472</v>
      </c>
      <c r="BB32" s="611">
        <v>0.63553873666092675</v>
      </c>
      <c r="BC32" s="611">
        <v>0.6248996828971024</v>
      </c>
      <c r="BD32" s="611">
        <v>0.61488217260590272</v>
      </c>
      <c r="BE32" s="611">
        <v>0.62899567616497165</v>
      </c>
      <c r="BF32" s="611">
        <v>0.66399360581292488</v>
      </c>
      <c r="BG32" s="611">
        <v>0.66835065171987307</v>
      </c>
      <c r="BH32" s="611">
        <v>0.65804101123960668</v>
      </c>
      <c r="BI32" s="611">
        <v>0.63969492002010997</v>
      </c>
      <c r="BJ32" s="611">
        <v>0.62872873789171935</v>
      </c>
      <c r="BK32" s="611">
        <v>0.64794535186238988</v>
      </c>
      <c r="BL32" s="611">
        <v>0.6719809096412056</v>
      </c>
      <c r="BM32" s="611">
        <v>0.65952385727713247</v>
      </c>
      <c r="BN32" s="611">
        <v>0.64280416317122502</v>
      </c>
      <c r="BO32" s="611">
        <v>0.63976095064182459</v>
      </c>
      <c r="BP32" s="611">
        <v>0.62562638006530336</v>
      </c>
      <c r="BQ32" s="611">
        <v>0.62827438545665093</v>
      </c>
      <c r="BR32" s="611">
        <v>0.64029455102693855</v>
      </c>
      <c r="BS32" s="611">
        <v>0.64853163840474104</v>
      </c>
      <c r="BT32" s="611">
        <v>0.6537204214614093</v>
      </c>
      <c r="BU32" s="611">
        <v>0.65837407910053214</v>
      </c>
      <c r="BV32" s="611">
        <v>0.65096491509012222</v>
      </c>
      <c r="BW32" s="611">
        <v>0.6571402890837571</v>
      </c>
      <c r="BX32" s="611">
        <v>0.66409612846670585</v>
      </c>
      <c r="BY32" s="611">
        <v>0.66005364900384966</v>
      </c>
      <c r="BZ32" s="611">
        <v>0.65106717195099939</v>
      </c>
      <c r="CA32" s="611">
        <v>0.64897113912319637</v>
      </c>
      <c r="CB32" s="611">
        <v>0.64753009599700928</v>
      </c>
      <c r="CC32" s="611">
        <v>0.65702336978362197</v>
      </c>
      <c r="CD32" s="611">
        <v>0.68030314378008461</v>
      </c>
      <c r="CE32" s="611">
        <v>0.71130143925290679</v>
      </c>
      <c r="CF32" s="611">
        <v>0.71549029829055477</v>
      </c>
      <c r="CG32" s="611">
        <v>0.71350234705073934</v>
      </c>
      <c r="CH32" s="611">
        <v>0.71876172087263868</v>
      </c>
      <c r="CI32" s="611">
        <v>0.71943221969862003</v>
      </c>
      <c r="CJ32" s="611">
        <v>0.70959874465150641</v>
      </c>
      <c r="CK32" s="611">
        <v>0.71625403520339415</v>
      </c>
      <c r="CL32" s="611">
        <v>0.73272923952396063</v>
      </c>
      <c r="CM32" s="611">
        <v>0.73862516661180388</v>
      </c>
      <c r="CN32" s="611">
        <v>0.7283038741895379</v>
      </c>
      <c r="CO32" s="611">
        <v>0.70976532649184831</v>
      </c>
      <c r="CP32" s="611">
        <v>0.70861228505764096</v>
      </c>
      <c r="CQ32" s="611">
        <v>0.69077457912902762</v>
      </c>
      <c r="CR32" s="611">
        <v>0.69978026257832404</v>
      </c>
      <c r="CS32" s="611">
        <v>0.71402130470823388</v>
      </c>
      <c r="CT32" s="611">
        <v>0.72109721005797989</v>
      </c>
      <c r="CU32" s="611">
        <v>0.71813216457061024</v>
      </c>
      <c r="CV32" s="611">
        <v>0.72205390786036838</v>
      </c>
      <c r="CW32" s="611">
        <v>0.72770931107736081</v>
      </c>
      <c r="CX32" s="611">
        <v>0.7270550686787528</v>
      </c>
      <c r="CY32" s="611">
        <v>0.72783653875250975</v>
      </c>
      <c r="CZ32" s="611">
        <v>0.73052722673816284</v>
      </c>
      <c r="DA32" s="611">
        <v>0.71174596112949684</v>
      </c>
      <c r="DB32" s="611">
        <v>0.70194869177675401</v>
      </c>
      <c r="DC32" s="611">
        <v>0.69425740205266673</v>
      </c>
      <c r="DD32" s="611">
        <v>0.69255693435718479</v>
      </c>
      <c r="DE32" s="611">
        <v>0.69089390841927212</v>
      </c>
      <c r="DF32" s="611">
        <v>0.68975307561132604</v>
      </c>
      <c r="DG32" s="611">
        <v>0.68741544945069244</v>
      </c>
      <c r="DH32" s="611">
        <v>0.68652377097675099</v>
      </c>
      <c r="DI32" s="611">
        <v>0.68562412960251873</v>
      </c>
      <c r="DJ32" s="611">
        <v>0.68476550032866113</v>
      </c>
      <c r="DK32" s="611">
        <v>0.68358565988162034</v>
      </c>
      <c r="DL32" s="611">
        <v>0.68294411629895146</v>
      </c>
      <c r="DM32" s="611">
        <v>0.68240062523214318</v>
      </c>
      <c r="DN32" s="611">
        <v>0.68190659340852411</v>
      </c>
      <c r="DO32" s="611">
        <v>0.68125797398934118</v>
      </c>
      <c r="DP32" s="611">
        <v>0.68074629948584153</v>
      </c>
      <c r="DQ32" s="611">
        <v>0.68022143219081188</v>
      </c>
      <c r="DR32" s="611">
        <v>0.67970333431979635</v>
      </c>
      <c r="DS32" s="611">
        <v>0.67922020378083747</v>
      </c>
      <c r="DT32" s="611">
        <v>0.6787437877231034</v>
      </c>
      <c r="DU32" s="611">
        <v>0.6782699114991102</v>
      </c>
      <c r="DV32" s="611">
        <v>0.67777560809912163</v>
      </c>
      <c r="DW32" s="611">
        <v>0.67724378085712245</v>
      </c>
      <c r="DX32" s="611">
        <v>0.67671909443417333</v>
      </c>
      <c r="DY32" s="611">
        <v>0.6762021200078161</v>
      </c>
      <c r="DZ32" s="611">
        <v>0.67571830214034057</v>
      </c>
    </row>
    <row r="33" spans="1:130">
      <c r="B33" s="604" t="s">
        <v>498</v>
      </c>
      <c r="C33" s="611"/>
      <c r="D33" s="611"/>
      <c r="E33" s="611"/>
      <c r="F33" s="611"/>
      <c r="G33" s="611"/>
      <c r="H33" s="611"/>
      <c r="I33" s="611"/>
      <c r="J33" s="611"/>
      <c r="K33" s="611"/>
      <c r="L33" s="611"/>
      <c r="M33" s="611"/>
      <c r="N33" s="611"/>
      <c r="O33" s="611"/>
      <c r="P33" s="611"/>
      <c r="Q33" s="611"/>
      <c r="R33" s="611"/>
      <c r="S33" s="611"/>
      <c r="T33" s="611"/>
      <c r="U33" s="611"/>
      <c r="V33" s="611"/>
      <c r="W33" s="611"/>
      <c r="X33" s="611"/>
      <c r="Y33" s="611"/>
      <c r="Z33" s="611"/>
      <c r="AA33" s="611"/>
      <c r="AB33" s="611"/>
      <c r="AC33" s="611"/>
      <c r="AD33" s="611"/>
      <c r="AE33" s="611"/>
      <c r="AF33" s="611"/>
      <c r="AG33" s="611"/>
      <c r="AH33" s="611"/>
      <c r="AI33" s="611"/>
      <c r="AJ33" s="611"/>
      <c r="AK33" s="611"/>
      <c r="AL33" s="611"/>
      <c r="AM33" s="611"/>
      <c r="AN33" s="611"/>
      <c r="AO33" s="611"/>
      <c r="AP33" s="611"/>
      <c r="AQ33" s="611"/>
      <c r="AR33" s="611"/>
      <c r="AS33" s="611"/>
      <c r="AT33" s="611"/>
      <c r="AU33" s="611"/>
      <c r="AV33" s="611"/>
      <c r="AW33" s="611"/>
      <c r="AX33" s="611"/>
      <c r="AY33" s="611"/>
      <c r="AZ33" s="611"/>
      <c r="BA33" s="611"/>
      <c r="BB33" s="611"/>
      <c r="BC33" s="611"/>
      <c r="BD33" s="611"/>
      <c r="BE33" s="611"/>
      <c r="BF33" s="611"/>
      <c r="BG33" s="611"/>
      <c r="BH33" s="611"/>
      <c r="BI33" s="611"/>
      <c r="BJ33" s="611"/>
      <c r="BK33" s="611"/>
      <c r="BL33" s="611"/>
      <c r="BM33" s="611"/>
      <c r="BN33" s="611"/>
      <c r="BO33" s="611"/>
      <c r="BP33" s="611"/>
      <c r="BQ33" s="611"/>
      <c r="BR33" s="611"/>
      <c r="BS33" s="611"/>
      <c r="BT33" s="611"/>
      <c r="BU33" s="611"/>
      <c r="BV33" s="611"/>
      <c r="BW33" s="611"/>
      <c r="BX33" s="611"/>
      <c r="BY33" s="611"/>
      <c r="BZ33" s="611"/>
      <c r="CA33" s="611"/>
      <c r="CB33" s="611"/>
      <c r="CC33" s="611"/>
      <c r="CD33" s="611"/>
      <c r="CE33" s="611"/>
      <c r="CF33" s="611"/>
      <c r="CG33" s="611"/>
      <c r="CH33" s="611"/>
      <c r="CI33" s="611"/>
      <c r="CJ33" s="611"/>
      <c r="CK33" s="611"/>
      <c r="CL33" s="611"/>
      <c r="CM33" s="611"/>
      <c r="CN33" s="611"/>
      <c r="CO33" s="611"/>
      <c r="CP33" s="611"/>
      <c r="CQ33" s="611"/>
      <c r="CR33" s="611"/>
      <c r="CS33" s="611"/>
      <c r="CT33" s="611"/>
      <c r="CU33" s="611"/>
      <c r="CV33" s="611"/>
      <c r="CW33" s="611"/>
      <c r="CX33" s="611"/>
      <c r="CY33" s="611"/>
      <c r="CZ33" s="611"/>
      <c r="DA33" s="611"/>
      <c r="DB33" s="611"/>
      <c r="DC33" s="611"/>
      <c r="DD33" s="611"/>
      <c r="DE33" s="611"/>
      <c r="DF33" s="611"/>
      <c r="DG33" s="611"/>
      <c r="DH33" s="611"/>
      <c r="DI33" s="611"/>
      <c r="DJ33" s="611"/>
      <c r="DK33" s="611"/>
      <c r="DL33" s="611"/>
      <c r="DM33" s="611"/>
      <c r="DN33" s="611"/>
      <c r="DO33" s="611"/>
      <c r="DP33" s="611"/>
      <c r="DQ33" s="611"/>
      <c r="DR33" s="611"/>
      <c r="DS33" s="611"/>
      <c r="DT33" s="611"/>
      <c r="DU33" s="611"/>
      <c r="DV33" s="611"/>
      <c r="DW33" s="611"/>
      <c r="DX33" s="611"/>
      <c r="DY33" s="611"/>
      <c r="DZ33" s="611"/>
    </row>
    <row r="34" spans="1:130">
      <c r="A34" t="s">
        <v>1440</v>
      </c>
      <c r="B34" s="605" t="s">
        <v>1044</v>
      </c>
      <c r="C34" s="611">
        <v>6.6011333333333342</v>
      </c>
      <c r="D34" s="611">
        <v>6.1578333333333335</v>
      </c>
      <c r="E34" s="611">
        <v>5.8857999999999997</v>
      </c>
      <c r="F34" s="611">
        <v>5.7482000000000006</v>
      </c>
      <c r="G34" s="611">
        <v>5.3378666666666668</v>
      </c>
      <c r="H34" s="611">
        <v>5.6387333333333336</v>
      </c>
      <c r="I34" s="611">
        <v>5.7953333333333328</v>
      </c>
      <c r="J34" s="611">
        <v>5.5937666666666699</v>
      </c>
      <c r="K34" s="611">
        <v>5.6889666666666665</v>
      </c>
      <c r="L34" s="611">
        <v>5.9712999999999994</v>
      </c>
      <c r="M34" s="611">
        <v>5.8385666666666696</v>
      </c>
      <c r="N34" s="611">
        <v>5.8789666666666696</v>
      </c>
      <c r="O34" s="611">
        <v>5.6716666666666669</v>
      </c>
      <c r="P34" s="611">
        <v>5.7507666666666664</v>
      </c>
      <c r="Q34" s="611">
        <v>5.6299000000000001</v>
      </c>
      <c r="R34" s="611">
        <v>5.1007666666666696</v>
      </c>
      <c r="S34" s="611">
        <v>5.0462333333333298</v>
      </c>
      <c r="T34" s="611">
        <v>5.1847333333333303</v>
      </c>
      <c r="U34" s="611">
        <v>5.80263333333333</v>
      </c>
      <c r="V34" s="611">
        <v>6.0827999999999998</v>
      </c>
      <c r="W34" s="611">
        <v>6.3186666666666662</v>
      </c>
      <c r="X34" s="611">
        <v>6.8272000000000004</v>
      </c>
      <c r="Y34" s="611">
        <v>6.8416333333333332</v>
      </c>
      <c r="Z34" s="611">
        <v>6.6100666666666656</v>
      </c>
      <c r="AA34" s="611">
        <v>5.1806666666666663</v>
      </c>
      <c r="AB34" s="611">
        <v>4.1300333333333334</v>
      </c>
      <c r="AC34" s="611">
        <v>3.4544333333333328</v>
      </c>
      <c r="AD34" s="611">
        <v>2.1457999999999999</v>
      </c>
      <c r="AE34" s="611">
        <v>2.0683666666666665</v>
      </c>
      <c r="AF34" s="611">
        <v>2.1030999999999995</v>
      </c>
      <c r="AG34" s="611">
        <v>1.81633333333333</v>
      </c>
      <c r="AH34" s="611">
        <v>1.5401999999999998</v>
      </c>
      <c r="AI34" s="611">
        <v>1.3268666666666666</v>
      </c>
      <c r="AJ34" s="611">
        <v>1.19803333333333</v>
      </c>
      <c r="AK34" s="611">
        <v>1.1680666666666666</v>
      </c>
      <c r="AL34" s="611">
        <v>1.2273000000000001</v>
      </c>
      <c r="AM34" s="611">
        <v>1.1779333333333335</v>
      </c>
      <c r="AN34" s="611">
        <v>1.5360000000000003</v>
      </c>
      <c r="AO34" s="611">
        <v>1.9739000000000002</v>
      </c>
      <c r="AP34" s="611">
        <v>2.4791333333333334</v>
      </c>
      <c r="AQ34" s="611">
        <v>3.0745333333333331</v>
      </c>
      <c r="AR34" s="611">
        <v>3.4942333333333337</v>
      </c>
      <c r="AS34" s="611">
        <v>3.9670999999999998</v>
      </c>
      <c r="AT34" s="611">
        <v>4.5247000000000002</v>
      </c>
      <c r="AU34" s="611">
        <v>4.9027333333333338</v>
      </c>
      <c r="AV34" s="611">
        <v>5.3285666666666671</v>
      </c>
      <c r="AW34" s="611">
        <v>5.4902666666666669</v>
      </c>
      <c r="AX34" s="611">
        <v>5.3722333333333339</v>
      </c>
      <c r="AY34" s="611">
        <v>5.363033333333334</v>
      </c>
      <c r="AZ34" s="611">
        <v>5.3722333333333339</v>
      </c>
      <c r="BA34" s="611">
        <v>5.3679666666666703</v>
      </c>
      <c r="BB34" s="611">
        <v>4.9028999999999998</v>
      </c>
      <c r="BC34" s="611">
        <v>3.1543999999999999</v>
      </c>
      <c r="BD34" s="611">
        <v>2.9325666666666668</v>
      </c>
      <c r="BE34" s="611">
        <v>3.18746666666667</v>
      </c>
      <c r="BF34" s="611">
        <v>2.904666666666667</v>
      </c>
      <c r="BG34" s="611">
        <v>1.7354333333333301</v>
      </c>
      <c r="BH34" s="611">
        <v>1.3957666666666666</v>
      </c>
      <c r="BI34" s="611">
        <v>0.83386666666666664</v>
      </c>
      <c r="BJ34" s="611">
        <v>0.51980000000000004</v>
      </c>
      <c r="BK34" s="611">
        <v>0.39926666666666666</v>
      </c>
      <c r="BL34" s="611">
        <v>0.629</v>
      </c>
      <c r="BM34" s="611">
        <v>0.59179999999999999</v>
      </c>
      <c r="BN34" s="611">
        <v>0.45313333333333333</v>
      </c>
      <c r="BO34" s="611">
        <v>0.46010000000000001</v>
      </c>
      <c r="BP34" s="611">
        <v>0.41799999999999998</v>
      </c>
      <c r="BQ34" s="611">
        <v>0.46510000000000001</v>
      </c>
      <c r="BR34" s="611">
        <v>0.68520000000000003</v>
      </c>
      <c r="BS34" s="611">
        <v>0.76519999999999999</v>
      </c>
      <c r="BT34" s="611">
        <v>0.73360000000000003</v>
      </c>
      <c r="BU34" s="611">
        <v>0.70656666666666701</v>
      </c>
      <c r="BV34" s="611">
        <v>0.54176666666666695</v>
      </c>
      <c r="BW34" s="611">
        <v>0.46643333333333298</v>
      </c>
      <c r="BX34" s="611">
        <v>0.42380000000000001</v>
      </c>
      <c r="BY34" s="611">
        <v>0.39276666666666699</v>
      </c>
      <c r="BZ34" s="611">
        <v>0.35273333333333301</v>
      </c>
      <c r="CA34" s="611">
        <v>0.33329999999999999</v>
      </c>
      <c r="CB34" s="611">
        <v>0.32373333333333298</v>
      </c>
      <c r="CC34" s="611">
        <v>0.32933333333333298</v>
      </c>
      <c r="CD34" s="611">
        <v>0.331133333333333</v>
      </c>
      <c r="CE34" s="611">
        <v>0.37793333333333301</v>
      </c>
      <c r="CF34" s="611">
        <v>0.42030000000000001</v>
      </c>
      <c r="CG34" s="611">
        <v>0.50616666666666699</v>
      </c>
      <c r="CH34" s="611">
        <v>0.63286666666666702</v>
      </c>
      <c r="CI34" s="611">
        <v>0.87560000000000004</v>
      </c>
      <c r="CJ34" s="611">
        <v>0.92400000000000004</v>
      </c>
      <c r="CK34" s="611">
        <v>1.1479999999999999</v>
      </c>
      <c r="CL34" s="611">
        <v>1.27816666666667</v>
      </c>
      <c r="CM34" s="611">
        <v>1.3725000000000001</v>
      </c>
      <c r="CN34" s="611">
        <v>1.4245000000000001</v>
      </c>
      <c r="CO34" s="611">
        <v>1.46133333333333</v>
      </c>
      <c r="CP34" s="611">
        <v>1.6455</v>
      </c>
      <c r="CQ34" s="611">
        <v>2.1137666666666699</v>
      </c>
      <c r="CR34" s="611">
        <v>2.49643333333333</v>
      </c>
      <c r="CS34" s="611">
        <v>2.5360999999999998</v>
      </c>
      <c r="CT34" s="611">
        <v>2.8134666666666699</v>
      </c>
      <c r="CU34" s="611">
        <v>2.7527666666666701</v>
      </c>
      <c r="CV34" s="611">
        <v>2.5008333333333299</v>
      </c>
      <c r="CW34" s="611">
        <v>2.1041666666666701</v>
      </c>
      <c r="CX34" s="611">
        <v>1.9238999999999999</v>
      </c>
      <c r="CY34" s="611">
        <v>1.49406666666667</v>
      </c>
      <c r="CZ34" s="611">
        <v>0.70716666666666705</v>
      </c>
      <c r="DA34" s="611">
        <v>0.31063333333333298</v>
      </c>
      <c r="DB34" s="611">
        <v>0.25130000000000002</v>
      </c>
      <c r="DC34" s="611">
        <v>0.21730437499999999</v>
      </c>
      <c r="DD34" s="611">
        <v>0.25397986241217801</v>
      </c>
      <c r="DE34" s="611">
        <v>0.29065534982435598</v>
      </c>
      <c r="DF34" s="611">
        <v>0.327330837236534</v>
      </c>
      <c r="DG34" s="611">
        <v>0.36400632464871202</v>
      </c>
      <c r="DH34" s="611">
        <v>0.40068181206088999</v>
      </c>
      <c r="DI34" s="611">
        <v>0.43735729947306801</v>
      </c>
      <c r="DJ34" s="611">
        <v>0.47403278688524603</v>
      </c>
      <c r="DK34" s="611">
        <v>0.47403278688524603</v>
      </c>
      <c r="DL34" s="611">
        <v>0.47403278688524603</v>
      </c>
      <c r="DM34" s="611">
        <v>0.47403278688524603</v>
      </c>
      <c r="DN34" s="611">
        <v>0.47403278688524603</v>
      </c>
      <c r="DO34" s="611">
        <v>0.47403278688524603</v>
      </c>
      <c r="DP34" s="611">
        <v>0.47403278688524603</v>
      </c>
      <c r="DQ34" s="611">
        <v>0.47403278688524603</v>
      </c>
      <c r="DR34" s="611">
        <v>0.51569945355191205</v>
      </c>
      <c r="DS34" s="611">
        <v>0.72403278688524597</v>
      </c>
      <c r="DT34" s="611">
        <v>0.76569945355191205</v>
      </c>
      <c r="DU34" s="611">
        <v>1.0156994535519099</v>
      </c>
      <c r="DV34" s="611">
        <v>1.0156994535519099</v>
      </c>
      <c r="DW34" s="611">
        <v>1.2240327868852501</v>
      </c>
      <c r="DX34" s="611">
        <v>1.2656994535519099</v>
      </c>
      <c r="DY34" s="611">
        <v>1.4740327868852501</v>
      </c>
      <c r="DZ34" s="611">
        <v>1.5156994535519099</v>
      </c>
    </row>
    <row r="35" spans="1:130">
      <c r="B35" s="605" t="s">
        <v>1045</v>
      </c>
      <c r="C35" s="611">
        <v>0</v>
      </c>
      <c r="D35" s="611">
        <v>0</v>
      </c>
      <c r="E35" s="611">
        <v>0</v>
      </c>
      <c r="F35" s="611">
        <v>0</v>
      </c>
      <c r="G35" s="611">
        <v>0</v>
      </c>
      <c r="H35" s="611">
        <v>0</v>
      </c>
      <c r="I35" s="611">
        <v>0</v>
      </c>
      <c r="J35" s="611">
        <v>0</v>
      </c>
      <c r="K35" s="611">
        <v>0</v>
      </c>
      <c r="L35" s="611">
        <v>0</v>
      </c>
      <c r="M35" s="611">
        <v>0</v>
      </c>
      <c r="N35" s="611">
        <v>0</v>
      </c>
      <c r="O35" s="611">
        <v>0</v>
      </c>
      <c r="P35" s="611">
        <v>0</v>
      </c>
      <c r="Q35" s="611">
        <v>0</v>
      </c>
      <c r="R35" s="611">
        <v>0</v>
      </c>
      <c r="S35" s="611">
        <v>3.0901401666666666</v>
      </c>
      <c r="T35" s="611">
        <v>2.6334693333333337</v>
      </c>
      <c r="U35" s="611">
        <v>2.6983533333333334</v>
      </c>
      <c r="V35" s="611">
        <v>3.42963</v>
      </c>
      <c r="W35" s="611">
        <v>3.5283366666666667</v>
      </c>
      <c r="X35" s="611">
        <v>4.33467</v>
      </c>
      <c r="Y35" s="611">
        <v>4.7354733333333341</v>
      </c>
      <c r="Z35" s="611">
        <v>5.02156</v>
      </c>
      <c r="AA35" s="611">
        <v>4.7425199999999998</v>
      </c>
      <c r="AB35" s="611">
        <v>4.5907400000000003</v>
      </c>
      <c r="AC35" s="611">
        <v>4.26661</v>
      </c>
      <c r="AD35" s="611">
        <v>3.4420999999999999</v>
      </c>
      <c r="AE35" s="611">
        <v>3.3615300000000001</v>
      </c>
      <c r="AF35" s="611">
        <v>3.4437933333333337</v>
      </c>
      <c r="AG35" s="611">
        <v>3.3553899999999999</v>
      </c>
      <c r="AH35" s="611">
        <v>3.105363333333333</v>
      </c>
      <c r="AI35" s="611">
        <v>2.6806133333333335</v>
      </c>
      <c r="AJ35" s="611">
        <v>2.3616200000000003</v>
      </c>
      <c r="AK35" s="611">
        <v>2.1369000000000002</v>
      </c>
      <c r="AL35" s="611">
        <v>2.1471366666666669</v>
      </c>
      <c r="AM35" s="611">
        <v>2.0609299999999999</v>
      </c>
      <c r="AN35" s="611">
        <v>2.0817700000000001</v>
      </c>
      <c r="AO35" s="611">
        <v>2.1158733333333335</v>
      </c>
      <c r="AP35" s="611">
        <v>2.1635366666666669</v>
      </c>
      <c r="AQ35" s="611">
        <v>2.1392033333333331</v>
      </c>
      <c r="AR35" s="611">
        <v>2.12479</v>
      </c>
      <c r="AS35" s="611">
        <v>2.1308033333333332</v>
      </c>
      <c r="AT35" s="611">
        <v>2.3430866666666668</v>
      </c>
      <c r="AU35" s="611">
        <v>2.612246666666667</v>
      </c>
      <c r="AV35" s="611">
        <v>2.8901300000000005</v>
      </c>
      <c r="AW35" s="611">
        <v>3.2216866666666668</v>
      </c>
      <c r="AX35" s="611">
        <v>3.5947499999999999</v>
      </c>
      <c r="AY35" s="611">
        <v>3.8209699999999995</v>
      </c>
      <c r="AZ35" s="611">
        <v>4.0648333333333335</v>
      </c>
      <c r="BA35" s="611">
        <v>4.5031299999999996</v>
      </c>
      <c r="BB35" s="611">
        <v>4.7221333333333337</v>
      </c>
      <c r="BC35" s="611">
        <v>4.4806300000000006</v>
      </c>
      <c r="BD35" s="611">
        <v>4.8599350000000001</v>
      </c>
      <c r="BE35" s="611">
        <v>4.9772999999999996</v>
      </c>
      <c r="BF35" s="611">
        <v>4.2097899999999999</v>
      </c>
      <c r="BG35" s="611">
        <v>2.0095566666666662</v>
      </c>
      <c r="BH35" s="611">
        <v>1.3106333333333333</v>
      </c>
      <c r="BI35" s="611">
        <v>0.86920000000000008</v>
      </c>
      <c r="BJ35" s="611">
        <v>0.7219000000000001</v>
      </c>
      <c r="BK35" s="611">
        <v>0.66216666666666668</v>
      </c>
      <c r="BL35" s="611">
        <v>0.68626666666666658</v>
      </c>
      <c r="BM35" s="611">
        <v>0.87493333333333334</v>
      </c>
      <c r="BN35" s="611">
        <v>1.0204666666666666</v>
      </c>
      <c r="BO35" s="611">
        <v>1.0931333333333335</v>
      </c>
      <c r="BP35" s="611">
        <v>1.4116333333333333</v>
      </c>
      <c r="BQ35" s="611">
        <v>1.5620666666666667</v>
      </c>
      <c r="BR35" s="611">
        <v>1.4955666666666667</v>
      </c>
      <c r="BS35" s="611">
        <v>1.0429333333333333</v>
      </c>
      <c r="BT35" s="611">
        <v>0.69603333333333328</v>
      </c>
      <c r="BU35" s="611">
        <v>0.35856666666666664</v>
      </c>
      <c r="BV35" s="611">
        <v>0.19510000000000002</v>
      </c>
      <c r="BW35" s="611">
        <v>0.21146666666666669</v>
      </c>
      <c r="BX35" s="611">
        <v>0.20680000000000001</v>
      </c>
      <c r="BY35" s="611">
        <v>0.22350000000000003</v>
      </c>
      <c r="BZ35" s="611">
        <v>0.2409</v>
      </c>
      <c r="CA35" s="611">
        <v>0.29499999999999998</v>
      </c>
      <c r="CB35" s="611">
        <v>0.3</v>
      </c>
      <c r="CC35" s="611">
        <v>0.16500000000000001</v>
      </c>
      <c r="CD35" s="611">
        <v>8.1000000000000003E-2</v>
      </c>
      <c r="CE35" s="611">
        <v>4.5999999999999999E-2</v>
      </c>
      <c r="CF35" s="611">
        <v>-6.0000000000000001E-3</v>
      </c>
      <c r="CG35" s="611">
        <v>-2.8000000000000001E-2</v>
      </c>
      <c r="CH35" s="611">
        <v>-0.09</v>
      </c>
      <c r="CI35" s="611">
        <v>-0.188</v>
      </c>
      <c r="CJ35" s="611">
        <v>-0.25800000000000001</v>
      </c>
      <c r="CK35" s="611">
        <v>-0.29799999999999999</v>
      </c>
      <c r="CL35" s="611">
        <v>-0.313</v>
      </c>
      <c r="CM35" s="611">
        <v>-0.32800000000000001</v>
      </c>
      <c r="CN35" s="611">
        <v>-0.33</v>
      </c>
      <c r="CO35" s="611">
        <v>-0.33</v>
      </c>
      <c r="CP35" s="611">
        <v>-0.32900000000000001</v>
      </c>
      <c r="CQ35" s="611">
        <v>-0.32800000000000001</v>
      </c>
      <c r="CR35" s="611">
        <v>-0.32500000000000001</v>
      </c>
      <c r="CS35" s="611">
        <v>-0.32</v>
      </c>
      <c r="CT35" s="611">
        <v>-0.315</v>
      </c>
      <c r="CU35" s="611">
        <v>-0.309</v>
      </c>
      <c r="CV35" s="611">
        <v>-0.317</v>
      </c>
      <c r="CW35" s="611">
        <v>-0.39600000000000002</v>
      </c>
      <c r="CX35" s="611">
        <v>-0.40300000000000002</v>
      </c>
      <c r="CY35" s="611">
        <v>-0.40500000000000003</v>
      </c>
      <c r="CZ35" s="611">
        <v>-0.3</v>
      </c>
      <c r="DA35" s="611">
        <v>-0.47099999999999997</v>
      </c>
      <c r="DB35" s="611">
        <v>-0.52300000000000002</v>
      </c>
      <c r="DC35" s="611">
        <v>-0.54248437500000324</v>
      </c>
      <c r="DD35" s="611">
        <v>-0.54000000000000625</v>
      </c>
      <c r="DE35" s="611">
        <v>-0.54000000000000625</v>
      </c>
      <c r="DF35" s="611">
        <v>-0.54500000000000171</v>
      </c>
      <c r="DG35" s="611">
        <v>-0.53499999999999659</v>
      </c>
      <c r="DH35" s="611">
        <v>-0.53499999999999659</v>
      </c>
      <c r="DI35" s="611">
        <v>-0.53000000000000114</v>
      </c>
      <c r="DJ35" s="611">
        <v>-0.51000000000000512</v>
      </c>
      <c r="DK35" s="611">
        <v>-0.48499999999999943</v>
      </c>
      <c r="DL35" s="611">
        <v>-0.45999999999999375</v>
      </c>
      <c r="DM35" s="611">
        <v>-0.43500000000000227</v>
      </c>
      <c r="DN35" s="611">
        <v>-0.40999999999999659</v>
      </c>
      <c r="DO35" s="611">
        <v>-0.37000000000000455</v>
      </c>
      <c r="DP35" s="611">
        <v>-0.33499999999999375</v>
      </c>
      <c r="DQ35" s="611">
        <v>-0.29500000000000171</v>
      </c>
      <c r="DR35" s="611">
        <v>-0.25499999999999545</v>
      </c>
      <c r="DS35" s="611">
        <v>-0.20999999999999375</v>
      </c>
      <c r="DT35" s="611">
        <v>-0.17499999999999716</v>
      </c>
      <c r="DU35" s="611">
        <v>-0.13500000000000512</v>
      </c>
      <c r="DV35" s="611">
        <v>-9.4999999999998863E-2</v>
      </c>
      <c r="DW35" s="611">
        <v>-6.0000000000002274E-2</v>
      </c>
      <c r="DX35" s="611">
        <v>-2.5000000000005684E-2</v>
      </c>
      <c r="DY35" s="611">
        <v>1.0000000000005116E-2</v>
      </c>
      <c r="DZ35" s="611">
        <v>4.5000000000001705E-2</v>
      </c>
    </row>
    <row r="36" spans="1:130">
      <c r="B36" s="606" t="s">
        <v>1037</v>
      </c>
      <c r="C36" s="614"/>
      <c r="D36" s="614"/>
      <c r="E36" s="614"/>
      <c r="F36" s="614"/>
      <c r="G36" s="614"/>
      <c r="H36" s="614"/>
      <c r="I36" s="614"/>
      <c r="J36" s="614"/>
      <c r="K36" s="614"/>
      <c r="L36" s="614"/>
      <c r="M36" s="614"/>
      <c r="N36" s="614"/>
      <c r="O36" s="614"/>
      <c r="P36" s="614"/>
      <c r="Q36" s="614"/>
      <c r="R36" s="614"/>
      <c r="S36" s="614"/>
      <c r="T36" s="614"/>
      <c r="U36" s="614"/>
      <c r="V36" s="614"/>
      <c r="W36" s="614"/>
      <c r="X36" s="614"/>
      <c r="Y36" s="614"/>
      <c r="Z36" s="614"/>
      <c r="AA36" s="614"/>
      <c r="AB36" s="614"/>
      <c r="AC36" s="614"/>
      <c r="AD36" s="614"/>
      <c r="AE36" s="614"/>
      <c r="AF36" s="614"/>
      <c r="AG36" s="614"/>
      <c r="AH36" s="614"/>
      <c r="AI36" s="614"/>
      <c r="AJ36" s="614"/>
      <c r="AK36" s="614"/>
      <c r="AL36" s="614"/>
      <c r="AM36" s="614"/>
      <c r="AN36" s="614"/>
      <c r="AO36" s="614"/>
      <c r="AP36" s="614"/>
      <c r="AQ36" s="614"/>
      <c r="AR36" s="614"/>
      <c r="AS36" s="614"/>
      <c r="AT36" s="614"/>
      <c r="AU36" s="614"/>
      <c r="AV36" s="614"/>
      <c r="AW36" s="614"/>
      <c r="AX36" s="614"/>
      <c r="AY36" s="614"/>
      <c r="AZ36" s="614"/>
      <c r="BA36" s="614"/>
      <c r="BB36" s="614"/>
      <c r="BC36" s="614"/>
      <c r="BD36" s="614"/>
      <c r="BE36" s="614"/>
      <c r="BF36" s="614"/>
      <c r="BG36" s="614"/>
      <c r="BH36" s="614"/>
      <c r="BI36" s="614"/>
      <c r="BJ36" s="614"/>
      <c r="BK36" s="614"/>
      <c r="BL36" s="614"/>
      <c r="BM36" s="614"/>
      <c r="BN36" s="614"/>
      <c r="BO36" s="614"/>
      <c r="BP36" s="614"/>
      <c r="BQ36" s="614"/>
      <c r="BR36" s="614"/>
      <c r="BS36" s="614"/>
      <c r="BT36" s="614"/>
      <c r="BU36" s="614"/>
      <c r="BV36" s="614"/>
      <c r="BW36" s="614"/>
      <c r="BX36" s="614"/>
      <c r="BY36" s="614"/>
      <c r="BZ36" s="614"/>
      <c r="CA36" s="614"/>
      <c r="CB36" s="614"/>
      <c r="CC36" s="614"/>
      <c r="CD36" s="614"/>
      <c r="CE36" s="614"/>
      <c r="CF36" s="614"/>
      <c r="CG36" s="614"/>
      <c r="CH36" s="614"/>
      <c r="CI36" s="614"/>
      <c r="CJ36" s="614"/>
      <c r="CK36" s="614"/>
      <c r="CL36" s="614"/>
      <c r="CM36" s="614"/>
      <c r="CN36" s="614"/>
      <c r="CO36" s="614"/>
      <c r="CP36" s="614"/>
      <c r="CQ36" s="614"/>
      <c r="CR36" s="614"/>
      <c r="CS36" s="614"/>
      <c r="CT36" s="614"/>
      <c r="CU36" s="614"/>
      <c r="CV36" s="614"/>
      <c r="CW36" s="614"/>
      <c r="CX36" s="614"/>
      <c r="CY36" s="614"/>
      <c r="CZ36" s="614"/>
      <c r="DA36" s="614"/>
      <c r="DB36" s="614"/>
      <c r="DC36" s="614"/>
      <c r="DD36" s="614"/>
      <c r="DE36" s="614"/>
      <c r="DF36" s="614"/>
      <c r="DG36" s="614"/>
      <c r="DH36" s="614"/>
      <c r="DI36" s="614"/>
      <c r="DJ36" s="614"/>
      <c r="DK36" s="614"/>
      <c r="DL36" s="614"/>
      <c r="DM36" s="614"/>
      <c r="DN36" s="614"/>
      <c r="DO36" s="614"/>
      <c r="DP36" s="614"/>
      <c r="DQ36" s="614"/>
      <c r="DR36" s="614"/>
      <c r="DS36" s="614"/>
      <c r="DT36" s="614"/>
      <c r="DU36" s="614"/>
      <c r="DV36" s="614"/>
      <c r="DW36" s="614"/>
      <c r="DX36" s="614"/>
      <c r="DY36" s="614"/>
      <c r="DZ36" s="614"/>
    </row>
    <row r="37" spans="1:130">
      <c r="B37" s="505" t="s">
        <v>940</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30" s="555" customFormat="1">
      <c r="B39" s="624" t="s">
        <v>941</v>
      </c>
      <c r="C39" s="625"/>
      <c r="D39" s="625"/>
      <c r="E39" s="625"/>
      <c r="F39" s="625"/>
      <c r="G39" s="625"/>
      <c r="H39" s="625"/>
      <c r="I39" s="625"/>
      <c r="J39" s="625"/>
      <c r="K39" s="625"/>
      <c r="L39" s="625"/>
      <c r="M39" s="625"/>
      <c r="N39" s="625"/>
      <c r="O39" s="625"/>
      <c r="P39" s="625"/>
      <c r="Q39" s="625"/>
      <c r="R39" s="625"/>
      <c r="S39" s="625"/>
      <c r="T39" s="625"/>
      <c r="U39" s="625"/>
      <c r="V39" s="625"/>
      <c r="W39" s="625"/>
      <c r="X39" s="625"/>
      <c r="Y39" s="625"/>
      <c r="Z39" s="625"/>
      <c r="AA39" s="625"/>
      <c r="AB39" s="625"/>
      <c r="AC39" s="625"/>
      <c r="AD39" s="625"/>
      <c r="AE39" s="625"/>
      <c r="AF39" s="625"/>
      <c r="AG39" s="625"/>
      <c r="AH39" s="625"/>
      <c r="AI39" s="625"/>
      <c r="AJ39" s="625"/>
      <c r="AK39" s="625"/>
      <c r="AL39" s="625"/>
      <c r="AM39" s="625"/>
      <c r="AN39" s="625"/>
      <c r="AO39" s="625"/>
      <c r="AP39" s="625"/>
      <c r="AQ39" s="625"/>
      <c r="AR39" s="625"/>
      <c r="AS39" s="625"/>
      <c r="AT39" s="625"/>
      <c r="AU39" s="625"/>
      <c r="AV39" s="625"/>
      <c r="AW39" s="625"/>
      <c r="AX39" s="625"/>
      <c r="AY39" s="625"/>
      <c r="AZ39" s="625"/>
      <c r="BA39" s="625"/>
      <c r="BB39" s="625"/>
      <c r="BC39" s="625"/>
      <c r="BD39" s="625"/>
      <c r="BE39" s="625"/>
      <c r="BF39" s="625"/>
      <c r="BG39" s="625"/>
      <c r="BH39" s="625"/>
      <c r="BI39" s="625"/>
      <c r="BJ39" s="625"/>
      <c r="BK39" s="625"/>
      <c r="BL39" s="625"/>
      <c r="BM39" s="625"/>
      <c r="BN39" s="625"/>
      <c r="BO39" s="625" t="s">
        <v>945</v>
      </c>
      <c r="BP39" s="625"/>
      <c r="BQ39" s="625"/>
      <c r="BR39" s="625"/>
      <c r="BS39" s="625"/>
      <c r="BT39" s="625"/>
      <c r="BU39" s="625"/>
      <c r="BV39" s="625"/>
      <c r="BW39" s="625"/>
      <c r="BX39" s="625"/>
      <c r="BY39" s="625"/>
      <c r="BZ39" s="625"/>
      <c r="CA39" s="625"/>
      <c r="CB39" s="625"/>
      <c r="CC39" s="625"/>
      <c r="CD39" s="625"/>
      <c r="CE39" s="625"/>
      <c r="CF39" s="625"/>
      <c r="CG39" s="625"/>
      <c r="CH39" s="625"/>
      <c r="CI39" s="625"/>
      <c r="CJ39" s="625"/>
      <c r="CK39" s="625"/>
      <c r="CL39" s="625"/>
      <c r="CM39" s="625"/>
      <c r="CN39" s="625"/>
      <c r="CO39" s="625"/>
      <c r="CP39" s="625"/>
      <c r="CQ39" s="625"/>
      <c r="CR39" s="625"/>
      <c r="CS39" s="625"/>
      <c r="CT39" s="625"/>
      <c r="CU39" s="625"/>
      <c r="CV39" s="625"/>
      <c r="CW39" s="625"/>
      <c r="CX39" s="625"/>
      <c r="CY39" s="625"/>
      <c r="CZ39" s="625"/>
      <c r="DA39" s="625"/>
      <c r="DB39" s="625"/>
      <c r="DC39" s="625"/>
      <c r="DD39" s="625"/>
      <c r="DE39" s="625"/>
      <c r="DF39" s="625"/>
      <c r="DG39" s="625"/>
      <c r="DH39" s="625"/>
      <c r="DI39" s="625"/>
      <c r="DJ39" s="625"/>
      <c r="DK39" s="625"/>
      <c r="DL39" s="625"/>
      <c r="DM39" s="625"/>
      <c r="DN39" s="625"/>
      <c r="DO39" s="625"/>
      <c r="DP39" s="625"/>
      <c r="DQ39" s="625"/>
      <c r="DR39" s="625"/>
      <c r="DS39" s="625"/>
      <c r="DT39" s="625"/>
      <c r="DU39" s="625"/>
      <c r="DV39" s="625"/>
      <c r="DW39" s="625"/>
      <c r="DX39" s="625"/>
      <c r="DY39" s="625"/>
      <c r="DZ39" s="625"/>
    </row>
    <row r="40" spans="1:130" s="630" customFormat="1" ht="12">
      <c r="B40" s="629" t="s">
        <v>981</v>
      </c>
      <c r="C40" s="623" t="s">
        <v>502</v>
      </c>
      <c r="D40" s="623" t="s">
        <v>503</v>
      </c>
      <c r="E40" s="623" t="s">
        <v>504</v>
      </c>
      <c r="F40" s="623" t="s">
        <v>505</v>
      </c>
      <c r="G40" s="623" t="s">
        <v>506</v>
      </c>
      <c r="H40" s="623" t="s">
        <v>507</v>
      </c>
      <c r="I40" s="623" t="s">
        <v>508</v>
      </c>
      <c r="J40" s="623" t="s">
        <v>509</v>
      </c>
      <c r="K40" s="623" t="s">
        <v>510</v>
      </c>
      <c r="L40" s="623" t="s">
        <v>511</v>
      </c>
      <c r="M40" s="623" t="s">
        <v>512</v>
      </c>
      <c r="N40" s="623" t="s">
        <v>513</v>
      </c>
      <c r="O40" s="623" t="s">
        <v>514</v>
      </c>
      <c r="P40" s="623" t="s">
        <v>515</v>
      </c>
      <c r="Q40" s="623" t="s">
        <v>516</v>
      </c>
      <c r="R40" s="623" t="s">
        <v>517</v>
      </c>
      <c r="S40" s="623" t="s">
        <v>518</v>
      </c>
      <c r="T40" s="623" t="s">
        <v>519</v>
      </c>
      <c r="U40" s="623" t="s">
        <v>520</v>
      </c>
      <c r="V40" s="623" t="s">
        <v>521</v>
      </c>
      <c r="W40" s="623" t="s">
        <v>522</v>
      </c>
      <c r="X40" s="623" t="s">
        <v>523</v>
      </c>
      <c r="Y40" s="623" t="s">
        <v>524</v>
      </c>
      <c r="Z40" s="623" t="s">
        <v>525</v>
      </c>
      <c r="AA40" s="623" t="s">
        <v>526</v>
      </c>
      <c r="AB40" s="623" t="s">
        <v>527</v>
      </c>
      <c r="AC40" s="623" t="s">
        <v>528</v>
      </c>
      <c r="AD40" s="623" t="s">
        <v>529</v>
      </c>
      <c r="AE40" s="623" t="s">
        <v>530</v>
      </c>
      <c r="AF40" s="623" t="s">
        <v>531</v>
      </c>
      <c r="AG40" s="623" t="s">
        <v>532</v>
      </c>
      <c r="AH40" s="623" t="s">
        <v>533</v>
      </c>
      <c r="AI40" s="623" t="s">
        <v>534</v>
      </c>
      <c r="AJ40" s="623" t="s">
        <v>535</v>
      </c>
      <c r="AK40" s="623" t="s">
        <v>536</v>
      </c>
      <c r="AL40" s="623" t="s">
        <v>537</v>
      </c>
      <c r="AM40" s="623" t="s">
        <v>538</v>
      </c>
      <c r="AN40" s="623" t="s">
        <v>539</v>
      </c>
      <c r="AO40" s="623" t="s">
        <v>540</v>
      </c>
      <c r="AP40" s="623" t="s">
        <v>541</v>
      </c>
      <c r="AQ40" s="623" t="s">
        <v>542</v>
      </c>
      <c r="AR40" s="623" t="s">
        <v>543</v>
      </c>
      <c r="AS40" s="623" t="s">
        <v>544</v>
      </c>
      <c r="AT40" s="623" t="s">
        <v>545</v>
      </c>
      <c r="AU40" s="623" t="s">
        <v>68</v>
      </c>
      <c r="AV40" s="623" t="s">
        <v>69</v>
      </c>
      <c r="AW40" s="623" t="s">
        <v>70</v>
      </c>
      <c r="AX40" s="623" t="s">
        <v>71</v>
      </c>
      <c r="AY40" s="623" t="s">
        <v>72</v>
      </c>
      <c r="AZ40" s="623" t="s">
        <v>73</v>
      </c>
      <c r="BA40" s="623" t="s">
        <v>74</v>
      </c>
      <c r="BB40" s="623" t="s">
        <v>75</v>
      </c>
      <c r="BC40" s="623" t="s">
        <v>76</v>
      </c>
      <c r="BD40" s="623" t="s">
        <v>77</v>
      </c>
      <c r="BE40" s="623" t="s">
        <v>78</v>
      </c>
      <c r="BF40" s="623" t="s">
        <v>79</v>
      </c>
      <c r="BG40" s="623" t="s">
        <v>80</v>
      </c>
      <c r="BH40" s="623" t="s">
        <v>81</v>
      </c>
      <c r="BI40" s="623" t="s">
        <v>82</v>
      </c>
      <c r="BJ40" s="623" t="s">
        <v>83</v>
      </c>
      <c r="BK40" s="623" t="s">
        <v>84</v>
      </c>
      <c r="BL40" s="623" t="s">
        <v>85</v>
      </c>
      <c r="BM40" s="623" t="s">
        <v>86</v>
      </c>
      <c r="BN40" s="623" t="s">
        <v>87</v>
      </c>
      <c r="BO40" s="623" t="s">
        <v>88</v>
      </c>
      <c r="BP40" s="623" t="s">
        <v>89</v>
      </c>
      <c r="BQ40" s="623" t="s">
        <v>90</v>
      </c>
      <c r="BR40" s="623" t="s">
        <v>91</v>
      </c>
      <c r="BS40" s="623" t="s">
        <v>92</v>
      </c>
      <c r="BT40" s="623" t="s">
        <v>93</v>
      </c>
      <c r="BU40" s="623" t="s">
        <v>94</v>
      </c>
      <c r="BV40" s="623" t="s">
        <v>95</v>
      </c>
      <c r="BW40" s="623" t="s">
        <v>96</v>
      </c>
      <c r="BX40" s="623" t="s">
        <v>97</v>
      </c>
      <c r="BY40" s="623" t="s">
        <v>98</v>
      </c>
      <c r="BZ40" s="623" t="s">
        <v>99</v>
      </c>
      <c r="CA40" s="623" t="s">
        <v>49</v>
      </c>
      <c r="CB40" s="623" t="s">
        <v>50</v>
      </c>
      <c r="CC40" s="623" t="s">
        <v>51</v>
      </c>
      <c r="CD40" s="623" t="s">
        <v>52</v>
      </c>
      <c r="CE40" s="623" t="s">
        <v>53</v>
      </c>
      <c r="CF40" s="623" t="s">
        <v>54</v>
      </c>
      <c r="CG40" s="623" t="s">
        <v>55</v>
      </c>
      <c r="CH40" s="623" t="s">
        <v>56</v>
      </c>
      <c r="CI40" s="623" t="s">
        <v>57</v>
      </c>
      <c r="CJ40" s="623" t="s">
        <v>58</v>
      </c>
      <c r="CK40" s="623" t="s">
        <v>59</v>
      </c>
      <c r="CL40" s="623" t="s">
        <v>60</v>
      </c>
      <c r="CM40" s="623" t="s">
        <v>61</v>
      </c>
      <c r="CN40" s="623" t="s">
        <v>62</v>
      </c>
      <c r="CO40" s="623" t="s">
        <v>63</v>
      </c>
      <c r="CP40" s="623" t="s">
        <v>64</v>
      </c>
      <c r="CQ40" s="623" t="s">
        <v>65</v>
      </c>
      <c r="CR40" s="623" t="s">
        <v>100</v>
      </c>
      <c r="CS40" s="623" t="s">
        <v>105</v>
      </c>
      <c r="CT40" s="623" t="s">
        <v>546</v>
      </c>
      <c r="CU40" s="623" t="s">
        <v>547</v>
      </c>
      <c r="CV40" s="623" t="s">
        <v>548</v>
      </c>
      <c r="CW40" s="623" t="s">
        <v>549</v>
      </c>
      <c r="CX40" s="623" t="s">
        <v>550</v>
      </c>
      <c r="CY40" s="623" t="s">
        <v>551</v>
      </c>
      <c r="CZ40" s="623" t="s">
        <v>552</v>
      </c>
      <c r="DA40" s="623" t="s">
        <v>553</v>
      </c>
      <c r="DB40" s="623" t="s">
        <v>554</v>
      </c>
      <c r="DC40" s="623" t="s">
        <v>555</v>
      </c>
      <c r="DD40" s="623" t="s">
        <v>556</v>
      </c>
      <c r="DE40" s="623" t="s">
        <v>557</v>
      </c>
      <c r="DF40" s="623" t="s">
        <v>558</v>
      </c>
      <c r="DG40" s="623" t="s">
        <v>559</v>
      </c>
      <c r="DH40" s="623" t="s">
        <v>560</v>
      </c>
      <c r="DI40" s="623" t="s">
        <v>561</v>
      </c>
      <c r="DJ40" s="623" t="s">
        <v>562</v>
      </c>
      <c r="DK40" s="623" t="s">
        <v>563</v>
      </c>
      <c r="DL40" s="623" t="s">
        <v>564</v>
      </c>
      <c r="DM40" s="623" t="s">
        <v>565</v>
      </c>
      <c r="DN40" s="623" t="s">
        <v>566</v>
      </c>
      <c r="DO40" s="623" t="s">
        <v>567</v>
      </c>
      <c r="DP40" s="623" t="s">
        <v>851</v>
      </c>
      <c r="DQ40" s="623" t="s">
        <v>852</v>
      </c>
      <c r="DR40" s="623" t="s">
        <v>853</v>
      </c>
      <c r="DS40" s="623" t="s">
        <v>1413</v>
      </c>
      <c r="DT40" s="623" t="s">
        <v>1414</v>
      </c>
      <c r="DU40" s="623" t="s">
        <v>1415</v>
      </c>
      <c r="DV40" s="623" t="s">
        <v>1416</v>
      </c>
      <c r="DW40" s="623" t="s">
        <v>1418</v>
      </c>
      <c r="DX40" s="623" t="s">
        <v>1420</v>
      </c>
      <c r="DY40" s="623" t="s">
        <v>1419</v>
      </c>
      <c r="DZ40" s="623" t="s">
        <v>1417</v>
      </c>
    </row>
    <row r="41" spans="1:130">
      <c r="B41" s="98" t="s">
        <v>614</v>
      </c>
      <c r="C41" s="626"/>
      <c r="D41" s="626"/>
      <c r="E41" s="626"/>
      <c r="F41" s="626"/>
      <c r="G41" s="626"/>
      <c r="H41" s="626"/>
      <c r="I41" s="626"/>
      <c r="J41" s="626"/>
      <c r="K41" s="626"/>
      <c r="L41" s="626"/>
      <c r="M41" s="626"/>
      <c r="N41" s="626"/>
      <c r="O41" s="626"/>
      <c r="P41" s="626"/>
      <c r="Q41" s="626"/>
      <c r="R41" s="626"/>
      <c r="S41" s="626"/>
      <c r="T41" s="626"/>
      <c r="U41" s="626"/>
      <c r="V41" s="626"/>
      <c r="W41" s="626"/>
      <c r="X41" s="626"/>
      <c r="Y41" s="626"/>
      <c r="Z41" s="626"/>
      <c r="AA41" s="626"/>
      <c r="AB41" s="626"/>
      <c r="AC41" s="626"/>
      <c r="AD41" s="626"/>
      <c r="AE41" s="626"/>
      <c r="AF41" s="626"/>
      <c r="AG41" s="626"/>
      <c r="AH41" s="626"/>
      <c r="AI41" s="626"/>
      <c r="AJ41" s="626"/>
      <c r="AK41" s="626"/>
      <c r="AL41" s="626"/>
      <c r="AM41" s="626"/>
      <c r="AN41" s="626"/>
      <c r="AO41" s="626"/>
      <c r="AP41" s="626"/>
      <c r="AQ41" s="626"/>
      <c r="AR41" s="626"/>
      <c r="AS41" s="626"/>
      <c r="AT41" s="626"/>
      <c r="AU41" s="626"/>
      <c r="AV41" s="626"/>
      <c r="AW41" s="626"/>
      <c r="AX41" s="626"/>
      <c r="AY41" s="626"/>
      <c r="AZ41" s="626"/>
      <c r="BA41" s="626"/>
      <c r="BB41" s="626"/>
      <c r="BC41" s="626"/>
      <c r="BD41" s="626"/>
      <c r="BE41" s="626"/>
      <c r="BF41" s="626"/>
      <c r="BG41" s="626"/>
      <c r="BH41" s="626"/>
      <c r="BI41" s="626"/>
      <c r="BJ41" s="626"/>
      <c r="BK41" s="626"/>
      <c r="BL41" s="626"/>
      <c r="BM41" s="626"/>
      <c r="BN41" s="626"/>
      <c r="BO41" s="626"/>
      <c r="BP41" s="626"/>
      <c r="BQ41" s="626"/>
      <c r="BR41" s="626"/>
      <c r="BS41" s="626"/>
      <c r="BT41" s="626"/>
      <c r="BU41" s="626"/>
      <c r="BV41" s="626"/>
      <c r="BW41" s="626"/>
      <c r="BX41" s="626"/>
      <c r="BY41" s="626"/>
      <c r="BZ41" s="626"/>
      <c r="CA41" s="626"/>
      <c r="CB41" s="626"/>
      <c r="CC41" s="626"/>
      <c r="CD41" s="626"/>
      <c r="CE41" s="626"/>
      <c r="CF41" s="626"/>
      <c r="CG41" s="626"/>
      <c r="CH41" s="626"/>
      <c r="CI41" s="626"/>
      <c r="CJ41" s="626"/>
      <c r="CK41" s="626"/>
      <c r="CL41" s="626"/>
      <c r="CM41" s="626"/>
      <c r="CN41" s="626"/>
      <c r="CO41" s="626"/>
      <c r="CP41" s="626"/>
      <c r="CQ41" s="626"/>
      <c r="CR41" s="626"/>
      <c r="CS41" s="626"/>
      <c r="CT41" s="626"/>
      <c r="CU41" s="626"/>
      <c r="CV41" s="626"/>
      <c r="CW41" s="626"/>
      <c r="CX41" s="626"/>
      <c r="CY41" s="626"/>
      <c r="CZ41" s="626"/>
      <c r="DA41" s="626"/>
      <c r="DB41" s="626"/>
      <c r="DC41" s="626"/>
      <c r="DD41" s="626"/>
      <c r="DE41" s="626"/>
      <c r="DF41" s="626"/>
      <c r="DG41" s="626"/>
      <c r="DH41" s="626"/>
      <c r="DI41" s="626"/>
      <c r="DJ41" s="626"/>
      <c r="DK41" s="626"/>
      <c r="DL41" s="626"/>
      <c r="DM41" s="626"/>
      <c r="DN41" s="626"/>
      <c r="DO41" s="626"/>
      <c r="DP41" s="626"/>
      <c r="DQ41" s="626"/>
      <c r="DR41" s="626"/>
      <c r="DS41" s="626"/>
      <c r="DT41" s="626"/>
      <c r="DU41" s="626"/>
      <c r="DV41" s="626"/>
      <c r="DW41" s="626"/>
      <c r="DX41" s="626"/>
      <c r="DY41" s="626"/>
      <c r="DZ41" s="626"/>
    </row>
    <row r="42" spans="1:130" s="631" customFormat="1" ht="11.4">
      <c r="A42" s="631" t="s">
        <v>1436</v>
      </c>
      <c r="B42" s="97" t="s">
        <v>1054</v>
      </c>
      <c r="C42" s="627">
        <v>2.5419254519443581E-2</v>
      </c>
      <c r="D42" s="627">
        <v>2.5791601097384736E-2</v>
      </c>
      <c r="E42" s="627">
        <v>2.6164082880485676E-2</v>
      </c>
      <c r="F42" s="627">
        <v>2.6536699917841619E-2</v>
      </c>
      <c r="G42" s="627">
        <v>2.2120395382974958E-2</v>
      </c>
      <c r="H42" s="627">
        <v>2.5656052846064939E-2</v>
      </c>
      <c r="I42" s="627">
        <v>2.9203940643030148E-2</v>
      </c>
      <c r="J42" s="627">
        <v>3.2764101080307029E-2</v>
      </c>
      <c r="K42" s="627">
        <v>5.1369702980013664E-2</v>
      </c>
      <c r="L42" s="627">
        <v>4.5126944137523453E-2</v>
      </c>
      <c r="M42" s="627">
        <v>3.8921253167404933E-2</v>
      </c>
      <c r="N42" s="627">
        <v>3.2752409970308261E-2</v>
      </c>
      <c r="O42" s="627">
        <v>1.0655835328574548E-2</v>
      </c>
      <c r="P42" s="627">
        <v>1.5125590408236477E-2</v>
      </c>
      <c r="Q42" s="627">
        <v>1.9615113553122888E-2</v>
      </c>
      <c r="R42" s="627">
        <v>2.4124492190037889E-2</v>
      </c>
      <c r="S42" s="627">
        <v>2.9203720495292681E-2</v>
      </c>
      <c r="T42" s="627">
        <v>3.327047230573664E-2</v>
      </c>
      <c r="U42" s="627">
        <v>3.7353293306330179E-2</v>
      </c>
      <c r="V42" s="627">
        <v>4.1452246992188704E-2</v>
      </c>
      <c r="W42" s="627">
        <v>6.7971657132197522E-2</v>
      </c>
      <c r="X42" s="627">
        <v>5.7295853939159154E-2</v>
      </c>
      <c r="Y42" s="627">
        <v>4.6726769658608468E-2</v>
      </c>
      <c r="Z42" s="627">
        <v>3.626333749247089E-2</v>
      </c>
      <c r="AA42" s="627">
        <v>8.1888436991069055E-3</v>
      </c>
      <c r="AB42" s="627">
        <v>9.6645812244145913E-3</v>
      </c>
      <c r="AC42" s="627">
        <v>1.1142478862142903E-2</v>
      </c>
      <c r="AD42" s="627">
        <v>1.2622539774158791E-2</v>
      </c>
      <c r="AE42" s="627">
        <v>1.5745976137673392E-2</v>
      </c>
      <c r="AF42" s="627">
        <v>1.611252141467686E-2</v>
      </c>
      <c r="AG42" s="627">
        <v>1.6479198964358049E-2</v>
      </c>
      <c r="AH42" s="627">
        <v>1.6846008834449314E-2</v>
      </c>
      <c r="AI42" s="627">
        <v>8.0524106859630375E-3</v>
      </c>
      <c r="AJ42" s="627">
        <v>1.4481659802575444E-2</v>
      </c>
      <c r="AK42" s="627">
        <v>2.0951913973850825E-2</v>
      </c>
      <c r="AL42" s="627">
        <v>2.7463434725587856E-2</v>
      </c>
      <c r="AM42" s="627">
        <v>4.580092020447412E-2</v>
      </c>
      <c r="AN42" s="627">
        <v>4.4609771811191135E-2</v>
      </c>
      <c r="AO42" s="627">
        <v>4.3419980114452889E-2</v>
      </c>
      <c r="AP42" s="627">
        <v>4.2231543569006061E-2</v>
      </c>
      <c r="AQ42" s="627">
        <v>3.6918448235425456E-2</v>
      </c>
      <c r="AR42" s="627">
        <v>3.8446761840703308E-2</v>
      </c>
      <c r="AS42" s="627">
        <v>3.9977328026673468E-2</v>
      </c>
      <c r="AT42" s="627">
        <v>4.1510150113413379E-2</v>
      </c>
      <c r="AU42" s="627">
        <v>4.5451808223664104E-2</v>
      </c>
      <c r="AV42" s="627">
        <v>4.5397766643062887E-2</v>
      </c>
      <c r="AW42" s="627">
        <v>4.5343727855983638E-2</v>
      </c>
      <c r="AX42" s="627">
        <v>4.5289691862282044E-2</v>
      </c>
      <c r="AY42" s="627">
        <v>5.7983769045486057E-2</v>
      </c>
      <c r="AZ42" s="627">
        <v>4.950521085613728E-2</v>
      </c>
      <c r="BA42" s="627">
        <v>4.1094598840513273E-2</v>
      </c>
      <c r="BB42" s="627">
        <v>3.275138848592566E-2</v>
      </c>
      <c r="BC42" s="627">
        <v>2.578710783470016E-2</v>
      </c>
      <c r="BD42" s="627">
        <v>1.6607401948158452E-2</v>
      </c>
      <c r="BE42" s="627">
        <v>7.5098446863365274E-3</v>
      </c>
      <c r="BF42" s="627">
        <v>-1.5062990937685741E-3</v>
      </c>
      <c r="BG42" s="627">
        <v>-4.939112333987436E-2</v>
      </c>
      <c r="BH42" s="627">
        <v>-3.2335386653088299E-2</v>
      </c>
      <c r="BI42" s="627">
        <v>-1.497363751357667E-2</v>
      </c>
      <c r="BJ42" s="627">
        <v>2.6996145258294459E-3</v>
      </c>
      <c r="BK42" s="627">
        <v>5.6258972018643993E-2</v>
      </c>
      <c r="BL42" s="627">
        <v>5.1055237403277672E-2</v>
      </c>
      <c r="BM42" s="627">
        <v>4.5877139354949935E-2</v>
      </c>
      <c r="BN42" s="627">
        <v>4.0724551573299503E-2</v>
      </c>
      <c r="BO42" s="627">
        <v>3.1401785423682674E-2</v>
      </c>
      <c r="BP42" s="627">
        <v>2.8733681355984819E-2</v>
      </c>
      <c r="BQ42" s="627">
        <v>2.6072479331134948E-2</v>
      </c>
      <c r="BR42" s="627">
        <v>2.341816149443314E-2</v>
      </c>
      <c r="BS42" s="627">
        <v>1.4978180668034351E-2</v>
      </c>
      <c r="BT42" s="627">
        <v>1.6174473502929641E-2</v>
      </c>
      <c r="BU42" s="627">
        <v>1.7372176335176532E-2</v>
      </c>
      <c r="BV42" s="627">
        <v>1.8571290826653233E-2</v>
      </c>
      <c r="BW42" s="627">
        <v>1.9763438412057188E-2</v>
      </c>
      <c r="BX42" s="627">
        <v>2.0973904466979873E-2</v>
      </c>
      <c r="BY42" s="627">
        <v>2.2185807353244966E-2</v>
      </c>
      <c r="BZ42" s="627">
        <v>2.3399148776380899E-2</v>
      </c>
      <c r="CA42" s="627">
        <v>2.7444725019243322E-2</v>
      </c>
      <c r="CB42" s="627">
        <v>2.6784741199374591E-2</v>
      </c>
      <c r="CC42" s="627">
        <v>2.6125181323132195E-2</v>
      </c>
      <c r="CD42" s="627">
        <v>2.5466045118193784E-2</v>
      </c>
      <c r="CE42" s="627">
        <v>2.4897783452788792E-2</v>
      </c>
      <c r="CF42" s="627">
        <v>5.0092597977151918E-2</v>
      </c>
      <c r="CG42" s="627">
        <v>4.4827387441892554E-2</v>
      </c>
      <c r="CH42" s="627">
        <v>3.9588576904151615E-2</v>
      </c>
      <c r="CI42" s="627">
        <v>2.4418666186793055E-2</v>
      </c>
      <c r="CJ42" s="627">
        <v>2.580208026746782E-2</v>
      </c>
      <c r="CK42" s="627">
        <v>2.718736256333807E-2</v>
      </c>
      <c r="CL42" s="627">
        <v>2.8574515597313065E-2</v>
      </c>
      <c r="CM42" s="627">
        <v>3.0662490981569864E-2</v>
      </c>
      <c r="CN42" s="627">
        <v>3.1570585998146022E-2</v>
      </c>
      <c r="CO42" s="627">
        <v>3.2479481118118124E-2</v>
      </c>
      <c r="CP42" s="627">
        <v>3.3389177046440226E-2</v>
      </c>
      <c r="CQ42" s="627">
        <v>3.80628971448441E-2</v>
      </c>
      <c r="CR42" s="627">
        <v>3.6481205893532778E-2</v>
      </c>
      <c r="CS42" s="627">
        <v>3.490192465728105E-2</v>
      </c>
      <c r="CT42" s="627">
        <v>3.3325049763960286E-2</v>
      </c>
      <c r="CU42" s="627">
        <v>5.5479396803946285E-2</v>
      </c>
      <c r="CV42" s="627">
        <v>3.7993011083629569E-2</v>
      </c>
      <c r="CW42" s="627">
        <v>2.0796326599059785E-2</v>
      </c>
      <c r="CX42" s="627">
        <v>3.8845437988986199E-3</v>
      </c>
      <c r="CY42" s="627">
        <v>-6.4875604048901137E-2</v>
      </c>
      <c r="CZ42" s="627">
        <v>-4.6442065040874662E-2</v>
      </c>
      <c r="DA42" s="627">
        <v>-2.7645156879149018E-2</v>
      </c>
      <c r="DB42" s="627">
        <v>-8.4777166883911025E-3</v>
      </c>
      <c r="DC42" s="627">
        <v>4.1973781061631341E-2</v>
      </c>
      <c r="DD42" s="627">
        <v>4.134794502711344E-2</v>
      </c>
      <c r="DE42" s="627">
        <v>4.0722484885683696E-2</v>
      </c>
      <c r="DF42" s="627">
        <v>4.0097400411570519E-2</v>
      </c>
      <c r="DG42" s="627">
        <v>3.9214670043958448E-2</v>
      </c>
      <c r="DH42" s="627">
        <v>3.8752585922785104E-2</v>
      </c>
      <c r="DI42" s="627">
        <v>3.8290707266123374E-2</v>
      </c>
      <c r="DJ42" s="627">
        <v>3.7829033982615404E-2</v>
      </c>
      <c r="DK42" s="627">
        <v>3.6462350940065828E-2</v>
      </c>
      <c r="DL42" s="627">
        <v>3.6596427095763287E-2</v>
      </c>
      <c r="DM42" s="627">
        <v>3.6730520595472917E-2</v>
      </c>
      <c r="DN42" s="627">
        <v>3.6864631441437909E-2</v>
      </c>
      <c r="DO42" s="627">
        <v>3.7365165409550739E-2</v>
      </c>
      <c r="DP42" s="627">
        <v>3.7256122934506163E-2</v>
      </c>
      <c r="DQ42" s="627">
        <v>3.7147091921444206E-2</v>
      </c>
      <c r="DR42" s="627">
        <v>3.7038072369159576E-2</v>
      </c>
      <c r="DS42" s="627">
        <v>3.7818903771105895E-2</v>
      </c>
      <c r="DT42" s="627">
        <v>3.7126882266479193E-2</v>
      </c>
      <c r="DU42" s="627">
        <v>3.6435322204365378E-2</v>
      </c>
      <c r="DV42" s="627">
        <v>3.5744223277072877E-2</v>
      </c>
      <c r="DW42" s="627">
        <v>3.4002360660188594E-2</v>
      </c>
      <c r="DX42" s="627">
        <v>3.4002360660188434E-2</v>
      </c>
      <c r="DY42" s="627">
        <v>3.4002360660188365E-2</v>
      </c>
      <c r="DZ42" s="627">
        <v>3.4002360660188517E-2</v>
      </c>
    </row>
    <row r="43" spans="1:130" s="631" customFormat="1" ht="11.4">
      <c r="B43" s="97" t="s">
        <v>1055</v>
      </c>
      <c r="C43" s="627">
        <v>0.26495576576258711</v>
      </c>
      <c r="D43" s="627">
        <v>0.21855886813920372</v>
      </c>
      <c r="E43" s="627">
        <v>0.17386374710543684</v>
      </c>
      <c r="F43" s="627">
        <v>0.13080798375594269</v>
      </c>
      <c r="G43" s="627">
        <v>2.4402922626607541E-2</v>
      </c>
      <c r="H43" s="627">
        <v>2.5459982447670136E-2</v>
      </c>
      <c r="I43" s="627">
        <v>2.6518133026519702E-2</v>
      </c>
      <c r="J43" s="627">
        <v>2.7577375488687085E-2</v>
      </c>
      <c r="K43" s="627">
        <v>3.608052366944875E-2</v>
      </c>
      <c r="L43" s="627">
        <v>3.6456297151635245E-2</v>
      </c>
      <c r="M43" s="627">
        <v>3.6832206922176459E-2</v>
      </c>
      <c r="N43" s="627">
        <v>3.7208253030502368E-2</v>
      </c>
      <c r="O43" s="627">
        <v>8.2050012889649263E-2</v>
      </c>
      <c r="P43" s="627">
        <v>5.6413969449952764E-2</v>
      </c>
      <c r="Q43" s="627">
        <v>3.1385297864988899E-2</v>
      </c>
      <c r="R43" s="627">
        <v>6.9496082164850334E-3</v>
      </c>
      <c r="S43" s="627">
        <v>-0.11422108797283145</v>
      </c>
      <c r="T43" s="627">
        <v>-7.4971721246650261E-2</v>
      </c>
      <c r="U43" s="627">
        <v>-3.3983192786667442E-2</v>
      </c>
      <c r="V43" s="627">
        <v>8.8215606514092521E-3</v>
      </c>
      <c r="W43" s="627">
        <v>0.12220373491974135</v>
      </c>
      <c r="X43" s="627">
        <v>0.11759159838462674</v>
      </c>
      <c r="Y43" s="627">
        <v>0.11299841723413341</v>
      </c>
      <c r="Z43" s="627">
        <v>0.1084241135636706</v>
      </c>
      <c r="AA43" s="627">
        <v>8.3927985025448515E-2</v>
      </c>
      <c r="AB43" s="627">
        <v>9.1483022481707726E-2</v>
      </c>
      <c r="AC43" s="627">
        <v>9.9090718963062444E-2</v>
      </c>
      <c r="AD43" s="627">
        <v>0.10675144150580412</v>
      </c>
      <c r="AE43" s="627">
        <v>0.15175144875250293</v>
      </c>
      <c r="AF43" s="627">
        <v>0.13570770491057743</v>
      </c>
      <c r="AG43" s="627">
        <v>0.11988744827741053</v>
      </c>
      <c r="AH43" s="627">
        <v>0.10428756570603513</v>
      </c>
      <c r="AI43" s="627">
        <v>2.0430517675656668E-2</v>
      </c>
      <c r="AJ43" s="627">
        <v>4.923171767968329E-2</v>
      </c>
      <c r="AK43" s="627">
        <v>7.8845818814461691E-2</v>
      </c>
      <c r="AL43" s="627">
        <v>0.10929576485484403</v>
      </c>
      <c r="AM43" s="627">
        <v>0.1938994191768611</v>
      </c>
      <c r="AN43" s="627">
        <v>0.19237329497226519</v>
      </c>
      <c r="AO43" s="627">
        <v>0.19084912156440353</v>
      </c>
      <c r="AP43" s="627">
        <v>0.18932689645963369</v>
      </c>
      <c r="AQ43" s="627">
        <v>0.22636218220188886</v>
      </c>
      <c r="AR43" s="627">
        <v>0.19930000745626197</v>
      </c>
      <c r="AS43" s="627">
        <v>0.17283501461382086</v>
      </c>
      <c r="AT43" s="627">
        <v>0.14695402564180127</v>
      </c>
      <c r="AU43" s="627">
        <v>8.6210320915008996E-3</v>
      </c>
      <c r="AV43" s="627">
        <v>5.8746824124966922E-2</v>
      </c>
      <c r="AW43" s="627">
        <v>0.11136373516848554</v>
      </c>
      <c r="AX43" s="627">
        <v>0.16659556723436456</v>
      </c>
      <c r="AY43" s="627">
        <v>0.41952601216401042</v>
      </c>
      <c r="AZ43" s="627">
        <v>0.35626221554208554</v>
      </c>
      <c r="BA43" s="627">
        <v>0.29581788677684323</v>
      </c>
      <c r="BB43" s="627">
        <v>0.23806737107961443</v>
      </c>
      <c r="BC43" s="627">
        <v>0.17516091632261219</v>
      </c>
      <c r="BD43" s="627">
        <v>0.12444698782928003</v>
      </c>
      <c r="BE43" s="627">
        <v>7.5921612841687691E-2</v>
      </c>
      <c r="BF43" s="627">
        <v>2.9490344595607895E-2</v>
      </c>
      <c r="BG43" s="627">
        <v>-0.13452041239745369</v>
      </c>
      <c r="BH43" s="627">
        <v>-9.5363333661192193E-2</v>
      </c>
      <c r="BI43" s="627">
        <v>-5.4434662807541737E-2</v>
      </c>
      <c r="BJ43" s="627">
        <v>-1.1654247314105639E-2</v>
      </c>
      <c r="BK43" s="627">
        <v>0.10096626777980619</v>
      </c>
      <c r="BL43" s="627">
        <v>0.1009919360830183</v>
      </c>
      <c r="BM43" s="627">
        <v>0.1010176049846698</v>
      </c>
      <c r="BN43" s="627">
        <v>0.10104327448477508</v>
      </c>
      <c r="BO43" s="627">
        <v>7.3847030866160998E-2</v>
      </c>
      <c r="BP43" s="627">
        <v>6.7021627237393203E-2</v>
      </c>
      <c r="BQ43" s="627">
        <v>6.0239606076851138E-2</v>
      </c>
      <c r="BR43" s="627">
        <v>5.3500691644277232E-2</v>
      </c>
      <c r="BS43" s="627">
        <v>7.9028795066415046E-3</v>
      </c>
      <c r="BT43" s="627">
        <v>2.7400958358163606E-2</v>
      </c>
      <c r="BU43" s="627">
        <v>4.7276231368597287E-2</v>
      </c>
      <c r="BV43" s="627">
        <v>6.7535995432913984E-2</v>
      </c>
      <c r="BW43" s="627">
        <v>0.1381896954325352</v>
      </c>
      <c r="BX43" s="627">
        <v>0.12560245026960157</v>
      </c>
      <c r="BY43" s="627">
        <v>0.11315440750977103</v>
      </c>
      <c r="BZ43" s="627">
        <v>0.10084402771301734</v>
      </c>
      <c r="CA43" s="627">
        <v>0.10285010000711413</v>
      </c>
      <c r="CB43" s="627">
        <v>8.2106763568856558E-2</v>
      </c>
      <c r="CC43" s="627">
        <v>6.1753585327608808E-2</v>
      </c>
      <c r="CD43" s="627">
        <v>4.1783226858371124E-2</v>
      </c>
      <c r="CE43" s="627">
        <v>-2.7286321490019735E-2</v>
      </c>
      <c r="CF43" s="627">
        <v>-1.3483652597037455E-2</v>
      </c>
      <c r="CG43" s="627">
        <v>5.1487420642631237E-4</v>
      </c>
      <c r="CH43" s="627">
        <v>1.4712038116292578E-2</v>
      </c>
      <c r="CI43" s="627">
        <v>6.9719552590288017E-2</v>
      </c>
      <c r="CJ43" s="627">
        <v>5.8030130701747812E-2</v>
      </c>
      <c r="CK43" s="627">
        <v>4.6468445642694298E-2</v>
      </c>
      <c r="CL43" s="627">
        <v>3.5033101561582888E-2</v>
      </c>
      <c r="CM43" s="627">
        <v>-1.3959637483653399E-2</v>
      </c>
      <c r="CN43" s="627">
        <v>-1.3564638996548277E-4</v>
      </c>
      <c r="CO43" s="627">
        <v>1.3882152926005214E-2</v>
      </c>
      <c r="CP43" s="627">
        <v>2.8096477597594104E-2</v>
      </c>
      <c r="CQ43" s="627">
        <v>0.10156406395523861</v>
      </c>
      <c r="CR43" s="627">
        <v>7.7738915127026714E-2</v>
      </c>
      <c r="CS43" s="627">
        <v>5.4429067891577823E-2</v>
      </c>
      <c r="CT43" s="627">
        <v>3.1623377062205867E-2</v>
      </c>
      <c r="CU43" s="627">
        <v>-1.2961339080062497E-2</v>
      </c>
      <c r="CV43" s="627">
        <v>-2.1821718377379187E-2</v>
      </c>
      <c r="CW43" s="627">
        <v>-3.0602560444392378E-2</v>
      </c>
      <c r="CX43" s="627">
        <v>-3.9304579265322048E-2</v>
      </c>
      <c r="CY43" s="627">
        <v>-0.12974287583755445</v>
      </c>
      <c r="CZ43" s="627">
        <v>-8.5243120148076001E-2</v>
      </c>
      <c r="DA43" s="627">
        <v>-3.8467912524401397E-2</v>
      </c>
      <c r="DB43" s="627">
        <v>1.0699100065628802E-2</v>
      </c>
      <c r="DC43" s="627">
        <v>0.17982910460586768</v>
      </c>
      <c r="DD43" s="627">
        <v>0.15735223698625486</v>
      </c>
      <c r="DE43" s="627">
        <v>0.13530357509238408</v>
      </c>
      <c r="DF43" s="627">
        <v>0.11367496119753612</v>
      </c>
      <c r="DG43" s="627">
        <v>6.0953461482198115E-2</v>
      </c>
      <c r="DH43" s="627">
        <v>6.0329804664046721E-2</v>
      </c>
      <c r="DI43" s="627">
        <v>5.9706514448052174E-2</v>
      </c>
      <c r="DJ43" s="627">
        <v>5.9083590618714862E-2</v>
      </c>
      <c r="DK43" s="627">
        <v>5.951457602610552E-2</v>
      </c>
      <c r="DL43" s="627">
        <v>5.8152795113875798E-2</v>
      </c>
      <c r="DM43" s="627">
        <v>5.6792764481722109E-2</v>
      </c>
      <c r="DN43" s="627">
        <v>5.5434481880031701E-2</v>
      </c>
      <c r="DO43" s="627">
        <v>5.6657115598729949E-2</v>
      </c>
      <c r="DP43" s="627">
        <v>5.3623236426933223E-2</v>
      </c>
      <c r="DQ43" s="627">
        <v>5.0598068144121468E-2</v>
      </c>
      <c r="DR43" s="627">
        <v>4.7581585739547044E-2</v>
      </c>
      <c r="DS43" s="627">
        <v>4.7089664155674477E-2</v>
      </c>
      <c r="DT43" s="627">
        <v>4.2420378530867352E-2</v>
      </c>
      <c r="DU43" s="627">
        <v>3.77719146455847E-2</v>
      </c>
      <c r="DV43" s="627">
        <v>3.3144179649469765E-2</v>
      </c>
      <c r="DW43" s="627">
        <v>2.1555064362028687E-2</v>
      </c>
      <c r="DX43" s="627">
        <v>2.1555064362028489E-2</v>
      </c>
      <c r="DY43" s="627">
        <v>2.1555064362028465E-2</v>
      </c>
      <c r="DZ43" s="627">
        <v>2.155506436202833E-2</v>
      </c>
    </row>
    <row r="44" spans="1:130" s="631" customFormat="1" ht="12">
      <c r="B44" s="98" t="s">
        <v>615</v>
      </c>
      <c r="C44" s="627"/>
      <c r="D44" s="627"/>
      <c r="E44" s="627"/>
      <c r="F44" s="627"/>
      <c r="G44" s="627"/>
      <c r="H44" s="627"/>
      <c r="I44" s="627"/>
      <c r="J44" s="627"/>
      <c r="K44" s="627"/>
      <c r="L44" s="627"/>
      <c r="M44" s="627"/>
      <c r="N44" s="627"/>
      <c r="O44" s="627"/>
      <c r="P44" s="627"/>
      <c r="Q44" s="627"/>
      <c r="R44" s="627"/>
      <c r="S44" s="627"/>
      <c r="T44" s="627"/>
      <c r="U44" s="627"/>
      <c r="V44" s="627"/>
      <c r="W44" s="627"/>
      <c r="X44" s="627"/>
      <c r="Y44" s="627"/>
      <c r="Z44" s="627"/>
      <c r="AA44" s="627"/>
      <c r="AB44" s="627"/>
      <c r="AC44" s="627"/>
      <c r="AD44" s="627"/>
      <c r="AE44" s="627"/>
      <c r="AF44" s="627"/>
      <c r="AG44" s="627"/>
      <c r="AH44" s="627"/>
      <c r="AI44" s="627"/>
      <c r="AJ44" s="627"/>
      <c r="AK44" s="627"/>
      <c r="AL44" s="627"/>
      <c r="AM44" s="627"/>
      <c r="AN44" s="627"/>
      <c r="AO44" s="627"/>
      <c r="AP44" s="627"/>
      <c r="AQ44" s="627"/>
      <c r="AR44" s="627"/>
      <c r="AS44" s="627"/>
      <c r="AT44" s="627"/>
      <c r="AU44" s="627"/>
      <c r="AV44" s="627"/>
      <c r="AW44" s="627"/>
      <c r="AX44" s="627"/>
      <c r="AY44" s="627"/>
      <c r="AZ44" s="627"/>
      <c r="BA44" s="627"/>
      <c r="BB44" s="627"/>
      <c r="BC44" s="627"/>
      <c r="BD44" s="627"/>
      <c r="BE44" s="627"/>
      <c r="BF44" s="627"/>
      <c r="BG44" s="627"/>
      <c r="BH44" s="627"/>
      <c r="BI44" s="627"/>
      <c r="BJ44" s="627"/>
      <c r="BK44" s="627"/>
      <c r="BL44" s="627"/>
      <c r="BM44" s="627"/>
      <c r="BN44" s="627"/>
      <c r="BO44" s="627"/>
      <c r="BP44" s="627"/>
      <c r="BQ44" s="627"/>
      <c r="BR44" s="627"/>
      <c r="BS44" s="627"/>
      <c r="BT44" s="627"/>
      <c r="BU44" s="627"/>
      <c r="BV44" s="627"/>
      <c r="BW44" s="627"/>
      <c r="BX44" s="627"/>
      <c r="BY44" s="627"/>
      <c r="BZ44" s="627"/>
      <c r="CA44" s="627"/>
      <c r="CB44" s="627"/>
      <c r="CC44" s="627"/>
      <c r="CD44" s="627"/>
      <c r="CE44" s="627"/>
      <c r="CF44" s="627"/>
      <c r="CG44" s="627"/>
      <c r="CH44" s="627"/>
      <c r="CI44" s="627"/>
      <c r="CJ44" s="627"/>
      <c r="CK44" s="627"/>
      <c r="CL44" s="627"/>
      <c r="CM44" s="627"/>
      <c r="CN44" s="627"/>
      <c r="CO44" s="627"/>
      <c r="CP44" s="627"/>
      <c r="CQ44" s="627"/>
      <c r="CR44" s="627"/>
      <c r="CS44" s="627"/>
      <c r="CT44" s="627"/>
      <c r="CU44" s="627"/>
      <c r="CV44" s="627"/>
      <c r="CW44" s="627"/>
      <c r="CX44" s="627"/>
      <c r="CY44" s="627"/>
      <c r="CZ44" s="627"/>
      <c r="DA44" s="627"/>
      <c r="DB44" s="627"/>
      <c r="DC44" s="627"/>
      <c r="DD44" s="627"/>
      <c r="DE44" s="627"/>
      <c r="DF44" s="627"/>
      <c r="DG44" s="627"/>
      <c r="DH44" s="627"/>
      <c r="DI44" s="627"/>
      <c r="DJ44" s="627"/>
      <c r="DK44" s="627"/>
      <c r="DL44" s="627"/>
      <c r="DM44" s="627"/>
      <c r="DN44" s="627"/>
      <c r="DO44" s="627"/>
      <c r="DP44" s="627"/>
      <c r="DQ44" s="627"/>
      <c r="DR44" s="627"/>
      <c r="DS44" s="627"/>
      <c r="DT44" s="627"/>
      <c r="DU44" s="627"/>
      <c r="DV44" s="627"/>
      <c r="DW44" s="627"/>
      <c r="DX44" s="627"/>
      <c r="DY44" s="627"/>
      <c r="DZ44" s="627"/>
    </row>
    <row r="45" spans="1:130" s="631" customFormat="1" ht="12">
      <c r="A45" s="631" t="s">
        <v>1437</v>
      </c>
      <c r="B45" s="97" t="s">
        <v>623</v>
      </c>
      <c r="C45" s="627">
        <v>0.13418925428548117</v>
      </c>
      <c r="D45" s="627">
        <v>0.15709674757987746</v>
      </c>
      <c r="E45" s="627">
        <v>8.8492036809018695E-2</v>
      </c>
      <c r="F45" s="627">
        <v>7.4641135781663093E-2</v>
      </c>
      <c r="G45" s="627">
        <v>2.9118157522233998E-2</v>
      </c>
      <c r="H45" s="627">
        <v>-3.668257609775713E-2</v>
      </c>
      <c r="I45" s="627">
        <v>-9.2160642744142946E-3</v>
      </c>
      <c r="J45" s="627">
        <v>-2.3247994056652427E-2</v>
      </c>
      <c r="K45" s="627">
        <v>-6.051166061891583E-2</v>
      </c>
      <c r="L45" s="627">
        <v>-6.3852612672782083E-2</v>
      </c>
      <c r="M45" s="627">
        <v>-9.8585949413353621E-2</v>
      </c>
      <c r="N45" s="627">
        <v>-8.5625872950248691E-2</v>
      </c>
      <c r="O45" s="627">
        <v>-6.6759415766323341E-2</v>
      </c>
      <c r="P45" s="627">
        <v>-4.3280142834686931E-2</v>
      </c>
      <c r="Q45" s="627">
        <v>-1.4346685236622525E-2</v>
      </c>
      <c r="R45" s="627">
        <v>3.7397016691451984E-2</v>
      </c>
      <c r="S45" s="627">
        <v>5.1424634546473509E-2</v>
      </c>
      <c r="T45" s="627">
        <v>5.1142417506452867E-3</v>
      </c>
      <c r="U45" s="627">
        <v>7.9832981606521875E-3</v>
      </c>
      <c r="V45" s="627">
        <v>-3.6779665937046672E-2</v>
      </c>
      <c r="W45" s="627">
        <v>-4.4524636711582272E-2</v>
      </c>
      <c r="X45" s="627">
        <v>-3.5854708484953174E-2</v>
      </c>
      <c r="Y45" s="627">
        <v>-6.0599911939324888E-2</v>
      </c>
      <c r="Z45" s="627">
        <v>-9.5481920450608937E-2</v>
      </c>
      <c r="AA45" s="627">
        <v>-4.1962022954365186E-2</v>
      </c>
      <c r="AB45" s="627">
        <v>-5.3165870135215926E-2</v>
      </c>
      <c r="AC45" s="627">
        <v>-2.0832860488276195E-2</v>
      </c>
      <c r="AD45" s="627">
        <v>1.0920870359135715E-2</v>
      </c>
      <c r="AE45" s="627">
        <v>-3.489646598097379E-2</v>
      </c>
      <c r="AF45" s="627">
        <v>4.7496782180242746E-2</v>
      </c>
      <c r="AG45" s="627">
        <v>9.3295057306200538E-2</v>
      </c>
      <c r="AH45" s="627">
        <v>9.9221838679512106E-2</v>
      </c>
      <c r="AI45" s="627">
        <v>0.18008191493371217</v>
      </c>
      <c r="AJ45" s="627">
        <v>0.17677416238977547</v>
      </c>
      <c r="AK45" s="627">
        <v>0.10704398474467441</v>
      </c>
      <c r="AL45" s="627">
        <v>0.15489046161092399</v>
      </c>
      <c r="AM45" s="627">
        <v>0.13699450684155087</v>
      </c>
      <c r="AN45" s="627">
        <v>6.940794742701098E-2</v>
      </c>
      <c r="AO45" s="627">
        <v>8.7215856319478618E-2</v>
      </c>
      <c r="AP45" s="627">
        <v>8.6891839046322084E-2</v>
      </c>
      <c r="AQ45" s="627">
        <v>6.2342467535628089E-2</v>
      </c>
      <c r="AR45" s="627">
        <v>5.8238761814663496E-2</v>
      </c>
      <c r="AS45" s="627">
        <v>1.9560545009428613E-2</v>
      </c>
      <c r="AT45" s="627">
        <v>-5.1270344434249958E-2</v>
      </c>
      <c r="AU45" s="627">
        <v>-5.0656997959270769E-2</v>
      </c>
      <c r="AV45" s="627">
        <v>1.2156557090508866E-2</v>
      </c>
      <c r="AW45" s="627">
        <v>4.883451256322912E-2</v>
      </c>
      <c r="AX45" s="627">
        <v>8.2906334569831597E-2</v>
      </c>
      <c r="AY45" s="627">
        <v>7.2678278699723292E-2</v>
      </c>
      <c r="AZ45" s="627">
        <v>5.9141540617074509E-2</v>
      </c>
      <c r="BA45" s="627">
        <v>7.2693574086545448E-2</v>
      </c>
      <c r="BB45" s="627">
        <v>0.11294445019447816</v>
      </c>
      <c r="BC45" s="627">
        <v>0.16202877787033171</v>
      </c>
      <c r="BD45" s="627">
        <v>0.16230878929648579</v>
      </c>
      <c r="BE45" s="627">
        <v>9.760541070273128E-2</v>
      </c>
      <c r="BF45" s="627">
        <v>-4.562860979040502E-2</v>
      </c>
      <c r="BG45" s="627">
        <v>-0.10693760929650793</v>
      </c>
      <c r="BH45" s="627">
        <v>-9.7207918062819448E-2</v>
      </c>
      <c r="BI45" s="627">
        <v>-2.1971066431342775E-2</v>
      </c>
      <c r="BJ45" s="627">
        <v>0.10822957925275245</v>
      </c>
      <c r="BK45" s="627">
        <v>8.5720288062241218E-2</v>
      </c>
      <c r="BL45" s="627">
        <v>7.5705665851134098E-5</v>
      </c>
      <c r="BM45" s="627">
        <v>-1.637291923868426E-2</v>
      </c>
      <c r="BN45" s="627">
        <v>-2.0382370642800015E-3</v>
      </c>
      <c r="BO45" s="627">
        <v>5.8329129902229979E-2</v>
      </c>
      <c r="BP45" s="627">
        <v>0.16083467004960073</v>
      </c>
      <c r="BQ45" s="627">
        <v>0.12668256722600491</v>
      </c>
      <c r="BR45" s="627">
        <v>3.3236772989042741E-2</v>
      </c>
      <c r="BS45" s="627">
        <v>3.9094076760721177E-3</v>
      </c>
      <c r="BT45" s="627">
        <v>-5.3472502405377223E-2</v>
      </c>
      <c r="BU45" s="627">
        <v>-6.3031413464953501E-2</v>
      </c>
      <c r="BV45" s="627">
        <v>-4.2193102064546047E-3</v>
      </c>
      <c r="BW45" s="627">
        <v>7.3758311970647476E-3</v>
      </c>
      <c r="BX45" s="627">
        <v>7.2266011300631513E-3</v>
      </c>
      <c r="BY45" s="627">
        <v>2.3668203218783282E-2</v>
      </c>
      <c r="BZ45" s="627">
        <v>2.0325221048334677E-2</v>
      </c>
      <c r="CA45" s="627">
        <v>2.4644749875548006E-2</v>
      </c>
      <c r="CB45" s="627">
        <v>4.2292828213780116E-2</v>
      </c>
      <c r="CC45" s="627">
        <v>6.04391678281782E-3</v>
      </c>
      <c r="CD45" s="627">
        <v>-6.5537363669762802E-2</v>
      </c>
      <c r="CE45" s="627">
        <v>-0.12987789431974991</v>
      </c>
      <c r="CF45" s="627">
        <v>-0.1400387495358269</v>
      </c>
      <c r="CG45" s="627">
        <v>-0.12043726601421351</v>
      </c>
      <c r="CH45" s="627">
        <v>-8.2344804993220611E-2</v>
      </c>
      <c r="CI45" s="627">
        <v>-1.9517783380919446E-2</v>
      </c>
      <c r="CJ45" s="627">
        <v>1.8613567367063676E-2</v>
      </c>
      <c r="CK45" s="627">
        <v>2.0007626315361512E-2</v>
      </c>
      <c r="CL45" s="627">
        <v>1.7501775483065964E-4</v>
      </c>
      <c r="CM45" s="627">
        <v>-8.1123382069015863E-3</v>
      </c>
      <c r="CN45" s="627">
        <v>-1.0790214079836793E-2</v>
      </c>
      <c r="CO45" s="627">
        <v>3.900416439612036E-2</v>
      </c>
      <c r="CP45" s="627">
        <v>7.0583790244653319E-2</v>
      </c>
      <c r="CQ45" s="627">
        <v>0.12276145894469211</v>
      </c>
      <c r="CR45" s="627">
        <v>6.6626957901496975E-2</v>
      </c>
      <c r="CS45" s="627">
        <v>5.3446053271351398E-4</v>
      </c>
      <c r="CT45" s="627">
        <v>-1.0338507755851633E-2</v>
      </c>
      <c r="CU45" s="627">
        <v>-4.4757261960101297E-2</v>
      </c>
      <c r="CV45" s="627">
        <v>-2.9839845526729473E-2</v>
      </c>
      <c r="CW45" s="627">
        <v>-1.6956429995708028E-2</v>
      </c>
      <c r="CX45" s="627">
        <v>-6.8418225415568974E-3</v>
      </c>
      <c r="CY45" s="627">
        <v>-1.6336278909793257E-2</v>
      </c>
      <c r="CZ45" s="627">
        <v>-7.8295975838571976E-3</v>
      </c>
      <c r="DA45" s="627">
        <v>4.7260215975076021E-2</v>
      </c>
      <c r="DB45" s="627">
        <v>7.0570604764566516E-2</v>
      </c>
      <c r="DC45" s="627">
        <v>9.4558486156463312E-2</v>
      </c>
      <c r="DD45" s="627">
        <v>0.10077417351207174</v>
      </c>
      <c r="DE45" s="627">
        <v>5.4105474905952737E-2</v>
      </c>
      <c r="DF45" s="627">
        <v>3.8006310106306715E-2</v>
      </c>
      <c r="DG45" s="627">
        <v>2.7463646171180894E-2</v>
      </c>
      <c r="DH45" s="627">
        <v>2.7427429686048145E-2</v>
      </c>
      <c r="DI45" s="627">
        <v>2.6156746652615373E-2</v>
      </c>
      <c r="DJ45" s="627">
        <v>2.5859848006738524E-2</v>
      </c>
      <c r="DK45" s="627">
        <v>2.3355456345086099E-2</v>
      </c>
      <c r="DL45" s="627">
        <v>2.3367600740172478E-2</v>
      </c>
      <c r="DM45" s="627">
        <v>2.3356508994844923E-2</v>
      </c>
      <c r="DN45" s="627">
        <v>2.330724003532423E-2</v>
      </c>
      <c r="DO45" s="627">
        <v>2.3474385242650518E-2</v>
      </c>
      <c r="DP45" s="627">
        <v>2.3271997184555117E-2</v>
      </c>
      <c r="DQ45" s="627">
        <v>2.3073805569110803E-2</v>
      </c>
      <c r="DR45" s="627">
        <v>2.2937230544206579E-2</v>
      </c>
      <c r="DS45" s="627">
        <v>2.2455435237924301E-2</v>
      </c>
      <c r="DT45" s="627">
        <v>2.2474332228728432E-2</v>
      </c>
      <c r="DU45" s="627">
        <v>2.2651963019302824E-2</v>
      </c>
      <c r="DV45" s="627">
        <v>2.2973885598176421E-2</v>
      </c>
      <c r="DW45" s="627">
        <v>2.3515350904778031E-2</v>
      </c>
      <c r="DX45" s="627">
        <v>2.3644079714188703E-2</v>
      </c>
      <c r="DY45" s="627">
        <v>2.3685217172600539E-2</v>
      </c>
      <c r="DZ45" s="627">
        <v>2.3609636203573463E-2</v>
      </c>
    </row>
    <row r="46" spans="1:130" s="631" customFormat="1" ht="12">
      <c r="A46" s="631" t="s">
        <v>1456</v>
      </c>
      <c r="B46" s="97" t="s">
        <v>624</v>
      </c>
      <c r="C46" s="627">
        <v>0.1002020720446308</v>
      </c>
      <c r="D46" s="627">
        <v>7.5777496041909281E-2</v>
      </c>
      <c r="E46" s="627">
        <v>5.1895147624529327E-2</v>
      </c>
      <c r="F46" s="627">
        <v>2.8542989295739032E-2</v>
      </c>
      <c r="G46" s="627">
        <v>-2.0695542160728667E-2</v>
      </c>
      <c r="H46" s="627">
        <v>-2.434231192138837E-2</v>
      </c>
      <c r="I46" s="627">
        <v>-2.7975501707423064E-2</v>
      </c>
      <c r="J46" s="627">
        <v>-3.1595162088439641E-2</v>
      </c>
      <c r="K46" s="627">
        <v>-3.7847730402742336E-2</v>
      </c>
      <c r="L46" s="627">
        <v>-4.4852511983408248E-2</v>
      </c>
      <c r="M46" s="627">
        <v>-5.1806296475003094E-2</v>
      </c>
      <c r="N46" s="627">
        <v>-5.8709455152928018E-2</v>
      </c>
      <c r="O46" s="627">
        <v>-8.3199151067331278E-2</v>
      </c>
      <c r="P46" s="627">
        <v>-7.3441355611057496E-2</v>
      </c>
      <c r="Q46" s="627">
        <v>-6.3579704914818069E-2</v>
      </c>
      <c r="R46" s="627">
        <v>-5.3613093615120212E-2</v>
      </c>
      <c r="S46" s="627">
        <v>-2.983898894240276E-2</v>
      </c>
      <c r="T46" s="627">
        <v>-2.8645640300503553E-2</v>
      </c>
      <c r="U46" s="627">
        <v>-2.7450823777536097E-2</v>
      </c>
      <c r="V46" s="627">
        <v>-2.6254537567930381E-2</v>
      </c>
      <c r="W46" s="627">
        <v>-1.2562425799139713E-2</v>
      </c>
      <c r="X46" s="627">
        <v>-2.0734219162441666E-2</v>
      </c>
      <c r="Y46" s="627">
        <v>-2.8838384750057358E-2</v>
      </c>
      <c r="Z46" s="627">
        <v>-3.687548223302075E-2</v>
      </c>
      <c r="AA46" s="627">
        <v>-7.4460075123460798E-2</v>
      </c>
      <c r="AB46" s="627">
        <v>-6.2689122236330136E-2</v>
      </c>
      <c r="AC46" s="627">
        <v>-5.0768467182770068E-2</v>
      </c>
      <c r="AD46" s="627">
        <v>-3.8696206060959734E-2</v>
      </c>
      <c r="AE46" s="627">
        <v>-4.2493072584548507E-2</v>
      </c>
      <c r="AF46" s="627">
        <v>-1.9755295700745128E-2</v>
      </c>
      <c r="AG46" s="627">
        <v>3.5224318432729427E-3</v>
      </c>
      <c r="AH46" s="627">
        <v>2.7352932176816769E-2</v>
      </c>
      <c r="AI46" s="627">
        <v>8.7047950921539149E-2</v>
      </c>
      <c r="AJ46" s="627">
        <v>8.8910469862013397E-2</v>
      </c>
      <c r="AK46" s="627">
        <v>9.0776179992720377E-2</v>
      </c>
      <c r="AL46" s="627">
        <v>9.2645086781360464E-2</v>
      </c>
      <c r="AM46" s="627">
        <v>0.11209653358202304</v>
      </c>
      <c r="AN46" s="627">
        <v>0.10281902520774809</v>
      </c>
      <c r="AO46" s="627">
        <v>9.3618913137692952E-2</v>
      </c>
      <c r="AP46" s="627">
        <v>8.4495551704112645E-2</v>
      </c>
      <c r="AQ46" s="627">
        <v>5.818756392087851E-2</v>
      </c>
      <c r="AR46" s="627">
        <v>6.05270711710197E-2</v>
      </c>
      <c r="AS46" s="627">
        <v>6.2871750750112851E-2</v>
      </c>
      <c r="AT46" s="627">
        <v>6.522161409346619E-2</v>
      </c>
      <c r="AU46" s="627">
        <v>6.2355710289702236E-2</v>
      </c>
      <c r="AV46" s="627">
        <v>6.8588387672878073E-2</v>
      </c>
      <c r="AW46" s="627">
        <v>7.4857631214626047E-2</v>
      </c>
      <c r="AX46" s="627">
        <v>8.1163655442969079E-2</v>
      </c>
      <c r="AY46" s="627">
        <v>8.853754102836095E-2</v>
      </c>
      <c r="AZ46" s="627">
        <v>9.366176026112423E-2</v>
      </c>
      <c r="BA46" s="627">
        <v>9.8810101420560556E-2</v>
      </c>
      <c r="BB46" s="627">
        <v>0.10398267805906071</v>
      </c>
      <c r="BC46" s="627">
        <v>0.18912288499440041</v>
      </c>
      <c r="BD46" s="627">
        <v>0.14099612343877976</v>
      </c>
      <c r="BE46" s="627">
        <v>9.4817171657118976E-2</v>
      </c>
      <c r="BF46" s="627">
        <v>5.0507196941941238E-2</v>
      </c>
      <c r="BG46" s="627">
        <v>-9.7422106835123798E-2</v>
      </c>
      <c r="BH46" s="627">
        <v>-6.7470070533462032E-2</v>
      </c>
      <c r="BI46" s="627">
        <v>-3.6524076274919201E-2</v>
      </c>
      <c r="BJ46" s="627">
        <v>-4.551139576901498E-3</v>
      </c>
      <c r="BK46" s="627">
        <v>7.0621106597980127E-2</v>
      </c>
      <c r="BL46" s="627">
        <v>7.693750265197917E-2</v>
      </c>
      <c r="BM46" s="627">
        <v>8.3291163858761841E-2</v>
      </c>
      <c r="BN46" s="627">
        <v>8.9682310073385146E-2</v>
      </c>
      <c r="BO46" s="627">
        <v>0.14205067730050941</v>
      </c>
      <c r="BP46" s="627">
        <v>0.11349571729054732</v>
      </c>
      <c r="BQ46" s="627">
        <v>8.5654723619712284E-2</v>
      </c>
      <c r="BR46" s="627">
        <v>5.8509844820756267E-2</v>
      </c>
      <c r="BS46" s="627">
        <v>-4.2490253158332294E-3</v>
      </c>
      <c r="BT46" s="627">
        <v>-6.6810320765171008E-3</v>
      </c>
      <c r="BU46" s="627">
        <v>-9.107098941550049E-3</v>
      </c>
      <c r="BV46" s="627">
        <v>-1.1527240418441229E-2</v>
      </c>
      <c r="BW46" s="627">
        <v>-1.8103121626329009E-2</v>
      </c>
      <c r="BX46" s="627">
        <v>-1.7884710224904236E-2</v>
      </c>
      <c r="BY46" s="627">
        <v>-1.7666250240434236E-2</v>
      </c>
      <c r="BZ46" s="627">
        <v>-1.7447741662112437E-2</v>
      </c>
      <c r="CA46" s="627">
        <v>1.0227613767846226E-2</v>
      </c>
      <c r="CB46" s="627">
        <v>-8.0218880932965905E-3</v>
      </c>
      <c r="CC46" s="627">
        <v>-2.594171739981813E-2</v>
      </c>
      <c r="CD46" s="627">
        <v>-4.3537829601576254E-2</v>
      </c>
      <c r="CE46" s="627">
        <v>-9.9275894741784054E-2</v>
      </c>
      <c r="CF46" s="627">
        <v>-8.9734191067528848E-2</v>
      </c>
      <c r="CG46" s="627">
        <v>-8.0091408596252439E-2</v>
      </c>
      <c r="CH46" s="627">
        <v>-7.0346476562863913E-2</v>
      </c>
      <c r="CI46" s="627">
        <v>-7.851130776046833E-2</v>
      </c>
      <c r="CJ46" s="627">
        <v>-5.7184318304954358E-2</v>
      </c>
      <c r="CK46" s="627">
        <v>-3.5363735728801762E-2</v>
      </c>
      <c r="CL46" s="627">
        <v>-1.3038136283278802E-2</v>
      </c>
      <c r="CM46" s="627">
        <v>5.2042476078230357E-2</v>
      </c>
      <c r="CN46" s="627">
        <v>4.7351213284559768E-2</v>
      </c>
      <c r="CO46" s="627">
        <v>4.2680869747572563E-2</v>
      </c>
      <c r="CP46" s="627">
        <v>3.8031352184219193E-2</v>
      </c>
      <c r="CQ46" s="627">
        <v>3.9958329673735589E-2</v>
      </c>
      <c r="CR46" s="627">
        <v>3.1202868283250876E-2</v>
      </c>
      <c r="CS46" s="627">
        <v>2.2521119561796081E-2</v>
      </c>
      <c r="CT46" s="627">
        <v>1.3912462918710072E-2</v>
      </c>
      <c r="CU46" s="627">
        <v>-1.858210287823089E-2</v>
      </c>
      <c r="CV46" s="627">
        <v>-1.1330893200060858E-2</v>
      </c>
      <c r="CW46" s="627">
        <v>-4.0261079329890785E-3</v>
      </c>
      <c r="CX46" s="627">
        <v>3.3326487664161204E-3</v>
      </c>
      <c r="CY46" s="627">
        <v>1.2777754082385052E-2</v>
      </c>
      <c r="CZ46" s="627">
        <v>1.9181853342169083E-2</v>
      </c>
      <c r="DA46" s="627">
        <v>2.5626447653472172E-2</v>
      </c>
      <c r="DB46" s="627">
        <v>3.2111793078721772E-2</v>
      </c>
      <c r="DC46" s="627">
        <v>6.6039995744406485E-2</v>
      </c>
      <c r="DD46" s="627">
        <v>5.406177730792143E-2</v>
      </c>
      <c r="DE46" s="627">
        <v>4.2218148302869116E-2</v>
      </c>
      <c r="DF46" s="627">
        <v>3.0507596458026153E-2</v>
      </c>
      <c r="DG46" s="627">
        <v>-1.3617867045314495E-3</v>
      </c>
      <c r="DH46" s="627">
        <v>4.9615793289347037E-4</v>
      </c>
      <c r="DI46" s="627">
        <v>2.3575592358360906E-3</v>
      </c>
      <c r="DJ46" s="627">
        <v>4.2224236353460677E-3</v>
      </c>
      <c r="DK46" s="627">
        <v>1.1180989096946458E-2</v>
      </c>
      <c r="DL46" s="627">
        <v>9.6934830532795276E-3</v>
      </c>
      <c r="DM46" s="627">
        <v>8.2081652175134603E-3</v>
      </c>
      <c r="DN46" s="627">
        <v>6.7250323706673628E-3</v>
      </c>
      <c r="DO46" s="627">
        <v>2.4392459064963481E-3</v>
      </c>
      <c r="DP46" s="627">
        <v>2.747947998936491E-3</v>
      </c>
      <c r="DQ46" s="627">
        <v>3.0567451564711468E-3</v>
      </c>
      <c r="DR46" s="627">
        <v>3.3656374083766353E-3</v>
      </c>
      <c r="DS46" s="627">
        <v>-1.2661919095093496E-2</v>
      </c>
      <c r="DT46" s="627">
        <v>6.317122388905112E-4</v>
      </c>
      <c r="DU46" s="627">
        <v>1.4104330525228864E-2</v>
      </c>
      <c r="DV46" s="627">
        <v>2.7758345664443858E-2</v>
      </c>
      <c r="DW46" s="627">
        <v>5.9300222808889934E-2</v>
      </c>
      <c r="DX46" s="627">
        <v>5.93002228088901E-2</v>
      </c>
      <c r="DY46" s="627">
        <v>5.9300222808889809E-2</v>
      </c>
      <c r="DZ46" s="627">
        <v>5.930022280888983E-2</v>
      </c>
    </row>
    <row r="47" spans="1:130" s="631" customFormat="1" ht="12">
      <c r="B47" s="97" t="s">
        <v>1056</v>
      </c>
      <c r="C47" s="627">
        <v>3.3911166059478054E-2</v>
      </c>
      <c r="D47" s="627">
        <v>4.1689927767126801E-2</v>
      </c>
      <c r="E47" s="627">
        <v>4.6192315995651573E-2</v>
      </c>
      <c r="F47" s="627">
        <v>4.515812621701671E-2</v>
      </c>
      <c r="G47" s="627">
        <v>3.6251539515553689E-2</v>
      </c>
      <c r="H47" s="627">
        <v>2.336247786769877E-2</v>
      </c>
      <c r="I47" s="627">
        <v>7.3759672336153872E-3</v>
      </c>
      <c r="J47" s="627">
        <v>-8.8084997848125735E-3</v>
      </c>
      <c r="K47" s="627">
        <v>-2.616522382746644E-2</v>
      </c>
      <c r="L47" s="627">
        <v>-3.6540338877236823E-2</v>
      </c>
      <c r="M47" s="627">
        <v>-4.3241035488263545E-2</v>
      </c>
      <c r="N47" s="627">
        <v>-4.6936904386378472E-2</v>
      </c>
      <c r="O47" s="627">
        <v>-4.7819269379957514E-2</v>
      </c>
      <c r="P47" s="627">
        <v>-4.7416989228883238E-2</v>
      </c>
      <c r="Q47" s="627">
        <v>-4.476354792027764E-2</v>
      </c>
      <c r="R47" s="627">
        <v>-3.9158739013530709E-2</v>
      </c>
      <c r="S47" s="627">
        <v>-2.784054590879418E-2</v>
      </c>
      <c r="T47" s="627">
        <v>-1.6497651589736314E-2</v>
      </c>
      <c r="U47" s="627">
        <v>-4.8744486810533014E-3</v>
      </c>
      <c r="V47" s="627">
        <v>4.0484367262421774E-3</v>
      </c>
      <c r="W47" s="627">
        <v>9.2514394929429106E-3</v>
      </c>
      <c r="X47" s="627">
        <v>6.4271837905981784E-3</v>
      </c>
      <c r="Y47" s="627">
        <v>-1.7351654823888323E-3</v>
      </c>
      <c r="Z47" s="627">
        <v>-1.2467069549630384E-2</v>
      </c>
      <c r="AA47" s="627">
        <v>-2.761728878868959E-2</v>
      </c>
      <c r="AB47" s="627">
        <v>-3.4334015129455553E-2</v>
      </c>
      <c r="AC47" s="627">
        <v>-3.6693898113761121E-2</v>
      </c>
      <c r="AD47" s="627">
        <v>-3.5078157821091485E-2</v>
      </c>
      <c r="AE47" s="627">
        <v>-2.8905805721998988E-2</v>
      </c>
      <c r="AF47" s="627">
        <v>-2.2882627242206233E-2</v>
      </c>
      <c r="AG47" s="627">
        <v>-1.5548209985796287E-2</v>
      </c>
      <c r="AH47" s="627">
        <v>-6.3187653234013453E-3</v>
      </c>
      <c r="AI47" s="627">
        <v>6.4789705245269953E-3</v>
      </c>
      <c r="AJ47" s="627">
        <v>2.1223447389347529E-2</v>
      </c>
      <c r="AK47" s="627">
        <v>3.7339787633629988E-2</v>
      </c>
      <c r="AL47" s="627">
        <v>5.2062785422619218E-2</v>
      </c>
      <c r="AM47" s="627">
        <v>6.5687734274675003E-2</v>
      </c>
      <c r="AN47" s="627">
        <v>6.9417127612823773E-2</v>
      </c>
      <c r="AO47" s="627">
        <v>6.6800215805503091E-2</v>
      </c>
      <c r="AP47" s="627">
        <v>5.9959875056884139E-2</v>
      </c>
      <c r="AQ47" s="627">
        <v>4.774031860152439E-2</v>
      </c>
      <c r="AR47" s="627">
        <v>4.0767947344746959E-2</v>
      </c>
      <c r="AS47" s="627">
        <v>3.5626197617103374E-2</v>
      </c>
      <c r="AT47" s="627">
        <v>3.1599027459097609E-2</v>
      </c>
      <c r="AU47" s="627">
        <v>2.7500979508579014E-2</v>
      </c>
      <c r="AV47" s="627">
        <v>2.2406199234595404E-2</v>
      </c>
      <c r="AW47" s="627">
        <v>1.7341103240102015E-2</v>
      </c>
      <c r="AX47" s="627">
        <v>1.4641319465535395E-2</v>
      </c>
      <c r="AY47" s="627">
        <v>1.5691194066215341E-2</v>
      </c>
      <c r="AZ47" s="627">
        <v>2.4327442087102552E-2</v>
      </c>
      <c r="BA47" s="627">
        <v>3.7952689071838096E-2</v>
      </c>
      <c r="BB47" s="627">
        <v>5.2363773497423709E-2</v>
      </c>
      <c r="BC47" s="627">
        <v>7.0299063866760492E-2</v>
      </c>
      <c r="BD47" s="627">
        <v>6.9730774123378095E-2</v>
      </c>
      <c r="BE47" s="627">
        <v>5.7793486850454094E-2</v>
      </c>
      <c r="BF47" s="627">
        <v>3.7427139948233441E-2</v>
      </c>
      <c r="BG47" s="627">
        <v>2.1115981357868576E-3</v>
      </c>
      <c r="BH47" s="627">
        <v>-1.5993151345399713E-2</v>
      </c>
      <c r="BI47" s="627">
        <v>-2.4949230473344571E-2</v>
      </c>
      <c r="BJ47" s="627">
        <v>-2.303390001522717E-2</v>
      </c>
      <c r="BK47" s="627">
        <v>-4.0203663262408252E-3</v>
      </c>
      <c r="BL47" s="627">
        <v>1.1975033587884088E-2</v>
      </c>
      <c r="BM47" s="627">
        <v>2.7493863291085184E-2</v>
      </c>
      <c r="BN47" s="627">
        <v>3.852693477809898E-2</v>
      </c>
      <c r="BO47" s="627">
        <v>4.3862161337812983E-2</v>
      </c>
      <c r="BP47" s="627">
        <v>4.4258328165546645E-2</v>
      </c>
      <c r="BQ47" s="627">
        <v>4.2164787524742481E-2</v>
      </c>
      <c r="BR47" s="627">
        <v>3.9219092502459543E-2</v>
      </c>
      <c r="BS47" s="627">
        <v>3.690442351986041E-2</v>
      </c>
      <c r="BT47" s="627">
        <v>3.0686612415753826E-2</v>
      </c>
      <c r="BU47" s="627">
        <v>2.0684787162840283E-2</v>
      </c>
      <c r="BV47" s="627">
        <v>6.9328871181209058E-3</v>
      </c>
      <c r="BW47" s="627">
        <v>-1.5395906065153097E-2</v>
      </c>
      <c r="BX47" s="627">
        <v>-2.8379123828104237E-2</v>
      </c>
      <c r="BY47" s="627">
        <v>-3.5317477262887573E-2</v>
      </c>
      <c r="BZ47" s="627">
        <v>-3.4119794557671904E-2</v>
      </c>
      <c r="CA47" s="627">
        <v>-1.7895733549976534E-2</v>
      </c>
      <c r="CB47" s="627">
        <v>-5.9190316856685254E-3</v>
      </c>
      <c r="CC47" s="627">
        <v>3.6600042705977141E-3</v>
      </c>
      <c r="CD47" s="627">
        <v>5.6548267014120768E-3</v>
      </c>
      <c r="CE47" s="627">
        <v>-5.6463799200970714E-3</v>
      </c>
      <c r="CF47" s="627">
        <v>-2.0882660380211585E-2</v>
      </c>
      <c r="CG47" s="627">
        <v>-3.8551304879771799E-2</v>
      </c>
      <c r="CH47" s="627">
        <v>-5.2741926994625501E-2</v>
      </c>
      <c r="CI47" s="627">
        <v>-6.2278918738194487E-2</v>
      </c>
      <c r="CJ47" s="627">
        <v>-5.9225096722427192E-2</v>
      </c>
      <c r="CK47" s="627">
        <v>-4.8303999924564432E-2</v>
      </c>
      <c r="CL47" s="627">
        <v>-3.3273210711106498E-2</v>
      </c>
      <c r="CM47" s="627">
        <v>-1.2570325930518864E-2</v>
      </c>
      <c r="CN47" s="627">
        <v>-9.3230725442708861E-4</v>
      </c>
      <c r="CO47" s="627">
        <v>6.6846030820741885E-3</v>
      </c>
      <c r="CP47" s="627">
        <v>1.1597953078276125E-2</v>
      </c>
      <c r="CQ47" s="627">
        <v>1.4458123744334138E-2</v>
      </c>
      <c r="CR47" s="627">
        <v>1.86681196824913E-2</v>
      </c>
      <c r="CS47" s="627">
        <v>2.224409725373561E-2</v>
      </c>
      <c r="CT47" s="627">
        <v>2.321027872762128E-2</v>
      </c>
      <c r="CU47" s="627">
        <v>1.9969454867050651E-2</v>
      </c>
      <c r="CV47" s="627">
        <v>1.1384884057668803E-2</v>
      </c>
      <c r="CW47" s="627">
        <v>-6.7263010213700037E-4</v>
      </c>
      <c r="CX47" s="627">
        <v>-1.3062890927726676E-2</v>
      </c>
      <c r="CY47" s="627">
        <v>-2.7068113652488415E-2</v>
      </c>
      <c r="CZ47" s="627">
        <v>-3.064803974807408E-2</v>
      </c>
      <c r="DA47" s="627">
        <v>-2.7975098188254843E-2</v>
      </c>
      <c r="DB47" s="627">
        <v>-2.0461637031178807E-2</v>
      </c>
      <c r="DC47" s="627">
        <v>-5.0382622646590611E-3</v>
      </c>
      <c r="DD47" s="627">
        <v>3.3406565921328623E-3</v>
      </c>
      <c r="DE47" s="627">
        <v>8.2844711506240391E-3</v>
      </c>
      <c r="DF47" s="627">
        <v>9.2693504466864508E-3</v>
      </c>
      <c r="DG47" s="627">
        <v>4.0600251426108356E-3</v>
      </c>
      <c r="DH47" s="627">
        <v>1.3319780721137821E-3</v>
      </c>
      <c r="DI47" s="627">
        <v>-4.1913647039584778E-4</v>
      </c>
      <c r="DJ47" s="627">
        <v>-1.2218263075788557E-4</v>
      </c>
      <c r="DK47" s="627">
        <v>3.2365994843774476E-3</v>
      </c>
      <c r="DL47" s="627">
        <v>7.177550328049437E-3</v>
      </c>
      <c r="DM47" s="627">
        <v>1.1639846210509031E-2</v>
      </c>
      <c r="DN47" s="627">
        <v>1.5742506345816754E-2</v>
      </c>
      <c r="DO47" s="627">
        <v>1.9556040050109441E-2</v>
      </c>
      <c r="DP47" s="627">
        <v>2.1648597660061143E-2</v>
      </c>
      <c r="DQ47" s="627">
        <v>2.2710291327978194E-2</v>
      </c>
      <c r="DR47" s="627">
        <v>2.2943529537314114E-2</v>
      </c>
      <c r="DS47" s="627">
        <v>2.2058972542732241E-2</v>
      </c>
      <c r="DT47" s="627">
        <v>2.1414119126767713E-2</v>
      </c>
      <c r="DU47" s="627">
        <v>2.0681885553876435E-2</v>
      </c>
      <c r="DV47" s="627">
        <v>1.9961793213015576E-2</v>
      </c>
      <c r="DW47" s="627">
        <v>1.9775312477213425E-2</v>
      </c>
      <c r="DX47" s="627">
        <v>1.8568924576154968E-2</v>
      </c>
      <c r="DY47" s="627">
        <v>1.6541372693216996E-2</v>
      </c>
      <c r="DZ47" s="627">
        <v>1.3342274219242006E-2</v>
      </c>
    </row>
    <row r="48" spans="1:130" s="631" customFormat="1" ht="12">
      <c r="A48" s="631" t="s">
        <v>1438</v>
      </c>
      <c r="B48" s="97" t="s">
        <v>626</v>
      </c>
      <c r="C48" s="627">
        <v>0.24176880557558281</v>
      </c>
      <c r="D48" s="627">
        <v>0.11718910059414052</v>
      </c>
      <c r="E48" s="627">
        <v>-3.5777126099706714E-2</v>
      </c>
      <c r="F48" s="627">
        <v>2.2485444689821197E-2</v>
      </c>
      <c r="G48" s="627">
        <v>6.3286239597445532E-2</v>
      </c>
      <c r="H48" s="627">
        <v>7.2070419952319956E-2</v>
      </c>
      <c r="I48" s="627">
        <v>0.25486618004866191</v>
      </c>
      <c r="J48" s="627">
        <v>0.35853131749460038</v>
      </c>
      <c r="K48" s="627">
        <v>0.15125591554422982</v>
      </c>
      <c r="L48" s="627">
        <v>-5.1146082791652565E-2</v>
      </c>
      <c r="M48" s="627">
        <v>-9.5653578930360292E-2</v>
      </c>
      <c r="N48" s="627">
        <v>-0.18311894782483015</v>
      </c>
      <c r="O48" s="627">
        <v>-0.32822134387351765</v>
      </c>
      <c r="P48" s="627">
        <v>-0.28177393185505667</v>
      </c>
      <c r="Q48" s="627">
        <v>-0.30301947471859914</v>
      </c>
      <c r="R48" s="627">
        <v>-0.37101910828025481</v>
      </c>
      <c r="S48" s="627">
        <v>-0.17792421746293255</v>
      </c>
      <c r="T48" s="627">
        <v>0.20707831325301204</v>
      </c>
      <c r="U48" s="627">
        <v>0.57216098436298346</v>
      </c>
      <c r="V48" s="627">
        <v>1.009001406469761</v>
      </c>
      <c r="W48" s="627">
        <v>1.2860005725737187</v>
      </c>
      <c r="X48" s="627">
        <v>0.66978581825743377</v>
      </c>
      <c r="Y48" s="627">
        <v>0.46176422631664793</v>
      </c>
      <c r="Z48" s="627">
        <v>0.24628955474656941</v>
      </c>
      <c r="AA48" s="627">
        <v>-2.0538509705698194E-2</v>
      </c>
      <c r="AB48" s="627">
        <v>-1.4943960149437956E-3</v>
      </c>
      <c r="AC48" s="627">
        <v>-0.15627440044617963</v>
      </c>
      <c r="AD48" s="627">
        <v>-0.34906190315694863</v>
      </c>
      <c r="AE48" s="627">
        <v>-0.19741721007543783</v>
      </c>
      <c r="AF48" s="627">
        <v>-5.699675729608393E-2</v>
      </c>
      <c r="AG48" s="627">
        <v>6.8350079323109436E-2</v>
      </c>
      <c r="AH48" s="627">
        <v>0.38436313427683821</v>
      </c>
      <c r="AI48" s="627">
        <v>0.49704932387049977</v>
      </c>
      <c r="AJ48" s="627">
        <v>5.2972714657676903E-2</v>
      </c>
      <c r="AK48" s="627">
        <v>5.4253168008998778E-2</v>
      </c>
      <c r="AL48" s="627">
        <v>9.7871709949787389E-2</v>
      </c>
      <c r="AM48" s="627">
        <v>2.4788738622344965E-2</v>
      </c>
      <c r="AN48" s="627">
        <v>0.34100385004507644</v>
      </c>
      <c r="AO48" s="627">
        <v>0.42616056245775824</v>
      </c>
      <c r="AP48" s="627">
        <v>0.45395133999532183</v>
      </c>
      <c r="AQ48" s="627">
        <v>0.43620399243883584</v>
      </c>
      <c r="AR48" s="627">
        <v>0.427539085373835</v>
      </c>
      <c r="AS48" s="627">
        <v>0.4812389602807432</v>
      </c>
      <c r="AT48" s="627">
        <v>0.32488900381036034</v>
      </c>
      <c r="AU48" s="627">
        <v>0.32216075022641943</v>
      </c>
      <c r="AV48" s="627">
        <v>0.34502474945988509</v>
      </c>
      <c r="AW48" s="627">
        <v>0.14714932631403169</v>
      </c>
      <c r="AX48" s="627">
        <v>4.3353929148405586E-2</v>
      </c>
      <c r="AY48" s="627">
        <v>-5.9319856608121613E-2</v>
      </c>
      <c r="AZ48" s="627">
        <v>-3.1814370456684282E-2</v>
      </c>
      <c r="BA48" s="627">
        <v>6.7320641953983906E-2</v>
      </c>
      <c r="BB48" s="627">
        <v>0.48650892068896523</v>
      </c>
      <c r="BC48" s="627">
        <v>0.66073900237732874</v>
      </c>
      <c r="BD48" s="627">
        <v>0.82885196828395091</v>
      </c>
      <c r="BE48" s="627">
        <v>0.57658740902345818</v>
      </c>
      <c r="BF48" s="627">
        <v>-0.36326174775999254</v>
      </c>
      <c r="BG48" s="627">
        <v>-0.53700212281743631</v>
      </c>
      <c r="BH48" s="627">
        <v>-0.51038310693548861</v>
      </c>
      <c r="BI48" s="627">
        <v>-0.41089312801105926</v>
      </c>
      <c r="BJ48" s="627">
        <v>0.35231450621124982</v>
      </c>
      <c r="BK48" s="627">
        <v>0.74792849915013648</v>
      </c>
      <c r="BL48" s="627">
        <v>0.31891443937671299</v>
      </c>
      <c r="BM48" s="627">
        <v>0.10675224661449252</v>
      </c>
      <c r="BN48" s="627">
        <v>0.1314591315741826</v>
      </c>
      <c r="BO48" s="627">
        <v>0.29348613477119662</v>
      </c>
      <c r="BP48" s="627">
        <v>0.40933256606705887</v>
      </c>
      <c r="BQ48" s="627">
        <v>0.36724143161295719</v>
      </c>
      <c r="BR48" s="627">
        <v>0.20764388106188</v>
      </c>
      <c r="BS48" s="627">
        <v>0.1282125509909027</v>
      </c>
      <c r="BT48" s="627">
        <v>-6.5713949344358785E-2</v>
      </c>
      <c r="BU48" s="627">
        <v>-4.3293171960795589E-3</v>
      </c>
      <c r="BV48" s="627">
        <v>-1.2355169630914988E-2</v>
      </c>
      <c r="BW48" s="627">
        <v>-6.541519395149642E-2</v>
      </c>
      <c r="BX48" s="627">
        <v>-3.4649963097391587E-2</v>
      </c>
      <c r="BY48" s="627">
        <v>4.4423449338602122E-2</v>
      </c>
      <c r="BZ48" s="627">
        <v>2.5547912902797169E-2</v>
      </c>
      <c r="CA48" s="627">
        <v>-1.3313377180922004E-2</v>
      </c>
      <c r="CB48" s="627">
        <v>7.0835053882751076E-2</v>
      </c>
      <c r="CC48" s="627">
        <v>-6.4828931450686134E-2</v>
      </c>
      <c r="CD48" s="627">
        <v>-0.28671385049616593</v>
      </c>
      <c r="CE48" s="627">
        <v>-0.50110738196618532</v>
      </c>
      <c r="CF48" s="627">
        <v>-0.43199057548854985</v>
      </c>
      <c r="CG48" s="627">
        <v>-0.51376628588337314</v>
      </c>
      <c r="CH48" s="627">
        <v>-0.43371165001171108</v>
      </c>
      <c r="CI48" s="627">
        <v>-0.36659986075552559</v>
      </c>
      <c r="CJ48" s="627">
        <v>-0.25827177138637408</v>
      </c>
      <c r="CK48" s="627">
        <v>-8.4085910192147797E-2</v>
      </c>
      <c r="CL48" s="627">
        <v>0.16220583177591469</v>
      </c>
      <c r="CM48" s="627">
        <v>0.61618795166437179</v>
      </c>
      <c r="CN48" s="627">
        <v>0.10306251870728152</v>
      </c>
      <c r="CO48" s="627">
        <v>0.12222270482777044</v>
      </c>
      <c r="CP48" s="627">
        <v>0.19635804348526215</v>
      </c>
      <c r="CQ48" s="627">
        <v>0.2196470089532406</v>
      </c>
      <c r="CR48" s="627">
        <v>0.44416273034722947</v>
      </c>
      <c r="CS48" s="627">
        <v>0.45584659937291927</v>
      </c>
      <c r="CT48" s="627">
        <v>9.5467608083561584E-2</v>
      </c>
      <c r="CU48" s="627">
        <v>-6.4314347283451478E-2</v>
      </c>
      <c r="CV48" s="627">
        <v>-8.8497636853045042E-2</v>
      </c>
      <c r="CW48" s="627">
        <v>-0.18278743064676747</v>
      </c>
      <c r="CX48" s="627">
        <v>-6.1095335181318051E-2</v>
      </c>
      <c r="CY48" s="627">
        <v>-0.18788092984753546</v>
      </c>
      <c r="CZ48" s="627">
        <v>-0.53385802163570995</v>
      </c>
      <c r="DA48" s="627">
        <v>-0.29577734369292463</v>
      </c>
      <c r="DB48" s="627">
        <v>-0.27616544536149196</v>
      </c>
      <c r="DC48" s="627">
        <v>0.18668811949475464</v>
      </c>
      <c r="DD48" s="627">
        <v>0.97981810594714713</v>
      </c>
      <c r="DE48" s="627">
        <v>0.39421677196248794</v>
      </c>
      <c r="DF48" s="627">
        <v>0.30875674451578555</v>
      </c>
      <c r="DG48" s="627">
        <v>-3.7837726277539382E-2</v>
      </c>
      <c r="DH48" s="627">
        <v>-8.13738529554527E-2</v>
      </c>
      <c r="DI48" s="627">
        <v>-7.1967106928570293E-2</v>
      </c>
      <c r="DJ48" s="627">
        <v>-6.0235780956634059E-2</v>
      </c>
      <c r="DK48" s="627">
        <v>0</v>
      </c>
      <c r="DL48" s="627">
        <v>0</v>
      </c>
      <c r="DM48" s="627">
        <v>0</v>
      </c>
      <c r="DN48" s="627">
        <v>0</v>
      </c>
      <c r="DO48" s="627">
        <v>0</v>
      </c>
      <c r="DP48" s="627">
        <v>0</v>
      </c>
      <c r="DQ48" s="627">
        <v>0</v>
      </c>
      <c r="DR48" s="627">
        <v>0</v>
      </c>
      <c r="DS48" s="627">
        <v>0</v>
      </c>
      <c r="DT48" s="627">
        <v>0</v>
      </c>
      <c r="DU48" s="627">
        <v>0</v>
      </c>
      <c r="DV48" s="627">
        <v>0</v>
      </c>
      <c r="DW48" s="627">
        <v>0</v>
      </c>
      <c r="DX48" s="627">
        <v>0</v>
      </c>
      <c r="DY48" s="627">
        <v>0</v>
      </c>
      <c r="DZ48" s="627">
        <v>0</v>
      </c>
    </row>
    <row r="49" spans="1:159" s="631" customFormat="1" ht="12">
      <c r="B49" s="98" t="s">
        <v>616</v>
      </c>
      <c r="C49" s="627"/>
      <c r="D49" s="627"/>
      <c r="E49" s="627"/>
      <c r="F49" s="627"/>
      <c r="G49" s="627"/>
      <c r="H49" s="627"/>
      <c r="I49" s="627"/>
      <c r="J49" s="627"/>
      <c r="K49" s="627"/>
      <c r="L49" s="627"/>
      <c r="M49" s="627"/>
      <c r="N49" s="627"/>
      <c r="O49" s="627"/>
      <c r="P49" s="627"/>
      <c r="Q49" s="627"/>
      <c r="R49" s="627"/>
      <c r="S49" s="627"/>
      <c r="T49" s="627"/>
      <c r="U49" s="627"/>
      <c r="V49" s="627"/>
      <c r="W49" s="627"/>
      <c r="X49" s="627"/>
      <c r="Y49" s="627"/>
      <c r="Z49" s="627"/>
      <c r="AA49" s="627"/>
      <c r="AB49" s="627"/>
      <c r="AC49" s="627"/>
      <c r="AD49" s="627"/>
      <c r="AE49" s="627"/>
      <c r="AF49" s="627"/>
      <c r="AG49" s="627"/>
      <c r="AH49" s="627"/>
      <c r="AI49" s="627"/>
      <c r="AJ49" s="627"/>
      <c r="AK49" s="627"/>
      <c r="AL49" s="627"/>
      <c r="AM49" s="627"/>
      <c r="AN49" s="627"/>
      <c r="AO49" s="627"/>
      <c r="AP49" s="627"/>
      <c r="AQ49" s="627"/>
      <c r="AR49" s="627"/>
      <c r="AS49" s="627"/>
      <c r="AT49" s="627"/>
      <c r="AU49" s="627"/>
      <c r="AV49" s="627"/>
      <c r="AW49" s="627"/>
      <c r="AX49" s="627"/>
      <c r="AY49" s="627"/>
      <c r="AZ49" s="627"/>
      <c r="BA49" s="627"/>
      <c r="BB49" s="627"/>
      <c r="BC49" s="627"/>
      <c r="BD49" s="627"/>
      <c r="BE49" s="627"/>
      <c r="BF49" s="627"/>
      <c r="BG49" s="627"/>
      <c r="BH49" s="627"/>
      <c r="BI49" s="627"/>
      <c r="BJ49" s="627"/>
      <c r="BK49" s="627"/>
      <c r="BL49" s="627"/>
      <c r="BM49" s="627"/>
      <c r="BN49" s="627"/>
      <c r="BO49" s="627"/>
      <c r="BP49" s="627"/>
      <c r="BQ49" s="627"/>
      <c r="BR49" s="627"/>
      <c r="BS49" s="627"/>
      <c r="BT49" s="627"/>
      <c r="BU49" s="627"/>
      <c r="BV49" s="627"/>
      <c r="BW49" s="627"/>
      <c r="BX49" s="627"/>
      <c r="BY49" s="627"/>
      <c r="BZ49" s="627"/>
      <c r="CA49" s="627"/>
      <c r="CB49" s="627"/>
      <c r="CC49" s="627"/>
      <c r="CD49" s="627"/>
      <c r="CE49" s="627"/>
      <c r="CF49" s="627"/>
      <c r="CG49" s="627"/>
      <c r="CH49" s="627"/>
      <c r="CI49" s="627"/>
      <c r="CJ49" s="627"/>
      <c r="CK49" s="627"/>
      <c r="CL49" s="627"/>
      <c r="CM49" s="627"/>
      <c r="CN49" s="627"/>
      <c r="CO49" s="627"/>
      <c r="CP49" s="627"/>
      <c r="CQ49" s="627"/>
      <c r="CR49" s="627"/>
      <c r="CS49" s="627"/>
      <c r="CT49" s="627"/>
      <c r="CU49" s="627"/>
      <c r="CV49" s="627"/>
      <c r="CW49" s="627"/>
      <c r="CX49" s="627"/>
      <c r="CY49" s="627"/>
      <c r="CZ49" s="627"/>
      <c r="DA49" s="627"/>
      <c r="DB49" s="627"/>
      <c r="DC49" s="627"/>
      <c r="DD49" s="627"/>
      <c r="DE49" s="627"/>
      <c r="DF49" s="627"/>
      <c r="DG49" s="627"/>
      <c r="DH49" s="627"/>
      <c r="DI49" s="627"/>
      <c r="DJ49" s="627"/>
      <c r="DK49" s="627"/>
      <c r="DL49" s="627"/>
      <c r="DM49" s="627"/>
      <c r="DN49" s="627"/>
      <c r="DO49" s="627"/>
      <c r="DP49" s="627"/>
      <c r="DQ49" s="627"/>
      <c r="DR49" s="627"/>
      <c r="DS49" s="627"/>
      <c r="DT49" s="627"/>
      <c r="DU49" s="627"/>
      <c r="DV49" s="627"/>
      <c r="DW49" s="627"/>
      <c r="DX49" s="627"/>
      <c r="DY49" s="627"/>
      <c r="DZ49" s="627"/>
    </row>
    <row r="50" spans="1:159" s="631" customFormat="1" ht="15" customHeight="1">
      <c r="A50" s="631" t="s">
        <v>1455</v>
      </c>
      <c r="B50" s="97" t="s">
        <v>627</v>
      </c>
      <c r="C50" s="627">
        <v>0.12229676988833361</v>
      </c>
      <c r="D50" s="627">
        <v>9.7212381745998735E-2</v>
      </c>
      <c r="E50" s="627">
        <v>7.2688653266382144E-2</v>
      </c>
      <c r="F50" s="627">
        <v>4.8713053178813762E-2</v>
      </c>
      <c r="G50" s="627">
        <v>-7.5602847373853728E-3</v>
      </c>
      <c r="H50" s="627">
        <v>-1.322005789302891E-2</v>
      </c>
      <c r="I50" s="627">
        <v>-1.8847553992766171E-2</v>
      </c>
      <c r="J50" s="627">
        <v>-2.444295710905138E-2</v>
      </c>
      <c r="K50" s="627">
        <v>-4.9659473867787032E-2</v>
      </c>
      <c r="L50" s="627">
        <v>-4.2215502625614965E-2</v>
      </c>
      <c r="M50" s="627">
        <v>-3.4713223117794435E-2</v>
      </c>
      <c r="N50" s="627">
        <v>-2.7152178618509069E-2</v>
      </c>
      <c r="O50" s="627">
        <v>1.6780112711820082E-2</v>
      </c>
      <c r="P50" s="627">
        <v>3.4311732824193904E-3</v>
      </c>
      <c r="Q50" s="627">
        <v>-9.7425127350958401E-3</v>
      </c>
      <c r="R50" s="627">
        <v>-2.2743246179570929E-2</v>
      </c>
      <c r="S50" s="627">
        <v>-7.9609513904129875E-2</v>
      </c>
      <c r="T50" s="627">
        <v>-6.5601894481629439E-2</v>
      </c>
      <c r="U50" s="627">
        <v>-5.1381090106818267E-2</v>
      </c>
      <c r="V50" s="627">
        <v>-3.6943856272366238E-2</v>
      </c>
      <c r="W50" s="627">
        <v>6.0236874939398506E-3</v>
      </c>
      <c r="X50" s="627">
        <v>1.7237446486435576E-3</v>
      </c>
      <c r="Y50" s="627">
        <v>-2.5578193963297245E-3</v>
      </c>
      <c r="Z50" s="627">
        <v>-6.8210831955823094E-3</v>
      </c>
      <c r="AA50" s="627">
        <v>-1.7632690031756878E-2</v>
      </c>
      <c r="AB50" s="627">
        <v>-1.7579075626598516E-2</v>
      </c>
      <c r="AC50" s="627">
        <v>-1.7525458295340607E-2</v>
      </c>
      <c r="AD50" s="627">
        <v>-1.7471838037823619E-2</v>
      </c>
      <c r="AE50" s="627">
        <v>-5.2923611213126873E-2</v>
      </c>
      <c r="AF50" s="627">
        <v>-2.9414969615396924E-2</v>
      </c>
      <c r="AG50" s="627">
        <v>-5.3227887843871327E-3</v>
      </c>
      <c r="AH50" s="627">
        <v>1.9367416082666657E-2</v>
      </c>
      <c r="AI50" s="627">
        <v>8.6204644723441956E-2</v>
      </c>
      <c r="AJ50" s="627">
        <v>8.4694389154330363E-2</v>
      </c>
      <c r="AK50" s="627">
        <v>8.3186233439878382E-2</v>
      </c>
      <c r="AL50" s="627">
        <v>8.1680174660453797E-2</v>
      </c>
      <c r="AM50" s="627">
        <v>9.7829684945966597E-2</v>
      </c>
      <c r="AN50" s="627">
        <v>8.4450228004954012E-2</v>
      </c>
      <c r="AO50" s="627">
        <v>7.1233829023196055E-2</v>
      </c>
      <c r="AP50" s="627">
        <v>5.8178500782661666E-2</v>
      </c>
      <c r="AQ50" s="627">
        <v>1.4679754969879697E-2</v>
      </c>
      <c r="AR50" s="627">
        <v>2.2249386970336668E-2</v>
      </c>
      <c r="AS50" s="627">
        <v>2.9875489328403004E-2</v>
      </c>
      <c r="AT50" s="627">
        <v>3.7558483319682617E-2</v>
      </c>
      <c r="AU50" s="627">
        <v>5.1184314082100217E-2</v>
      </c>
      <c r="AV50" s="627">
        <v>5.5191124592627011E-2</v>
      </c>
      <c r="AW50" s="627">
        <v>5.921320790569877E-2</v>
      </c>
      <c r="AX50" s="627">
        <v>6.3250622236820334E-2</v>
      </c>
      <c r="AY50" s="627">
        <v>5.9808578556944936E-2</v>
      </c>
      <c r="AZ50" s="627">
        <v>6.8830926064678208E-2</v>
      </c>
      <c r="BA50" s="627">
        <v>7.7930082494510819E-2</v>
      </c>
      <c r="BB50" s="627">
        <v>8.7106701735079173E-2</v>
      </c>
      <c r="BC50" s="627">
        <v>0.18867011490909338</v>
      </c>
      <c r="BD50" s="627">
        <v>0.13703385873430449</v>
      </c>
      <c r="BE50" s="627">
        <v>8.7640700049984782E-2</v>
      </c>
      <c r="BF50" s="627">
        <v>4.0393197896536191E-2</v>
      </c>
      <c r="BG50" s="627">
        <v>-0.12702098350333449</v>
      </c>
      <c r="BH50" s="627">
        <v>-8.843333062699385E-2</v>
      </c>
      <c r="BI50" s="627">
        <v>-4.8140015957680936E-2</v>
      </c>
      <c r="BJ50" s="627">
        <v>-6.0656453748637361E-3</v>
      </c>
      <c r="BK50" s="627">
        <v>0.11017095830101799</v>
      </c>
      <c r="BL50" s="627">
        <v>0.10775698138749408</v>
      </c>
      <c r="BM50" s="627">
        <v>0.10534825347142887</v>
      </c>
      <c r="BN50" s="627">
        <v>0.10294476313930262</v>
      </c>
      <c r="BO50" s="627">
        <v>0.14008851409454331</v>
      </c>
      <c r="BP50" s="627">
        <v>0.11415200981486456</v>
      </c>
      <c r="BQ50" s="627">
        <v>8.8805549418562973E-2</v>
      </c>
      <c r="BR50" s="627">
        <v>6.4035709670935401E-2</v>
      </c>
      <c r="BS50" s="627">
        <v>1.4222466986513187E-2</v>
      </c>
      <c r="BT50" s="627">
        <v>7.2781725507047937E-3</v>
      </c>
      <c r="BU50" s="627">
        <v>3.8142510461621035E-4</v>
      </c>
      <c r="BV50" s="627">
        <v>-6.4681009019225237E-3</v>
      </c>
      <c r="BW50" s="627">
        <v>-2.4581844214207636E-2</v>
      </c>
      <c r="BX50" s="627">
        <v>-2.4003140013513426E-2</v>
      </c>
      <c r="BY50" s="627">
        <v>-2.3424092474375977E-2</v>
      </c>
      <c r="BZ50" s="627">
        <v>-2.2844701393095336E-2</v>
      </c>
      <c r="CA50" s="627">
        <v>-1.660158035670522E-3</v>
      </c>
      <c r="CB50" s="627">
        <v>-1.4622174233275016E-2</v>
      </c>
      <c r="CC50" s="627">
        <v>-2.7415897173568654E-2</v>
      </c>
      <c r="CD50" s="627">
        <v>-4.0043511904003674E-2</v>
      </c>
      <c r="CE50" s="627">
        <v>-8.8987384579380518E-2</v>
      </c>
      <c r="CF50" s="627">
        <v>-7.6197135044649797E-2</v>
      </c>
      <c r="CG50" s="627">
        <v>-6.3227315567207454E-2</v>
      </c>
      <c r="CH50" s="627">
        <v>-5.0075405057512221E-2</v>
      </c>
      <c r="CI50" s="627">
        <v>-3.4315520207880437E-2</v>
      </c>
      <c r="CJ50" s="627">
        <v>-2.3210853764347415E-2</v>
      </c>
      <c r="CK50" s="627">
        <v>-1.1978491764551175E-2</v>
      </c>
      <c r="CL50" s="627">
        <v>-6.1696580282843299E-4</v>
      </c>
      <c r="CM50" s="627">
        <v>2.9407406193383317E-2</v>
      </c>
      <c r="CN50" s="627">
        <v>2.8530187887566692E-2</v>
      </c>
      <c r="CO50" s="627">
        <v>2.7653717110815407E-2</v>
      </c>
      <c r="CP50" s="627">
        <v>2.6777993226115585E-2</v>
      </c>
      <c r="CQ50" s="627">
        <v>3.5582676985295381E-2</v>
      </c>
      <c r="CR50" s="627">
        <v>2.83159211507557E-2</v>
      </c>
      <c r="CS50" s="627">
        <v>2.1100156648470317E-2</v>
      </c>
      <c r="CT50" s="627">
        <v>1.393502566870617E-2</v>
      </c>
      <c r="CU50" s="627">
        <v>-8.1551142372419845E-3</v>
      </c>
      <c r="CV50" s="627">
        <v>-5.3393400495927619E-3</v>
      </c>
      <c r="CW50" s="627">
        <v>-2.5155720875243096E-3</v>
      </c>
      <c r="CX50" s="627">
        <v>3.1621234269733363E-4</v>
      </c>
      <c r="CY50" s="627">
        <v>-4.523583835042983E-3</v>
      </c>
      <c r="CZ50" s="627">
        <v>3.4894727895794899E-3</v>
      </c>
      <c r="DA50" s="627">
        <v>1.1567030265680844E-2</v>
      </c>
      <c r="DB50" s="627">
        <v>1.9709607790869724E-2</v>
      </c>
      <c r="DC50" s="627">
        <v>5.4748560077057903E-2</v>
      </c>
      <c r="DD50" s="627">
        <v>4.5133257111746879E-2</v>
      </c>
      <c r="DE50" s="627">
        <v>3.5605609209086626E-2</v>
      </c>
      <c r="DF50" s="627">
        <v>2.6164817287651146E-2</v>
      </c>
      <c r="DG50" s="627">
        <v>8.9126946405338359E-4</v>
      </c>
      <c r="DH50" s="627">
        <v>2.1429965716540321E-3</v>
      </c>
      <c r="DI50" s="627">
        <v>3.3962891047902306E-3</v>
      </c>
      <c r="DJ50" s="627">
        <v>4.6511490212035123E-3</v>
      </c>
      <c r="DK50" s="627">
        <v>4.609071426020672E-3</v>
      </c>
      <c r="DL50" s="627">
        <v>6.7124454593782109E-3</v>
      </c>
      <c r="DM50" s="627">
        <v>8.8202233772420018E-3</v>
      </c>
      <c r="DN50" s="627">
        <v>1.0932414400130184E-2</v>
      </c>
      <c r="DO50" s="627">
        <v>1.6436093560072647E-2</v>
      </c>
      <c r="DP50" s="627">
        <v>1.6304363217239666E-2</v>
      </c>
      <c r="DQ50" s="627">
        <v>1.6172649946688916E-2</v>
      </c>
      <c r="DR50" s="627">
        <v>1.6040953746206343E-2</v>
      </c>
      <c r="DS50" s="627">
        <v>1.55010820272706E-2</v>
      </c>
      <c r="DT50" s="627">
        <v>1.5640862636566662E-2</v>
      </c>
      <c r="DU50" s="627">
        <v>1.5780662486234522E-2</v>
      </c>
      <c r="DV50" s="627">
        <v>1.5920481578923243E-2</v>
      </c>
      <c r="DW50" s="627">
        <v>1.6269395511880776E-2</v>
      </c>
      <c r="DX50" s="627">
        <v>1.6269395511880849E-2</v>
      </c>
      <c r="DY50" s="627">
        <v>1.6269395511880981E-2</v>
      </c>
      <c r="DZ50" s="627">
        <v>1.626939551188087E-2</v>
      </c>
    </row>
    <row r="51" spans="1:159" s="631" customFormat="1" ht="16.5" customHeight="1">
      <c r="B51" s="97" t="s">
        <v>628</v>
      </c>
      <c r="C51" s="627">
        <v>0.2843851457105166</v>
      </c>
      <c r="D51" s="627">
        <v>0.12749333597385945</v>
      </c>
      <c r="E51" s="627">
        <v>-6.9379610858004759E-2</v>
      </c>
      <c r="F51" s="627">
        <v>-7.1678547309235424E-2</v>
      </c>
      <c r="G51" s="627">
        <v>-6.8253054527225646E-2</v>
      </c>
      <c r="H51" s="627">
        <v>-2.5167098273577503E-2</v>
      </c>
      <c r="I51" s="627">
        <v>-7.8357090137450736E-2</v>
      </c>
      <c r="J51" s="627">
        <v>-8.4593383194235483E-2</v>
      </c>
      <c r="K51" s="627">
        <v>-2.6813310295569913E-3</v>
      </c>
      <c r="L51" s="627">
        <v>7.0752825504677666E-2</v>
      </c>
      <c r="M51" s="627">
        <v>6.8874719399150769E-2</v>
      </c>
      <c r="N51" s="627">
        <v>7.0208396563480754E-2</v>
      </c>
      <c r="O51" s="627">
        <v>2.7974859567572011E-2</v>
      </c>
      <c r="P51" s="627">
        <v>-0.17456461095012951</v>
      </c>
      <c r="Q51" s="627">
        <v>-0.16303891278181618</v>
      </c>
      <c r="R51" s="627">
        <v>-0.17320829969153409</v>
      </c>
      <c r="S51" s="627">
        <v>-0.18038345228933331</v>
      </c>
      <c r="T51" s="627">
        <v>-8.5253584032694271E-2</v>
      </c>
      <c r="U51" s="627">
        <v>-4.0243795560080772E-2</v>
      </c>
      <c r="V51" s="627">
        <v>0.12591955724061607</v>
      </c>
      <c r="W51" s="627">
        <v>9.0535394863376237E-2</v>
      </c>
      <c r="X51" s="627">
        <v>0.10084577138262145</v>
      </c>
      <c r="Y51" s="627">
        <v>6.8434650881388656E-2</v>
      </c>
      <c r="Z51" s="627">
        <v>-9.7102348982023856E-2</v>
      </c>
      <c r="AA51" s="627">
        <v>-0.13540255773082543</v>
      </c>
      <c r="AB51" s="627">
        <v>-0.15706265917144452</v>
      </c>
      <c r="AC51" s="627">
        <v>-0.18534591643712969</v>
      </c>
      <c r="AD51" s="627">
        <v>-0.21310653877927471</v>
      </c>
      <c r="AE51" s="627">
        <v>-0.10563148456847514</v>
      </c>
      <c r="AF51" s="627">
        <v>-3.8163030188753902E-2</v>
      </c>
      <c r="AG51" s="627">
        <v>7.2927986919216106E-2</v>
      </c>
      <c r="AH51" s="627">
        <v>0.20326540395154136</v>
      </c>
      <c r="AI51" s="627">
        <v>0.17884417239868994</v>
      </c>
      <c r="AJ51" s="627">
        <v>0.11801960396836848</v>
      </c>
      <c r="AK51" s="627">
        <v>0.13013372910580104</v>
      </c>
      <c r="AL51" s="627">
        <v>0.21193654324664338</v>
      </c>
      <c r="AM51" s="627">
        <v>0.24710353660866882</v>
      </c>
      <c r="AN51" s="627">
        <v>0.21831419809701316</v>
      </c>
      <c r="AO51" s="627">
        <v>0.21190148143675983</v>
      </c>
      <c r="AP51" s="627">
        <v>8.8131957825476948E-2</v>
      </c>
      <c r="AQ51" s="627">
        <v>0.11635142844829614</v>
      </c>
      <c r="AR51" s="627">
        <v>0.15529529085234103</v>
      </c>
      <c r="AS51" s="627">
        <v>6.1679578151057568E-2</v>
      </c>
      <c r="AT51" s="627">
        <v>2.5866244909226777E-2</v>
      </c>
      <c r="AU51" s="627">
        <v>6.8840004837050855E-2</v>
      </c>
      <c r="AV51" s="627">
        <v>0.1859171082465475</v>
      </c>
      <c r="AW51" s="627">
        <v>0.41819821183335049</v>
      </c>
      <c r="AX51" s="627">
        <v>0.56220918711531565</v>
      </c>
      <c r="AY51" s="627">
        <v>0.51553736719298826</v>
      </c>
      <c r="AZ51" s="627">
        <v>0.47271400440977973</v>
      </c>
      <c r="BA51" s="627">
        <v>0.10699730520308304</v>
      </c>
      <c r="BB51" s="627">
        <v>7.6085047996037394E-2</v>
      </c>
      <c r="BC51" s="627">
        <v>5.1706895452307104E-2</v>
      </c>
      <c r="BD51" s="627">
        <v>-4.0547892830531736E-2</v>
      </c>
      <c r="BE51" s="627">
        <v>3.6234099257761485E-2</v>
      </c>
      <c r="BF51" s="627">
        <v>-0.25385923215674805</v>
      </c>
      <c r="BG51" s="627">
        <v>-0.31767955174877593</v>
      </c>
      <c r="BH51" s="627">
        <v>-0.24105711999057491</v>
      </c>
      <c r="BI51" s="627">
        <v>-8.4146877726677866E-2</v>
      </c>
      <c r="BJ51" s="627">
        <v>0.28689606350446223</v>
      </c>
      <c r="BK51" s="627">
        <v>0.32887326220545149</v>
      </c>
      <c r="BL51" s="627">
        <v>0.26205217788554297</v>
      </c>
      <c r="BM51" s="627">
        <v>0.16048290042007016</v>
      </c>
      <c r="BN51" s="627">
        <v>0.22613055751591879</v>
      </c>
      <c r="BO51" s="627">
        <v>0.29794901358944698</v>
      </c>
      <c r="BP51" s="627">
        <v>0.25439969635996867</v>
      </c>
      <c r="BQ51" s="627">
        <v>0.21374648039566008</v>
      </c>
      <c r="BR51" s="627">
        <v>1.9793324207203606E-2</v>
      </c>
      <c r="BS51" s="627">
        <v>-5.6712791585714052E-2</v>
      </c>
      <c r="BT51" s="627">
        <v>-0.10494735442949649</v>
      </c>
      <c r="BU51" s="627">
        <v>-0.10379155575292101</v>
      </c>
      <c r="BV51" s="627">
        <v>-2.7277992008900367E-2</v>
      </c>
      <c r="BW51" s="627">
        <v>-6.2498417622786497E-2</v>
      </c>
      <c r="BX51" s="627">
        <v>-0.10812491247227161</v>
      </c>
      <c r="BY51" s="627">
        <v>-0.15483116025621915</v>
      </c>
      <c r="BZ51" s="627">
        <v>-0.17784386118621756</v>
      </c>
      <c r="CA51" s="627">
        <v>-0.12023818659954057</v>
      </c>
      <c r="CB51" s="627">
        <v>2.3219863677238887E-2</v>
      </c>
      <c r="CC51" s="627">
        <v>5.0798189314843513E-2</v>
      </c>
      <c r="CD51" s="627">
        <v>-1.2061931886382611E-2</v>
      </c>
      <c r="CE51" s="627">
        <v>-8.542473563837312E-2</v>
      </c>
      <c r="CF51" s="627">
        <v>-0.16203390622509128</v>
      </c>
      <c r="CG51" s="627">
        <v>-0.15935393698829284</v>
      </c>
      <c r="CH51" s="627">
        <v>-0.13568675470781319</v>
      </c>
      <c r="CI51" s="627">
        <v>-0.12332436189778841</v>
      </c>
      <c r="CJ51" s="627">
        <v>-5.1806639091785817E-2</v>
      </c>
      <c r="CK51" s="627">
        <v>4.4226700099127256E-2</v>
      </c>
      <c r="CL51" s="627">
        <v>0.11351613004756402</v>
      </c>
      <c r="CM51" s="627">
        <v>0.16562954068786429</v>
      </c>
      <c r="CN51" s="627">
        <v>0.10734626763407216</v>
      </c>
      <c r="CO51" s="627">
        <v>4.237695502268482E-2</v>
      </c>
      <c r="CP51" s="627">
        <v>-1.3174145886905469E-3</v>
      </c>
      <c r="CQ51" s="627">
        <v>6.1025731819385996E-3</v>
      </c>
      <c r="CR51" s="627">
        <v>3.8513989657064297E-2</v>
      </c>
      <c r="CS51" s="627">
        <v>-1.7527814046583271E-2</v>
      </c>
      <c r="CT51" s="627">
        <v>1.2605575186709888E-2</v>
      </c>
      <c r="CU51" s="627">
        <v>3.0956664432837968E-3</v>
      </c>
      <c r="CV51" s="627">
        <v>-2.260153342474951E-2</v>
      </c>
      <c r="CW51" s="627">
        <v>4.2123189546848447E-2</v>
      </c>
      <c r="CX51" s="627">
        <v>2.6742132359490568E-2</v>
      </c>
      <c r="CY51" s="627">
        <v>1.7823595252699696E-2</v>
      </c>
      <c r="CZ51" s="627">
        <v>-1.4621096927195389E-3</v>
      </c>
      <c r="DA51" s="627">
        <v>4.9539520543456221E-2</v>
      </c>
      <c r="DB51" s="627">
        <v>0.10298360998388217</v>
      </c>
      <c r="DC51" s="627">
        <v>0.16212117207119095</v>
      </c>
      <c r="DD51" s="627">
        <v>0.19208852023320486</v>
      </c>
      <c r="DE51" s="627">
        <v>0.11199034749661042</v>
      </c>
      <c r="DF51" s="627">
        <v>6.9265710431275676E-2</v>
      </c>
      <c r="DG51" s="627">
        <v>8.7679834473695321E-4</v>
      </c>
      <c r="DH51" s="627">
        <v>-7.1684556487895913E-3</v>
      </c>
      <c r="DI51" s="627">
        <v>-2.6630908259511641E-3</v>
      </c>
      <c r="DJ51" s="627">
        <v>2.6407506988888989E-3</v>
      </c>
      <c r="DK51" s="627">
        <v>0</v>
      </c>
      <c r="DL51" s="627">
        <v>0</v>
      </c>
      <c r="DM51" s="627">
        <v>0</v>
      </c>
      <c r="DN51" s="627">
        <v>0</v>
      </c>
      <c r="DO51" s="627">
        <v>0</v>
      </c>
      <c r="DP51" s="627">
        <v>0</v>
      </c>
      <c r="DQ51" s="627">
        <v>0</v>
      </c>
      <c r="DR51" s="627">
        <v>0</v>
      </c>
      <c r="DS51" s="627">
        <v>0</v>
      </c>
      <c r="DT51" s="627">
        <v>0</v>
      </c>
      <c r="DU51" s="627">
        <v>0</v>
      </c>
      <c r="DV51" s="627">
        <v>0</v>
      </c>
      <c r="DW51" s="627">
        <v>0</v>
      </c>
      <c r="DX51" s="627">
        <v>0</v>
      </c>
      <c r="DY51" s="627">
        <v>0</v>
      </c>
      <c r="DZ51" s="627">
        <v>0</v>
      </c>
    </row>
    <row r="52" spans="1:159" s="632" customFormat="1" ht="18.75" customHeight="1">
      <c r="B52" s="97"/>
      <c r="C52" s="628"/>
      <c r="D52" s="628"/>
      <c r="E52" s="628"/>
      <c r="F52" s="628"/>
      <c r="G52" s="628"/>
      <c r="H52" s="628"/>
      <c r="I52" s="628"/>
      <c r="J52" s="628"/>
      <c r="K52" s="628"/>
      <c r="L52" s="628"/>
      <c r="M52" s="628"/>
      <c r="N52" s="628"/>
      <c r="O52" s="628"/>
      <c r="P52" s="628"/>
      <c r="Q52" s="628"/>
      <c r="R52" s="628"/>
      <c r="S52" s="628"/>
      <c r="T52" s="628"/>
      <c r="U52" s="628"/>
      <c r="V52" s="628"/>
      <c r="W52" s="628"/>
      <c r="X52" s="628"/>
      <c r="Y52" s="628"/>
      <c r="Z52" s="628"/>
      <c r="AA52" s="628"/>
      <c r="AB52" s="628"/>
      <c r="AC52" s="628"/>
      <c r="AD52" s="628"/>
      <c r="AE52" s="628"/>
      <c r="AF52" s="628"/>
      <c r="AG52" s="628"/>
      <c r="AH52" s="628"/>
      <c r="AI52" s="628"/>
      <c r="AJ52" s="628"/>
      <c r="AK52" s="628"/>
      <c r="AL52" s="628"/>
      <c r="AM52" s="628"/>
      <c r="AN52" s="628"/>
      <c r="AO52" s="628"/>
      <c r="AP52" s="628"/>
      <c r="AQ52" s="628"/>
      <c r="AR52" s="628"/>
      <c r="AS52" s="628"/>
      <c r="AT52" s="628"/>
      <c r="AU52" s="628"/>
      <c r="AV52" s="628"/>
      <c r="AW52" s="628"/>
      <c r="AX52" s="628"/>
      <c r="AY52" s="628"/>
      <c r="AZ52" s="628"/>
      <c r="BA52" s="628"/>
      <c r="BB52" s="628"/>
      <c r="BC52" s="628"/>
      <c r="BD52" s="628"/>
      <c r="BE52" s="628"/>
      <c r="BF52" s="628"/>
      <c r="BG52" s="628"/>
      <c r="BH52" s="628"/>
      <c r="BI52" s="628"/>
      <c r="BJ52" s="628"/>
      <c r="BK52" s="628"/>
      <c r="BL52" s="628"/>
      <c r="BM52" s="628"/>
      <c r="BN52" s="628"/>
      <c r="BO52" s="628"/>
      <c r="BP52" s="628"/>
      <c r="BQ52" s="628"/>
      <c r="BR52" s="628"/>
      <c r="BS52" s="628"/>
      <c r="BT52" s="628"/>
      <c r="BU52" s="628"/>
      <c r="BV52" s="628"/>
      <c r="BW52" s="628"/>
      <c r="BX52" s="628"/>
      <c r="BY52" s="628"/>
      <c r="BZ52" s="628"/>
      <c r="CA52" s="628"/>
      <c r="CB52" s="628"/>
      <c r="CC52" s="628"/>
      <c r="CD52" s="628"/>
      <c r="CE52" s="628"/>
      <c r="CF52" s="628"/>
      <c r="CG52" s="628"/>
      <c r="CH52" s="628"/>
      <c r="CI52" s="628"/>
      <c r="CJ52" s="628"/>
      <c r="CK52" s="628"/>
      <c r="CL52" s="628"/>
      <c r="CM52" s="628"/>
      <c r="CN52" s="628"/>
      <c r="CO52" s="628"/>
      <c r="CP52" s="628"/>
      <c r="CQ52" s="628"/>
      <c r="CR52" s="628"/>
      <c r="CS52" s="628"/>
      <c r="CT52" s="628"/>
      <c r="CU52" s="628"/>
      <c r="CV52" s="628"/>
      <c r="CW52" s="628"/>
      <c r="CX52" s="628"/>
      <c r="CY52" s="628"/>
      <c r="CZ52" s="628"/>
      <c r="DA52" s="628"/>
      <c r="DB52" s="628"/>
      <c r="DC52" s="628"/>
      <c r="DD52" s="628"/>
      <c r="DE52" s="628"/>
      <c r="DF52" s="628"/>
      <c r="DG52" s="628"/>
      <c r="DH52" s="628"/>
      <c r="DI52" s="628"/>
      <c r="DJ52" s="628"/>
      <c r="DK52" s="628"/>
      <c r="DL52" s="628"/>
      <c r="DM52" s="628"/>
      <c r="DN52" s="628"/>
      <c r="DO52" s="628"/>
      <c r="DP52" s="628"/>
      <c r="DQ52" s="628"/>
      <c r="DR52" s="628"/>
      <c r="DS52" s="628"/>
      <c r="DT52" s="628"/>
      <c r="DU52" s="628"/>
      <c r="DV52" s="628"/>
      <c r="DW52" s="628"/>
      <c r="DX52" s="628"/>
      <c r="DY52" s="628"/>
      <c r="DZ52" s="628"/>
      <c r="EA52" s="631"/>
      <c r="EB52" s="631"/>
      <c r="EC52" s="631"/>
      <c r="ED52" s="631"/>
      <c r="EE52" s="631"/>
      <c r="EF52" s="631"/>
      <c r="EG52" s="631"/>
      <c r="EH52" s="631"/>
      <c r="EI52" s="631"/>
      <c r="EJ52" s="631"/>
      <c r="EK52" s="631"/>
      <c r="EL52" s="631"/>
      <c r="EM52" s="631"/>
      <c r="EN52" s="631"/>
      <c r="EO52" s="631"/>
      <c r="EP52" s="631"/>
      <c r="EQ52" s="631"/>
      <c r="ER52" s="631"/>
      <c r="ES52" s="631"/>
      <c r="ET52" s="631"/>
      <c r="EU52" s="631"/>
      <c r="EV52" s="631"/>
      <c r="EW52" s="631"/>
      <c r="EX52" s="631"/>
      <c r="EY52" s="631"/>
      <c r="EZ52" s="631"/>
      <c r="FA52" s="631"/>
      <c r="FB52" s="631"/>
      <c r="FC52" s="631"/>
    </row>
    <row r="53" spans="1:159" ht="12.6" customHeight="1">
      <c r="B53" s="269" t="s">
        <v>942</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619" customFormat="1" ht="12">
      <c r="B56" s="617" t="s">
        <v>984</v>
      </c>
      <c r="C56" s="623" t="s">
        <v>502</v>
      </c>
      <c r="D56" s="623" t="s">
        <v>503</v>
      </c>
      <c r="E56" s="623" t="s">
        <v>504</v>
      </c>
      <c r="F56" s="623" t="s">
        <v>505</v>
      </c>
      <c r="G56" s="623" t="s">
        <v>506</v>
      </c>
      <c r="H56" s="623" t="s">
        <v>507</v>
      </c>
      <c r="I56" s="623" t="s">
        <v>508</v>
      </c>
      <c r="J56" s="623" t="s">
        <v>509</v>
      </c>
      <c r="K56" s="623" t="s">
        <v>510</v>
      </c>
      <c r="L56" s="623" t="s">
        <v>511</v>
      </c>
      <c r="M56" s="623" t="s">
        <v>512</v>
      </c>
      <c r="N56" s="623" t="s">
        <v>513</v>
      </c>
      <c r="O56" s="623" t="s">
        <v>514</v>
      </c>
      <c r="P56" s="623" t="s">
        <v>515</v>
      </c>
      <c r="Q56" s="623" t="s">
        <v>516</v>
      </c>
      <c r="R56" s="623" t="s">
        <v>517</v>
      </c>
      <c r="S56" s="623" t="s">
        <v>518</v>
      </c>
      <c r="T56" s="623" t="s">
        <v>519</v>
      </c>
      <c r="U56" s="623" t="s">
        <v>520</v>
      </c>
      <c r="V56" s="623" t="s">
        <v>521</v>
      </c>
      <c r="W56" s="623" t="s">
        <v>522</v>
      </c>
      <c r="X56" s="623" t="s">
        <v>523</v>
      </c>
      <c r="Y56" s="623" t="s">
        <v>524</v>
      </c>
      <c r="Z56" s="623" t="s">
        <v>525</v>
      </c>
      <c r="AA56" s="623" t="s">
        <v>526</v>
      </c>
      <c r="AB56" s="623" t="s">
        <v>527</v>
      </c>
      <c r="AC56" s="623" t="s">
        <v>528</v>
      </c>
      <c r="AD56" s="623" t="s">
        <v>529</v>
      </c>
      <c r="AE56" s="623" t="s">
        <v>530</v>
      </c>
      <c r="AF56" s="623" t="s">
        <v>531</v>
      </c>
      <c r="AG56" s="623" t="s">
        <v>532</v>
      </c>
      <c r="AH56" s="623" t="s">
        <v>533</v>
      </c>
      <c r="AI56" s="623" t="s">
        <v>534</v>
      </c>
      <c r="AJ56" s="623" t="s">
        <v>535</v>
      </c>
      <c r="AK56" s="623" t="s">
        <v>536</v>
      </c>
      <c r="AL56" s="623" t="s">
        <v>537</v>
      </c>
      <c r="AM56" s="623" t="s">
        <v>538</v>
      </c>
      <c r="AN56" s="623" t="s">
        <v>539</v>
      </c>
      <c r="AO56" s="623" t="s">
        <v>540</v>
      </c>
      <c r="AP56" s="623" t="s">
        <v>541</v>
      </c>
      <c r="AQ56" s="623" t="s">
        <v>542</v>
      </c>
      <c r="AR56" s="623" t="s">
        <v>543</v>
      </c>
      <c r="AS56" s="623" t="s">
        <v>544</v>
      </c>
      <c r="AT56" s="623" t="s">
        <v>545</v>
      </c>
      <c r="AU56" s="623" t="s">
        <v>68</v>
      </c>
      <c r="AV56" s="623" t="s">
        <v>69</v>
      </c>
      <c r="AW56" s="623" t="s">
        <v>70</v>
      </c>
      <c r="AX56" s="623" t="s">
        <v>71</v>
      </c>
      <c r="AY56" s="623" t="s">
        <v>72</v>
      </c>
      <c r="AZ56" s="623" t="s">
        <v>73</v>
      </c>
      <c r="BA56" s="623" t="s">
        <v>74</v>
      </c>
      <c r="BB56" s="623" t="s">
        <v>75</v>
      </c>
      <c r="BC56" s="623" t="s">
        <v>76</v>
      </c>
      <c r="BD56" s="623" t="s">
        <v>77</v>
      </c>
      <c r="BE56" s="623" t="s">
        <v>78</v>
      </c>
      <c r="BF56" s="623" t="s">
        <v>79</v>
      </c>
      <c r="BG56" s="623" t="s">
        <v>80</v>
      </c>
      <c r="BH56" s="623" t="s">
        <v>81</v>
      </c>
      <c r="BI56" s="623" t="s">
        <v>82</v>
      </c>
      <c r="BJ56" s="623" t="s">
        <v>83</v>
      </c>
      <c r="BK56" s="623" t="s">
        <v>84</v>
      </c>
      <c r="BL56" s="623" t="s">
        <v>85</v>
      </c>
      <c r="BM56" s="623" t="s">
        <v>86</v>
      </c>
      <c r="BN56" s="623" t="s">
        <v>87</v>
      </c>
      <c r="BO56" s="623" t="s">
        <v>88</v>
      </c>
      <c r="BP56" s="623" t="s">
        <v>89</v>
      </c>
      <c r="BQ56" s="623" t="s">
        <v>90</v>
      </c>
      <c r="BR56" s="623" t="s">
        <v>91</v>
      </c>
      <c r="BS56" s="623" t="s">
        <v>92</v>
      </c>
      <c r="BT56" s="623" t="s">
        <v>93</v>
      </c>
      <c r="BU56" s="623" t="s">
        <v>94</v>
      </c>
      <c r="BV56" s="623" t="s">
        <v>95</v>
      </c>
      <c r="BW56" s="623" t="s">
        <v>96</v>
      </c>
      <c r="BX56" s="623" t="s">
        <v>97</v>
      </c>
      <c r="BY56" s="623" t="s">
        <v>98</v>
      </c>
      <c r="BZ56" s="623" t="s">
        <v>99</v>
      </c>
      <c r="CA56" s="623" t="s">
        <v>49</v>
      </c>
      <c r="CB56" s="623" t="s">
        <v>50</v>
      </c>
      <c r="CC56" s="623" t="s">
        <v>51</v>
      </c>
      <c r="CD56" s="623" t="s">
        <v>52</v>
      </c>
      <c r="CE56" s="623" t="s">
        <v>53</v>
      </c>
      <c r="CF56" s="623" t="s">
        <v>54</v>
      </c>
      <c r="CG56" s="623" t="s">
        <v>55</v>
      </c>
      <c r="CH56" s="623" t="s">
        <v>56</v>
      </c>
      <c r="CI56" s="623" t="s">
        <v>57</v>
      </c>
      <c r="CJ56" s="623" t="s">
        <v>58</v>
      </c>
      <c r="CK56" s="623" t="s">
        <v>59</v>
      </c>
      <c r="CL56" s="623" t="s">
        <v>60</v>
      </c>
      <c r="CM56" s="623" t="s">
        <v>61</v>
      </c>
      <c r="CN56" s="623" t="s">
        <v>62</v>
      </c>
      <c r="CO56" s="623" t="s">
        <v>63</v>
      </c>
      <c r="CP56" s="623" t="s">
        <v>64</v>
      </c>
      <c r="CQ56" s="623" t="s">
        <v>65</v>
      </c>
      <c r="CR56" s="623" t="s">
        <v>100</v>
      </c>
      <c r="CS56" s="623" t="s">
        <v>105</v>
      </c>
      <c r="CT56" s="623" t="s">
        <v>546</v>
      </c>
      <c r="CU56" s="623" t="s">
        <v>547</v>
      </c>
      <c r="CV56" s="623" t="s">
        <v>548</v>
      </c>
      <c r="CW56" s="623" t="s">
        <v>549</v>
      </c>
      <c r="CX56" s="623" t="s">
        <v>550</v>
      </c>
      <c r="CY56" s="623" t="s">
        <v>551</v>
      </c>
      <c r="CZ56" s="623" t="s">
        <v>552</v>
      </c>
      <c r="DA56" s="623" t="s">
        <v>553</v>
      </c>
      <c r="DB56" s="623" t="s">
        <v>554</v>
      </c>
      <c r="DC56" s="623" t="s">
        <v>555</v>
      </c>
      <c r="DD56" s="623" t="s">
        <v>556</v>
      </c>
      <c r="DE56" s="623" t="s">
        <v>557</v>
      </c>
      <c r="DF56" s="623" t="s">
        <v>558</v>
      </c>
      <c r="DG56" s="623" t="s">
        <v>559</v>
      </c>
      <c r="DH56" s="623" t="s">
        <v>560</v>
      </c>
      <c r="DI56" s="623" t="s">
        <v>561</v>
      </c>
      <c r="DJ56" s="623" t="s">
        <v>562</v>
      </c>
      <c r="DK56" s="623" t="s">
        <v>563</v>
      </c>
      <c r="DL56" s="623" t="s">
        <v>564</v>
      </c>
      <c r="DM56" s="623" t="s">
        <v>565</v>
      </c>
      <c r="DN56" s="623" t="s">
        <v>566</v>
      </c>
      <c r="DO56" s="623" t="s">
        <v>567</v>
      </c>
      <c r="DP56" s="623" t="s">
        <v>851</v>
      </c>
      <c r="DQ56" s="623" t="s">
        <v>852</v>
      </c>
      <c r="DR56" s="623" t="s">
        <v>853</v>
      </c>
      <c r="DS56" s="623" t="s">
        <v>1413</v>
      </c>
      <c r="DT56" s="623" t="s">
        <v>1414</v>
      </c>
      <c r="DU56" s="623" t="s">
        <v>1415</v>
      </c>
      <c r="DV56" s="623" t="s">
        <v>1416</v>
      </c>
      <c r="DW56" s="623" t="s">
        <v>1418</v>
      </c>
      <c r="DX56" s="623" t="s">
        <v>1420</v>
      </c>
      <c r="DY56" s="623" t="s">
        <v>1419</v>
      </c>
      <c r="DZ56" s="623" t="s">
        <v>1417</v>
      </c>
    </row>
    <row r="57" spans="1:159">
      <c r="A57" t="s">
        <v>1449</v>
      </c>
      <c r="B57" s="233" t="s">
        <v>0</v>
      </c>
      <c r="C57" s="234"/>
      <c r="D57" s="234"/>
      <c r="E57" s="234"/>
      <c r="F57" s="234"/>
      <c r="G57" s="234"/>
      <c r="H57" s="234"/>
      <c r="I57" s="234"/>
      <c r="J57" s="234"/>
      <c r="K57" s="234"/>
      <c r="L57" s="234"/>
      <c r="M57" s="234"/>
      <c r="N57" s="234"/>
      <c r="O57" s="234"/>
      <c r="P57" s="234"/>
      <c r="Q57" s="234"/>
      <c r="R57" s="234"/>
      <c r="S57" s="234">
        <v>151.75</v>
      </c>
      <c r="T57" s="234">
        <v>151.75</v>
      </c>
      <c r="U57" s="234">
        <v>151.75</v>
      </c>
      <c r="V57" s="234">
        <v>151.75</v>
      </c>
      <c r="W57" s="234">
        <v>169</v>
      </c>
      <c r="X57" s="234">
        <v>169</v>
      </c>
      <c r="Y57" s="234">
        <v>169</v>
      </c>
      <c r="Z57" s="234">
        <v>169</v>
      </c>
      <c r="AA57" s="234">
        <v>185.5</v>
      </c>
      <c r="AB57" s="234">
        <v>185.5</v>
      </c>
      <c r="AC57" s="234">
        <v>185.5</v>
      </c>
      <c r="AD57" s="234">
        <v>185.5</v>
      </c>
      <c r="AE57" s="234">
        <v>199.25</v>
      </c>
      <c r="AF57" s="234">
        <v>199.25</v>
      </c>
      <c r="AG57" s="234">
        <v>199.25</v>
      </c>
      <c r="AH57" s="234">
        <v>199.25</v>
      </c>
      <c r="AI57" s="234">
        <v>248.25</v>
      </c>
      <c r="AJ57" s="234">
        <v>248.25</v>
      </c>
      <c r="AK57" s="234">
        <v>248.25</v>
      </c>
      <c r="AL57" s="234">
        <v>248.25</v>
      </c>
      <c r="AM57" s="234">
        <v>301.5</v>
      </c>
      <c r="AN57" s="234">
        <v>301.5</v>
      </c>
      <c r="AO57" s="234">
        <v>301.5</v>
      </c>
      <c r="AP57" s="234">
        <v>301.5</v>
      </c>
      <c r="AQ57" s="234">
        <v>360</v>
      </c>
      <c r="AR57" s="234">
        <v>360</v>
      </c>
      <c r="AS57" s="234">
        <v>360</v>
      </c>
      <c r="AT57" s="234">
        <v>360</v>
      </c>
      <c r="AU57" s="234">
        <v>401</v>
      </c>
      <c r="AV57" s="234">
        <v>451</v>
      </c>
      <c r="AW57" s="234">
        <v>479</v>
      </c>
      <c r="AX57" s="234">
        <v>499</v>
      </c>
      <c r="AY57" s="234">
        <v>506</v>
      </c>
      <c r="AZ57" s="234">
        <v>547</v>
      </c>
      <c r="BA57" s="234">
        <v>573</v>
      </c>
      <c r="BB57" s="234">
        <v>599</v>
      </c>
      <c r="BC57" s="234">
        <v>607</v>
      </c>
      <c r="BD57" s="234">
        <v>686</v>
      </c>
      <c r="BE57" s="234">
        <v>749</v>
      </c>
      <c r="BF57" s="234">
        <v>788</v>
      </c>
      <c r="BG57" s="234">
        <v>786</v>
      </c>
      <c r="BH57" s="234">
        <v>774</v>
      </c>
      <c r="BI57" s="234">
        <v>808</v>
      </c>
      <c r="BJ57" s="234">
        <v>855</v>
      </c>
      <c r="BK57" s="234">
        <v>853</v>
      </c>
      <c r="BL57" s="234">
        <v>857</v>
      </c>
      <c r="BM57" s="234">
        <v>905</v>
      </c>
      <c r="BN57" s="234">
        <v>955</v>
      </c>
      <c r="BO57" s="234">
        <v>963</v>
      </c>
      <c r="BP57" s="234">
        <v>999</v>
      </c>
      <c r="BQ57" s="234">
        <v>1074</v>
      </c>
      <c r="BR57" s="234">
        <v>1095</v>
      </c>
      <c r="BS57" s="234">
        <v>1114</v>
      </c>
      <c r="BT57" s="234">
        <v>1143</v>
      </c>
      <c r="BU57" s="234">
        <v>1209</v>
      </c>
      <c r="BV57" s="234">
        <v>1234</v>
      </c>
      <c r="BW57" s="234">
        <v>1213</v>
      </c>
      <c r="BX57" s="234">
        <v>1252</v>
      </c>
      <c r="BY57" s="234">
        <v>1261</v>
      </c>
      <c r="BZ57" s="234">
        <v>1328</v>
      </c>
      <c r="CA57" s="234">
        <v>1355</v>
      </c>
      <c r="CB57" s="234">
        <v>1394</v>
      </c>
      <c r="CC57" s="234">
        <v>1436</v>
      </c>
      <c r="CD57" s="234">
        <v>1435</v>
      </c>
      <c r="CE57" s="234">
        <v>1464</v>
      </c>
      <c r="CF57" s="234">
        <v>1500</v>
      </c>
      <c r="CG57" s="234">
        <v>1567</v>
      </c>
      <c r="CH57" s="234">
        <v>1616</v>
      </c>
      <c r="CI57" s="234">
        <v>1660</v>
      </c>
      <c r="CJ57" s="234">
        <v>1709</v>
      </c>
      <c r="CK57" s="234">
        <v>1695</v>
      </c>
      <c r="CL57" s="234">
        <v>1777</v>
      </c>
      <c r="CM57" s="234">
        <v>1845</v>
      </c>
      <c r="CN57" s="234">
        <v>1917</v>
      </c>
      <c r="CO57" s="234">
        <v>1943</v>
      </c>
      <c r="CP57" s="234">
        <v>1989</v>
      </c>
      <c r="CQ57" s="234">
        <v>2027</v>
      </c>
      <c r="CR57" s="234">
        <v>2057</v>
      </c>
      <c r="CS57" s="234">
        <v>2079</v>
      </c>
      <c r="CT57" s="234">
        <v>2139</v>
      </c>
      <c r="CU57" s="234">
        <v>2153</v>
      </c>
      <c r="CV57" s="234">
        <v>2347</v>
      </c>
      <c r="CW57" s="234">
        <v>2357</v>
      </c>
      <c r="CX57" s="234">
        <v>2458</v>
      </c>
      <c r="CY57" s="234">
        <v>2410</v>
      </c>
      <c r="CZ57" s="234">
        <v>2177</v>
      </c>
      <c r="DA57" s="234">
        <v>2596</v>
      </c>
      <c r="DB57" s="234">
        <v>2563</v>
      </c>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row>
    <row r="58" spans="1:159">
      <c r="B58" s="106"/>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row>
    <row r="59" spans="1:159" ht="17.25" customHeight="1">
      <c r="B59" s="233" t="s">
        <v>1</v>
      </c>
      <c r="C59" s="234"/>
      <c r="D59" s="234"/>
      <c r="E59" s="234"/>
      <c r="F59" s="234"/>
      <c r="G59" s="234"/>
      <c r="H59" s="234"/>
      <c r="I59" s="234"/>
      <c r="J59" s="234"/>
      <c r="K59" s="234"/>
      <c r="L59" s="234"/>
      <c r="M59" s="234"/>
      <c r="N59" s="234"/>
      <c r="O59" s="234"/>
      <c r="P59" s="234"/>
      <c r="Q59" s="234"/>
      <c r="R59" s="234"/>
      <c r="S59" s="234">
        <v>159.5</v>
      </c>
      <c r="T59" s="234">
        <v>159.5</v>
      </c>
      <c r="U59" s="234">
        <v>159.5</v>
      </c>
      <c r="V59" s="234">
        <v>159.5</v>
      </c>
      <c r="W59" s="234">
        <v>177.75</v>
      </c>
      <c r="X59" s="234">
        <v>177.75</v>
      </c>
      <c r="Y59" s="234">
        <v>177.75</v>
      </c>
      <c r="Z59" s="234">
        <v>177.75</v>
      </c>
      <c r="AA59" s="234">
        <v>189.25</v>
      </c>
      <c r="AB59" s="234">
        <v>189.25</v>
      </c>
      <c r="AC59" s="234">
        <v>189.25</v>
      </c>
      <c r="AD59" s="234">
        <v>189.25</v>
      </c>
      <c r="AE59" s="234">
        <v>205.75</v>
      </c>
      <c r="AF59" s="234">
        <v>205.75</v>
      </c>
      <c r="AG59" s="234">
        <v>205.75</v>
      </c>
      <c r="AH59" s="234">
        <v>205.75</v>
      </c>
      <c r="AI59" s="234">
        <v>251.25</v>
      </c>
      <c r="AJ59" s="234">
        <v>251.25</v>
      </c>
      <c r="AK59" s="234">
        <v>251.25</v>
      </c>
      <c r="AL59" s="234">
        <v>251.25</v>
      </c>
      <c r="AM59" s="234">
        <v>297.25</v>
      </c>
      <c r="AN59" s="234">
        <v>297.25</v>
      </c>
      <c r="AO59" s="234">
        <v>297.25</v>
      </c>
      <c r="AP59" s="234">
        <v>297.25</v>
      </c>
      <c r="AQ59" s="234">
        <v>352.75</v>
      </c>
      <c r="AR59" s="234">
        <v>352.75</v>
      </c>
      <c r="AS59" s="234">
        <v>352.75</v>
      </c>
      <c r="AT59" s="234">
        <v>352.75</v>
      </c>
      <c r="AU59" s="234">
        <v>392</v>
      </c>
      <c r="AV59" s="234">
        <v>429</v>
      </c>
      <c r="AW59" s="234">
        <v>468</v>
      </c>
      <c r="AX59" s="234">
        <v>476</v>
      </c>
      <c r="AY59" s="234">
        <v>457</v>
      </c>
      <c r="AZ59" s="234">
        <v>502</v>
      </c>
      <c r="BA59" s="234">
        <v>530</v>
      </c>
      <c r="BB59" s="234">
        <v>554</v>
      </c>
      <c r="BC59" s="234">
        <v>578</v>
      </c>
      <c r="BD59" s="234">
        <v>633</v>
      </c>
      <c r="BE59" s="234">
        <v>715</v>
      </c>
      <c r="BF59" s="234">
        <v>727</v>
      </c>
      <c r="BG59" s="234">
        <v>730</v>
      </c>
      <c r="BH59" s="234">
        <v>735</v>
      </c>
      <c r="BI59" s="234">
        <v>780</v>
      </c>
      <c r="BJ59" s="234">
        <v>819</v>
      </c>
      <c r="BK59" s="234">
        <v>812</v>
      </c>
      <c r="BL59" s="234">
        <v>823</v>
      </c>
      <c r="BM59" s="234">
        <v>862</v>
      </c>
      <c r="BN59" s="234">
        <v>903</v>
      </c>
      <c r="BO59" s="234">
        <v>880</v>
      </c>
      <c r="BP59" s="234">
        <v>955</v>
      </c>
      <c r="BQ59" s="234">
        <v>1012</v>
      </c>
      <c r="BR59" s="234">
        <v>1015</v>
      </c>
      <c r="BS59" s="234">
        <v>1035</v>
      </c>
      <c r="BT59" s="234">
        <v>1094</v>
      </c>
      <c r="BU59" s="234">
        <v>1157</v>
      </c>
      <c r="BV59" s="234">
        <v>1096</v>
      </c>
      <c r="BW59" s="234">
        <v>1095</v>
      </c>
      <c r="BX59" s="234">
        <v>1118</v>
      </c>
      <c r="BY59" s="234">
        <v>1162</v>
      </c>
      <c r="BZ59" s="234">
        <v>1237</v>
      </c>
      <c r="CA59" s="234">
        <v>1273</v>
      </c>
      <c r="CB59" s="234">
        <v>1291</v>
      </c>
      <c r="CC59" s="234">
        <v>1374</v>
      </c>
      <c r="CD59" s="234">
        <v>1284</v>
      </c>
      <c r="CE59" s="234">
        <v>1378</v>
      </c>
      <c r="CF59" s="234">
        <v>1436</v>
      </c>
      <c r="CG59" s="234">
        <v>1505</v>
      </c>
      <c r="CH59" s="234">
        <v>1490</v>
      </c>
      <c r="CI59" s="234">
        <v>1587</v>
      </c>
      <c r="CJ59" s="234">
        <v>1611</v>
      </c>
      <c r="CK59" s="234">
        <v>1661</v>
      </c>
      <c r="CL59" s="234">
        <v>1472</v>
      </c>
      <c r="CM59" s="234">
        <v>1585</v>
      </c>
      <c r="CN59" s="234">
        <v>1734</v>
      </c>
      <c r="CO59" s="234">
        <v>1760</v>
      </c>
      <c r="CP59" s="234">
        <v>1751</v>
      </c>
      <c r="CQ59" s="234">
        <v>1999</v>
      </c>
      <c r="CR59" s="234">
        <v>1855</v>
      </c>
      <c r="CS59" s="234">
        <v>1880</v>
      </c>
      <c r="CT59" s="234">
        <v>1936</v>
      </c>
      <c r="CU59" s="234">
        <v>1961</v>
      </c>
      <c r="CV59" s="234">
        <v>2175</v>
      </c>
      <c r="CW59" s="234">
        <v>2278</v>
      </c>
      <c r="CX59" s="234">
        <v>2074</v>
      </c>
      <c r="CY59" s="234">
        <v>2293</v>
      </c>
      <c r="CZ59" s="234">
        <v>1921</v>
      </c>
      <c r="DA59" s="234">
        <v>2486</v>
      </c>
      <c r="DB59" s="234">
        <v>2244</v>
      </c>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row>
    <row r="60" spans="1:159">
      <c r="A60" t="s">
        <v>1451</v>
      </c>
      <c r="B60" s="106" t="s">
        <v>2</v>
      </c>
      <c r="C60" s="112"/>
      <c r="D60" s="112"/>
      <c r="E60" s="112"/>
      <c r="F60" s="112"/>
      <c r="G60" s="112"/>
      <c r="H60" s="112"/>
      <c r="I60" s="112"/>
      <c r="J60" s="112"/>
      <c r="K60" s="112"/>
      <c r="L60" s="112"/>
      <c r="M60" s="112"/>
      <c r="N60" s="112"/>
      <c r="O60" s="112"/>
      <c r="P60" s="112"/>
      <c r="Q60" s="112"/>
      <c r="R60" s="112"/>
      <c r="S60" s="112">
        <v>28.75</v>
      </c>
      <c r="T60" s="112">
        <v>28.75</v>
      </c>
      <c r="U60" s="112">
        <v>28.75</v>
      </c>
      <c r="V60" s="112">
        <v>28.75</v>
      </c>
      <c r="W60" s="112">
        <v>31.5</v>
      </c>
      <c r="X60" s="112">
        <v>31.5</v>
      </c>
      <c r="Y60" s="112">
        <v>31.5</v>
      </c>
      <c r="Z60" s="112">
        <v>31.5</v>
      </c>
      <c r="AA60" s="112">
        <v>34.75</v>
      </c>
      <c r="AB60" s="112">
        <v>34.75</v>
      </c>
      <c r="AC60" s="112">
        <v>34.75</v>
      </c>
      <c r="AD60" s="112">
        <v>34.75</v>
      </c>
      <c r="AE60" s="112">
        <v>39</v>
      </c>
      <c r="AF60" s="112">
        <v>39</v>
      </c>
      <c r="AG60" s="112">
        <v>39</v>
      </c>
      <c r="AH60" s="112">
        <v>39</v>
      </c>
      <c r="AI60" s="112">
        <v>47.75</v>
      </c>
      <c r="AJ60" s="112">
        <v>47.75</v>
      </c>
      <c r="AK60" s="112">
        <v>47.75</v>
      </c>
      <c r="AL60" s="112">
        <v>47.75</v>
      </c>
      <c r="AM60" s="112">
        <v>55.25</v>
      </c>
      <c r="AN60" s="112">
        <v>55.25</v>
      </c>
      <c r="AO60" s="112">
        <v>55.25</v>
      </c>
      <c r="AP60" s="112">
        <v>55.25</v>
      </c>
      <c r="AQ60" s="112">
        <v>65.5</v>
      </c>
      <c r="AR60" s="112">
        <v>65.5</v>
      </c>
      <c r="AS60" s="112">
        <v>65.5</v>
      </c>
      <c r="AT60" s="112">
        <v>65.5</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115</v>
      </c>
      <c r="BQ60" s="112">
        <v>137</v>
      </c>
      <c r="BR60" s="112">
        <v>149</v>
      </c>
      <c r="BS60" s="112">
        <v>147</v>
      </c>
      <c r="BT60" s="112">
        <v>174</v>
      </c>
      <c r="BU60" s="112">
        <v>135</v>
      </c>
      <c r="BV60" s="112">
        <v>153</v>
      </c>
      <c r="BW60" s="112">
        <v>146</v>
      </c>
      <c r="BX60" s="112">
        <v>175</v>
      </c>
      <c r="BY60" s="112">
        <v>152</v>
      </c>
      <c r="BZ60" s="112">
        <v>177</v>
      </c>
      <c r="CA60" s="112">
        <v>191</v>
      </c>
      <c r="CB60" s="112">
        <v>229</v>
      </c>
      <c r="CC60" s="112">
        <v>198</v>
      </c>
      <c r="CD60" s="112">
        <v>184</v>
      </c>
      <c r="CE60" s="112">
        <v>207</v>
      </c>
      <c r="CF60" s="112">
        <v>212</v>
      </c>
      <c r="CG60" s="112">
        <v>217</v>
      </c>
      <c r="CH60" s="112">
        <v>215</v>
      </c>
      <c r="CI60" s="112">
        <v>265</v>
      </c>
      <c r="CJ60" s="112">
        <v>231</v>
      </c>
      <c r="CK60" s="112">
        <v>269</v>
      </c>
      <c r="CL60" s="112">
        <v>266</v>
      </c>
      <c r="CM60" s="112">
        <v>264</v>
      </c>
      <c r="CN60" s="112">
        <v>285</v>
      </c>
      <c r="CO60" s="112">
        <v>311</v>
      </c>
      <c r="CP60" s="112">
        <v>296</v>
      </c>
      <c r="CQ60" s="112">
        <v>281</v>
      </c>
      <c r="CR60" s="112">
        <v>291</v>
      </c>
      <c r="CS60" s="112">
        <v>327</v>
      </c>
      <c r="CT60" s="112">
        <v>324</v>
      </c>
      <c r="CU60" s="112">
        <v>335</v>
      </c>
      <c r="CV60" s="112">
        <v>439</v>
      </c>
      <c r="CW60" s="112">
        <v>335</v>
      </c>
      <c r="CX60" s="112">
        <v>363</v>
      </c>
      <c r="CY60" s="112">
        <v>399</v>
      </c>
      <c r="CZ60" s="112">
        <v>380</v>
      </c>
      <c r="DA60" s="112">
        <v>382</v>
      </c>
      <c r="DB60" s="112">
        <v>412</v>
      </c>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row>
    <row r="61" spans="1:159">
      <c r="A61" t="s">
        <v>1450</v>
      </c>
      <c r="B61" s="106" t="s">
        <v>3</v>
      </c>
      <c r="C61" s="112"/>
      <c r="D61" s="112"/>
      <c r="E61" s="112"/>
      <c r="F61" s="112"/>
      <c r="G61" s="112"/>
      <c r="H61" s="112"/>
      <c r="I61" s="112"/>
      <c r="J61" s="112"/>
      <c r="K61" s="112"/>
      <c r="L61" s="112"/>
      <c r="M61" s="112"/>
      <c r="N61" s="112"/>
      <c r="O61" s="112"/>
      <c r="P61" s="112"/>
      <c r="Q61" s="112"/>
      <c r="R61" s="112"/>
      <c r="S61" s="112">
        <v>131</v>
      </c>
      <c r="T61" s="112">
        <v>131</v>
      </c>
      <c r="U61" s="112">
        <v>131</v>
      </c>
      <c r="V61" s="112">
        <v>131</v>
      </c>
      <c r="W61" s="112">
        <v>146.25</v>
      </c>
      <c r="X61" s="112">
        <v>146.25</v>
      </c>
      <c r="Y61" s="112">
        <v>146.25</v>
      </c>
      <c r="Z61" s="112">
        <v>146.25</v>
      </c>
      <c r="AA61" s="112">
        <v>154.75</v>
      </c>
      <c r="AB61" s="112">
        <v>154.75</v>
      </c>
      <c r="AC61" s="112">
        <v>154.75</v>
      </c>
      <c r="AD61" s="112">
        <v>154.75</v>
      </c>
      <c r="AE61" s="112">
        <v>166.75</v>
      </c>
      <c r="AF61" s="112">
        <v>166.75</v>
      </c>
      <c r="AG61" s="112">
        <v>166.75</v>
      </c>
      <c r="AH61" s="112">
        <v>166.75</v>
      </c>
      <c r="AI61" s="112">
        <v>203.5</v>
      </c>
      <c r="AJ61" s="112">
        <v>203.5</v>
      </c>
      <c r="AK61" s="112">
        <v>203.5</v>
      </c>
      <c r="AL61" s="112">
        <v>203.5</v>
      </c>
      <c r="AM61" s="112">
        <v>242</v>
      </c>
      <c r="AN61" s="112">
        <v>242</v>
      </c>
      <c r="AO61" s="112">
        <v>242</v>
      </c>
      <c r="AP61" s="112">
        <v>242</v>
      </c>
      <c r="AQ61" s="112">
        <v>287.5</v>
      </c>
      <c r="AR61" s="112">
        <v>287.5</v>
      </c>
      <c r="AS61" s="112">
        <v>287.5</v>
      </c>
      <c r="AT61" s="112">
        <v>287.5</v>
      </c>
      <c r="AU61" s="112">
        <v>328</v>
      </c>
      <c r="AV61" s="112">
        <v>349</v>
      </c>
      <c r="AW61" s="112">
        <v>390</v>
      </c>
      <c r="AX61" s="112">
        <v>404</v>
      </c>
      <c r="AY61" s="112">
        <v>382</v>
      </c>
      <c r="AZ61" s="112">
        <v>431</v>
      </c>
      <c r="BA61" s="112">
        <v>449</v>
      </c>
      <c r="BB61" s="112">
        <v>466</v>
      </c>
      <c r="BC61" s="112">
        <v>498</v>
      </c>
      <c r="BD61" s="112">
        <v>552</v>
      </c>
      <c r="BE61" s="112">
        <v>625</v>
      </c>
      <c r="BF61" s="112">
        <v>630</v>
      </c>
      <c r="BG61" s="112">
        <v>629</v>
      </c>
      <c r="BH61" s="112">
        <v>630</v>
      </c>
      <c r="BI61" s="112">
        <v>679</v>
      </c>
      <c r="BJ61" s="112">
        <v>715</v>
      </c>
      <c r="BK61" s="112">
        <v>704</v>
      </c>
      <c r="BL61" s="112">
        <v>705</v>
      </c>
      <c r="BM61" s="112">
        <v>747</v>
      </c>
      <c r="BN61" s="112">
        <v>777</v>
      </c>
      <c r="BO61" s="112">
        <v>785</v>
      </c>
      <c r="BP61" s="112">
        <v>840</v>
      </c>
      <c r="BQ61" s="112">
        <v>875</v>
      </c>
      <c r="BR61" s="112">
        <v>866</v>
      </c>
      <c r="BS61" s="112">
        <v>888</v>
      </c>
      <c r="BT61" s="112">
        <v>920</v>
      </c>
      <c r="BU61" s="112">
        <v>1022</v>
      </c>
      <c r="BV61" s="112">
        <v>943</v>
      </c>
      <c r="BW61" s="112">
        <v>950</v>
      </c>
      <c r="BX61" s="112">
        <v>943</v>
      </c>
      <c r="BY61" s="112">
        <v>1010</v>
      </c>
      <c r="BZ61" s="112">
        <v>1060</v>
      </c>
      <c r="CA61" s="112">
        <v>1081</v>
      </c>
      <c r="CB61" s="112">
        <v>1063</v>
      </c>
      <c r="CC61" s="112">
        <v>1176</v>
      </c>
      <c r="CD61" s="112">
        <v>1100</v>
      </c>
      <c r="CE61" s="112">
        <v>1171</v>
      </c>
      <c r="CF61" s="112">
        <v>1224</v>
      </c>
      <c r="CG61" s="112">
        <v>1287</v>
      </c>
      <c r="CH61" s="112">
        <v>1275</v>
      </c>
      <c r="CI61" s="112">
        <v>1322</v>
      </c>
      <c r="CJ61" s="112">
        <v>1380</v>
      </c>
      <c r="CK61" s="112">
        <v>1392</v>
      </c>
      <c r="CL61" s="112">
        <v>1206</v>
      </c>
      <c r="CM61" s="112">
        <v>1322</v>
      </c>
      <c r="CN61" s="112">
        <v>1449</v>
      </c>
      <c r="CO61" s="112">
        <v>1450</v>
      </c>
      <c r="CP61" s="112">
        <v>1456</v>
      </c>
      <c r="CQ61" s="112">
        <v>1717</v>
      </c>
      <c r="CR61" s="112">
        <v>1564</v>
      </c>
      <c r="CS61" s="112">
        <v>1553</v>
      </c>
      <c r="CT61" s="112">
        <v>1612</v>
      </c>
      <c r="CU61" s="112">
        <v>1626</v>
      </c>
      <c r="CV61" s="112">
        <v>1736</v>
      </c>
      <c r="CW61" s="112">
        <v>1944</v>
      </c>
      <c r="CX61" s="112">
        <v>1711</v>
      </c>
      <c r="CY61" s="112">
        <v>1894</v>
      </c>
      <c r="CZ61" s="112">
        <v>1540</v>
      </c>
      <c r="DA61" s="112">
        <v>2104</v>
      </c>
      <c r="DB61" s="112">
        <v>1832</v>
      </c>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row>
    <row r="62" spans="1:159">
      <c r="B62" s="106"/>
    </row>
    <row r="63" spans="1:159" ht="22.5" customHeight="1">
      <c r="A63" t="s">
        <v>1452</v>
      </c>
      <c r="B63" s="233" t="s">
        <v>4</v>
      </c>
      <c r="C63" s="235"/>
      <c r="D63" s="235"/>
      <c r="E63" s="235"/>
      <c r="F63" s="235"/>
      <c r="G63" s="235"/>
      <c r="H63" s="235"/>
      <c r="I63" s="235"/>
      <c r="J63" s="235"/>
      <c r="K63" s="235"/>
      <c r="L63" s="235"/>
      <c r="M63" s="235"/>
      <c r="N63" s="235"/>
      <c r="O63" s="235"/>
      <c r="P63" s="235"/>
      <c r="Q63" s="235"/>
      <c r="R63" s="235"/>
      <c r="S63" s="235">
        <v>20</v>
      </c>
      <c r="T63" s="235">
        <v>20</v>
      </c>
      <c r="U63" s="235">
        <v>20</v>
      </c>
      <c r="V63" s="235">
        <v>20</v>
      </c>
      <c r="W63" s="235">
        <v>22.5</v>
      </c>
      <c r="X63" s="235">
        <v>22.5</v>
      </c>
      <c r="Y63" s="235">
        <v>22.5</v>
      </c>
      <c r="Z63" s="235">
        <v>22.5</v>
      </c>
      <c r="AA63" s="235">
        <v>25.5</v>
      </c>
      <c r="AB63" s="235">
        <v>25.5</v>
      </c>
      <c r="AC63" s="235">
        <v>25.5</v>
      </c>
      <c r="AD63" s="235">
        <v>25.5</v>
      </c>
      <c r="AE63" s="235">
        <v>27</v>
      </c>
      <c r="AF63" s="235">
        <v>27</v>
      </c>
      <c r="AG63" s="235">
        <v>27</v>
      </c>
      <c r="AH63" s="235">
        <v>27</v>
      </c>
      <c r="AI63" s="235">
        <v>34.5</v>
      </c>
      <c r="AJ63" s="235">
        <v>34.5</v>
      </c>
      <c r="AK63" s="235">
        <v>34.5</v>
      </c>
      <c r="AL63" s="235">
        <v>34.5</v>
      </c>
      <c r="AM63" s="235">
        <v>45.25</v>
      </c>
      <c r="AN63" s="235">
        <v>45.25</v>
      </c>
      <c r="AO63" s="235">
        <v>45.25</v>
      </c>
      <c r="AP63" s="235">
        <v>45.25</v>
      </c>
      <c r="AQ63" s="235">
        <v>56.75</v>
      </c>
      <c r="AR63" s="235">
        <v>56.75</v>
      </c>
      <c r="AS63" s="235">
        <v>56.75</v>
      </c>
      <c r="AT63" s="235">
        <v>56.75</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378</v>
      </c>
      <c r="CJ63" s="235">
        <v>442</v>
      </c>
      <c r="CK63" s="235">
        <v>364</v>
      </c>
      <c r="CL63" s="235">
        <v>602</v>
      </c>
      <c r="CM63" s="235">
        <v>490</v>
      </c>
      <c r="CN63" s="235">
        <v>410</v>
      </c>
      <c r="CO63" s="235">
        <v>455</v>
      </c>
      <c r="CP63" s="235">
        <v>480</v>
      </c>
      <c r="CQ63" s="235">
        <v>325</v>
      </c>
      <c r="CR63" s="235">
        <v>440</v>
      </c>
      <c r="CS63" s="235">
        <v>458</v>
      </c>
      <c r="CT63" s="235">
        <v>534</v>
      </c>
      <c r="CU63" s="235">
        <v>488</v>
      </c>
      <c r="CV63" s="235">
        <v>511</v>
      </c>
      <c r="CW63" s="235">
        <v>433</v>
      </c>
      <c r="CX63" s="235">
        <v>729</v>
      </c>
      <c r="CY63" s="235">
        <v>563</v>
      </c>
      <c r="CZ63" s="235">
        <v>608</v>
      </c>
      <c r="DA63" s="235">
        <v>505</v>
      </c>
      <c r="DB63" s="235">
        <v>715</v>
      </c>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20</v>
      </c>
      <c r="T64" s="112">
        <v>20</v>
      </c>
      <c r="U64" s="112">
        <v>20</v>
      </c>
      <c r="V64" s="112">
        <v>20</v>
      </c>
      <c r="W64" s="112">
        <v>22.5</v>
      </c>
      <c r="X64" s="112">
        <v>22.5</v>
      </c>
      <c r="Y64" s="112">
        <v>22.5</v>
      </c>
      <c r="Z64" s="112">
        <v>22.5</v>
      </c>
      <c r="AA64" s="112">
        <v>25.5</v>
      </c>
      <c r="AB64" s="112">
        <v>25.5</v>
      </c>
      <c r="AC64" s="112">
        <v>25.5</v>
      </c>
      <c r="AD64" s="112">
        <v>25.5</v>
      </c>
      <c r="AE64" s="112">
        <v>27</v>
      </c>
      <c r="AF64" s="112">
        <v>27</v>
      </c>
      <c r="AG64" s="112">
        <v>27</v>
      </c>
      <c r="AH64" s="112">
        <v>27</v>
      </c>
      <c r="AI64" s="112">
        <v>34.5</v>
      </c>
      <c r="AJ64" s="112">
        <v>34.5</v>
      </c>
      <c r="AK64" s="112">
        <v>34.5</v>
      </c>
      <c r="AL64" s="112">
        <v>34.5</v>
      </c>
      <c r="AM64" s="112">
        <v>45.25</v>
      </c>
      <c r="AN64" s="112">
        <v>45.25</v>
      </c>
      <c r="AO64" s="112">
        <v>45.25</v>
      </c>
      <c r="AP64" s="112">
        <v>45.25</v>
      </c>
      <c r="AQ64" s="112">
        <v>56.75</v>
      </c>
      <c r="AR64" s="112">
        <v>56.75</v>
      </c>
      <c r="AS64" s="112">
        <v>56.75</v>
      </c>
      <c r="AT64" s="112">
        <v>56.75</v>
      </c>
      <c r="AU64" s="112">
        <v>57</v>
      </c>
      <c r="AV64" s="112">
        <v>69</v>
      </c>
      <c r="AW64" s="112">
        <v>67</v>
      </c>
      <c r="AX64" s="112">
        <v>75</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442</v>
      </c>
      <c r="CL64" s="112">
        <v>444</v>
      </c>
      <c r="CM64" s="112">
        <v>424</v>
      </c>
      <c r="CN64" s="112">
        <v>420</v>
      </c>
      <c r="CO64" s="112">
        <v>451</v>
      </c>
      <c r="CP64" s="112">
        <v>452</v>
      </c>
      <c r="CQ64" s="112">
        <v>450</v>
      </c>
      <c r="CR64" s="112">
        <v>443</v>
      </c>
      <c r="CS64" s="112">
        <v>486</v>
      </c>
      <c r="CT64" s="112">
        <v>526</v>
      </c>
      <c r="CU64" s="112">
        <v>557</v>
      </c>
      <c r="CV64" s="112">
        <v>662</v>
      </c>
      <c r="CW64" s="112">
        <v>616</v>
      </c>
      <c r="CX64" s="112">
        <v>669</v>
      </c>
      <c r="CY64" s="112">
        <v>618</v>
      </c>
      <c r="CZ64" s="112">
        <v>499</v>
      </c>
      <c r="DA64" s="112">
        <v>627</v>
      </c>
      <c r="DB64" s="112">
        <v>689</v>
      </c>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15.25</v>
      </c>
      <c r="T65" s="112">
        <v>15.25</v>
      </c>
      <c r="U65" s="112">
        <v>15.25</v>
      </c>
      <c r="V65" s="112">
        <v>15.25</v>
      </c>
      <c r="W65" s="112">
        <v>16.25</v>
      </c>
      <c r="X65" s="112">
        <v>16.25</v>
      </c>
      <c r="Y65" s="112">
        <v>16.25</v>
      </c>
      <c r="Z65" s="112">
        <v>16.25</v>
      </c>
      <c r="AA65" s="112">
        <v>18.25</v>
      </c>
      <c r="AB65" s="112">
        <v>18.25</v>
      </c>
      <c r="AC65" s="112">
        <v>18.25</v>
      </c>
      <c r="AD65" s="112">
        <v>18.25</v>
      </c>
      <c r="AE65" s="112">
        <v>19</v>
      </c>
      <c r="AF65" s="112">
        <v>19</v>
      </c>
      <c r="AG65" s="112">
        <v>19</v>
      </c>
      <c r="AH65" s="112">
        <v>19</v>
      </c>
      <c r="AI65" s="112">
        <v>24</v>
      </c>
      <c r="AJ65" s="112">
        <v>24</v>
      </c>
      <c r="AK65" s="112">
        <v>24</v>
      </c>
      <c r="AL65" s="112">
        <v>24</v>
      </c>
      <c r="AM65" s="112">
        <v>33.75</v>
      </c>
      <c r="AN65" s="112">
        <v>33.75</v>
      </c>
      <c r="AO65" s="112">
        <v>33.75</v>
      </c>
      <c r="AP65" s="112">
        <v>33.75</v>
      </c>
      <c r="AQ65" s="112">
        <v>41.5</v>
      </c>
      <c r="AR65" s="112">
        <v>41.5</v>
      </c>
      <c r="AS65" s="112">
        <v>41.5</v>
      </c>
      <c r="AT65" s="112">
        <v>41.5</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321</v>
      </c>
      <c r="CT65" s="112">
        <v>347</v>
      </c>
      <c r="CU65" s="112">
        <v>369</v>
      </c>
      <c r="CV65" s="112">
        <v>402</v>
      </c>
      <c r="CW65" s="112">
        <v>429</v>
      </c>
      <c r="CX65" s="112">
        <v>451</v>
      </c>
      <c r="CY65" s="112">
        <v>391</v>
      </c>
      <c r="CZ65" s="112">
        <v>323</v>
      </c>
      <c r="DA65" s="112">
        <v>409</v>
      </c>
      <c r="DB65" s="112">
        <v>452</v>
      </c>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4.75</v>
      </c>
      <c r="T66" s="112">
        <v>4.75</v>
      </c>
      <c r="U66" s="112">
        <v>4.75</v>
      </c>
      <c r="V66" s="112">
        <v>4.75</v>
      </c>
      <c r="W66" s="112">
        <v>6.5</v>
      </c>
      <c r="X66" s="112">
        <v>6.5</v>
      </c>
      <c r="Y66" s="112">
        <v>6.5</v>
      </c>
      <c r="Z66" s="112">
        <v>6.5</v>
      </c>
      <c r="AA66" s="112">
        <v>7</v>
      </c>
      <c r="AB66" s="112">
        <v>7</v>
      </c>
      <c r="AC66" s="112">
        <v>7</v>
      </c>
      <c r="AD66" s="112">
        <v>7</v>
      </c>
      <c r="AE66" s="112">
        <v>7.75</v>
      </c>
      <c r="AF66" s="112">
        <v>7.75</v>
      </c>
      <c r="AG66" s="112">
        <v>7.75</v>
      </c>
      <c r="AH66" s="112">
        <v>7.75</v>
      </c>
      <c r="AI66" s="112">
        <v>10.25</v>
      </c>
      <c r="AJ66" s="112">
        <v>10.25</v>
      </c>
      <c r="AK66" s="112">
        <v>10.25</v>
      </c>
      <c r="AL66" s="112">
        <v>10.25</v>
      </c>
      <c r="AM66" s="112">
        <v>11.5</v>
      </c>
      <c r="AN66" s="112">
        <v>11.5</v>
      </c>
      <c r="AO66" s="112">
        <v>11.5</v>
      </c>
      <c r="AP66" s="112">
        <v>11.5</v>
      </c>
      <c r="AQ66" s="112">
        <v>15.25</v>
      </c>
      <c r="AR66" s="112">
        <v>15.25</v>
      </c>
      <c r="AS66" s="112">
        <v>15.25</v>
      </c>
      <c r="AT66" s="112">
        <v>15.25</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0</v>
      </c>
      <c r="T67" s="112">
        <v>0</v>
      </c>
      <c r="U67" s="112">
        <v>0</v>
      </c>
      <c r="V67" s="112">
        <v>0</v>
      </c>
      <c r="W67" s="112">
        <v>0</v>
      </c>
      <c r="X67" s="112">
        <v>0</v>
      </c>
      <c r="Y67" s="112">
        <v>0</v>
      </c>
      <c r="Z67" s="112">
        <v>0</v>
      </c>
      <c r="AA67" s="112">
        <v>0</v>
      </c>
      <c r="AB67" s="112">
        <v>0</v>
      </c>
      <c r="AC67" s="112">
        <v>0</v>
      </c>
      <c r="AD67" s="112">
        <v>0</v>
      </c>
      <c r="AE67" s="112">
        <v>0</v>
      </c>
      <c r="AF67" s="112">
        <v>0</v>
      </c>
      <c r="AG67" s="112">
        <v>0</v>
      </c>
      <c r="AH67" s="112">
        <v>0</v>
      </c>
      <c r="AI67" s="112">
        <v>0</v>
      </c>
      <c r="AJ67" s="112">
        <v>0</v>
      </c>
      <c r="AK67" s="112">
        <v>0</v>
      </c>
      <c r="AL67" s="112">
        <v>0</v>
      </c>
      <c r="AM67" s="112">
        <v>0</v>
      </c>
      <c r="AN67" s="112">
        <v>0</v>
      </c>
      <c r="AO67" s="112">
        <v>0</v>
      </c>
      <c r="AP67" s="112">
        <v>0</v>
      </c>
      <c r="AQ67" s="112">
        <v>0</v>
      </c>
      <c r="AR67" s="112">
        <v>0</v>
      </c>
      <c r="AS67" s="112">
        <v>0</v>
      </c>
      <c r="AT67" s="112">
        <v>0</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-105</v>
      </c>
      <c r="CJ67" s="112">
        <v>-47</v>
      </c>
      <c r="CK67" s="112">
        <v>-77</v>
      </c>
      <c r="CL67" s="112">
        <v>158</v>
      </c>
      <c r="CM67" s="112">
        <v>66</v>
      </c>
      <c r="CN67" s="112">
        <v>-10</v>
      </c>
      <c r="CO67" s="112">
        <v>3</v>
      </c>
      <c r="CP67" s="112">
        <v>27</v>
      </c>
      <c r="CQ67" s="112">
        <v>-125</v>
      </c>
      <c r="CR67" s="112">
        <v>-3</v>
      </c>
      <c r="CS67" s="112">
        <v>-28</v>
      </c>
      <c r="CT67" s="112">
        <v>8</v>
      </c>
      <c r="CU67" s="112">
        <v>-69</v>
      </c>
      <c r="CV67" s="112">
        <v>-151</v>
      </c>
      <c r="CW67" s="112">
        <v>-183</v>
      </c>
      <c r="CX67" s="112">
        <v>60</v>
      </c>
      <c r="CY67" s="112">
        <v>-55</v>
      </c>
      <c r="CZ67" s="112">
        <v>108</v>
      </c>
      <c r="DA67" s="112">
        <v>-122</v>
      </c>
      <c r="DB67" s="112">
        <v>26</v>
      </c>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row>
    <row r="68" spans="1:130">
      <c r="B68" s="106"/>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row>
    <row r="69" spans="1:130" ht="17.25" customHeight="1">
      <c r="B69" s="233" t="s">
        <v>9</v>
      </c>
      <c r="C69" s="235"/>
      <c r="D69" s="235"/>
      <c r="E69" s="235"/>
      <c r="F69" s="235"/>
      <c r="G69" s="235"/>
      <c r="H69" s="235"/>
      <c r="I69" s="235"/>
      <c r="J69" s="235"/>
      <c r="K69" s="235"/>
      <c r="L69" s="235"/>
      <c r="M69" s="235"/>
      <c r="N69" s="235"/>
      <c r="O69" s="235"/>
      <c r="P69" s="235"/>
      <c r="Q69" s="235"/>
      <c r="R69" s="235"/>
      <c r="S69" s="235">
        <v>-27.75</v>
      </c>
      <c r="T69" s="235">
        <v>-27.75</v>
      </c>
      <c r="U69" s="235">
        <v>-27.75</v>
      </c>
      <c r="V69" s="235">
        <v>-27.75</v>
      </c>
      <c r="W69" s="235">
        <v>-31.25</v>
      </c>
      <c r="X69" s="235">
        <v>-31.25</v>
      </c>
      <c r="Y69" s="235">
        <v>-31.25</v>
      </c>
      <c r="Z69" s="235">
        <v>-31.25</v>
      </c>
      <c r="AA69" s="235">
        <v>-29.25</v>
      </c>
      <c r="AB69" s="235">
        <v>-29.25</v>
      </c>
      <c r="AC69" s="235">
        <v>-29.25</v>
      </c>
      <c r="AD69" s="235">
        <v>-29.25</v>
      </c>
      <c r="AE69" s="235">
        <v>-33.25</v>
      </c>
      <c r="AF69" s="235">
        <v>-33.25</v>
      </c>
      <c r="AG69" s="235">
        <v>-33.25</v>
      </c>
      <c r="AH69" s="235">
        <v>-33.25</v>
      </c>
      <c r="AI69" s="235">
        <v>-37.5</v>
      </c>
      <c r="AJ69" s="235">
        <v>-37.5</v>
      </c>
      <c r="AK69" s="235">
        <v>-37.5</v>
      </c>
      <c r="AL69" s="235">
        <v>-37.5</v>
      </c>
      <c r="AM69" s="235">
        <v>-41.25</v>
      </c>
      <c r="AN69" s="235">
        <v>-41.25</v>
      </c>
      <c r="AO69" s="235">
        <v>-41.25</v>
      </c>
      <c r="AP69" s="235">
        <v>-41.25</v>
      </c>
      <c r="AQ69" s="235">
        <v>-49.75</v>
      </c>
      <c r="AR69" s="235">
        <v>-49.75</v>
      </c>
      <c r="AS69" s="235">
        <v>-49.75</v>
      </c>
      <c r="AT69" s="235">
        <v>-49.75</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row>
    <row r="70" spans="1:130">
      <c r="A70" t="s">
        <v>1453</v>
      </c>
      <c r="B70" s="107" t="s">
        <v>10</v>
      </c>
      <c r="C70" s="112"/>
      <c r="D70" s="112"/>
      <c r="E70" s="112"/>
      <c r="F70" s="112"/>
      <c r="G70" s="112"/>
      <c r="H70" s="112"/>
      <c r="I70" s="112"/>
      <c r="J70" s="112"/>
      <c r="K70" s="112"/>
      <c r="L70" s="112"/>
      <c r="M70" s="112"/>
      <c r="N70" s="112"/>
      <c r="O70" s="112"/>
      <c r="P70" s="112"/>
      <c r="Q70" s="112"/>
      <c r="R70" s="112"/>
      <c r="S70" s="112">
        <v>9.5</v>
      </c>
      <c r="T70" s="112">
        <v>9.5</v>
      </c>
      <c r="U70" s="112">
        <v>9.5</v>
      </c>
      <c r="V70" s="112">
        <v>9.5</v>
      </c>
      <c r="W70" s="112">
        <v>10.75</v>
      </c>
      <c r="X70" s="112">
        <v>10.75</v>
      </c>
      <c r="Y70" s="112">
        <v>10.75</v>
      </c>
      <c r="Z70" s="112">
        <v>10.75</v>
      </c>
      <c r="AA70" s="112">
        <v>15.75</v>
      </c>
      <c r="AB70" s="112">
        <v>15.75</v>
      </c>
      <c r="AC70" s="112">
        <v>15.75</v>
      </c>
      <c r="AD70" s="112">
        <v>15.75</v>
      </c>
      <c r="AE70" s="112">
        <v>14</v>
      </c>
      <c r="AF70" s="112">
        <v>14</v>
      </c>
      <c r="AG70" s="112">
        <v>14</v>
      </c>
      <c r="AH70" s="112">
        <v>14</v>
      </c>
      <c r="AI70" s="112">
        <v>21</v>
      </c>
      <c r="AJ70" s="112">
        <v>21</v>
      </c>
      <c r="AK70" s="112">
        <v>21</v>
      </c>
      <c r="AL70" s="112">
        <v>21</v>
      </c>
      <c r="AM70" s="112">
        <v>33.5</v>
      </c>
      <c r="AN70" s="112">
        <v>33.5</v>
      </c>
      <c r="AO70" s="112">
        <v>33.5</v>
      </c>
      <c r="AP70" s="112">
        <v>33.5</v>
      </c>
      <c r="AQ70" s="112">
        <v>41.25</v>
      </c>
      <c r="AR70" s="112">
        <v>41.25</v>
      </c>
      <c r="AS70" s="112">
        <v>41.25</v>
      </c>
      <c r="AT70" s="112">
        <v>41.25</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5.25</v>
      </c>
      <c r="T71" s="112">
        <v>5.25</v>
      </c>
      <c r="U71" s="112">
        <v>5.25</v>
      </c>
      <c r="V71" s="112">
        <v>5.25</v>
      </c>
      <c r="W71" s="112">
        <v>6.75</v>
      </c>
      <c r="X71" s="112">
        <v>6.75</v>
      </c>
      <c r="Y71" s="112">
        <v>6.75</v>
      </c>
      <c r="Z71" s="112">
        <v>6.75</v>
      </c>
      <c r="AA71" s="112">
        <v>10.25</v>
      </c>
      <c r="AB71" s="112">
        <v>10.25</v>
      </c>
      <c r="AC71" s="112">
        <v>10.25</v>
      </c>
      <c r="AD71" s="112">
        <v>10.25</v>
      </c>
      <c r="AE71" s="112">
        <v>8</v>
      </c>
      <c r="AF71" s="112">
        <v>8</v>
      </c>
      <c r="AG71" s="112">
        <v>8</v>
      </c>
      <c r="AH71" s="112">
        <v>8</v>
      </c>
      <c r="AI71" s="112">
        <v>8.25</v>
      </c>
      <c r="AJ71" s="112">
        <v>8.25</v>
      </c>
      <c r="AK71" s="112">
        <v>8.25</v>
      </c>
      <c r="AL71" s="112">
        <v>8.25</v>
      </c>
      <c r="AM71" s="112">
        <v>13.75</v>
      </c>
      <c r="AN71" s="112">
        <v>13.75</v>
      </c>
      <c r="AO71" s="112">
        <v>13.75</v>
      </c>
      <c r="AP71" s="112">
        <v>13.75</v>
      </c>
      <c r="AQ71" s="112">
        <v>16.75</v>
      </c>
      <c r="AR71" s="112">
        <v>16.75</v>
      </c>
      <c r="AS71" s="112">
        <v>16.75</v>
      </c>
      <c r="AT71" s="112">
        <v>16.75</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4.25</v>
      </c>
      <c r="T72" s="112">
        <v>4.25</v>
      </c>
      <c r="U72" s="112">
        <v>4.25</v>
      </c>
      <c r="V72" s="112">
        <v>4.25</v>
      </c>
      <c r="W72" s="112">
        <v>4</v>
      </c>
      <c r="X72" s="112">
        <v>4</v>
      </c>
      <c r="Y72" s="112">
        <v>4</v>
      </c>
      <c r="Z72" s="112">
        <v>4</v>
      </c>
      <c r="AA72" s="112">
        <v>5.25</v>
      </c>
      <c r="AB72" s="112">
        <v>5.25</v>
      </c>
      <c r="AC72" s="112">
        <v>5.25</v>
      </c>
      <c r="AD72" s="112">
        <v>5.25</v>
      </c>
      <c r="AE72" s="112">
        <v>6</v>
      </c>
      <c r="AF72" s="112">
        <v>6</v>
      </c>
      <c r="AG72" s="112">
        <v>6</v>
      </c>
      <c r="AH72" s="112">
        <v>6</v>
      </c>
      <c r="AI72" s="112">
        <v>12.75</v>
      </c>
      <c r="AJ72" s="112">
        <v>12.75</v>
      </c>
      <c r="AK72" s="112">
        <v>12.75</v>
      </c>
      <c r="AL72" s="112">
        <v>12.75</v>
      </c>
      <c r="AM72" s="112">
        <v>19.75</v>
      </c>
      <c r="AN72" s="112">
        <v>19.75</v>
      </c>
      <c r="AO72" s="112">
        <v>19.75</v>
      </c>
      <c r="AP72" s="112">
        <v>19.75</v>
      </c>
      <c r="AQ72" s="112">
        <v>24.25</v>
      </c>
      <c r="AR72" s="112">
        <v>24.25</v>
      </c>
      <c r="AS72" s="112">
        <v>24.25</v>
      </c>
      <c r="AT72" s="112">
        <v>24.25</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row>
    <row r="73" spans="1:130">
      <c r="A73" t="s">
        <v>1454</v>
      </c>
      <c r="B73" s="107" t="s">
        <v>13</v>
      </c>
      <c r="C73" s="112"/>
      <c r="D73" s="112"/>
      <c r="E73" s="112"/>
      <c r="F73" s="112"/>
      <c r="G73" s="112"/>
      <c r="H73" s="112"/>
      <c r="I73" s="112"/>
      <c r="J73" s="112"/>
      <c r="K73" s="112"/>
      <c r="L73" s="112"/>
      <c r="M73" s="112"/>
      <c r="N73" s="112"/>
      <c r="O73" s="112"/>
      <c r="P73" s="112"/>
      <c r="Q73" s="112"/>
      <c r="R73" s="112"/>
      <c r="S73" s="112">
        <v>37.25</v>
      </c>
      <c r="T73" s="112">
        <v>37.25</v>
      </c>
      <c r="U73" s="112">
        <v>37.25</v>
      </c>
      <c r="V73" s="112">
        <v>37.25</v>
      </c>
      <c r="W73" s="112">
        <v>42</v>
      </c>
      <c r="X73" s="112">
        <v>42</v>
      </c>
      <c r="Y73" s="112">
        <v>42</v>
      </c>
      <c r="Z73" s="112">
        <v>42</v>
      </c>
      <c r="AA73" s="112">
        <v>45</v>
      </c>
      <c r="AB73" s="112">
        <v>45</v>
      </c>
      <c r="AC73" s="112">
        <v>45</v>
      </c>
      <c r="AD73" s="112">
        <v>45</v>
      </c>
      <c r="AE73" s="112">
        <v>47.25</v>
      </c>
      <c r="AF73" s="112">
        <v>47.25</v>
      </c>
      <c r="AG73" s="112">
        <v>47.25</v>
      </c>
      <c r="AH73" s="112">
        <v>47.25</v>
      </c>
      <c r="AI73" s="112">
        <v>58.5</v>
      </c>
      <c r="AJ73" s="112">
        <v>58.5</v>
      </c>
      <c r="AK73" s="112">
        <v>58.5</v>
      </c>
      <c r="AL73" s="112">
        <v>58.5</v>
      </c>
      <c r="AM73" s="112">
        <v>74.75</v>
      </c>
      <c r="AN73" s="112">
        <v>74.75</v>
      </c>
      <c r="AO73" s="112">
        <v>74.75</v>
      </c>
      <c r="AP73" s="112">
        <v>74.75</v>
      </c>
      <c r="AQ73" s="112">
        <v>90.75</v>
      </c>
      <c r="AR73" s="112">
        <v>90.75</v>
      </c>
      <c r="AS73" s="112">
        <v>90.75</v>
      </c>
      <c r="AT73" s="112">
        <v>90.75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21</v>
      </c>
      <c r="T74" s="112">
        <v>21</v>
      </c>
      <c r="U74" s="112">
        <v>21</v>
      </c>
      <c r="V74" s="112">
        <v>21</v>
      </c>
      <c r="W74" s="112">
        <v>22.5</v>
      </c>
      <c r="X74" s="112">
        <v>22.5</v>
      </c>
      <c r="Y74" s="112">
        <v>22.5</v>
      </c>
      <c r="Z74" s="112">
        <v>22.5</v>
      </c>
      <c r="AA74" s="112">
        <v>25.5</v>
      </c>
      <c r="AB74" s="112">
        <v>25.5</v>
      </c>
      <c r="AC74" s="112">
        <v>25.5</v>
      </c>
      <c r="AD74" s="112">
        <v>25.5</v>
      </c>
      <c r="AE74" s="112">
        <v>25</v>
      </c>
      <c r="AF74" s="112">
        <v>25</v>
      </c>
      <c r="AG74" s="112">
        <v>25</v>
      </c>
      <c r="AH74" s="112">
        <v>25</v>
      </c>
      <c r="AI74" s="112">
        <v>31.25</v>
      </c>
      <c r="AJ74" s="112">
        <v>31.25</v>
      </c>
      <c r="AK74" s="112">
        <v>31.25</v>
      </c>
      <c r="AL74" s="112">
        <v>31.25</v>
      </c>
      <c r="AM74" s="112">
        <v>40.5</v>
      </c>
      <c r="AN74" s="112">
        <v>40.5</v>
      </c>
      <c r="AO74" s="112">
        <v>40.5</v>
      </c>
      <c r="AP74" s="112">
        <v>40.5</v>
      </c>
      <c r="AQ74" s="112">
        <v>51.25</v>
      </c>
      <c r="AR74" s="112">
        <v>51.25</v>
      </c>
      <c r="AS74" s="112">
        <v>51.25</v>
      </c>
      <c r="AT74" s="112">
        <v>51.25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row>
    <row r="75" spans="1:130" ht="15.75" customHeight="1" thickBot="1">
      <c r="B75" s="108" t="s">
        <v>12</v>
      </c>
      <c r="C75" s="532"/>
      <c r="D75" s="532"/>
      <c r="E75" s="532"/>
      <c r="F75" s="532"/>
      <c r="G75" s="532"/>
      <c r="H75" s="532"/>
      <c r="I75" s="532"/>
      <c r="J75" s="532"/>
      <c r="K75" s="532"/>
      <c r="L75" s="532"/>
      <c r="M75" s="532"/>
      <c r="N75" s="532"/>
      <c r="O75" s="532"/>
      <c r="P75" s="532"/>
      <c r="Q75" s="532"/>
      <c r="R75" s="532"/>
      <c r="S75" s="532">
        <v>16.25</v>
      </c>
      <c r="T75" s="532">
        <v>16.25</v>
      </c>
      <c r="U75" s="532">
        <v>16.25</v>
      </c>
      <c r="V75" s="532">
        <v>16.25</v>
      </c>
      <c r="W75" s="532">
        <v>19.5</v>
      </c>
      <c r="X75" s="532">
        <v>19.5</v>
      </c>
      <c r="Y75" s="532">
        <v>19.5</v>
      </c>
      <c r="Z75" s="532">
        <v>19.5</v>
      </c>
      <c r="AA75" s="532">
        <v>19.5</v>
      </c>
      <c r="AB75" s="532">
        <v>19.5</v>
      </c>
      <c r="AC75" s="532">
        <v>19.5</v>
      </c>
      <c r="AD75" s="532">
        <v>19.5</v>
      </c>
      <c r="AE75" s="532">
        <v>22.25</v>
      </c>
      <c r="AF75" s="532">
        <v>22.25</v>
      </c>
      <c r="AG75" s="532">
        <v>22.25</v>
      </c>
      <c r="AH75" s="532">
        <v>22.25</v>
      </c>
      <c r="AI75" s="532">
        <v>27.25</v>
      </c>
      <c r="AJ75" s="532">
        <v>27.25</v>
      </c>
      <c r="AK75" s="532">
        <v>27.25</v>
      </c>
      <c r="AL75" s="532">
        <v>27.25</v>
      </c>
      <c r="AM75" s="532">
        <v>34.25</v>
      </c>
      <c r="AN75" s="532">
        <v>34.25</v>
      </c>
      <c r="AO75" s="532">
        <v>34.25</v>
      </c>
      <c r="AP75" s="532">
        <v>34.25</v>
      </c>
      <c r="AQ75" s="532">
        <v>39.5</v>
      </c>
      <c r="AR75" s="532">
        <v>39.5</v>
      </c>
      <c r="AS75" s="532">
        <v>39.5</v>
      </c>
      <c r="AT75" s="532">
        <v>39.5</v>
      </c>
      <c r="AU75" s="532">
        <v>44</v>
      </c>
      <c r="AV75" s="532">
        <v>44</v>
      </c>
      <c r="AW75" s="532">
        <v>44</v>
      </c>
      <c r="AX75" s="532">
        <v>44</v>
      </c>
      <c r="AY75" s="532">
        <v>48</v>
      </c>
      <c r="AZ75" s="532">
        <v>48</v>
      </c>
      <c r="BA75" s="532">
        <v>48</v>
      </c>
      <c r="BB75" s="532">
        <v>48</v>
      </c>
      <c r="BC75" s="532">
        <v>69</v>
      </c>
      <c r="BD75" s="532">
        <v>69</v>
      </c>
      <c r="BE75" s="532">
        <v>69</v>
      </c>
      <c r="BF75" s="532">
        <v>70</v>
      </c>
      <c r="BG75" s="532">
        <v>74</v>
      </c>
      <c r="BH75" s="532">
        <v>75</v>
      </c>
      <c r="BI75" s="532">
        <v>70</v>
      </c>
      <c r="BJ75" s="532">
        <v>71</v>
      </c>
      <c r="BK75" s="532">
        <v>70</v>
      </c>
      <c r="BL75" s="532">
        <v>72</v>
      </c>
      <c r="BM75" s="532">
        <v>72</v>
      </c>
      <c r="BN75" s="532">
        <v>75</v>
      </c>
      <c r="BO75" s="532">
        <v>79</v>
      </c>
      <c r="BP75" s="532">
        <v>80</v>
      </c>
      <c r="BQ75" s="532">
        <v>85</v>
      </c>
      <c r="BR75" s="532">
        <v>84</v>
      </c>
      <c r="BS75" s="532">
        <v>82</v>
      </c>
      <c r="BT75" s="532">
        <v>84</v>
      </c>
      <c r="BU75" s="532">
        <v>92</v>
      </c>
      <c r="BV75" s="532">
        <v>90</v>
      </c>
      <c r="BW75" s="532">
        <v>102</v>
      </c>
      <c r="BX75" s="532">
        <v>107</v>
      </c>
      <c r="BY75" s="532">
        <v>109</v>
      </c>
      <c r="BZ75" s="532">
        <v>112</v>
      </c>
      <c r="CA75" s="532">
        <v>127</v>
      </c>
      <c r="CB75" s="532">
        <v>126</v>
      </c>
      <c r="CC75" s="532">
        <v>131</v>
      </c>
      <c r="CD75" s="532">
        <v>130</v>
      </c>
      <c r="CE75" s="532">
        <v>190</v>
      </c>
      <c r="CF75" s="532">
        <v>184</v>
      </c>
      <c r="CG75" s="532">
        <v>184</v>
      </c>
      <c r="CH75" s="532">
        <v>188</v>
      </c>
      <c r="CI75" s="532">
        <v>192</v>
      </c>
      <c r="CJ75" s="532">
        <v>207</v>
      </c>
      <c r="CK75" s="532">
        <v>239</v>
      </c>
      <c r="CL75" s="532">
        <v>220</v>
      </c>
      <c r="CM75" s="532">
        <v>197</v>
      </c>
      <c r="CN75" s="532">
        <v>202</v>
      </c>
      <c r="CO75" s="532">
        <v>242</v>
      </c>
      <c r="CP75" s="532">
        <v>238</v>
      </c>
      <c r="CQ75" s="532">
        <v>226</v>
      </c>
      <c r="CR75" s="532">
        <v>204</v>
      </c>
      <c r="CS75" s="532">
        <v>245</v>
      </c>
      <c r="CT75" s="532">
        <v>235</v>
      </c>
      <c r="CU75" s="532">
        <v>228</v>
      </c>
      <c r="CV75" s="532">
        <v>203</v>
      </c>
      <c r="CW75" s="532">
        <v>263</v>
      </c>
      <c r="CX75" s="532">
        <v>235</v>
      </c>
      <c r="CY75" s="532">
        <v>202</v>
      </c>
      <c r="CZ75" s="532">
        <v>82</v>
      </c>
      <c r="DA75" s="532">
        <v>131</v>
      </c>
      <c r="DB75" s="532">
        <v>98</v>
      </c>
      <c r="DC75" s="532"/>
      <c r="DD75" s="532"/>
      <c r="DE75" s="532"/>
      <c r="DF75" s="532"/>
      <c r="DG75" s="532"/>
      <c r="DH75" s="532"/>
      <c r="DI75" s="532"/>
      <c r="DJ75" s="532"/>
      <c r="DK75" s="532"/>
      <c r="DL75" s="532"/>
      <c r="DM75" s="532"/>
      <c r="DN75" s="532"/>
      <c r="DO75" s="532"/>
      <c r="DP75" s="532"/>
      <c r="DQ75" s="532"/>
      <c r="DR75" s="532"/>
      <c r="DS75" s="532"/>
      <c r="DT75" s="532"/>
      <c r="DU75" s="532"/>
      <c r="DV75" s="532"/>
      <c r="DW75" s="532"/>
      <c r="DX75" s="532"/>
      <c r="DY75" s="532"/>
      <c r="DZ75" s="532"/>
    </row>
    <row r="76" spans="1:130" ht="15" thickTop="1">
      <c r="B76" s="353" t="s">
        <v>868</v>
      </c>
    </row>
    <row r="77" spans="1:130" ht="11.55" customHeight="1">
      <c r="B77" s="353"/>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row>
    <row r="78" spans="1:130" ht="21" customHeight="1">
      <c r="B78" s="353" t="s">
        <v>986</v>
      </c>
      <c r="C78" s="623" t="s">
        <v>502</v>
      </c>
      <c r="D78" s="623" t="s">
        <v>503</v>
      </c>
      <c r="E78" s="623" t="s">
        <v>504</v>
      </c>
      <c r="F78" s="623" t="s">
        <v>505</v>
      </c>
      <c r="G78" s="623" t="s">
        <v>506</v>
      </c>
      <c r="H78" s="623" t="s">
        <v>507</v>
      </c>
      <c r="I78" s="623" t="s">
        <v>508</v>
      </c>
      <c r="J78" s="623" t="s">
        <v>509</v>
      </c>
      <c r="K78" s="623" t="s">
        <v>510</v>
      </c>
      <c r="L78" s="623" t="s">
        <v>511</v>
      </c>
      <c r="M78" s="623" t="s">
        <v>512</v>
      </c>
      <c r="N78" s="623" t="s">
        <v>513</v>
      </c>
      <c r="O78" s="623" t="s">
        <v>514</v>
      </c>
      <c r="P78" s="623" t="s">
        <v>515</v>
      </c>
      <c r="Q78" s="623" t="s">
        <v>516</v>
      </c>
      <c r="R78" s="623" t="s">
        <v>517</v>
      </c>
      <c r="S78" s="623" t="s">
        <v>518</v>
      </c>
      <c r="T78" s="623" t="s">
        <v>519</v>
      </c>
      <c r="U78" s="623" t="s">
        <v>520</v>
      </c>
      <c r="V78" s="623" t="s">
        <v>521</v>
      </c>
      <c r="W78" s="623" t="s">
        <v>522</v>
      </c>
      <c r="X78" s="623" t="s">
        <v>523</v>
      </c>
      <c r="Y78" s="623" t="s">
        <v>524</v>
      </c>
      <c r="Z78" s="623" t="s">
        <v>525</v>
      </c>
      <c r="AA78" s="623" t="s">
        <v>526</v>
      </c>
      <c r="AB78" s="623" t="s">
        <v>527</v>
      </c>
      <c r="AC78" s="623" t="s">
        <v>528</v>
      </c>
      <c r="AD78" s="623" t="s">
        <v>529</v>
      </c>
      <c r="AE78" s="623" t="s">
        <v>530</v>
      </c>
      <c r="AF78" s="623" t="s">
        <v>531</v>
      </c>
      <c r="AG78" s="623" t="s">
        <v>532</v>
      </c>
      <c r="AH78" s="623" t="s">
        <v>533</v>
      </c>
      <c r="AI78" s="623" t="s">
        <v>534</v>
      </c>
      <c r="AJ78" s="623" t="s">
        <v>535</v>
      </c>
      <c r="AK78" s="623" t="s">
        <v>536</v>
      </c>
      <c r="AL78" s="623" t="s">
        <v>537</v>
      </c>
      <c r="AM78" s="623" t="s">
        <v>538</v>
      </c>
      <c r="AN78" s="623" t="s">
        <v>539</v>
      </c>
      <c r="AO78" s="623" t="s">
        <v>540</v>
      </c>
      <c r="AP78" s="623" t="s">
        <v>541</v>
      </c>
      <c r="AQ78" s="623" t="s">
        <v>542</v>
      </c>
      <c r="AR78" s="623" t="s">
        <v>543</v>
      </c>
      <c r="AS78" s="623" t="s">
        <v>544</v>
      </c>
      <c r="AT78" s="623" t="s">
        <v>545</v>
      </c>
      <c r="AU78" s="623" t="s">
        <v>68</v>
      </c>
      <c r="AV78" s="623" t="s">
        <v>69</v>
      </c>
      <c r="AW78" s="623" t="s">
        <v>70</v>
      </c>
      <c r="AX78" s="623" t="s">
        <v>71</v>
      </c>
      <c r="AY78" s="623" t="s">
        <v>72</v>
      </c>
      <c r="AZ78" s="623" t="s">
        <v>73</v>
      </c>
      <c r="BA78" s="623" t="s">
        <v>74</v>
      </c>
      <c r="BB78" s="623" t="s">
        <v>75</v>
      </c>
      <c r="BC78" s="623" t="s">
        <v>76</v>
      </c>
      <c r="BD78" s="623" t="s">
        <v>77</v>
      </c>
      <c r="BE78" s="623" t="s">
        <v>78</v>
      </c>
      <c r="BF78" s="623" t="s">
        <v>79</v>
      </c>
      <c r="BG78" s="623" t="s">
        <v>80</v>
      </c>
      <c r="BH78" s="623" t="s">
        <v>81</v>
      </c>
      <c r="BI78" s="623" t="s">
        <v>82</v>
      </c>
      <c r="BJ78" s="623" t="s">
        <v>83</v>
      </c>
      <c r="BK78" s="623" t="s">
        <v>84</v>
      </c>
      <c r="BL78" s="623" t="s">
        <v>85</v>
      </c>
      <c r="BM78" s="623" t="s">
        <v>86</v>
      </c>
      <c r="BN78" s="623" t="s">
        <v>87</v>
      </c>
      <c r="BO78" s="623" t="s">
        <v>88</v>
      </c>
      <c r="BP78" s="623" t="s">
        <v>89</v>
      </c>
      <c r="BQ78" s="623" t="s">
        <v>90</v>
      </c>
      <c r="BR78" s="623" t="s">
        <v>91</v>
      </c>
      <c r="BS78" s="623" t="s">
        <v>92</v>
      </c>
      <c r="BT78" s="623" t="s">
        <v>93</v>
      </c>
      <c r="BU78" s="623" t="s">
        <v>94</v>
      </c>
      <c r="BV78" s="623" t="s">
        <v>95</v>
      </c>
      <c r="BW78" s="623" t="s">
        <v>96</v>
      </c>
      <c r="BX78" s="623" t="s">
        <v>97</v>
      </c>
      <c r="BY78" s="623" t="s">
        <v>98</v>
      </c>
      <c r="BZ78" s="623" t="s">
        <v>99</v>
      </c>
      <c r="CA78" s="623" t="s">
        <v>49</v>
      </c>
      <c r="CB78" s="623" t="s">
        <v>50</v>
      </c>
      <c r="CC78" s="623" t="s">
        <v>51</v>
      </c>
      <c r="CD78" s="623" t="s">
        <v>52</v>
      </c>
      <c r="CE78" s="623" t="s">
        <v>53</v>
      </c>
      <c r="CF78" s="623" t="s">
        <v>54</v>
      </c>
      <c r="CG78" s="623" t="s">
        <v>55</v>
      </c>
      <c r="CH78" s="623" t="s">
        <v>56</v>
      </c>
      <c r="CI78" s="623" t="s">
        <v>57</v>
      </c>
      <c r="CJ78" s="623" t="s">
        <v>58</v>
      </c>
      <c r="CK78" s="623" t="s">
        <v>59</v>
      </c>
      <c r="CL78" s="623" t="s">
        <v>60</v>
      </c>
      <c r="CM78" s="623" t="s">
        <v>61</v>
      </c>
      <c r="CN78" s="623" t="s">
        <v>62</v>
      </c>
      <c r="CO78" s="623" t="s">
        <v>63</v>
      </c>
      <c r="CP78" s="623" t="s">
        <v>64</v>
      </c>
      <c r="CQ78" s="623" t="s">
        <v>65</v>
      </c>
      <c r="CR78" s="623" t="s">
        <v>100</v>
      </c>
      <c r="CS78" s="623" t="s">
        <v>105</v>
      </c>
      <c r="CT78" s="623" t="s">
        <v>546</v>
      </c>
      <c r="CU78" s="623" t="s">
        <v>547</v>
      </c>
      <c r="CV78" s="623" t="s">
        <v>548</v>
      </c>
      <c r="CW78" s="623" t="s">
        <v>549</v>
      </c>
      <c r="CX78" s="623" t="s">
        <v>550</v>
      </c>
      <c r="CY78" s="623" t="s">
        <v>551</v>
      </c>
      <c r="CZ78" s="623" t="s">
        <v>552</v>
      </c>
      <c r="DA78" s="623" t="s">
        <v>553</v>
      </c>
      <c r="DB78" s="623" t="s">
        <v>554</v>
      </c>
      <c r="DC78" s="623" t="s">
        <v>555</v>
      </c>
      <c r="DD78" s="623" t="s">
        <v>556</v>
      </c>
      <c r="DE78" s="623" t="s">
        <v>557</v>
      </c>
      <c r="DF78" s="623" t="s">
        <v>558</v>
      </c>
      <c r="DG78" s="623" t="s">
        <v>559</v>
      </c>
      <c r="DH78" s="623" t="s">
        <v>560</v>
      </c>
      <c r="DI78" s="623" t="s">
        <v>561</v>
      </c>
      <c r="DJ78" s="623" t="s">
        <v>562</v>
      </c>
      <c r="DK78" s="623" t="s">
        <v>563</v>
      </c>
      <c r="DL78" s="623" t="s">
        <v>564</v>
      </c>
      <c r="DM78" s="623" t="s">
        <v>565</v>
      </c>
      <c r="DN78" s="623" t="s">
        <v>566</v>
      </c>
      <c r="DO78" s="623" t="s">
        <v>567</v>
      </c>
      <c r="DP78" s="623" t="s">
        <v>851</v>
      </c>
      <c r="DQ78" s="623" t="s">
        <v>852</v>
      </c>
      <c r="DR78" s="623" t="s">
        <v>853</v>
      </c>
      <c r="DS78" s="623" t="s">
        <v>1413</v>
      </c>
      <c r="DT78" s="623" t="s">
        <v>1414</v>
      </c>
      <c r="DU78" s="623" t="s">
        <v>1415</v>
      </c>
      <c r="DV78" s="623" t="s">
        <v>1416</v>
      </c>
      <c r="DW78" s="623" t="s">
        <v>1418</v>
      </c>
      <c r="DX78" s="623" t="s">
        <v>1420</v>
      </c>
      <c r="DY78" s="623" t="s">
        <v>1419</v>
      </c>
      <c r="DZ78" s="623" t="s">
        <v>1417</v>
      </c>
    </row>
    <row r="79" spans="1:130" ht="14.25" customHeight="1">
      <c r="A79" t="s">
        <v>1442</v>
      </c>
      <c r="B79" s="233" t="s">
        <v>0</v>
      </c>
      <c r="C79" s="234"/>
      <c r="D79" s="234"/>
      <c r="E79" s="234"/>
      <c r="F79" s="234"/>
      <c r="G79" s="234"/>
      <c r="H79" s="234"/>
      <c r="I79" s="234"/>
      <c r="J79" s="234"/>
      <c r="K79" s="234"/>
      <c r="L79" s="234"/>
      <c r="M79" s="234"/>
      <c r="N79" s="234"/>
      <c r="O79" s="234"/>
      <c r="P79" s="234"/>
      <c r="Q79" s="234"/>
      <c r="R79" s="234"/>
      <c r="S79" s="234">
        <v>439.75</v>
      </c>
      <c r="T79" s="234">
        <v>439.75</v>
      </c>
      <c r="U79" s="234">
        <v>439.75</v>
      </c>
      <c r="V79" s="234">
        <v>439.75</v>
      </c>
      <c r="W79" s="234">
        <v>476.5</v>
      </c>
      <c r="X79" s="234">
        <v>476.5</v>
      </c>
      <c r="Y79" s="234">
        <v>476.5</v>
      </c>
      <c r="Z79" s="234">
        <v>476.5</v>
      </c>
      <c r="AA79" s="234">
        <v>517</v>
      </c>
      <c r="AB79" s="234">
        <v>517</v>
      </c>
      <c r="AC79" s="234">
        <v>517</v>
      </c>
      <c r="AD79" s="234">
        <v>517</v>
      </c>
      <c r="AE79" s="234">
        <v>585</v>
      </c>
      <c r="AF79" s="234">
        <v>585</v>
      </c>
      <c r="AG79" s="234">
        <v>585</v>
      </c>
      <c r="AH79" s="234">
        <v>585</v>
      </c>
      <c r="AI79" s="234">
        <v>598</v>
      </c>
      <c r="AJ79" s="234">
        <v>598</v>
      </c>
      <c r="AK79" s="234">
        <v>598</v>
      </c>
      <c r="AL79" s="234">
        <v>598</v>
      </c>
      <c r="AM79" s="234">
        <v>642.5</v>
      </c>
      <c r="AN79" s="234">
        <v>642.5</v>
      </c>
      <c r="AO79" s="234">
        <v>642.5</v>
      </c>
      <c r="AP79" s="234">
        <v>642.5</v>
      </c>
      <c r="AQ79" s="234">
        <v>702.75</v>
      </c>
      <c r="AR79" s="234">
        <v>702.75</v>
      </c>
      <c r="AS79" s="234">
        <v>702.75</v>
      </c>
      <c r="AT79" s="234">
        <v>702.75</v>
      </c>
      <c r="AU79" s="234">
        <v>813</v>
      </c>
      <c r="AV79" s="234">
        <v>873</v>
      </c>
      <c r="AW79" s="234">
        <v>959</v>
      </c>
      <c r="AX79" s="234">
        <v>961</v>
      </c>
      <c r="AY79" s="234">
        <v>922</v>
      </c>
      <c r="AZ79" s="234">
        <v>941</v>
      </c>
      <c r="BA79" s="234">
        <v>994</v>
      </c>
      <c r="BB79" s="234">
        <v>1024</v>
      </c>
      <c r="BC79" s="234">
        <v>1009</v>
      </c>
      <c r="BD79" s="234">
        <v>1067</v>
      </c>
      <c r="BE79" s="234">
        <v>1112</v>
      </c>
      <c r="BF79" s="234">
        <v>1126</v>
      </c>
      <c r="BG79" s="234">
        <v>1132</v>
      </c>
      <c r="BH79" s="234">
        <v>1120</v>
      </c>
      <c r="BI79" s="234">
        <v>1151</v>
      </c>
      <c r="BJ79" s="234">
        <v>1179</v>
      </c>
      <c r="BK79" s="234">
        <v>1190</v>
      </c>
      <c r="BL79" s="234">
        <v>1192</v>
      </c>
      <c r="BM79" s="234">
        <v>1244</v>
      </c>
      <c r="BN79" s="234">
        <v>1294</v>
      </c>
      <c r="BO79" s="234">
        <v>1291</v>
      </c>
      <c r="BP79" s="234">
        <v>1263</v>
      </c>
      <c r="BQ79" s="234">
        <v>1372</v>
      </c>
      <c r="BR79" s="234">
        <v>1385</v>
      </c>
      <c r="BS79" s="234">
        <v>1399</v>
      </c>
      <c r="BT79" s="234">
        <v>1398</v>
      </c>
      <c r="BU79" s="234">
        <v>1471</v>
      </c>
      <c r="BV79" s="234">
        <v>1502</v>
      </c>
      <c r="BW79" s="234">
        <v>1465</v>
      </c>
      <c r="BX79" s="234">
        <v>1509</v>
      </c>
      <c r="BY79" s="234">
        <v>1508</v>
      </c>
      <c r="BZ79" s="234">
        <v>1560</v>
      </c>
      <c r="CA79" s="234">
        <v>1553</v>
      </c>
      <c r="CB79" s="234">
        <v>1577</v>
      </c>
      <c r="CC79" s="234">
        <v>1642</v>
      </c>
      <c r="CD79" s="234">
        <v>1643</v>
      </c>
      <c r="CE79" s="234">
        <v>1677</v>
      </c>
      <c r="CF79" s="234">
        <v>1723</v>
      </c>
      <c r="CG79" s="234">
        <v>1775</v>
      </c>
      <c r="CH79" s="234">
        <v>1807</v>
      </c>
      <c r="CI79" s="234">
        <v>1857</v>
      </c>
      <c r="CJ79" s="234">
        <v>1870</v>
      </c>
      <c r="CK79" s="234">
        <v>1832</v>
      </c>
      <c r="CL79" s="234">
        <v>1841</v>
      </c>
      <c r="CM79" s="234">
        <v>1862</v>
      </c>
      <c r="CN79" s="234">
        <v>1904</v>
      </c>
      <c r="CO79" s="234">
        <v>1955</v>
      </c>
      <c r="CP79" s="234">
        <v>1974</v>
      </c>
      <c r="CQ79" s="234">
        <v>2044</v>
      </c>
      <c r="CR79" s="234">
        <v>2053</v>
      </c>
      <c r="CS79" s="234">
        <v>2094</v>
      </c>
      <c r="CT79" s="234">
        <v>2164</v>
      </c>
      <c r="CU79" s="234">
        <v>2170</v>
      </c>
      <c r="CV79" s="234">
        <v>2306</v>
      </c>
      <c r="CW79" s="234">
        <v>2322</v>
      </c>
      <c r="CX79" s="234">
        <v>2347</v>
      </c>
      <c r="CY79" s="234">
        <v>2249</v>
      </c>
      <c r="CZ79" s="234">
        <v>2019</v>
      </c>
      <c r="DA79" s="234">
        <v>2238</v>
      </c>
      <c r="DB79" s="234">
        <v>2331</v>
      </c>
      <c r="DC79" s="234"/>
      <c r="DD79" s="234"/>
      <c r="DE79" s="234"/>
      <c r="DF79" s="234"/>
      <c r="DG79" s="234"/>
      <c r="DH79" s="234"/>
      <c r="DI79" s="234"/>
      <c r="DJ79" s="234"/>
      <c r="DK79" s="234"/>
      <c r="DL79" s="234"/>
      <c r="DM79" s="234"/>
      <c r="DN79" s="234"/>
      <c r="DO79" s="234"/>
      <c r="DP79" s="234"/>
      <c r="DQ79" s="234"/>
      <c r="DR79" s="234"/>
      <c r="DS79" s="234"/>
      <c r="DT79" s="234"/>
      <c r="DU79" s="234"/>
      <c r="DV79" s="234"/>
      <c r="DW79" s="234"/>
      <c r="DX79" s="234"/>
      <c r="DY79" s="234"/>
      <c r="DZ79" s="234"/>
    </row>
    <row r="80" spans="1:130">
      <c r="B80" s="106"/>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row>
    <row r="81" spans="1:130" ht="12" customHeight="1">
      <c r="B81" s="233" t="s">
        <v>1</v>
      </c>
      <c r="C81" s="234"/>
      <c r="D81" s="234"/>
      <c r="E81" s="234"/>
      <c r="F81" s="234"/>
      <c r="G81" s="234"/>
      <c r="H81" s="234"/>
      <c r="I81" s="234"/>
      <c r="J81" s="234"/>
      <c r="K81" s="234"/>
      <c r="L81" s="234"/>
      <c r="M81" s="234"/>
      <c r="N81" s="234"/>
      <c r="O81" s="234"/>
      <c r="P81" s="234"/>
      <c r="Q81" s="234"/>
      <c r="R81" s="234"/>
      <c r="S81" s="234">
        <v>455.75</v>
      </c>
      <c r="T81" s="234">
        <v>455.75</v>
      </c>
      <c r="U81" s="234">
        <v>455.75</v>
      </c>
      <c r="V81" s="234">
        <v>455.75</v>
      </c>
      <c r="W81" s="234">
        <v>508.25</v>
      </c>
      <c r="X81" s="234">
        <v>508.25</v>
      </c>
      <c r="Y81" s="234">
        <v>508.25</v>
      </c>
      <c r="Z81" s="234">
        <v>508.25</v>
      </c>
      <c r="AA81" s="234">
        <v>529.75</v>
      </c>
      <c r="AB81" s="234">
        <v>529.75</v>
      </c>
      <c r="AC81" s="234">
        <v>529.75</v>
      </c>
      <c r="AD81" s="234">
        <v>529.75</v>
      </c>
      <c r="AE81" s="234">
        <v>600.5</v>
      </c>
      <c r="AF81" s="234">
        <v>600.5</v>
      </c>
      <c r="AG81" s="234">
        <v>600.5</v>
      </c>
      <c r="AH81" s="234">
        <v>600.5</v>
      </c>
      <c r="AI81" s="234">
        <v>578.75</v>
      </c>
      <c r="AJ81" s="234">
        <v>578.75</v>
      </c>
      <c r="AK81" s="234">
        <v>578.75</v>
      </c>
      <c r="AL81" s="234">
        <v>578.75</v>
      </c>
      <c r="AM81" s="234">
        <v>618.75</v>
      </c>
      <c r="AN81" s="234">
        <v>618.75</v>
      </c>
      <c r="AO81" s="234">
        <v>618.75</v>
      </c>
      <c r="AP81" s="234">
        <v>618.75</v>
      </c>
      <c r="AQ81" s="234">
        <v>674.25</v>
      </c>
      <c r="AR81" s="234">
        <v>674.25</v>
      </c>
      <c r="AS81" s="234">
        <v>674.25</v>
      </c>
      <c r="AT81" s="234">
        <v>674.25</v>
      </c>
      <c r="AU81" s="234">
        <v>776</v>
      </c>
      <c r="AV81" s="234">
        <v>834</v>
      </c>
      <c r="AW81" s="234">
        <v>935</v>
      </c>
      <c r="AX81" s="234">
        <v>926</v>
      </c>
      <c r="AY81" s="234">
        <v>838</v>
      </c>
      <c r="AZ81" s="234">
        <v>861</v>
      </c>
      <c r="BA81" s="234">
        <v>921</v>
      </c>
      <c r="BB81" s="234">
        <v>931</v>
      </c>
      <c r="BC81" s="234">
        <v>888</v>
      </c>
      <c r="BD81" s="234">
        <v>932</v>
      </c>
      <c r="BE81" s="234">
        <v>988</v>
      </c>
      <c r="BF81" s="234">
        <v>993</v>
      </c>
      <c r="BG81" s="234">
        <v>999</v>
      </c>
      <c r="BH81" s="234">
        <v>1026</v>
      </c>
      <c r="BI81" s="234">
        <v>1067</v>
      </c>
      <c r="BJ81" s="234">
        <v>1095</v>
      </c>
      <c r="BK81" s="234">
        <v>1055</v>
      </c>
      <c r="BL81" s="234">
        <v>1091</v>
      </c>
      <c r="BM81" s="234">
        <v>1126</v>
      </c>
      <c r="BN81" s="234">
        <v>1175</v>
      </c>
      <c r="BO81" s="234">
        <v>1127</v>
      </c>
      <c r="BP81" s="234">
        <v>1173</v>
      </c>
      <c r="BQ81" s="234">
        <v>1255</v>
      </c>
      <c r="BR81" s="234">
        <v>1260</v>
      </c>
      <c r="BS81" s="234">
        <v>1236</v>
      </c>
      <c r="BT81" s="234">
        <v>1294</v>
      </c>
      <c r="BU81" s="234">
        <v>1348</v>
      </c>
      <c r="BV81" s="234">
        <v>1314</v>
      </c>
      <c r="BW81" s="234">
        <v>1281</v>
      </c>
      <c r="BX81" s="234">
        <v>1329</v>
      </c>
      <c r="BY81" s="234">
        <v>1351</v>
      </c>
      <c r="BZ81" s="234">
        <v>1414</v>
      </c>
      <c r="CA81" s="234">
        <v>1424</v>
      </c>
      <c r="CB81" s="234">
        <v>1426</v>
      </c>
      <c r="CC81" s="234">
        <v>1543</v>
      </c>
      <c r="CD81" s="234">
        <v>1439</v>
      </c>
      <c r="CE81" s="234">
        <v>1551</v>
      </c>
      <c r="CF81" s="234">
        <v>1601</v>
      </c>
      <c r="CG81" s="234">
        <v>1674</v>
      </c>
      <c r="CH81" s="234">
        <v>1642</v>
      </c>
      <c r="CI81" s="234">
        <v>1763</v>
      </c>
      <c r="CJ81" s="234">
        <v>1743</v>
      </c>
      <c r="CK81" s="234">
        <v>1750</v>
      </c>
      <c r="CL81" s="234">
        <v>1531</v>
      </c>
      <c r="CM81" s="234">
        <v>1591</v>
      </c>
      <c r="CN81" s="234">
        <v>1723</v>
      </c>
      <c r="CO81" s="234">
        <v>1769</v>
      </c>
      <c r="CP81" s="234">
        <v>1748</v>
      </c>
      <c r="CQ81" s="234">
        <v>1983</v>
      </c>
      <c r="CR81" s="234">
        <v>1788</v>
      </c>
      <c r="CS81" s="234">
        <v>1833</v>
      </c>
      <c r="CT81" s="234">
        <v>1926</v>
      </c>
      <c r="CU81" s="234">
        <v>1942</v>
      </c>
      <c r="CV81" s="234">
        <v>2084</v>
      </c>
      <c r="CW81" s="234">
        <v>2149</v>
      </c>
      <c r="CX81" s="234">
        <v>1917</v>
      </c>
      <c r="CY81" s="234">
        <v>2056</v>
      </c>
      <c r="CZ81" s="234">
        <v>1705</v>
      </c>
      <c r="DA81" s="234">
        <v>2062</v>
      </c>
      <c r="DB81" s="234">
        <v>1962</v>
      </c>
      <c r="DC81" s="234"/>
      <c r="DD81" s="234"/>
      <c r="DE81" s="234"/>
      <c r="DF81" s="234"/>
      <c r="DG81" s="234"/>
      <c r="DH81" s="234"/>
      <c r="DI81" s="234"/>
      <c r="DJ81" s="234"/>
      <c r="DK81" s="234"/>
      <c r="DL81" s="234"/>
      <c r="DM81" s="234"/>
      <c r="DN81" s="234"/>
      <c r="DO81" s="234"/>
      <c r="DP81" s="234"/>
      <c r="DQ81" s="234"/>
      <c r="DR81" s="234"/>
      <c r="DS81" s="234"/>
      <c r="DT81" s="234"/>
      <c r="DU81" s="234"/>
      <c r="DV81" s="234"/>
      <c r="DW81" s="234"/>
      <c r="DX81" s="234"/>
      <c r="DY81" s="234"/>
      <c r="DZ81" s="234"/>
    </row>
    <row r="82" spans="1:130">
      <c r="A82" t="s">
        <v>1448</v>
      </c>
      <c r="B82" s="106" t="s">
        <v>2</v>
      </c>
      <c r="C82" s="112"/>
      <c r="D82" s="112"/>
      <c r="E82" s="112"/>
      <c r="F82" s="112"/>
      <c r="G82" s="112"/>
      <c r="H82" s="112"/>
      <c r="I82" s="112"/>
      <c r="J82" s="112"/>
      <c r="K82" s="112"/>
      <c r="L82" s="112"/>
      <c r="M82" s="112"/>
      <c r="N82" s="112"/>
      <c r="O82" s="112"/>
      <c r="P82" s="112"/>
      <c r="Q82" s="112"/>
      <c r="R82" s="112"/>
      <c r="S82" s="112">
        <v>58.25</v>
      </c>
      <c r="T82" s="112">
        <v>58.25</v>
      </c>
      <c r="U82" s="112">
        <v>58.25</v>
      </c>
      <c r="V82" s="112">
        <v>58.25</v>
      </c>
      <c r="W82" s="112">
        <v>61</v>
      </c>
      <c r="X82" s="112">
        <v>61</v>
      </c>
      <c r="Y82" s="112">
        <v>61</v>
      </c>
      <c r="Z82" s="112">
        <v>61</v>
      </c>
      <c r="AA82" s="112">
        <v>66.5</v>
      </c>
      <c r="AB82" s="112">
        <v>66.5</v>
      </c>
      <c r="AC82" s="112">
        <v>66.5</v>
      </c>
      <c r="AD82" s="112">
        <v>66.5</v>
      </c>
      <c r="AE82" s="112">
        <v>76</v>
      </c>
      <c r="AF82" s="112">
        <v>76</v>
      </c>
      <c r="AG82" s="112">
        <v>76</v>
      </c>
      <c r="AH82" s="112">
        <v>76</v>
      </c>
      <c r="AI82" s="112">
        <v>85</v>
      </c>
      <c r="AJ82" s="112">
        <v>85</v>
      </c>
      <c r="AK82" s="112">
        <v>85</v>
      </c>
      <c r="AL82" s="112">
        <v>85</v>
      </c>
      <c r="AM82" s="112">
        <v>93</v>
      </c>
      <c r="AN82" s="112">
        <v>93</v>
      </c>
      <c r="AO82" s="112">
        <v>93</v>
      </c>
      <c r="AP82" s="112">
        <v>93</v>
      </c>
      <c r="AQ82" s="112">
        <v>101.75</v>
      </c>
      <c r="AR82" s="112">
        <v>101.75</v>
      </c>
      <c r="AS82" s="112">
        <v>101.75</v>
      </c>
      <c r="AT82" s="112">
        <v>101.75</v>
      </c>
      <c r="AU82" s="112">
        <v>110</v>
      </c>
      <c r="AV82" s="112">
        <v>138</v>
      </c>
      <c r="AW82" s="112">
        <v>135</v>
      </c>
      <c r="AX82" s="112">
        <v>124</v>
      </c>
      <c r="AY82" s="112">
        <v>122</v>
      </c>
      <c r="AZ82" s="112">
        <v>116</v>
      </c>
      <c r="BA82" s="112">
        <v>133</v>
      </c>
      <c r="BB82" s="112">
        <v>143</v>
      </c>
      <c r="BC82" s="112">
        <v>125</v>
      </c>
      <c r="BD82" s="112">
        <v>124</v>
      </c>
      <c r="BE82" s="112">
        <v>135</v>
      </c>
      <c r="BF82" s="112">
        <v>141</v>
      </c>
      <c r="BG82" s="112">
        <v>144</v>
      </c>
      <c r="BH82" s="112">
        <v>151</v>
      </c>
      <c r="BI82" s="112">
        <v>145</v>
      </c>
      <c r="BJ82" s="112">
        <v>146</v>
      </c>
      <c r="BK82" s="112">
        <v>148</v>
      </c>
      <c r="BL82" s="112">
        <v>163</v>
      </c>
      <c r="BM82" s="112">
        <v>161</v>
      </c>
      <c r="BN82" s="112">
        <v>175</v>
      </c>
      <c r="BO82" s="112">
        <v>131</v>
      </c>
      <c r="BP82" s="112">
        <v>156</v>
      </c>
      <c r="BQ82" s="112">
        <v>184</v>
      </c>
      <c r="BR82" s="112">
        <v>201</v>
      </c>
      <c r="BS82" s="112">
        <v>193</v>
      </c>
      <c r="BT82" s="112">
        <v>217</v>
      </c>
      <c r="BU82" s="112">
        <v>174</v>
      </c>
      <c r="BV82" s="112">
        <v>194</v>
      </c>
      <c r="BW82" s="112">
        <v>176</v>
      </c>
      <c r="BX82" s="112">
        <v>209</v>
      </c>
      <c r="BY82" s="112">
        <v>181</v>
      </c>
      <c r="BZ82" s="112">
        <v>210</v>
      </c>
      <c r="CA82" s="112">
        <v>223</v>
      </c>
      <c r="CB82" s="112">
        <v>265</v>
      </c>
      <c r="CC82" s="112">
        <v>232</v>
      </c>
      <c r="CD82" s="112">
        <v>217</v>
      </c>
      <c r="CE82" s="112">
        <v>242</v>
      </c>
      <c r="CF82" s="112">
        <v>248</v>
      </c>
      <c r="CG82" s="112">
        <v>249</v>
      </c>
      <c r="CH82" s="112">
        <v>245</v>
      </c>
      <c r="CI82" s="112">
        <v>284</v>
      </c>
      <c r="CJ82" s="112">
        <v>239</v>
      </c>
      <c r="CK82" s="112">
        <v>279</v>
      </c>
      <c r="CL82" s="112">
        <v>273</v>
      </c>
      <c r="CM82" s="112">
        <v>271</v>
      </c>
      <c r="CN82" s="112">
        <v>283</v>
      </c>
      <c r="CO82" s="112">
        <v>307</v>
      </c>
      <c r="CP82" s="112">
        <v>294</v>
      </c>
      <c r="CQ82" s="112">
        <v>282</v>
      </c>
      <c r="CR82" s="112">
        <v>290</v>
      </c>
      <c r="CS82" s="112">
        <v>321</v>
      </c>
      <c r="CT82" s="112">
        <v>321</v>
      </c>
      <c r="CU82" s="112">
        <v>329</v>
      </c>
      <c r="CV82" s="112">
        <v>432</v>
      </c>
      <c r="CW82" s="112">
        <v>324</v>
      </c>
      <c r="CX82" s="112">
        <v>341</v>
      </c>
      <c r="CY82" s="112">
        <v>378</v>
      </c>
      <c r="CZ82" s="112">
        <v>356</v>
      </c>
      <c r="DA82" s="112">
        <v>343</v>
      </c>
      <c r="DB82" s="112">
        <v>377</v>
      </c>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row>
    <row r="83" spans="1:130">
      <c r="A83" t="s">
        <v>1443</v>
      </c>
      <c r="B83" s="106" t="s">
        <v>3</v>
      </c>
      <c r="C83" s="112"/>
      <c r="D83" s="112"/>
      <c r="E83" s="112"/>
      <c r="F83" s="112"/>
      <c r="G83" s="112"/>
      <c r="H83" s="112"/>
      <c r="I83" s="112"/>
      <c r="J83" s="112"/>
      <c r="K83" s="112"/>
      <c r="L83" s="112"/>
      <c r="M83" s="112"/>
      <c r="N83" s="112"/>
      <c r="O83" s="112"/>
      <c r="P83" s="112"/>
      <c r="Q83" s="112"/>
      <c r="R83" s="112"/>
      <c r="S83" s="112">
        <v>397.25</v>
      </c>
      <c r="T83" s="112">
        <v>397.25</v>
      </c>
      <c r="U83" s="112">
        <v>397.25</v>
      </c>
      <c r="V83" s="112">
        <v>397.25</v>
      </c>
      <c r="W83" s="112">
        <v>447.25</v>
      </c>
      <c r="X83" s="112">
        <v>447.25</v>
      </c>
      <c r="Y83" s="112">
        <v>447.25</v>
      </c>
      <c r="Z83" s="112">
        <v>447.25</v>
      </c>
      <c r="AA83" s="112">
        <v>463</v>
      </c>
      <c r="AB83" s="112">
        <v>463</v>
      </c>
      <c r="AC83" s="112">
        <v>463</v>
      </c>
      <c r="AD83" s="112">
        <v>463</v>
      </c>
      <c r="AE83" s="112">
        <v>524.75</v>
      </c>
      <c r="AF83" s="112">
        <v>524.75</v>
      </c>
      <c r="AG83" s="112">
        <v>524.75</v>
      </c>
      <c r="AH83" s="112">
        <v>524.75</v>
      </c>
      <c r="AI83" s="112">
        <v>494</v>
      </c>
      <c r="AJ83" s="112">
        <v>494</v>
      </c>
      <c r="AK83" s="112">
        <v>494</v>
      </c>
      <c r="AL83" s="112">
        <v>494</v>
      </c>
      <c r="AM83" s="112">
        <v>525.75</v>
      </c>
      <c r="AN83" s="112">
        <v>525.75</v>
      </c>
      <c r="AO83" s="112">
        <v>525.75</v>
      </c>
      <c r="AP83" s="112">
        <v>525.75</v>
      </c>
      <c r="AQ83" s="112">
        <v>572.5</v>
      </c>
      <c r="AR83" s="112">
        <v>572.5</v>
      </c>
      <c r="AS83" s="112">
        <v>572.5</v>
      </c>
      <c r="AT83" s="112">
        <v>572.5</v>
      </c>
      <c r="AU83" s="112">
        <v>666</v>
      </c>
      <c r="AV83" s="112">
        <v>696</v>
      </c>
      <c r="AW83" s="112">
        <v>800</v>
      </c>
      <c r="AX83" s="112">
        <v>802</v>
      </c>
      <c r="AY83" s="112">
        <v>716</v>
      </c>
      <c r="AZ83" s="112">
        <v>746</v>
      </c>
      <c r="BA83" s="112">
        <v>789</v>
      </c>
      <c r="BB83" s="112">
        <v>788</v>
      </c>
      <c r="BC83" s="112">
        <v>764</v>
      </c>
      <c r="BD83" s="112">
        <v>808</v>
      </c>
      <c r="BE83" s="112">
        <v>853</v>
      </c>
      <c r="BF83" s="112">
        <v>852</v>
      </c>
      <c r="BG83" s="112">
        <v>855</v>
      </c>
      <c r="BH83" s="112">
        <v>875</v>
      </c>
      <c r="BI83" s="112">
        <v>922</v>
      </c>
      <c r="BJ83" s="112">
        <v>949</v>
      </c>
      <c r="BK83" s="112">
        <v>907</v>
      </c>
      <c r="BL83" s="112">
        <v>929</v>
      </c>
      <c r="BM83" s="112">
        <v>966</v>
      </c>
      <c r="BN83" s="112">
        <v>1000</v>
      </c>
      <c r="BO83" s="112">
        <v>995</v>
      </c>
      <c r="BP83" s="112">
        <v>1017</v>
      </c>
      <c r="BQ83" s="112">
        <v>1071</v>
      </c>
      <c r="BR83" s="112">
        <v>1059</v>
      </c>
      <c r="BS83" s="112">
        <v>1043</v>
      </c>
      <c r="BT83" s="112">
        <v>1077</v>
      </c>
      <c r="BU83" s="112">
        <v>1175</v>
      </c>
      <c r="BV83" s="112">
        <v>1120</v>
      </c>
      <c r="BW83" s="112">
        <v>1105</v>
      </c>
      <c r="BX83" s="112">
        <v>1120</v>
      </c>
      <c r="BY83" s="112">
        <v>1169</v>
      </c>
      <c r="BZ83" s="112">
        <v>1204</v>
      </c>
      <c r="CA83" s="112">
        <v>1201</v>
      </c>
      <c r="CB83" s="112">
        <v>1160</v>
      </c>
      <c r="CC83" s="112">
        <v>1311</v>
      </c>
      <c r="CD83" s="112">
        <v>1222</v>
      </c>
      <c r="CE83" s="112">
        <v>1308</v>
      </c>
      <c r="CF83" s="112">
        <v>1353</v>
      </c>
      <c r="CG83" s="112">
        <v>1425</v>
      </c>
      <c r="CH83" s="112">
        <v>1397</v>
      </c>
      <c r="CI83" s="112">
        <v>1479</v>
      </c>
      <c r="CJ83" s="112">
        <v>1505</v>
      </c>
      <c r="CK83" s="112">
        <v>1471</v>
      </c>
      <c r="CL83" s="112">
        <v>1258</v>
      </c>
      <c r="CM83" s="112">
        <v>1320</v>
      </c>
      <c r="CN83" s="112">
        <v>1441</v>
      </c>
      <c r="CO83" s="112">
        <v>1462</v>
      </c>
      <c r="CP83" s="112">
        <v>1454</v>
      </c>
      <c r="CQ83" s="112">
        <v>1701</v>
      </c>
      <c r="CR83" s="112">
        <v>1498</v>
      </c>
      <c r="CS83" s="112">
        <v>1513</v>
      </c>
      <c r="CT83" s="112">
        <v>1605</v>
      </c>
      <c r="CU83" s="112">
        <v>1613</v>
      </c>
      <c r="CV83" s="112">
        <v>1653</v>
      </c>
      <c r="CW83" s="112">
        <v>1824</v>
      </c>
      <c r="CX83" s="112">
        <v>1576</v>
      </c>
      <c r="CY83" s="112">
        <v>1679</v>
      </c>
      <c r="CZ83" s="112">
        <v>1349</v>
      </c>
      <c r="DA83" s="112">
        <v>1719</v>
      </c>
      <c r="DB83" s="112">
        <v>1585</v>
      </c>
      <c r="DC83" s="112"/>
      <c r="DD83" s="112"/>
      <c r="DE83" s="112"/>
      <c r="DF83" s="112"/>
      <c r="DG83" s="112"/>
      <c r="DH83" s="112"/>
      <c r="DI83" s="112"/>
      <c r="DJ83" s="112"/>
      <c r="DK83" s="112"/>
      <c r="DL83" s="112"/>
      <c r="DM83" s="112"/>
      <c r="DN83" s="112"/>
      <c r="DO83" s="112"/>
      <c r="DP83" s="112"/>
      <c r="DQ83" s="112"/>
      <c r="DR83" s="112"/>
      <c r="DS83" s="112"/>
      <c r="DT83" s="112"/>
      <c r="DU83" s="112"/>
      <c r="DV83" s="112"/>
      <c r="DW83" s="112"/>
      <c r="DX83" s="112"/>
      <c r="DY83" s="112"/>
      <c r="DZ83" s="112"/>
    </row>
    <row r="84" spans="1:130">
      <c r="B84" s="106"/>
    </row>
    <row r="85" spans="1:130" ht="15" customHeight="1">
      <c r="A85" t="s">
        <v>1445</v>
      </c>
      <c r="B85" s="233" t="s">
        <v>4</v>
      </c>
      <c r="C85" s="234"/>
      <c r="D85" s="234"/>
      <c r="E85" s="234"/>
      <c r="F85" s="234"/>
      <c r="G85" s="234"/>
      <c r="H85" s="234"/>
      <c r="I85" s="234"/>
      <c r="J85" s="234"/>
      <c r="K85" s="234"/>
      <c r="L85" s="234"/>
      <c r="M85" s="234"/>
      <c r="N85" s="234"/>
      <c r="O85" s="234"/>
      <c r="P85" s="234"/>
      <c r="Q85" s="234"/>
      <c r="R85" s="234"/>
      <c r="S85" s="234">
        <v>54.75</v>
      </c>
      <c r="T85" s="234">
        <v>54.75</v>
      </c>
      <c r="U85" s="234">
        <v>54.75</v>
      </c>
      <c r="V85" s="234">
        <v>54.75</v>
      </c>
      <c r="W85" s="234">
        <v>64</v>
      </c>
      <c r="X85" s="234">
        <v>64</v>
      </c>
      <c r="Y85" s="234">
        <v>64</v>
      </c>
      <c r="Z85" s="234">
        <v>64</v>
      </c>
      <c r="AA85" s="234">
        <v>64</v>
      </c>
      <c r="AB85" s="234">
        <v>64</v>
      </c>
      <c r="AC85" s="234">
        <v>64</v>
      </c>
      <c r="AD85" s="234">
        <v>64</v>
      </c>
      <c r="AE85" s="234">
        <v>69</v>
      </c>
      <c r="AF85" s="234">
        <v>69</v>
      </c>
      <c r="AG85" s="234">
        <v>69</v>
      </c>
      <c r="AH85" s="234">
        <v>69</v>
      </c>
      <c r="AI85" s="234">
        <v>75.75</v>
      </c>
      <c r="AJ85" s="234">
        <v>75.75</v>
      </c>
      <c r="AK85" s="234">
        <v>75.75</v>
      </c>
      <c r="AL85" s="234">
        <v>75.75</v>
      </c>
      <c r="AM85" s="234">
        <v>84.75</v>
      </c>
      <c r="AN85" s="234">
        <v>84.75</v>
      </c>
      <c r="AO85" s="234">
        <v>84.75</v>
      </c>
      <c r="AP85" s="234">
        <v>84.75</v>
      </c>
      <c r="AQ85" s="234">
        <v>98.25</v>
      </c>
      <c r="AR85" s="234">
        <v>98.25</v>
      </c>
      <c r="AS85" s="234">
        <v>98.25</v>
      </c>
      <c r="AT85" s="234">
        <v>98.25</v>
      </c>
      <c r="AU85" s="234">
        <v>110</v>
      </c>
      <c r="AV85" s="234">
        <v>134</v>
      </c>
      <c r="AW85" s="234">
        <v>137</v>
      </c>
      <c r="AX85" s="234">
        <v>156</v>
      </c>
      <c r="AY85" s="234">
        <v>157</v>
      </c>
      <c r="AZ85" s="234">
        <v>164</v>
      </c>
      <c r="BA85" s="234">
        <v>168</v>
      </c>
      <c r="BB85" s="234">
        <v>194</v>
      </c>
      <c r="BC85" s="234">
        <v>180</v>
      </c>
      <c r="BD85" s="234">
        <v>225</v>
      </c>
      <c r="BE85" s="234">
        <v>237</v>
      </c>
      <c r="BF85" s="234">
        <v>258</v>
      </c>
      <c r="BG85" s="234">
        <v>252</v>
      </c>
      <c r="BH85" s="234">
        <v>235</v>
      </c>
      <c r="BI85" s="234">
        <v>209</v>
      </c>
      <c r="BJ85" s="234">
        <v>229</v>
      </c>
      <c r="BK85" s="234">
        <v>247</v>
      </c>
      <c r="BL85" s="234">
        <v>216</v>
      </c>
      <c r="BM85" s="234">
        <v>240</v>
      </c>
      <c r="BN85" s="234">
        <v>288</v>
      </c>
      <c r="BO85" s="234">
        <v>283</v>
      </c>
      <c r="BP85" s="234">
        <v>237</v>
      </c>
      <c r="BQ85" s="234">
        <v>267</v>
      </c>
      <c r="BR85" s="234">
        <v>295</v>
      </c>
      <c r="BS85" s="234">
        <v>313</v>
      </c>
      <c r="BT85" s="234">
        <v>291</v>
      </c>
      <c r="BU85" s="234">
        <v>336</v>
      </c>
      <c r="BV85" s="234">
        <v>383</v>
      </c>
      <c r="BW85" s="234">
        <v>353</v>
      </c>
      <c r="BX85" s="234">
        <v>344</v>
      </c>
      <c r="BY85" s="234">
        <v>343</v>
      </c>
      <c r="BZ85" s="234">
        <v>386</v>
      </c>
      <c r="CA85" s="234">
        <v>375</v>
      </c>
      <c r="CB85" s="234">
        <v>371</v>
      </c>
      <c r="CC85" s="234">
        <v>325</v>
      </c>
      <c r="CD85" s="234">
        <v>433</v>
      </c>
      <c r="CE85" s="234">
        <v>422</v>
      </c>
      <c r="CF85" s="234">
        <v>429</v>
      </c>
      <c r="CG85" s="234">
        <v>416</v>
      </c>
      <c r="CH85" s="234">
        <v>505</v>
      </c>
      <c r="CI85" s="234">
        <v>410</v>
      </c>
      <c r="CJ85" s="234">
        <v>479</v>
      </c>
      <c r="CK85" s="234">
        <v>423</v>
      </c>
      <c r="CL85" s="234">
        <v>610</v>
      </c>
      <c r="CM85" s="234">
        <v>501</v>
      </c>
      <c r="CN85" s="234">
        <v>405</v>
      </c>
      <c r="CO85" s="234">
        <v>462</v>
      </c>
      <c r="CP85" s="234">
        <v>466</v>
      </c>
      <c r="CQ85" s="234">
        <v>338</v>
      </c>
      <c r="CR85" s="234">
        <v>477</v>
      </c>
      <c r="CS85" s="234">
        <v>494</v>
      </c>
      <c r="CT85" s="234">
        <v>531</v>
      </c>
      <c r="CU85" s="234">
        <v>499</v>
      </c>
      <c r="CV85" s="234">
        <v>520</v>
      </c>
      <c r="CW85" s="234">
        <v>468</v>
      </c>
      <c r="CX85" s="234">
        <v>732</v>
      </c>
      <c r="CY85" s="234">
        <v>573</v>
      </c>
      <c r="CZ85" s="234">
        <v>584</v>
      </c>
      <c r="DA85" s="234">
        <v>431</v>
      </c>
      <c r="DB85" s="234">
        <v>710</v>
      </c>
      <c r="DC85" s="234"/>
      <c r="DD85" s="234"/>
      <c r="DE85" s="234"/>
      <c r="DF85" s="234"/>
      <c r="DG85" s="234"/>
      <c r="DH85" s="234"/>
      <c r="DI85" s="234"/>
      <c r="DJ85" s="234"/>
      <c r="DK85" s="234"/>
      <c r="DL85" s="234"/>
      <c r="DM85" s="234"/>
      <c r="DN85" s="234"/>
      <c r="DO85" s="234"/>
      <c r="DP85" s="234"/>
      <c r="DQ85" s="234"/>
      <c r="DR85" s="234"/>
      <c r="DS85" s="234"/>
      <c r="DT85" s="234"/>
      <c r="DU85" s="234"/>
      <c r="DV85" s="234"/>
      <c r="DW85" s="234"/>
      <c r="DX85" s="234"/>
      <c r="DY85" s="234"/>
      <c r="DZ85" s="234"/>
    </row>
    <row r="86" spans="1:130">
      <c r="B86" s="107" t="s">
        <v>5</v>
      </c>
      <c r="C86" s="112"/>
      <c r="D86" s="112"/>
      <c r="E86" s="112"/>
      <c r="F86" s="112"/>
      <c r="G86" s="112"/>
      <c r="H86" s="112"/>
      <c r="I86" s="112"/>
      <c r="J86" s="112"/>
      <c r="K86" s="112"/>
      <c r="L86" s="112"/>
      <c r="M86" s="112"/>
      <c r="N86" s="112"/>
      <c r="O86" s="112"/>
      <c r="P86" s="112"/>
      <c r="Q86" s="112"/>
      <c r="R86" s="112"/>
      <c r="S86" s="112">
        <v>54.75</v>
      </c>
      <c r="T86" s="112">
        <v>54.75</v>
      </c>
      <c r="U86" s="112">
        <v>54.75</v>
      </c>
      <c r="V86" s="112">
        <v>54.75</v>
      </c>
      <c r="W86" s="112">
        <v>64</v>
      </c>
      <c r="X86" s="112">
        <v>64</v>
      </c>
      <c r="Y86" s="112">
        <v>64</v>
      </c>
      <c r="Z86" s="112">
        <v>64</v>
      </c>
      <c r="AA86" s="112">
        <v>64</v>
      </c>
      <c r="AB86" s="112">
        <v>64</v>
      </c>
      <c r="AC86" s="112">
        <v>64</v>
      </c>
      <c r="AD86" s="112">
        <v>64</v>
      </c>
      <c r="AE86" s="112">
        <v>69</v>
      </c>
      <c r="AF86" s="112">
        <v>69</v>
      </c>
      <c r="AG86" s="112">
        <v>69</v>
      </c>
      <c r="AH86" s="112">
        <v>69</v>
      </c>
      <c r="AI86" s="112">
        <v>75.75</v>
      </c>
      <c r="AJ86" s="112">
        <v>75.75</v>
      </c>
      <c r="AK86" s="112">
        <v>75.75</v>
      </c>
      <c r="AL86" s="112">
        <v>75.75</v>
      </c>
      <c r="AM86" s="112">
        <v>84.75</v>
      </c>
      <c r="AN86" s="112">
        <v>84.75</v>
      </c>
      <c r="AO86" s="112">
        <v>84.75</v>
      </c>
      <c r="AP86" s="112">
        <v>84.75</v>
      </c>
      <c r="AQ86" s="112">
        <v>98.25</v>
      </c>
      <c r="AR86" s="112">
        <v>98.25</v>
      </c>
      <c r="AS86" s="112">
        <v>98.25</v>
      </c>
      <c r="AT86" s="112">
        <v>98.25</v>
      </c>
      <c r="AU86" s="112">
        <v>110</v>
      </c>
      <c r="AV86" s="112">
        <v>136</v>
      </c>
      <c r="AW86" s="112">
        <v>137</v>
      </c>
      <c r="AX86" s="112">
        <v>156</v>
      </c>
      <c r="AY86" s="112">
        <v>159</v>
      </c>
      <c r="AZ86" s="112">
        <v>167</v>
      </c>
      <c r="BA86" s="112">
        <v>168</v>
      </c>
      <c r="BB86" s="112">
        <v>195</v>
      </c>
      <c r="BC86" s="112">
        <v>182</v>
      </c>
      <c r="BD86" s="112">
        <v>230</v>
      </c>
      <c r="BE86" s="112">
        <v>239</v>
      </c>
      <c r="BF86" s="112">
        <v>261</v>
      </c>
      <c r="BG86" s="112">
        <v>257</v>
      </c>
      <c r="BH86" s="112">
        <v>240</v>
      </c>
      <c r="BI86" s="112">
        <v>210</v>
      </c>
      <c r="BJ86" s="112">
        <v>231</v>
      </c>
      <c r="BK86" s="112">
        <v>251</v>
      </c>
      <c r="BL86" s="112">
        <v>221</v>
      </c>
      <c r="BM86" s="112">
        <v>241</v>
      </c>
      <c r="BN86" s="112">
        <v>290</v>
      </c>
      <c r="BO86" s="112">
        <v>292</v>
      </c>
      <c r="BP86" s="112">
        <v>246</v>
      </c>
      <c r="BQ86" s="112">
        <v>261</v>
      </c>
      <c r="BR86" s="112">
        <v>298</v>
      </c>
      <c r="BS86" s="112">
        <v>319</v>
      </c>
      <c r="BT86" s="112">
        <v>293</v>
      </c>
      <c r="BU86" s="112">
        <v>340</v>
      </c>
      <c r="BV86" s="112">
        <v>385</v>
      </c>
      <c r="BW86" s="112">
        <v>357</v>
      </c>
      <c r="BX86" s="112">
        <v>339</v>
      </c>
      <c r="BY86" s="112">
        <v>347</v>
      </c>
      <c r="BZ86" s="112">
        <v>391</v>
      </c>
      <c r="CA86" s="112">
        <v>378</v>
      </c>
      <c r="CB86" s="112">
        <v>359</v>
      </c>
      <c r="CC86" s="112">
        <v>327</v>
      </c>
      <c r="CD86" s="112">
        <v>439</v>
      </c>
      <c r="CE86" s="112">
        <v>427</v>
      </c>
      <c r="CF86" s="112">
        <v>424</v>
      </c>
      <c r="CG86" s="112">
        <v>420</v>
      </c>
      <c r="CH86" s="112">
        <v>515</v>
      </c>
      <c r="CI86" s="112">
        <v>513</v>
      </c>
      <c r="CJ86" s="112">
        <v>512</v>
      </c>
      <c r="CK86" s="112">
        <v>463</v>
      </c>
      <c r="CL86" s="112">
        <v>459</v>
      </c>
      <c r="CM86" s="112">
        <v>433</v>
      </c>
      <c r="CN86" s="112">
        <v>420</v>
      </c>
      <c r="CO86" s="112">
        <v>450</v>
      </c>
      <c r="CP86" s="112">
        <v>444</v>
      </c>
      <c r="CQ86" s="112">
        <v>439</v>
      </c>
      <c r="CR86" s="112">
        <v>429</v>
      </c>
      <c r="CS86" s="112">
        <v>473</v>
      </c>
      <c r="CT86" s="112">
        <v>511</v>
      </c>
      <c r="CU86" s="112">
        <v>541</v>
      </c>
      <c r="CV86" s="112">
        <v>636</v>
      </c>
      <c r="CW86" s="112">
        <v>606</v>
      </c>
      <c r="CX86" s="112">
        <v>663</v>
      </c>
      <c r="CY86" s="112">
        <v>594</v>
      </c>
      <c r="CZ86" s="112">
        <v>475</v>
      </c>
      <c r="DA86" s="112">
        <v>602</v>
      </c>
      <c r="DB86" s="112">
        <v>663</v>
      </c>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row>
    <row r="87" spans="1:130">
      <c r="B87" s="106" t="s">
        <v>6</v>
      </c>
      <c r="C87" s="112"/>
      <c r="D87" s="112"/>
      <c r="E87" s="112"/>
      <c r="F87" s="112"/>
      <c r="G87" s="112"/>
      <c r="H87" s="112"/>
      <c r="I87" s="112"/>
      <c r="J87" s="112"/>
      <c r="K87" s="112"/>
      <c r="L87" s="112"/>
      <c r="M87" s="112"/>
      <c r="N87" s="112"/>
      <c r="O87" s="112"/>
      <c r="P87" s="112"/>
      <c r="Q87" s="112"/>
      <c r="R87" s="112"/>
      <c r="S87" s="112">
        <v>36.5</v>
      </c>
      <c r="T87" s="112">
        <v>36.5</v>
      </c>
      <c r="U87" s="112">
        <v>36.5</v>
      </c>
      <c r="V87" s="112">
        <v>36.5</v>
      </c>
      <c r="W87" s="112">
        <v>38</v>
      </c>
      <c r="X87" s="112">
        <v>38</v>
      </c>
      <c r="Y87" s="112">
        <v>38</v>
      </c>
      <c r="Z87" s="112">
        <v>38</v>
      </c>
      <c r="AA87" s="112">
        <v>42.25</v>
      </c>
      <c r="AB87" s="112">
        <v>42.25</v>
      </c>
      <c r="AC87" s="112">
        <v>42.25</v>
      </c>
      <c r="AD87" s="112">
        <v>42.25</v>
      </c>
      <c r="AE87" s="112">
        <v>44.5</v>
      </c>
      <c r="AF87" s="112">
        <v>44.5</v>
      </c>
      <c r="AG87" s="112">
        <v>44.5</v>
      </c>
      <c r="AH87" s="112">
        <v>44.5</v>
      </c>
      <c r="AI87" s="112">
        <v>49.75</v>
      </c>
      <c r="AJ87" s="112">
        <v>49.75</v>
      </c>
      <c r="AK87" s="112">
        <v>49.75</v>
      </c>
      <c r="AL87" s="112">
        <v>49.75</v>
      </c>
      <c r="AM87" s="112">
        <v>62.25</v>
      </c>
      <c r="AN87" s="112">
        <v>62.25</v>
      </c>
      <c r="AO87" s="112">
        <v>62.25</v>
      </c>
      <c r="AP87" s="112">
        <v>62.25</v>
      </c>
      <c r="AQ87" s="112">
        <v>70.25</v>
      </c>
      <c r="AR87" s="112">
        <v>70.25</v>
      </c>
      <c r="AS87" s="112">
        <v>70.25</v>
      </c>
      <c r="AT87" s="112">
        <v>70.25</v>
      </c>
      <c r="AU87" s="112">
        <v>87</v>
      </c>
      <c r="AV87" s="112">
        <v>95</v>
      </c>
      <c r="AW87" s="112">
        <v>97</v>
      </c>
      <c r="AX87" s="112">
        <v>105</v>
      </c>
      <c r="AY87" s="112">
        <v>113</v>
      </c>
      <c r="AZ87" s="112">
        <v>103</v>
      </c>
      <c r="BA87" s="112">
        <v>110</v>
      </c>
      <c r="BB87" s="112">
        <v>118</v>
      </c>
      <c r="BC87" s="112">
        <v>130</v>
      </c>
      <c r="BD87" s="112">
        <v>136</v>
      </c>
      <c r="BE87" s="112">
        <v>152</v>
      </c>
      <c r="BF87" s="112">
        <v>157</v>
      </c>
      <c r="BG87" s="112">
        <v>165</v>
      </c>
      <c r="BH87" s="112">
        <v>136</v>
      </c>
      <c r="BI87" s="112">
        <v>129</v>
      </c>
      <c r="BJ87" s="112">
        <v>152</v>
      </c>
      <c r="BK87" s="112">
        <v>172</v>
      </c>
      <c r="BL87" s="112">
        <v>141</v>
      </c>
      <c r="BM87" s="112">
        <v>145</v>
      </c>
      <c r="BN87" s="112">
        <v>178</v>
      </c>
      <c r="BO87" s="112">
        <v>215</v>
      </c>
      <c r="BP87" s="112">
        <v>169</v>
      </c>
      <c r="BQ87" s="112">
        <v>182</v>
      </c>
      <c r="BR87" s="112">
        <v>225</v>
      </c>
      <c r="BS87" s="112">
        <v>213</v>
      </c>
      <c r="BT87" s="112">
        <v>197</v>
      </c>
      <c r="BU87" s="112">
        <v>228</v>
      </c>
      <c r="BV87" s="112">
        <v>275</v>
      </c>
      <c r="BW87" s="112">
        <v>261</v>
      </c>
      <c r="BX87" s="112">
        <v>231</v>
      </c>
      <c r="BY87" s="112">
        <v>250</v>
      </c>
      <c r="BZ87" s="112">
        <v>274</v>
      </c>
      <c r="CA87" s="112">
        <v>284</v>
      </c>
      <c r="CB87" s="112">
        <v>244</v>
      </c>
      <c r="CC87" s="112">
        <v>223</v>
      </c>
      <c r="CD87" s="112">
        <v>318</v>
      </c>
      <c r="CE87" s="112">
        <v>320</v>
      </c>
      <c r="CF87" s="112">
        <v>287</v>
      </c>
      <c r="CG87" s="112">
        <v>288</v>
      </c>
      <c r="CH87" s="112">
        <v>341</v>
      </c>
      <c r="CI87" s="112">
        <v>334</v>
      </c>
      <c r="CJ87" s="112">
        <v>314</v>
      </c>
      <c r="CK87" s="112">
        <v>303</v>
      </c>
      <c r="CL87" s="112">
        <v>316</v>
      </c>
      <c r="CM87" s="112">
        <v>287</v>
      </c>
      <c r="CN87" s="112">
        <v>275</v>
      </c>
      <c r="CO87" s="112">
        <v>289</v>
      </c>
      <c r="CP87" s="112">
        <v>292</v>
      </c>
      <c r="CQ87" s="112">
        <v>274</v>
      </c>
      <c r="CR87" s="112">
        <v>278</v>
      </c>
      <c r="CS87" s="112">
        <v>310</v>
      </c>
      <c r="CT87" s="112">
        <v>334</v>
      </c>
      <c r="CU87" s="112">
        <v>352</v>
      </c>
      <c r="CV87" s="112">
        <v>380</v>
      </c>
      <c r="CW87" s="112">
        <v>415</v>
      </c>
      <c r="CX87" s="112">
        <v>443</v>
      </c>
      <c r="CY87" s="112">
        <v>371</v>
      </c>
      <c r="CZ87" s="112">
        <v>304</v>
      </c>
      <c r="DA87" s="112">
        <v>392</v>
      </c>
      <c r="DB87" s="112">
        <v>432</v>
      </c>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row>
    <row r="88" spans="1:130">
      <c r="B88" s="106" t="s">
        <v>7</v>
      </c>
      <c r="C88" s="112"/>
      <c r="D88" s="112"/>
      <c r="E88" s="112"/>
      <c r="F88" s="112"/>
      <c r="G88" s="112"/>
      <c r="H88" s="112"/>
      <c r="I88" s="112"/>
      <c r="J88" s="112"/>
      <c r="K88" s="112"/>
      <c r="L88" s="112"/>
      <c r="M88" s="112"/>
      <c r="N88" s="112"/>
      <c r="O88" s="112"/>
      <c r="P88" s="112"/>
      <c r="Q88" s="112"/>
      <c r="R88" s="112"/>
      <c r="S88" s="112">
        <v>18.25</v>
      </c>
      <c r="T88" s="112">
        <v>18.25</v>
      </c>
      <c r="U88" s="112">
        <v>18.25</v>
      </c>
      <c r="V88" s="112">
        <v>18.25</v>
      </c>
      <c r="W88" s="112">
        <v>26</v>
      </c>
      <c r="X88" s="112">
        <v>26</v>
      </c>
      <c r="Y88" s="112">
        <v>26</v>
      </c>
      <c r="Z88" s="112">
        <v>26</v>
      </c>
      <c r="AA88" s="112">
        <v>21.75</v>
      </c>
      <c r="AB88" s="112">
        <v>21.75</v>
      </c>
      <c r="AC88" s="112">
        <v>21.75</v>
      </c>
      <c r="AD88" s="112">
        <v>21.75</v>
      </c>
      <c r="AE88" s="112">
        <v>24.5</v>
      </c>
      <c r="AF88" s="112">
        <v>24.5</v>
      </c>
      <c r="AG88" s="112">
        <v>24.5</v>
      </c>
      <c r="AH88" s="112">
        <v>24.5</v>
      </c>
      <c r="AI88" s="112">
        <v>26</v>
      </c>
      <c r="AJ88" s="112">
        <v>26</v>
      </c>
      <c r="AK88" s="112">
        <v>26</v>
      </c>
      <c r="AL88" s="112">
        <v>26</v>
      </c>
      <c r="AM88" s="112">
        <v>22.5</v>
      </c>
      <c r="AN88" s="112">
        <v>22.5</v>
      </c>
      <c r="AO88" s="112">
        <v>22.5</v>
      </c>
      <c r="AP88" s="112">
        <v>22.5</v>
      </c>
      <c r="AQ88" s="112">
        <v>28.25</v>
      </c>
      <c r="AR88" s="112">
        <v>28.25</v>
      </c>
      <c r="AS88" s="112">
        <v>28.25</v>
      </c>
      <c r="AT88" s="112">
        <v>28.25</v>
      </c>
      <c r="AU88" s="112">
        <v>24</v>
      </c>
      <c r="AV88" s="112">
        <v>41</v>
      </c>
      <c r="AW88" s="112">
        <v>40</v>
      </c>
      <c r="AX88" s="112">
        <v>50</v>
      </c>
      <c r="AY88" s="112">
        <v>45</v>
      </c>
      <c r="AZ88" s="112">
        <v>63</v>
      </c>
      <c r="BA88" s="112">
        <v>56</v>
      </c>
      <c r="BB88" s="112">
        <v>74</v>
      </c>
      <c r="BC88" s="112">
        <v>51</v>
      </c>
      <c r="BD88" s="112">
        <v>93</v>
      </c>
      <c r="BE88" s="112">
        <v>83</v>
      </c>
      <c r="BF88" s="112">
        <v>101</v>
      </c>
      <c r="BG88" s="112">
        <v>87</v>
      </c>
      <c r="BH88" s="112">
        <v>102</v>
      </c>
      <c r="BI88" s="112">
        <v>76</v>
      </c>
      <c r="BJ88" s="112">
        <v>77</v>
      </c>
      <c r="BK88" s="112">
        <v>76</v>
      </c>
      <c r="BL88" s="112">
        <v>79</v>
      </c>
      <c r="BM88" s="112">
        <v>91</v>
      </c>
      <c r="BN88" s="112">
        <v>110</v>
      </c>
      <c r="BO88" s="112">
        <v>77</v>
      </c>
      <c r="BP88" s="112">
        <v>77</v>
      </c>
      <c r="BQ88" s="112">
        <v>78</v>
      </c>
      <c r="BR88" s="112">
        <v>74</v>
      </c>
      <c r="BS88" s="112">
        <v>101</v>
      </c>
      <c r="BT88" s="112">
        <v>96</v>
      </c>
      <c r="BU88" s="112">
        <v>109</v>
      </c>
      <c r="BV88" s="112">
        <v>110</v>
      </c>
      <c r="BW88" s="112">
        <v>95</v>
      </c>
      <c r="BX88" s="112">
        <v>108</v>
      </c>
      <c r="BY88" s="112">
        <v>97</v>
      </c>
      <c r="BZ88" s="112">
        <v>116</v>
      </c>
      <c r="CA88" s="112">
        <v>94</v>
      </c>
      <c r="CB88" s="112">
        <v>115</v>
      </c>
      <c r="CC88" s="112">
        <v>104</v>
      </c>
      <c r="CD88" s="112">
        <v>121</v>
      </c>
      <c r="CE88" s="112">
        <v>107</v>
      </c>
      <c r="CF88" s="112">
        <v>137</v>
      </c>
      <c r="CG88" s="112">
        <v>132</v>
      </c>
      <c r="CH88" s="112">
        <v>174</v>
      </c>
      <c r="CI88" s="112">
        <v>179</v>
      </c>
      <c r="CJ88" s="112">
        <v>200</v>
      </c>
      <c r="CK88" s="112">
        <v>159</v>
      </c>
      <c r="CL88" s="112">
        <v>141</v>
      </c>
      <c r="CM88" s="112">
        <v>146</v>
      </c>
      <c r="CN88" s="112">
        <v>145</v>
      </c>
      <c r="CO88" s="112">
        <v>161</v>
      </c>
      <c r="CP88" s="112">
        <v>152</v>
      </c>
      <c r="CQ88" s="112">
        <v>165</v>
      </c>
      <c r="CR88" s="112">
        <v>151</v>
      </c>
      <c r="CS88" s="112">
        <v>162</v>
      </c>
      <c r="CT88" s="112">
        <v>178</v>
      </c>
      <c r="CU88" s="112">
        <v>190</v>
      </c>
      <c r="CV88" s="112">
        <v>258</v>
      </c>
      <c r="CW88" s="112">
        <v>189</v>
      </c>
      <c r="CX88" s="112">
        <v>219</v>
      </c>
      <c r="CY88" s="112">
        <v>225</v>
      </c>
      <c r="CZ88" s="112">
        <v>171</v>
      </c>
      <c r="DA88" s="112">
        <v>209</v>
      </c>
      <c r="DB88" s="112">
        <v>231</v>
      </c>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row>
    <row r="89" spans="1:130">
      <c r="B89" s="107" t="s">
        <v>8</v>
      </c>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12"/>
      <c r="AA89" s="112"/>
      <c r="AB89" s="112"/>
      <c r="AC89" s="112"/>
      <c r="AD89" s="112"/>
      <c r="AE89" s="112"/>
      <c r="AF89" s="112"/>
      <c r="AG89" s="112"/>
      <c r="AH89" s="112"/>
      <c r="AI89" s="112"/>
      <c r="AJ89" s="112"/>
      <c r="AK89" s="112"/>
      <c r="AL89" s="112"/>
      <c r="AM89" s="112"/>
      <c r="AN89" s="112"/>
      <c r="AO89" s="112"/>
      <c r="AP89" s="112"/>
      <c r="AQ89" s="112"/>
      <c r="AR89" s="112"/>
      <c r="AS89" s="112"/>
      <c r="AT89" s="112"/>
      <c r="AU89" s="112">
        <v>-2</v>
      </c>
      <c r="AV89" s="112">
        <v>-2</v>
      </c>
      <c r="AW89" s="112">
        <v>-3</v>
      </c>
      <c r="AX89" s="112">
        <v>-3</v>
      </c>
      <c r="AY89" s="112">
        <v>-2</v>
      </c>
      <c r="AZ89" s="112">
        <v>-2</v>
      </c>
      <c r="BA89" s="112">
        <v>-3</v>
      </c>
      <c r="BB89" s="112">
        <v>-3</v>
      </c>
      <c r="BC89" s="112">
        <v>-2</v>
      </c>
      <c r="BD89" s="112">
        <v>-2</v>
      </c>
      <c r="BE89" s="112">
        <v>-3</v>
      </c>
      <c r="BF89" s="112">
        <v>-3</v>
      </c>
      <c r="BG89" s="112">
        <v>-2</v>
      </c>
      <c r="BH89" s="112">
        <v>-3</v>
      </c>
      <c r="BI89" s="112">
        <v>-3</v>
      </c>
      <c r="BJ89" s="112">
        <v>-4</v>
      </c>
      <c r="BK89" s="112">
        <v>-3</v>
      </c>
      <c r="BL89" s="112">
        <v>-3</v>
      </c>
      <c r="BM89" s="112">
        <v>-4</v>
      </c>
      <c r="BN89" s="112">
        <v>-4</v>
      </c>
      <c r="BO89" s="112">
        <v>-2</v>
      </c>
      <c r="BP89" s="112">
        <v>-2</v>
      </c>
      <c r="BQ89" s="112">
        <v>-8</v>
      </c>
      <c r="BR89" s="112">
        <v>-4</v>
      </c>
      <c r="BS89" s="112">
        <v>-3</v>
      </c>
      <c r="BT89" s="112">
        <v>-5</v>
      </c>
      <c r="BU89" s="112">
        <v>-4</v>
      </c>
      <c r="BV89" s="112">
        <v>-6</v>
      </c>
      <c r="BW89" s="112">
        <v>-5</v>
      </c>
      <c r="BX89" s="112">
        <v>-9</v>
      </c>
      <c r="BY89" s="112">
        <v>-4</v>
      </c>
      <c r="BZ89" s="112">
        <v>-5</v>
      </c>
      <c r="CA89" s="112">
        <v>-5</v>
      </c>
      <c r="CB89" s="112">
        <v>-12</v>
      </c>
      <c r="CC89" s="112">
        <v>-5</v>
      </c>
      <c r="CD89" s="112">
        <v>-5</v>
      </c>
      <c r="CE89" s="112">
        <v>-5</v>
      </c>
      <c r="CF89" s="112">
        <v>-10</v>
      </c>
      <c r="CG89" s="112">
        <v>-6</v>
      </c>
      <c r="CH89" s="112">
        <v>-5</v>
      </c>
      <c r="CI89" s="112">
        <v>-101</v>
      </c>
      <c r="CJ89" s="112">
        <v>-32</v>
      </c>
      <c r="CK89" s="112">
        <v>-38</v>
      </c>
      <c r="CL89" s="112">
        <v>149</v>
      </c>
      <c r="CM89" s="112">
        <v>67</v>
      </c>
      <c r="CN89" s="112">
        <v>-14</v>
      </c>
      <c r="CO89" s="112">
        <v>12</v>
      </c>
      <c r="CP89" s="112">
        <v>21</v>
      </c>
      <c r="CQ89" s="112">
        <v>-99</v>
      </c>
      <c r="CR89" s="112">
        <v>47</v>
      </c>
      <c r="CS89" s="112">
        <v>21</v>
      </c>
      <c r="CT89" s="112">
        <v>20</v>
      </c>
      <c r="CU89" s="112">
        <v>-41</v>
      </c>
      <c r="CV89" s="112">
        <v>-113</v>
      </c>
      <c r="CW89" s="112">
        <v>-134</v>
      </c>
      <c r="CX89" s="112">
        <v>69</v>
      </c>
      <c r="CY89" s="112">
        <v>-21</v>
      </c>
      <c r="CZ89" s="112">
        <v>107</v>
      </c>
      <c r="DA89" s="112">
        <v>-166</v>
      </c>
      <c r="DB89" s="112">
        <v>47</v>
      </c>
      <c r="DC89" s="112"/>
      <c r="DD89" s="112"/>
      <c r="DE89" s="112"/>
      <c r="DF89" s="112"/>
      <c r="DG89" s="112"/>
      <c r="DH89" s="112"/>
      <c r="DI89" s="112"/>
      <c r="DJ89" s="112"/>
      <c r="DK89" s="112"/>
      <c r="DL89" s="112"/>
      <c r="DM89" s="112"/>
      <c r="DN89" s="112"/>
      <c r="DO89" s="112"/>
      <c r="DP89" s="112"/>
      <c r="DQ89" s="112"/>
      <c r="DR89" s="112"/>
      <c r="DS89" s="112"/>
      <c r="DT89" s="112"/>
      <c r="DU89" s="112"/>
      <c r="DV89" s="112"/>
      <c r="DW89" s="112"/>
      <c r="DX89" s="112"/>
      <c r="DY89" s="112"/>
      <c r="DZ89" s="112"/>
    </row>
    <row r="90" spans="1:130">
      <c r="B90" s="106"/>
    </row>
    <row r="91" spans="1:130" ht="18.75" customHeight="1">
      <c r="B91" s="233" t="s">
        <v>9</v>
      </c>
      <c r="C91" s="234"/>
      <c r="D91" s="234"/>
      <c r="E91" s="234"/>
      <c r="F91" s="234"/>
      <c r="G91" s="234"/>
      <c r="H91" s="234"/>
      <c r="I91" s="234"/>
      <c r="J91" s="234"/>
      <c r="K91" s="234"/>
      <c r="L91" s="234"/>
      <c r="M91" s="234"/>
      <c r="N91" s="234"/>
      <c r="O91" s="234"/>
      <c r="P91" s="234"/>
      <c r="Q91" s="234"/>
      <c r="R91" s="234"/>
      <c r="S91" s="234">
        <v>-71</v>
      </c>
      <c r="T91" s="234">
        <v>-71</v>
      </c>
      <c r="U91" s="234">
        <v>-71</v>
      </c>
      <c r="V91" s="234">
        <v>-71</v>
      </c>
      <c r="W91" s="234">
        <v>-96.5</v>
      </c>
      <c r="X91" s="234">
        <v>-96.5</v>
      </c>
      <c r="Y91" s="234">
        <v>-96.5</v>
      </c>
      <c r="Z91" s="234">
        <v>-96.5</v>
      </c>
      <c r="AA91" s="234">
        <v>-76.5</v>
      </c>
      <c r="AB91" s="234">
        <v>-76.5</v>
      </c>
      <c r="AC91" s="234">
        <v>-76.5</v>
      </c>
      <c r="AD91" s="234">
        <v>-76.5</v>
      </c>
      <c r="AE91" s="234">
        <v>-85.75</v>
      </c>
      <c r="AF91" s="234">
        <v>-85.75</v>
      </c>
      <c r="AG91" s="234">
        <v>-85.75</v>
      </c>
      <c r="AH91" s="234">
        <v>-85.75</v>
      </c>
      <c r="AI91" s="234">
        <v>-58.75</v>
      </c>
      <c r="AJ91" s="234">
        <v>-58.75</v>
      </c>
      <c r="AK91" s="234">
        <v>-58.75</v>
      </c>
      <c r="AL91" s="234">
        <v>-58.75</v>
      </c>
      <c r="AM91" s="234">
        <v>-64.75</v>
      </c>
      <c r="AN91" s="234">
        <v>-64.75</v>
      </c>
      <c r="AO91" s="234">
        <v>-64.75</v>
      </c>
      <c r="AP91" s="234">
        <v>-64.75</v>
      </c>
      <c r="AQ91" s="234">
        <v>-73</v>
      </c>
      <c r="AR91" s="234">
        <v>-73</v>
      </c>
      <c r="AS91" s="234">
        <v>-73</v>
      </c>
      <c r="AT91" s="234">
        <v>-73</v>
      </c>
      <c r="AU91" s="234">
        <v>-73</v>
      </c>
      <c r="AV91" s="234">
        <v>-95</v>
      </c>
      <c r="AW91" s="234">
        <v>-114</v>
      </c>
      <c r="AX91" s="234">
        <v>-121</v>
      </c>
      <c r="AY91" s="234">
        <v>-73</v>
      </c>
      <c r="AZ91" s="234">
        <v>-85</v>
      </c>
      <c r="BA91" s="234">
        <v>-94</v>
      </c>
      <c r="BB91" s="234">
        <v>-101</v>
      </c>
      <c r="BC91" s="234">
        <v>-60</v>
      </c>
      <c r="BD91" s="234">
        <v>-90</v>
      </c>
      <c r="BE91" s="234">
        <v>-113</v>
      </c>
      <c r="BF91" s="234">
        <v>-125</v>
      </c>
      <c r="BG91" s="234">
        <v>-119</v>
      </c>
      <c r="BH91" s="234">
        <v>-140</v>
      </c>
      <c r="BI91" s="234">
        <v>-124</v>
      </c>
      <c r="BJ91" s="234">
        <v>-145</v>
      </c>
      <c r="BK91" s="234">
        <v>-112</v>
      </c>
      <c r="BL91" s="234">
        <v>-115</v>
      </c>
      <c r="BM91" s="234">
        <v>-122</v>
      </c>
      <c r="BN91" s="234">
        <v>-169</v>
      </c>
      <c r="BO91" s="234">
        <v>-119</v>
      </c>
      <c r="BP91" s="234">
        <v>-147</v>
      </c>
      <c r="BQ91" s="234">
        <v>-149</v>
      </c>
      <c r="BR91" s="234">
        <v>-170</v>
      </c>
      <c r="BS91" s="234">
        <v>-150</v>
      </c>
      <c r="BT91" s="234">
        <v>-187</v>
      </c>
      <c r="BU91" s="234">
        <v>-213</v>
      </c>
      <c r="BV91" s="234">
        <v>-195</v>
      </c>
      <c r="BW91" s="234">
        <v>-168</v>
      </c>
      <c r="BX91" s="234">
        <v>-164</v>
      </c>
      <c r="BY91" s="234">
        <v>-185</v>
      </c>
      <c r="BZ91" s="234">
        <v>-241</v>
      </c>
      <c r="CA91" s="234">
        <v>-245</v>
      </c>
      <c r="CB91" s="234">
        <v>-220</v>
      </c>
      <c r="CC91" s="234">
        <v>-225</v>
      </c>
      <c r="CD91" s="234">
        <v>-229</v>
      </c>
      <c r="CE91" s="234">
        <v>-295</v>
      </c>
      <c r="CF91" s="234">
        <v>-306</v>
      </c>
      <c r="CG91" s="234">
        <v>-314</v>
      </c>
      <c r="CH91" s="234">
        <v>-340</v>
      </c>
      <c r="CI91" s="234">
        <v>-316</v>
      </c>
      <c r="CJ91" s="234">
        <v>-352</v>
      </c>
      <c r="CK91" s="234">
        <v>-341</v>
      </c>
      <c r="CL91" s="234">
        <v>-300</v>
      </c>
      <c r="CM91" s="234">
        <v>-230</v>
      </c>
      <c r="CN91" s="234">
        <v>-224</v>
      </c>
      <c r="CO91" s="234">
        <v>-276</v>
      </c>
      <c r="CP91" s="234">
        <v>-240</v>
      </c>
      <c r="CQ91" s="234">
        <v>-277</v>
      </c>
      <c r="CR91" s="234">
        <v>-211</v>
      </c>
      <c r="CS91" s="234">
        <v>-233</v>
      </c>
      <c r="CT91" s="234">
        <v>-293</v>
      </c>
      <c r="CU91" s="234">
        <v>-271</v>
      </c>
      <c r="CV91" s="234">
        <v>-298</v>
      </c>
      <c r="CW91" s="234">
        <v>-294</v>
      </c>
      <c r="CX91" s="234">
        <v>-303</v>
      </c>
      <c r="CY91" s="234">
        <v>-379</v>
      </c>
      <c r="CZ91" s="234">
        <v>-270</v>
      </c>
      <c r="DA91" s="234">
        <v>-255</v>
      </c>
      <c r="DB91" s="234">
        <v>-341</v>
      </c>
      <c r="DC91" s="234"/>
      <c r="DD91" s="234"/>
      <c r="DE91" s="234"/>
      <c r="DF91" s="234"/>
      <c r="DG91" s="234"/>
      <c r="DH91" s="234"/>
      <c r="DI91" s="234"/>
      <c r="DJ91" s="234"/>
      <c r="DK91" s="234"/>
      <c r="DL91" s="234"/>
      <c r="DM91" s="234"/>
      <c r="DN91" s="234"/>
      <c r="DO91" s="234"/>
      <c r="DP91" s="234"/>
      <c r="DQ91" s="234"/>
      <c r="DR91" s="234"/>
      <c r="DS91" s="234"/>
      <c r="DT91" s="234"/>
      <c r="DU91" s="234"/>
      <c r="DV91" s="234"/>
      <c r="DW91" s="234"/>
      <c r="DX91" s="234"/>
      <c r="DY91" s="234"/>
      <c r="DZ91" s="234"/>
    </row>
    <row r="92" spans="1:130">
      <c r="A92" t="s">
        <v>1446</v>
      </c>
      <c r="B92" s="107" t="s">
        <v>10</v>
      </c>
      <c r="C92" s="112"/>
      <c r="D92" s="112"/>
      <c r="E92" s="112"/>
      <c r="F92" s="112"/>
      <c r="G92" s="112"/>
      <c r="H92" s="112"/>
      <c r="I92" s="112"/>
      <c r="J92" s="112"/>
      <c r="K92" s="112"/>
      <c r="L92" s="112"/>
      <c r="M92" s="112"/>
      <c r="N92" s="112"/>
      <c r="O92" s="112"/>
      <c r="P92" s="112"/>
      <c r="Q92" s="112"/>
      <c r="R92" s="112"/>
      <c r="S92" s="112">
        <v>33</v>
      </c>
      <c r="T92" s="112">
        <v>33</v>
      </c>
      <c r="U92" s="112">
        <v>33</v>
      </c>
      <c r="V92" s="112">
        <v>33</v>
      </c>
      <c r="W92" s="112">
        <v>33.25</v>
      </c>
      <c r="X92" s="112">
        <v>33.25</v>
      </c>
      <c r="Y92" s="112">
        <v>33.25</v>
      </c>
      <c r="Z92" s="112">
        <v>33.25</v>
      </c>
      <c r="AA92" s="112">
        <v>46.5</v>
      </c>
      <c r="AB92" s="112">
        <v>46.5</v>
      </c>
      <c r="AC92" s="112">
        <v>46.5</v>
      </c>
      <c r="AD92" s="112">
        <v>46.5</v>
      </c>
      <c r="AE92" s="112">
        <v>48.75</v>
      </c>
      <c r="AF92" s="112">
        <v>48.75</v>
      </c>
      <c r="AG92" s="112">
        <v>48.75</v>
      </c>
      <c r="AH92" s="112">
        <v>48.75</v>
      </c>
      <c r="AI92" s="112">
        <v>58.75</v>
      </c>
      <c r="AJ92" s="112">
        <v>58.75</v>
      </c>
      <c r="AK92" s="112">
        <v>58.75</v>
      </c>
      <c r="AL92" s="112">
        <v>58.75</v>
      </c>
      <c r="AM92" s="112">
        <v>77.5</v>
      </c>
      <c r="AN92" s="112">
        <v>77.5</v>
      </c>
      <c r="AO92" s="112">
        <v>77.5</v>
      </c>
      <c r="AP92" s="112">
        <v>77.5</v>
      </c>
      <c r="AQ92" s="112">
        <v>86</v>
      </c>
      <c r="AR92" s="112">
        <v>86</v>
      </c>
      <c r="AS92" s="112">
        <v>86</v>
      </c>
      <c r="AT92" s="112">
        <v>86</v>
      </c>
      <c r="AU92" s="112">
        <v>97</v>
      </c>
      <c r="AV92" s="112">
        <v>116</v>
      </c>
      <c r="AW92" s="112">
        <v>92</v>
      </c>
      <c r="AX92" s="112">
        <v>95</v>
      </c>
      <c r="AY92" s="112">
        <v>144</v>
      </c>
      <c r="AZ92" s="112">
        <v>151</v>
      </c>
      <c r="BA92" s="112">
        <v>139</v>
      </c>
      <c r="BB92" s="112">
        <v>141</v>
      </c>
      <c r="BC92" s="112">
        <v>136</v>
      </c>
      <c r="BD92" s="112">
        <v>141</v>
      </c>
      <c r="BE92" s="112">
        <v>116</v>
      </c>
      <c r="BF92" s="112">
        <v>116</v>
      </c>
      <c r="BG92" s="112">
        <v>131</v>
      </c>
      <c r="BH92" s="112">
        <v>125</v>
      </c>
      <c r="BI92" s="112">
        <v>123</v>
      </c>
      <c r="BJ92" s="112">
        <v>114</v>
      </c>
      <c r="BK92" s="112">
        <v>129</v>
      </c>
      <c r="BL92" s="112">
        <v>137</v>
      </c>
      <c r="BM92" s="112">
        <v>140</v>
      </c>
      <c r="BN92" s="112">
        <v>128</v>
      </c>
      <c r="BO92" s="112">
        <v>171</v>
      </c>
      <c r="BP92" s="112">
        <v>148</v>
      </c>
      <c r="BQ92" s="112">
        <v>175</v>
      </c>
      <c r="BR92" s="112">
        <v>167</v>
      </c>
      <c r="BS92" s="112">
        <v>188</v>
      </c>
      <c r="BT92" s="112">
        <v>166</v>
      </c>
      <c r="BU92" s="112">
        <v>186</v>
      </c>
      <c r="BV92" s="112">
        <v>180</v>
      </c>
      <c r="BW92" s="112">
        <v>192</v>
      </c>
      <c r="BX92" s="112">
        <v>235</v>
      </c>
      <c r="BY92" s="112">
        <v>226</v>
      </c>
      <c r="BZ92" s="112">
        <v>203</v>
      </c>
      <c r="CA92" s="112">
        <v>214</v>
      </c>
      <c r="CB92" s="112">
        <v>223</v>
      </c>
      <c r="CC92" s="112">
        <v>242</v>
      </c>
      <c r="CD92" s="112">
        <v>239</v>
      </c>
      <c r="CE92" s="112">
        <v>241</v>
      </c>
      <c r="CF92" s="112">
        <v>243</v>
      </c>
      <c r="CG92" s="112">
        <v>246</v>
      </c>
      <c r="CH92" s="112">
        <v>246</v>
      </c>
      <c r="CI92" s="112">
        <v>259</v>
      </c>
      <c r="CJ92" s="112">
        <v>248</v>
      </c>
      <c r="CK92" s="112">
        <v>309</v>
      </c>
      <c r="CL92" s="112">
        <v>286</v>
      </c>
      <c r="CM92" s="112">
        <v>361</v>
      </c>
      <c r="CN92" s="112">
        <v>388</v>
      </c>
      <c r="CO92" s="112">
        <v>402</v>
      </c>
      <c r="CP92" s="112">
        <v>429</v>
      </c>
      <c r="CQ92" s="112">
        <v>396</v>
      </c>
      <c r="CR92" s="112">
        <v>414</v>
      </c>
      <c r="CS92" s="112">
        <v>489</v>
      </c>
      <c r="CT92" s="112">
        <v>443</v>
      </c>
      <c r="CU92" s="112">
        <v>431</v>
      </c>
      <c r="CV92" s="112">
        <v>469</v>
      </c>
      <c r="CW92" s="112">
        <v>594</v>
      </c>
      <c r="CX92" s="112">
        <v>595</v>
      </c>
      <c r="CY92" s="112">
        <v>486</v>
      </c>
      <c r="CZ92" s="112">
        <v>357</v>
      </c>
      <c r="DA92" s="112">
        <v>632</v>
      </c>
      <c r="DB92" s="112">
        <v>422</v>
      </c>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row>
    <row r="93" spans="1:130">
      <c r="B93" s="106" t="s">
        <v>11</v>
      </c>
      <c r="C93" s="112"/>
      <c r="D93" s="112"/>
      <c r="E93" s="112"/>
      <c r="F93" s="112"/>
      <c r="G93" s="112"/>
      <c r="H93" s="112"/>
      <c r="I93" s="112"/>
      <c r="J93" s="112"/>
      <c r="K93" s="112"/>
      <c r="L93" s="112"/>
      <c r="M93" s="112"/>
      <c r="N93" s="112"/>
      <c r="O93" s="112"/>
      <c r="P93" s="112"/>
      <c r="Q93" s="112"/>
      <c r="R93" s="112"/>
      <c r="S93" s="112">
        <v>20.25</v>
      </c>
      <c r="T93" s="112">
        <v>20.25</v>
      </c>
      <c r="U93" s="112">
        <v>20.25</v>
      </c>
      <c r="V93" s="112">
        <v>20.25</v>
      </c>
      <c r="W93" s="112">
        <v>21.5</v>
      </c>
      <c r="X93" s="112">
        <v>21.5</v>
      </c>
      <c r="Y93" s="112">
        <v>21.5</v>
      </c>
      <c r="Z93" s="112">
        <v>21.5</v>
      </c>
      <c r="AA93" s="112">
        <v>30.75</v>
      </c>
      <c r="AB93" s="112">
        <v>30.75</v>
      </c>
      <c r="AC93" s="112">
        <v>30.75</v>
      </c>
      <c r="AD93" s="112">
        <v>30.75</v>
      </c>
      <c r="AE93" s="112">
        <v>30.5</v>
      </c>
      <c r="AF93" s="112">
        <v>30.5</v>
      </c>
      <c r="AG93" s="112">
        <v>30.5</v>
      </c>
      <c r="AH93" s="112">
        <v>30.5</v>
      </c>
      <c r="AI93" s="112">
        <v>25</v>
      </c>
      <c r="AJ93" s="112">
        <v>25</v>
      </c>
      <c r="AK93" s="112">
        <v>25</v>
      </c>
      <c r="AL93" s="112">
        <v>25</v>
      </c>
      <c r="AM93" s="112">
        <v>30</v>
      </c>
      <c r="AN93" s="112">
        <v>30</v>
      </c>
      <c r="AO93" s="112">
        <v>30</v>
      </c>
      <c r="AP93" s="112">
        <v>30</v>
      </c>
      <c r="AQ93" s="112">
        <v>32.75</v>
      </c>
      <c r="AR93" s="112">
        <v>32.75</v>
      </c>
      <c r="AS93" s="112">
        <v>32.75</v>
      </c>
      <c r="AT93" s="112">
        <v>32.75</v>
      </c>
      <c r="AU93" s="112">
        <v>23</v>
      </c>
      <c r="AV93" s="112">
        <v>43</v>
      </c>
      <c r="AW93" s="112">
        <v>27</v>
      </c>
      <c r="AX93" s="112">
        <v>29</v>
      </c>
      <c r="AY93" s="112">
        <v>32</v>
      </c>
      <c r="AZ93" s="112">
        <v>39</v>
      </c>
      <c r="BA93" s="112">
        <v>35</v>
      </c>
      <c r="BB93" s="112">
        <v>36</v>
      </c>
      <c r="BC93" s="112">
        <v>45</v>
      </c>
      <c r="BD93" s="112">
        <v>53</v>
      </c>
      <c r="BE93" s="112">
        <v>40</v>
      </c>
      <c r="BF93" s="112">
        <v>40</v>
      </c>
      <c r="BG93" s="112">
        <v>34</v>
      </c>
      <c r="BH93" s="112">
        <v>32</v>
      </c>
      <c r="BI93" s="112">
        <v>35</v>
      </c>
      <c r="BJ93" s="112">
        <v>29</v>
      </c>
      <c r="BK93" s="112">
        <v>36</v>
      </c>
      <c r="BL93" s="112">
        <v>44</v>
      </c>
      <c r="BM93" s="112">
        <v>49</v>
      </c>
      <c r="BN93" s="112">
        <v>38</v>
      </c>
      <c r="BO93" s="112">
        <v>69</v>
      </c>
      <c r="BP93" s="112">
        <v>53</v>
      </c>
      <c r="BQ93" s="112">
        <v>78</v>
      </c>
      <c r="BR93" s="112">
        <v>71</v>
      </c>
      <c r="BS93" s="112">
        <v>89</v>
      </c>
      <c r="BT93" s="112">
        <v>73</v>
      </c>
      <c r="BU93" s="112">
        <v>89</v>
      </c>
      <c r="BV93" s="112">
        <v>82</v>
      </c>
      <c r="BW93" s="112">
        <v>86</v>
      </c>
      <c r="BX93" s="112">
        <v>121</v>
      </c>
      <c r="BY93" s="112">
        <v>113</v>
      </c>
      <c r="BZ93" s="112">
        <v>94</v>
      </c>
      <c r="CA93" s="112">
        <v>81</v>
      </c>
      <c r="CB93" s="112">
        <v>88</v>
      </c>
      <c r="CC93" s="112">
        <v>104</v>
      </c>
      <c r="CD93" s="112">
        <v>101</v>
      </c>
      <c r="CE93" s="112">
        <v>90</v>
      </c>
      <c r="CF93" s="112">
        <v>92</v>
      </c>
      <c r="CG93" s="112">
        <v>93</v>
      </c>
      <c r="CH93" s="112">
        <v>93</v>
      </c>
      <c r="CI93" s="112">
        <v>89</v>
      </c>
      <c r="CJ93" s="112">
        <v>95</v>
      </c>
      <c r="CK93" s="112">
        <v>111</v>
      </c>
      <c r="CL93" s="112">
        <v>111</v>
      </c>
      <c r="CM93" s="112">
        <v>192</v>
      </c>
      <c r="CN93" s="112">
        <v>211</v>
      </c>
      <c r="CO93" s="112">
        <v>222</v>
      </c>
      <c r="CP93" s="112">
        <v>228</v>
      </c>
      <c r="CQ93" s="112">
        <v>236</v>
      </c>
      <c r="CR93" s="112">
        <v>241</v>
      </c>
      <c r="CS93" s="112">
        <v>241</v>
      </c>
      <c r="CT93" s="112">
        <v>239</v>
      </c>
      <c r="CU93" s="112">
        <v>232</v>
      </c>
      <c r="CV93" s="112">
        <v>273</v>
      </c>
      <c r="CW93" s="112">
        <v>339</v>
      </c>
      <c r="CX93" s="112">
        <v>359</v>
      </c>
      <c r="CY93" s="112">
        <v>331</v>
      </c>
      <c r="CZ93" s="112">
        <v>292</v>
      </c>
      <c r="DA93" s="112">
        <v>513</v>
      </c>
      <c r="DB93" s="112">
        <v>318</v>
      </c>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row>
    <row r="94" spans="1:130">
      <c r="B94" s="106" t="s">
        <v>12</v>
      </c>
      <c r="C94" s="112"/>
      <c r="D94" s="112"/>
      <c r="E94" s="112"/>
      <c r="F94" s="112"/>
      <c r="G94" s="112"/>
      <c r="H94" s="112"/>
      <c r="I94" s="112"/>
      <c r="J94" s="112"/>
      <c r="K94" s="112"/>
      <c r="L94" s="112"/>
      <c r="M94" s="112"/>
      <c r="N94" s="112"/>
      <c r="O94" s="112"/>
      <c r="P94" s="112"/>
      <c r="Q94" s="112"/>
      <c r="R94" s="112"/>
      <c r="S94" s="112">
        <v>13</v>
      </c>
      <c r="T94" s="112">
        <v>13</v>
      </c>
      <c r="U94" s="112">
        <v>13</v>
      </c>
      <c r="V94" s="112">
        <v>13</v>
      </c>
      <c r="W94" s="112">
        <v>11.75</v>
      </c>
      <c r="X94" s="112">
        <v>11.75</v>
      </c>
      <c r="Y94" s="112">
        <v>11.75</v>
      </c>
      <c r="Z94" s="112">
        <v>11.75</v>
      </c>
      <c r="AA94" s="112">
        <v>15.75</v>
      </c>
      <c r="AB94" s="112">
        <v>15.75</v>
      </c>
      <c r="AC94" s="112">
        <v>15.75</v>
      </c>
      <c r="AD94" s="112">
        <v>15.75</v>
      </c>
      <c r="AE94" s="112">
        <v>18.25</v>
      </c>
      <c r="AF94" s="112">
        <v>18.25</v>
      </c>
      <c r="AG94" s="112">
        <v>18.25</v>
      </c>
      <c r="AH94" s="112">
        <v>18.25</v>
      </c>
      <c r="AI94" s="112">
        <v>33.75</v>
      </c>
      <c r="AJ94" s="112">
        <v>33.75</v>
      </c>
      <c r="AK94" s="112">
        <v>33.75</v>
      </c>
      <c r="AL94" s="112">
        <v>33.75</v>
      </c>
      <c r="AM94" s="112">
        <v>47.25</v>
      </c>
      <c r="AN94" s="112">
        <v>47.25</v>
      </c>
      <c r="AO94" s="112">
        <v>47.25</v>
      </c>
      <c r="AP94" s="112">
        <v>47.25</v>
      </c>
      <c r="AQ94" s="112">
        <v>53.25</v>
      </c>
      <c r="AR94" s="112">
        <v>53.25</v>
      </c>
      <c r="AS94" s="112">
        <v>53.25</v>
      </c>
      <c r="AT94" s="112">
        <v>53.25</v>
      </c>
      <c r="AU94" s="112">
        <v>77</v>
      </c>
      <c r="AV94" s="112">
        <v>73</v>
      </c>
      <c r="AW94" s="112">
        <v>72</v>
      </c>
      <c r="AX94" s="112">
        <v>71</v>
      </c>
      <c r="AY94" s="112">
        <v>118</v>
      </c>
      <c r="AZ94" s="112">
        <v>119</v>
      </c>
      <c r="BA94" s="112">
        <v>118</v>
      </c>
      <c r="BB94" s="112">
        <v>117</v>
      </c>
      <c r="BC94" s="112">
        <v>92</v>
      </c>
      <c r="BD94" s="112">
        <v>87</v>
      </c>
      <c r="BE94" s="112">
        <v>81</v>
      </c>
      <c r="BF94" s="112">
        <v>79</v>
      </c>
      <c r="BG94" s="112">
        <v>102</v>
      </c>
      <c r="BH94" s="112">
        <v>99</v>
      </c>
      <c r="BI94" s="112">
        <v>97</v>
      </c>
      <c r="BJ94" s="112">
        <v>95</v>
      </c>
      <c r="BK94" s="112">
        <v>96</v>
      </c>
      <c r="BL94" s="112">
        <v>96</v>
      </c>
      <c r="BM94" s="112">
        <v>97</v>
      </c>
      <c r="BN94" s="112">
        <v>97</v>
      </c>
      <c r="BO94" s="112">
        <v>99</v>
      </c>
      <c r="BP94" s="112">
        <v>96</v>
      </c>
      <c r="BQ94" s="112">
        <v>94</v>
      </c>
      <c r="BR94" s="112">
        <v>93</v>
      </c>
      <c r="BS94" s="112">
        <v>91</v>
      </c>
      <c r="BT94" s="112">
        <v>89</v>
      </c>
      <c r="BU94" s="112">
        <v>90</v>
      </c>
      <c r="BV94" s="112">
        <v>92</v>
      </c>
      <c r="BW94" s="112">
        <v>101</v>
      </c>
      <c r="BX94" s="112">
        <v>100</v>
      </c>
      <c r="BY94" s="112">
        <v>100</v>
      </c>
      <c r="BZ94" s="112">
        <v>102</v>
      </c>
      <c r="CA94" s="112">
        <v>132</v>
      </c>
      <c r="CB94" s="112">
        <v>132</v>
      </c>
      <c r="CC94" s="112">
        <v>132</v>
      </c>
      <c r="CD94" s="112">
        <v>133</v>
      </c>
      <c r="CE94" s="112">
        <v>151</v>
      </c>
      <c r="CF94" s="112">
        <v>150</v>
      </c>
      <c r="CG94" s="112">
        <v>151</v>
      </c>
      <c r="CH94" s="112">
        <v>152</v>
      </c>
      <c r="CI94" s="112">
        <v>170</v>
      </c>
      <c r="CJ94" s="112">
        <v>153</v>
      </c>
      <c r="CK94" s="112">
        <v>197</v>
      </c>
      <c r="CL94" s="112">
        <v>175</v>
      </c>
      <c r="CM94" s="112">
        <v>169</v>
      </c>
      <c r="CN94" s="112">
        <v>177</v>
      </c>
      <c r="CO94" s="112">
        <v>180</v>
      </c>
      <c r="CP94" s="112">
        <v>200</v>
      </c>
      <c r="CQ94" s="112">
        <v>161</v>
      </c>
      <c r="CR94" s="112">
        <v>173</v>
      </c>
      <c r="CS94" s="112">
        <v>248</v>
      </c>
      <c r="CT94" s="112">
        <v>204</v>
      </c>
      <c r="CU94" s="112">
        <v>199</v>
      </c>
      <c r="CV94" s="112">
        <v>196</v>
      </c>
      <c r="CW94" s="112">
        <v>256</v>
      </c>
      <c r="CX94" s="112">
        <v>237</v>
      </c>
      <c r="CY94" s="112">
        <v>155</v>
      </c>
      <c r="CZ94" s="112">
        <v>65</v>
      </c>
      <c r="DA94" s="112">
        <v>118</v>
      </c>
      <c r="DB94" s="112">
        <v>104</v>
      </c>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row>
    <row r="95" spans="1:130">
      <c r="A95" t="s">
        <v>1447</v>
      </c>
      <c r="B95" s="107" t="s">
        <v>13</v>
      </c>
      <c r="C95" s="112"/>
      <c r="D95" s="112"/>
      <c r="E95" s="112"/>
      <c r="F95" s="112"/>
      <c r="G95" s="112"/>
      <c r="H95" s="112"/>
      <c r="I95" s="112"/>
      <c r="J95" s="112"/>
      <c r="K95" s="112"/>
      <c r="L95" s="112"/>
      <c r="M95" s="112"/>
      <c r="N95" s="112"/>
      <c r="O95" s="112"/>
      <c r="P95" s="112"/>
      <c r="Q95" s="112"/>
      <c r="R95" s="112"/>
      <c r="S95" s="112">
        <v>104.25</v>
      </c>
      <c r="T95" s="112">
        <v>104.25</v>
      </c>
      <c r="U95" s="112">
        <v>104.25</v>
      </c>
      <c r="V95" s="112">
        <v>104.25</v>
      </c>
      <c r="W95" s="112">
        <v>129.75</v>
      </c>
      <c r="X95" s="112">
        <v>129.75</v>
      </c>
      <c r="Y95" s="112">
        <v>129.75</v>
      </c>
      <c r="Z95" s="112">
        <v>129.75</v>
      </c>
      <c r="AA95" s="112">
        <v>123</v>
      </c>
      <c r="AB95" s="112">
        <v>123</v>
      </c>
      <c r="AC95" s="112">
        <v>123</v>
      </c>
      <c r="AD95" s="112">
        <v>123</v>
      </c>
      <c r="AE95" s="112">
        <v>134.5</v>
      </c>
      <c r="AF95" s="112">
        <v>134.5</v>
      </c>
      <c r="AG95" s="112">
        <v>134.5</v>
      </c>
      <c r="AH95" s="112">
        <v>134.5</v>
      </c>
      <c r="AI95" s="112">
        <v>117.5</v>
      </c>
      <c r="AJ95" s="112">
        <v>117.5</v>
      </c>
      <c r="AK95" s="112">
        <v>117.5</v>
      </c>
      <c r="AL95" s="112">
        <v>117.5</v>
      </c>
      <c r="AM95" s="112">
        <v>142.25</v>
      </c>
      <c r="AN95" s="112">
        <v>142.25</v>
      </c>
      <c r="AO95" s="112">
        <v>142.25</v>
      </c>
      <c r="AP95" s="112">
        <v>142.25</v>
      </c>
      <c r="AQ95" s="112">
        <v>159</v>
      </c>
      <c r="AR95" s="112">
        <v>159</v>
      </c>
      <c r="AS95" s="112">
        <v>159</v>
      </c>
      <c r="AT95" s="112">
        <v>159</v>
      </c>
      <c r="AU95" s="112">
        <v>164</v>
      </c>
      <c r="AV95" s="112">
        <v>207</v>
      </c>
      <c r="AW95" s="112">
        <v>206</v>
      </c>
      <c r="AX95" s="112">
        <v>217</v>
      </c>
      <c r="AY95" s="112">
        <v>201</v>
      </c>
      <c r="AZ95" s="112">
        <v>226</v>
      </c>
      <c r="BA95" s="112">
        <v>227</v>
      </c>
      <c r="BB95" s="112">
        <v>238</v>
      </c>
      <c r="BC95" s="112">
        <v>179</v>
      </c>
      <c r="BD95" s="112">
        <v>223</v>
      </c>
      <c r="BE95" s="112">
        <v>227</v>
      </c>
      <c r="BF95" s="112">
        <v>240</v>
      </c>
      <c r="BG95" s="112">
        <v>247</v>
      </c>
      <c r="BH95" s="112">
        <v>267</v>
      </c>
      <c r="BI95" s="112">
        <v>245</v>
      </c>
      <c r="BJ95" s="112">
        <v>260</v>
      </c>
      <c r="BK95" s="112">
        <v>237</v>
      </c>
      <c r="BL95" s="112">
        <v>248</v>
      </c>
      <c r="BM95" s="112">
        <v>259</v>
      </c>
      <c r="BN95" s="112">
        <v>298</v>
      </c>
      <c r="BO95" s="112">
        <v>279</v>
      </c>
      <c r="BP95" s="112">
        <v>294</v>
      </c>
      <c r="BQ95" s="112">
        <v>319</v>
      </c>
      <c r="BR95" s="112">
        <v>335</v>
      </c>
      <c r="BS95" s="112">
        <v>330</v>
      </c>
      <c r="BT95" s="112">
        <v>356</v>
      </c>
      <c r="BU95" s="112">
        <v>398</v>
      </c>
      <c r="BV95" s="112">
        <v>374</v>
      </c>
      <c r="BW95" s="112">
        <v>355</v>
      </c>
      <c r="BX95" s="112">
        <v>388</v>
      </c>
      <c r="BY95" s="112">
        <v>403</v>
      </c>
      <c r="BZ95" s="112">
        <v>444</v>
      </c>
      <c r="CA95" s="112">
        <v>458</v>
      </c>
      <c r="CB95" s="112">
        <v>438</v>
      </c>
      <c r="CC95" s="112">
        <v>462</v>
      </c>
      <c r="CD95" s="112">
        <v>463</v>
      </c>
      <c r="CE95" s="112">
        <v>537</v>
      </c>
      <c r="CF95" s="112">
        <v>551</v>
      </c>
      <c r="CG95" s="112">
        <v>562</v>
      </c>
      <c r="CH95" s="112">
        <v>590</v>
      </c>
      <c r="CI95" s="112">
        <v>575</v>
      </c>
      <c r="CJ95" s="112">
        <v>600</v>
      </c>
      <c r="CK95" s="112">
        <v>650</v>
      </c>
      <c r="CL95" s="112">
        <v>586</v>
      </c>
      <c r="CM95" s="112">
        <v>591</v>
      </c>
      <c r="CN95" s="112">
        <v>612</v>
      </c>
      <c r="CO95" s="112">
        <v>678</v>
      </c>
      <c r="CP95" s="112">
        <v>669</v>
      </c>
      <c r="CQ95" s="112">
        <v>673</v>
      </c>
      <c r="CR95" s="112">
        <v>626</v>
      </c>
      <c r="CS95" s="112">
        <v>722</v>
      </c>
      <c r="CT95" s="112">
        <v>736</v>
      </c>
      <c r="CU95" s="112">
        <v>701</v>
      </c>
      <c r="CV95" s="112">
        <v>767</v>
      </c>
      <c r="CW95" s="112">
        <v>889</v>
      </c>
      <c r="CX95" s="112">
        <v>898</v>
      </c>
      <c r="CY95" s="112">
        <v>865</v>
      </c>
      <c r="CZ95" s="112">
        <v>627</v>
      </c>
      <c r="DA95" s="112">
        <v>887</v>
      </c>
      <c r="DB95" s="112">
        <v>763</v>
      </c>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row>
    <row r="96" spans="1:130">
      <c r="B96" s="106" t="s">
        <v>11</v>
      </c>
      <c r="C96" s="112"/>
      <c r="D96" s="112"/>
      <c r="E96" s="112"/>
      <c r="F96" s="112"/>
      <c r="G96" s="112"/>
      <c r="H96" s="112"/>
      <c r="I96" s="112"/>
      <c r="J96" s="112"/>
      <c r="K96" s="112"/>
      <c r="L96" s="112"/>
      <c r="M96" s="112"/>
      <c r="N96" s="112"/>
      <c r="O96" s="112"/>
      <c r="P96" s="112"/>
      <c r="Q96" s="112"/>
      <c r="R96" s="112"/>
      <c r="S96" s="112">
        <v>47.75</v>
      </c>
      <c r="T96" s="112">
        <v>47.75</v>
      </c>
      <c r="U96" s="112">
        <v>47.75</v>
      </c>
      <c r="V96" s="112">
        <v>47.75</v>
      </c>
      <c r="W96" s="112">
        <v>55.75</v>
      </c>
      <c r="X96" s="112">
        <v>55.75</v>
      </c>
      <c r="Y96" s="112">
        <v>55.75</v>
      </c>
      <c r="Z96" s="112">
        <v>55.75</v>
      </c>
      <c r="AA96" s="112">
        <v>56.5</v>
      </c>
      <c r="AB96" s="112">
        <v>56.5</v>
      </c>
      <c r="AC96" s="112">
        <v>56.5</v>
      </c>
      <c r="AD96" s="112">
        <v>56.5</v>
      </c>
      <c r="AE96" s="112">
        <v>57</v>
      </c>
      <c r="AF96" s="112">
        <v>57</v>
      </c>
      <c r="AG96" s="112">
        <v>57</v>
      </c>
      <c r="AH96" s="112">
        <v>57</v>
      </c>
      <c r="AI96" s="112">
        <v>50</v>
      </c>
      <c r="AJ96" s="112">
        <v>50</v>
      </c>
      <c r="AK96" s="112">
        <v>50</v>
      </c>
      <c r="AL96" s="112">
        <v>50</v>
      </c>
      <c r="AM96" s="112">
        <v>61.75</v>
      </c>
      <c r="AN96" s="112">
        <v>61.75</v>
      </c>
      <c r="AO96" s="112">
        <v>61.75</v>
      </c>
      <c r="AP96" s="112">
        <v>61.75</v>
      </c>
      <c r="AQ96" s="112">
        <v>72.75</v>
      </c>
      <c r="AR96" s="112">
        <v>72.75</v>
      </c>
      <c r="AS96" s="112">
        <v>72.75</v>
      </c>
      <c r="AT96" s="112">
        <v>72.75</v>
      </c>
      <c r="AU96" s="112">
        <v>70</v>
      </c>
      <c r="AV96" s="112">
        <v>105</v>
      </c>
      <c r="AW96" s="112">
        <v>105</v>
      </c>
      <c r="AX96" s="112">
        <v>110</v>
      </c>
      <c r="AY96" s="112">
        <v>97</v>
      </c>
      <c r="AZ96" s="112">
        <v>120</v>
      </c>
      <c r="BA96" s="112">
        <v>129</v>
      </c>
      <c r="BB96" s="112">
        <v>142</v>
      </c>
      <c r="BC96" s="112">
        <v>105</v>
      </c>
      <c r="BD96" s="112">
        <v>149</v>
      </c>
      <c r="BE96" s="112">
        <v>157</v>
      </c>
      <c r="BF96" s="112">
        <v>166</v>
      </c>
      <c r="BG96" s="112">
        <v>160</v>
      </c>
      <c r="BH96" s="112">
        <v>171</v>
      </c>
      <c r="BI96" s="112">
        <v>162</v>
      </c>
      <c r="BJ96" s="112">
        <v>172</v>
      </c>
      <c r="BK96" s="112">
        <v>163</v>
      </c>
      <c r="BL96" s="112">
        <v>170</v>
      </c>
      <c r="BM96" s="112">
        <v>179</v>
      </c>
      <c r="BN96" s="112">
        <v>213</v>
      </c>
      <c r="BO96" s="112">
        <v>195</v>
      </c>
      <c r="BP96" s="112">
        <v>206</v>
      </c>
      <c r="BQ96" s="112">
        <v>228</v>
      </c>
      <c r="BR96" s="112">
        <v>243</v>
      </c>
      <c r="BS96" s="112">
        <v>241</v>
      </c>
      <c r="BT96" s="112">
        <v>261</v>
      </c>
      <c r="BU96" s="112">
        <v>294</v>
      </c>
      <c r="BV96" s="112">
        <v>274</v>
      </c>
      <c r="BW96" s="112">
        <v>248</v>
      </c>
      <c r="BX96" s="112">
        <v>273</v>
      </c>
      <c r="BY96" s="112">
        <v>287</v>
      </c>
      <c r="BZ96" s="112">
        <v>324</v>
      </c>
      <c r="CA96" s="112">
        <v>326</v>
      </c>
      <c r="CB96" s="112">
        <v>308</v>
      </c>
      <c r="CC96" s="112">
        <v>322</v>
      </c>
      <c r="CD96" s="112">
        <v>324</v>
      </c>
      <c r="CE96" s="112">
        <v>337</v>
      </c>
      <c r="CF96" s="112">
        <v>354</v>
      </c>
      <c r="CG96" s="112">
        <v>359</v>
      </c>
      <c r="CH96" s="112">
        <v>376</v>
      </c>
      <c r="CI96" s="112">
        <v>373</v>
      </c>
      <c r="CJ96" s="112">
        <v>384</v>
      </c>
      <c r="CK96" s="112">
        <v>404</v>
      </c>
      <c r="CL96" s="112">
        <v>363</v>
      </c>
      <c r="CM96" s="112">
        <v>390</v>
      </c>
      <c r="CN96" s="112">
        <v>410</v>
      </c>
      <c r="CO96" s="112">
        <v>437</v>
      </c>
      <c r="CP96" s="112">
        <v>435</v>
      </c>
      <c r="CQ96" s="112">
        <v>453</v>
      </c>
      <c r="CR96" s="112">
        <v>433</v>
      </c>
      <c r="CS96" s="112">
        <v>487</v>
      </c>
      <c r="CT96" s="112">
        <v>512</v>
      </c>
      <c r="CU96" s="112">
        <v>480</v>
      </c>
      <c r="CV96" s="112">
        <v>571</v>
      </c>
      <c r="CW96" s="112">
        <v>635</v>
      </c>
      <c r="CX96" s="112">
        <v>670</v>
      </c>
      <c r="CY96" s="112">
        <v>672</v>
      </c>
      <c r="CZ96" s="112">
        <v>552</v>
      </c>
      <c r="DA96" s="112">
        <v>771</v>
      </c>
      <c r="DB96" s="112">
        <v>674</v>
      </c>
      <c r="DC96" s="112"/>
      <c r="DD96" s="112"/>
      <c r="DE96" s="112"/>
      <c r="DF96" s="112"/>
      <c r="DG96" s="112"/>
      <c r="DH96" s="112"/>
      <c r="DI96" s="112"/>
      <c r="DJ96" s="112"/>
      <c r="DK96" s="112"/>
      <c r="DL96" s="112"/>
      <c r="DM96" s="112"/>
      <c r="DN96" s="112"/>
      <c r="DO96" s="112"/>
      <c r="DP96" s="112"/>
      <c r="DQ96" s="112"/>
      <c r="DR96" s="112"/>
      <c r="DS96" s="112"/>
      <c r="DT96" s="112"/>
      <c r="DU96" s="112"/>
      <c r="DV96" s="112"/>
      <c r="DW96" s="112"/>
      <c r="DX96" s="112"/>
      <c r="DY96" s="112"/>
      <c r="DZ96" s="112"/>
    </row>
    <row r="97" spans="2:130" ht="15" thickBot="1">
      <c r="B97" s="108" t="s">
        <v>12</v>
      </c>
      <c r="C97" s="532"/>
      <c r="D97" s="532"/>
      <c r="E97" s="532"/>
      <c r="F97" s="532"/>
      <c r="G97" s="532"/>
      <c r="H97" s="532"/>
      <c r="I97" s="532"/>
      <c r="J97" s="532"/>
      <c r="K97" s="532"/>
      <c r="L97" s="532"/>
      <c r="M97" s="532"/>
      <c r="N97" s="532"/>
      <c r="O97" s="532"/>
      <c r="P97" s="532"/>
      <c r="Q97" s="532"/>
      <c r="R97" s="532"/>
      <c r="S97" s="532">
        <v>56.25</v>
      </c>
      <c r="T97" s="532">
        <v>56.25</v>
      </c>
      <c r="U97" s="532">
        <v>56.25</v>
      </c>
      <c r="V97" s="532">
        <v>56.25</v>
      </c>
      <c r="W97" s="532">
        <v>74</v>
      </c>
      <c r="X97" s="532">
        <v>74</v>
      </c>
      <c r="Y97" s="532">
        <v>74</v>
      </c>
      <c r="Z97" s="532">
        <v>74</v>
      </c>
      <c r="AA97" s="532">
        <v>66.5</v>
      </c>
      <c r="AB97" s="532">
        <v>66.5</v>
      </c>
      <c r="AC97" s="532">
        <v>66.5</v>
      </c>
      <c r="AD97" s="532">
        <v>66.5</v>
      </c>
      <c r="AE97" s="532">
        <v>77.5</v>
      </c>
      <c r="AF97" s="532">
        <v>77.5</v>
      </c>
      <c r="AG97" s="532">
        <v>77.5</v>
      </c>
      <c r="AH97" s="532">
        <v>77.5</v>
      </c>
      <c r="AI97" s="532">
        <v>67.5</v>
      </c>
      <c r="AJ97" s="532">
        <v>67.5</v>
      </c>
      <c r="AK97" s="532">
        <v>67.5</v>
      </c>
      <c r="AL97" s="532">
        <v>67.5</v>
      </c>
      <c r="AM97" s="532">
        <v>80.5</v>
      </c>
      <c r="AN97" s="532">
        <v>80.5</v>
      </c>
      <c r="AO97" s="532">
        <v>80.5</v>
      </c>
      <c r="AP97" s="532">
        <v>80.5</v>
      </c>
      <c r="AQ97" s="532">
        <v>86.25</v>
      </c>
      <c r="AR97" s="532">
        <v>86.25</v>
      </c>
      <c r="AS97" s="532">
        <v>86.25</v>
      </c>
      <c r="AT97" s="532">
        <v>86.25</v>
      </c>
      <c r="AU97" s="532">
        <v>104</v>
      </c>
      <c r="AV97" s="532">
        <v>111</v>
      </c>
      <c r="AW97" s="532">
        <v>111</v>
      </c>
      <c r="AX97" s="532">
        <v>116</v>
      </c>
      <c r="AY97" s="532">
        <v>115</v>
      </c>
      <c r="AZ97" s="532">
        <v>114</v>
      </c>
      <c r="BA97" s="532">
        <v>105</v>
      </c>
      <c r="BB97" s="532">
        <v>102</v>
      </c>
      <c r="BC97" s="532">
        <v>79</v>
      </c>
      <c r="BD97" s="532">
        <v>76</v>
      </c>
      <c r="BE97" s="532">
        <v>71</v>
      </c>
      <c r="BF97" s="532">
        <v>76</v>
      </c>
      <c r="BG97" s="532">
        <v>91</v>
      </c>
      <c r="BH97" s="532">
        <v>100</v>
      </c>
      <c r="BI97" s="532">
        <v>86</v>
      </c>
      <c r="BJ97" s="532">
        <v>92</v>
      </c>
      <c r="BK97" s="532">
        <v>75</v>
      </c>
      <c r="BL97" s="532">
        <v>80</v>
      </c>
      <c r="BM97" s="532">
        <v>80</v>
      </c>
      <c r="BN97" s="532">
        <v>86</v>
      </c>
      <c r="BO97" s="532">
        <v>84</v>
      </c>
      <c r="BP97" s="532">
        <v>89</v>
      </c>
      <c r="BQ97" s="532">
        <v>91</v>
      </c>
      <c r="BR97" s="532">
        <v>92</v>
      </c>
      <c r="BS97" s="532">
        <v>86</v>
      </c>
      <c r="BT97" s="532">
        <v>93</v>
      </c>
      <c r="BU97" s="532">
        <v>101</v>
      </c>
      <c r="BV97" s="532">
        <v>100</v>
      </c>
      <c r="BW97" s="532">
        <v>107</v>
      </c>
      <c r="BX97" s="532">
        <v>115</v>
      </c>
      <c r="BY97" s="532">
        <v>117</v>
      </c>
      <c r="BZ97" s="532">
        <v>120</v>
      </c>
      <c r="CA97" s="532">
        <v>132</v>
      </c>
      <c r="CB97" s="532">
        <v>130</v>
      </c>
      <c r="CC97" s="532">
        <v>140</v>
      </c>
      <c r="CD97" s="532">
        <v>139</v>
      </c>
      <c r="CE97" s="532">
        <v>199</v>
      </c>
      <c r="CF97" s="532">
        <v>197</v>
      </c>
      <c r="CG97" s="532">
        <v>204</v>
      </c>
      <c r="CH97" s="532">
        <v>215</v>
      </c>
      <c r="CI97" s="532">
        <v>202</v>
      </c>
      <c r="CJ97" s="532">
        <v>216</v>
      </c>
      <c r="CK97" s="532">
        <v>246</v>
      </c>
      <c r="CL97" s="532">
        <v>223</v>
      </c>
      <c r="CM97" s="532">
        <v>201</v>
      </c>
      <c r="CN97" s="532">
        <v>202</v>
      </c>
      <c r="CO97" s="532">
        <v>241</v>
      </c>
      <c r="CP97" s="532">
        <v>234</v>
      </c>
      <c r="CQ97" s="532">
        <v>219</v>
      </c>
      <c r="CR97" s="532">
        <v>193</v>
      </c>
      <c r="CS97" s="532">
        <v>235</v>
      </c>
      <c r="CT97" s="532">
        <v>224</v>
      </c>
      <c r="CU97" s="532">
        <v>221</v>
      </c>
      <c r="CV97" s="532">
        <v>195</v>
      </c>
      <c r="CW97" s="532">
        <v>254</v>
      </c>
      <c r="CX97" s="532">
        <v>228</v>
      </c>
      <c r="CY97" s="532">
        <v>193</v>
      </c>
      <c r="CZ97" s="532">
        <v>75</v>
      </c>
      <c r="DA97" s="532">
        <v>115</v>
      </c>
      <c r="DB97" s="532">
        <v>89</v>
      </c>
      <c r="DC97" s="532"/>
      <c r="DD97" s="532"/>
      <c r="DE97" s="532"/>
      <c r="DF97" s="532"/>
      <c r="DG97" s="532"/>
      <c r="DH97" s="532"/>
      <c r="DI97" s="532"/>
      <c r="DJ97" s="532"/>
      <c r="DK97" s="532"/>
      <c r="DL97" s="532"/>
      <c r="DM97" s="532"/>
      <c r="DN97" s="532"/>
      <c r="DO97" s="532"/>
      <c r="DP97" s="532"/>
      <c r="DQ97" s="532"/>
      <c r="DR97" s="532"/>
      <c r="DS97" s="532"/>
      <c r="DT97" s="532"/>
      <c r="DU97" s="532"/>
      <c r="DV97" s="532"/>
      <c r="DW97" s="532"/>
      <c r="DX97" s="532"/>
      <c r="DY97" s="532"/>
      <c r="DZ97" s="532"/>
    </row>
    <row r="98" spans="2:130" ht="19.5" customHeight="1" thickTop="1">
      <c r="B98" s="353" t="s">
        <v>985</v>
      </c>
      <c r="C98" s="660" t="s">
        <v>1392</v>
      </c>
    </row>
    <row r="99" spans="2:130" ht="13.05" customHeight="1">
      <c r="B99" s="353"/>
    </row>
    <row r="100" spans="2:130" ht="15.6" customHeight="1">
      <c r="B100" s="353"/>
    </row>
    <row r="101" spans="2:130" ht="13.5" customHeight="1">
      <c r="B101" s="353"/>
    </row>
    <row r="102" spans="2:130">
      <c r="B102" s="353" t="s">
        <v>909</v>
      </c>
      <c r="C102" s="623" t="s">
        <v>502</v>
      </c>
      <c r="D102" s="623" t="s">
        <v>503</v>
      </c>
      <c r="E102" s="623" t="s">
        <v>504</v>
      </c>
      <c r="F102" s="623" t="s">
        <v>505</v>
      </c>
      <c r="G102" s="623" t="s">
        <v>506</v>
      </c>
      <c r="H102" s="623" t="s">
        <v>507</v>
      </c>
      <c r="I102" s="623" t="s">
        <v>508</v>
      </c>
      <c r="J102" s="623" t="s">
        <v>509</v>
      </c>
      <c r="K102" s="623" t="s">
        <v>510</v>
      </c>
      <c r="L102" s="623" t="s">
        <v>511</v>
      </c>
      <c r="M102" s="623" t="s">
        <v>512</v>
      </c>
      <c r="N102" s="623" t="s">
        <v>513</v>
      </c>
      <c r="O102" s="623" t="s">
        <v>514</v>
      </c>
      <c r="P102" s="623" t="s">
        <v>515</v>
      </c>
      <c r="Q102" s="623" t="s">
        <v>516</v>
      </c>
      <c r="R102" s="623" t="s">
        <v>517</v>
      </c>
      <c r="S102" s="623" t="s">
        <v>518</v>
      </c>
      <c r="T102" s="623" t="s">
        <v>519</v>
      </c>
      <c r="U102" s="623" t="s">
        <v>520</v>
      </c>
      <c r="V102" s="623" t="s">
        <v>521</v>
      </c>
      <c r="W102" s="623" t="s">
        <v>522</v>
      </c>
      <c r="X102" s="623" t="s">
        <v>523</v>
      </c>
      <c r="Y102" s="623" t="s">
        <v>524</v>
      </c>
      <c r="Z102" s="623" t="s">
        <v>525</v>
      </c>
      <c r="AA102" s="623" t="s">
        <v>526</v>
      </c>
      <c r="AB102" s="623" t="s">
        <v>527</v>
      </c>
      <c r="AC102" s="623" t="s">
        <v>528</v>
      </c>
      <c r="AD102" s="623" t="s">
        <v>529</v>
      </c>
      <c r="AE102" s="623" t="s">
        <v>530</v>
      </c>
      <c r="AF102" s="623" t="s">
        <v>531</v>
      </c>
      <c r="AG102" s="623" t="s">
        <v>532</v>
      </c>
      <c r="AH102" s="623" t="s">
        <v>533</v>
      </c>
      <c r="AI102" s="623" t="s">
        <v>534</v>
      </c>
      <c r="AJ102" s="623" t="s">
        <v>535</v>
      </c>
      <c r="AK102" s="623" t="s">
        <v>536</v>
      </c>
      <c r="AL102" s="623" t="s">
        <v>537</v>
      </c>
      <c r="AM102" s="623" t="s">
        <v>538</v>
      </c>
      <c r="AN102" s="623" t="s">
        <v>539</v>
      </c>
      <c r="AO102" s="623" t="s">
        <v>540</v>
      </c>
      <c r="AP102" s="623" t="s">
        <v>541</v>
      </c>
      <c r="AQ102" s="623" t="s">
        <v>542</v>
      </c>
      <c r="AR102" s="623" t="s">
        <v>543</v>
      </c>
      <c r="AS102" s="623" t="s">
        <v>544</v>
      </c>
      <c r="AT102" s="623" t="s">
        <v>545</v>
      </c>
      <c r="AU102" s="623" t="s">
        <v>68</v>
      </c>
      <c r="AV102" s="623" t="s">
        <v>69</v>
      </c>
      <c r="AW102" s="623" t="s">
        <v>70</v>
      </c>
      <c r="AX102" s="623" t="s">
        <v>71</v>
      </c>
      <c r="AY102" s="623" t="s">
        <v>72</v>
      </c>
      <c r="AZ102" s="623" t="s">
        <v>73</v>
      </c>
      <c r="BA102" s="623" t="s">
        <v>74</v>
      </c>
      <c r="BB102" s="623" t="s">
        <v>75</v>
      </c>
      <c r="BC102" s="623" t="s">
        <v>76</v>
      </c>
      <c r="BD102" s="623" t="s">
        <v>77</v>
      </c>
      <c r="BE102" s="623" t="s">
        <v>78</v>
      </c>
      <c r="BF102" s="623" t="s">
        <v>79</v>
      </c>
      <c r="BG102" s="623" t="s">
        <v>80</v>
      </c>
      <c r="BH102" s="623" t="s">
        <v>81</v>
      </c>
      <c r="BI102" s="623" t="s">
        <v>82</v>
      </c>
      <c r="BJ102" s="623" t="s">
        <v>83</v>
      </c>
      <c r="BK102" s="623" t="s">
        <v>84</v>
      </c>
      <c r="BL102" s="623" t="s">
        <v>85</v>
      </c>
      <c r="BM102" s="623" t="s">
        <v>86</v>
      </c>
      <c r="BN102" s="623" t="s">
        <v>87</v>
      </c>
      <c r="BO102" s="623" t="s">
        <v>88</v>
      </c>
      <c r="BP102" s="623" t="s">
        <v>89</v>
      </c>
      <c r="BQ102" s="623" t="s">
        <v>90</v>
      </c>
      <c r="BR102" s="623" t="s">
        <v>91</v>
      </c>
      <c r="BS102" s="623" t="s">
        <v>92</v>
      </c>
      <c r="BT102" s="623" t="s">
        <v>93</v>
      </c>
      <c r="BU102" s="623" t="s">
        <v>94</v>
      </c>
      <c r="BV102" s="623" t="s">
        <v>95</v>
      </c>
      <c r="BW102" s="623" t="s">
        <v>96</v>
      </c>
      <c r="BX102" s="623" t="s">
        <v>97</v>
      </c>
      <c r="BY102" s="623" t="s">
        <v>98</v>
      </c>
      <c r="BZ102" s="623" t="s">
        <v>99</v>
      </c>
      <c r="CA102" s="623" t="s">
        <v>49</v>
      </c>
      <c r="CB102" s="623" t="s">
        <v>50</v>
      </c>
      <c r="CC102" s="623" t="s">
        <v>51</v>
      </c>
      <c r="CD102" s="623" t="s">
        <v>52</v>
      </c>
      <c r="CE102" s="623" t="s">
        <v>53</v>
      </c>
      <c r="CF102" s="623" t="s">
        <v>54</v>
      </c>
      <c r="CG102" s="623" t="s">
        <v>55</v>
      </c>
      <c r="CH102" s="623" t="s">
        <v>56</v>
      </c>
      <c r="CI102" s="623" t="s">
        <v>57</v>
      </c>
      <c r="CJ102" s="623" t="s">
        <v>58</v>
      </c>
      <c r="CK102" s="623" t="s">
        <v>59</v>
      </c>
      <c r="CL102" s="623" t="s">
        <v>60</v>
      </c>
      <c r="CM102" s="623" t="s">
        <v>61</v>
      </c>
      <c r="CN102" s="623" t="s">
        <v>62</v>
      </c>
      <c r="CO102" s="623" t="s">
        <v>63</v>
      </c>
      <c r="CP102" s="623" t="s">
        <v>64</v>
      </c>
      <c r="CQ102" s="623" t="s">
        <v>65</v>
      </c>
      <c r="CR102" s="623" t="s">
        <v>100</v>
      </c>
      <c r="CS102" s="623" t="s">
        <v>105</v>
      </c>
      <c r="CT102" s="623" t="s">
        <v>546</v>
      </c>
      <c r="CU102" s="623" t="s">
        <v>547</v>
      </c>
      <c r="CV102" s="623" t="s">
        <v>548</v>
      </c>
      <c r="CW102" s="623" t="s">
        <v>549</v>
      </c>
      <c r="CX102" s="623" t="s">
        <v>550</v>
      </c>
      <c r="CY102" s="623" t="s">
        <v>551</v>
      </c>
      <c r="CZ102" s="623" t="s">
        <v>552</v>
      </c>
      <c r="DA102" s="623" t="s">
        <v>553</v>
      </c>
      <c r="DB102" s="623" t="s">
        <v>554</v>
      </c>
      <c r="DC102" s="623" t="s">
        <v>555</v>
      </c>
      <c r="DD102" s="623" t="s">
        <v>556</v>
      </c>
      <c r="DE102" s="623" t="s">
        <v>557</v>
      </c>
      <c r="DF102" s="623" t="s">
        <v>558</v>
      </c>
      <c r="DG102" s="623" t="s">
        <v>559</v>
      </c>
      <c r="DH102" s="623" t="s">
        <v>560</v>
      </c>
      <c r="DI102" s="623" t="s">
        <v>561</v>
      </c>
      <c r="DJ102" s="623" t="s">
        <v>562</v>
      </c>
      <c r="DK102" s="623" t="s">
        <v>563</v>
      </c>
      <c r="DL102" s="623" t="s">
        <v>564</v>
      </c>
      <c r="DM102" s="623" t="s">
        <v>565</v>
      </c>
      <c r="DN102" s="623" t="s">
        <v>566</v>
      </c>
      <c r="DO102" s="623" t="s">
        <v>567</v>
      </c>
      <c r="DP102" s="623" t="s">
        <v>851</v>
      </c>
      <c r="DQ102" s="623" t="s">
        <v>852</v>
      </c>
      <c r="DR102" s="623" t="s">
        <v>853</v>
      </c>
      <c r="DS102" s="623" t="s">
        <v>1413</v>
      </c>
      <c r="DT102" s="623" t="s">
        <v>1414</v>
      </c>
      <c r="DU102" s="623" t="s">
        <v>1415</v>
      </c>
      <c r="DV102" s="623" t="s">
        <v>1416</v>
      </c>
      <c r="DW102" s="623" t="s">
        <v>1418</v>
      </c>
      <c r="DX102" s="623" t="s">
        <v>1420</v>
      </c>
      <c r="DY102" s="623" t="s">
        <v>1419</v>
      </c>
      <c r="DZ102" s="623" t="s">
        <v>1417</v>
      </c>
    </row>
    <row r="103" spans="2:130" s="523" customFormat="1" ht="14.25" customHeight="1">
      <c r="B103" s="521" t="s">
        <v>0</v>
      </c>
      <c r="C103" s="522"/>
      <c r="D103" s="522"/>
      <c r="E103" s="522"/>
      <c r="F103" s="522"/>
      <c r="G103" s="522"/>
      <c r="H103" s="522"/>
      <c r="I103" s="522"/>
      <c r="J103" s="522"/>
      <c r="K103" s="522"/>
      <c r="L103" s="522"/>
      <c r="M103" s="522"/>
      <c r="N103" s="522"/>
      <c r="O103" s="522"/>
      <c r="P103" s="522"/>
      <c r="Q103" s="522"/>
      <c r="R103" s="522"/>
      <c r="S103" s="522">
        <v>35</v>
      </c>
      <c r="T103" s="522">
        <v>35</v>
      </c>
      <c r="U103" s="522">
        <v>35</v>
      </c>
      <c r="V103" s="522">
        <v>35</v>
      </c>
      <c r="W103" s="522">
        <v>35</v>
      </c>
      <c r="X103" s="522">
        <v>35</v>
      </c>
      <c r="Y103" s="522">
        <v>35</v>
      </c>
      <c r="Z103" s="522">
        <v>35</v>
      </c>
      <c r="AA103" s="522">
        <v>36</v>
      </c>
      <c r="AB103" s="522">
        <v>36</v>
      </c>
      <c r="AC103" s="522">
        <v>36</v>
      </c>
      <c r="AD103" s="522">
        <v>36</v>
      </c>
      <c r="AE103" s="522">
        <v>34</v>
      </c>
      <c r="AF103" s="522">
        <v>34</v>
      </c>
      <c r="AG103" s="522">
        <v>34</v>
      </c>
      <c r="AH103" s="522">
        <v>34</v>
      </c>
      <c r="AI103" s="522">
        <v>41</v>
      </c>
      <c r="AJ103" s="522">
        <v>41</v>
      </c>
      <c r="AK103" s="522">
        <v>41</v>
      </c>
      <c r="AL103" s="522">
        <v>41</v>
      </c>
      <c r="AM103" s="522">
        <v>47</v>
      </c>
      <c r="AN103" s="522">
        <v>47</v>
      </c>
      <c r="AO103" s="522">
        <v>47</v>
      </c>
      <c r="AP103" s="522">
        <v>47</v>
      </c>
      <c r="AQ103" s="522">
        <v>51</v>
      </c>
      <c r="AR103" s="522">
        <v>51</v>
      </c>
      <c r="AS103" s="522">
        <v>51</v>
      </c>
      <c r="AT103" s="522">
        <v>51</v>
      </c>
      <c r="AU103" s="522">
        <v>49</v>
      </c>
      <c r="AV103" s="522">
        <v>52</v>
      </c>
      <c r="AW103" s="522">
        <v>50</v>
      </c>
      <c r="AX103" s="522">
        <v>52</v>
      </c>
      <c r="AY103" s="522">
        <v>55</v>
      </c>
      <c r="AZ103" s="522">
        <v>58</v>
      </c>
      <c r="BA103" s="522">
        <v>58</v>
      </c>
      <c r="BB103" s="522">
        <v>58</v>
      </c>
      <c r="BC103" s="522">
        <v>60</v>
      </c>
      <c r="BD103" s="522">
        <v>64</v>
      </c>
      <c r="BE103" s="522">
        <v>67</v>
      </c>
      <c r="BF103" s="522">
        <v>70</v>
      </c>
      <c r="BG103" s="522">
        <v>69</v>
      </c>
      <c r="BH103" s="522">
        <v>69</v>
      </c>
      <c r="BI103" s="522">
        <v>70</v>
      </c>
      <c r="BJ103" s="522">
        <v>72</v>
      </c>
      <c r="BK103" s="522">
        <v>72</v>
      </c>
      <c r="BL103" s="522">
        <v>72</v>
      </c>
      <c r="BM103" s="522">
        <v>73</v>
      </c>
      <c r="BN103" s="522">
        <v>74</v>
      </c>
      <c r="BO103" s="522">
        <v>75</v>
      </c>
      <c r="BP103" s="522">
        <v>79</v>
      </c>
      <c r="BQ103" s="522">
        <v>78</v>
      </c>
      <c r="BR103" s="522">
        <v>79</v>
      </c>
      <c r="BS103" s="522">
        <v>80</v>
      </c>
      <c r="BT103" s="522">
        <v>82</v>
      </c>
      <c r="BU103" s="522">
        <v>82</v>
      </c>
      <c r="BV103" s="522">
        <v>82</v>
      </c>
      <c r="BW103" s="522">
        <v>83</v>
      </c>
      <c r="BX103" s="522">
        <v>83</v>
      </c>
      <c r="BY103" s="522">
        <v>84</v>
      </c>
      <c r="BZ103" s="522">
        <v>85</v>
      </c>
      <c r="CA103" s="522">
        <v>87</v>
      </c>
      <c r="CB103" s="522">
        <v>88</v>
      </c>
      <c r="CC103" s="522">
        <v>87</v>
      </c>
      <c r="CD103" s="522">
        <v>87</v>
      </c>
      <c r="CE103" s="522">
        <v>87</v>
      </c>
      <c r="CF103" s="522">
        <v>87</v>
      </c>
      <c r="CG103" s="522">
        <v>88</v>
      </c>
      <c r="CH103" s="522">
        <v>89</v>
      </c>
      <c r="CI103" s="522">
        <v>89</v>
      </c>
      <c r="CJ103" s="522">
        <v>91</v>
      </c>
      <c r="CK103" s="522">
        <v>92</v>
      </c>
      <c r="CL103" s="522">
        <v>97</v>
      </c>
      <c r="CM103" s="522">
        <v>99</v>
      </c>
      <c r="CN103" s="522">
        <v>101</v>
      </c>
      <c r="CO103" s="522">
        <v>99</v>
      </c>
      <c r="CP103" s="522">
        <v>101</v>
      </c>
      <c r="CQ103" s="522">
        <v>99</v>
      </c>
      <c r="CR103" s="522">
        <v>100</v>
      </c>
      <c r="CS103" s="522">
        <v>99</v>
      </c>
      <c r="CT103" s="522">
        <v>99</v>
      </c>
      <c r="CU103" s="522">
        <v>99</v>
      </c>
      <c r="CV103" s="522">
        <v>102</v>
      </c>
      <c r="CW103" s="522">
        <v>101</v>
      </c>
      <c r="CX103" s="522">
        <v>105</v>
      </c>
      <c r="CY103" s="522">
        <v>107</v>
      </c>
      <c r="CZ103" s="522">
        <v>108</v>
      </c>
      <c r="DA103" s="522">
        <v>116</v>
      </c>
      <c r="DB103" s="522">
        <v>110</v>
      </c>
      <c r="DC103" s="522"/>
      <c r="DD103" s="522"/>
      <c r="DE103" s="522"/>
      <c r="DF103" s="522"/>
      <c r="DG103" s="522"/>
      <c r="DH103" s="522"/>
      <c r="DI103" s="522"/>
      <c r="DJ103" s="522"/>
      <c r="DK103" s="522"/>
      <c r="DL103" s="522"/>
      <c r="DM103" s="522"/>
      <c r="DN103" s="522"/>
      <c r="DO103" s="522"/>
      <c r="DP103" s="522"/>
      <c r="DQ103" s="522"/>
      <c r="DR103" s="522"/>
      <c r="DS103" s="522"/>
      <c r="DT103" s="522"/>
      <c r="DU103" s="522"/>
      <c r="DV103" s="522"/>
      <c r="DW103" s="522"/>
      <c r="DX103" s="522"/>
      <c r="DY103" s="522"/>
      <c r="DZ103" s="522"/>
    </row>
    <row r="104" spans="2:130" s="526" customFormat="1" ht="10.5" customHeight="1">
      <c r="B104" s="524"/>
      <c r="C104" s="525"/>
      <c r="D104" s="525"/>
      <c r="E104" s="525"/>
      <c r="F104" s="525"/>
      <c r="G104" s="525"/>
      <c r="H104" s="525"/>
      <c r="I104" s="525"/>
      <c r="J104" s="525"/>
      <c r="K104" s="525"/>
      <c r="L104" s="525"/>
      <c r="M104" s="525"/>
      <c r="N104" s="525"/>
      <c r="O104" s="525"/>
      <c r="P104" s="525"/>
      <c r="Q104" s="525"/>
      <c r="R104" s="525"/>
      <c r="S104" s="525">
        <v>0</v>
      </c>
      <c r="T104" s="525">
        <v>0</v>
      </c>
      <c r="U104" s="525">
        <v>0</v>
      </c>
      <c r="V104" s="525">
        <v>0</v>
      </c>
      <c r="W104" s="525">
        <v>0</v>
      </c>
      <c r="X104" s="525">
        <v>0</v>
      </c>
      <c r="Y104" s="525">
        <v>0</v>
      </c>
      <c r="Z104" s="525">
        <v>0</v>
      </c>
      <c r="AA104" s="525">
        <v>0</v>
      </c>
      <c r="AB104" s="525">
        <v>0</v>
      </c>
      <c r="AC104" s="525">
        <v>0</v>
      </c>
      <c r="AD104" s="525">
        <v>0</v>
      </c>
      <c r="AE104" s="525">
        <v>0</v>
      </c>
      <c r="AF104" s="525">
        <v>0</v>
      </c>
      <c r="AG104" s="525">
        <v>0</v>
      </c>
      <c r="AH104" s="525">
        <v>0</v>
      </c>
      <c r="AI104" s="525">
        <v>0</v>
      </c>
      <c r="AJ104" s="525">
        <v>0</v>
      </c>
      <c r="AK104" s="525">
        <v>0</v>
      </c>
      <c r="AL104" s="525">
        <v>0</v>
      </c>
      <c r="AM104" s="525">
        <v>0</v>
      </c>
      <c r="AN104" s="525">
        <v>0</v>
      </c>
      <c r="AO104" s="525">
        <v>0</v>
      </c>
      <c r="AP104" s="525">
        <v>0</v>
      </c>
      <c r="AQ104" s="525">
        <v>0</v>
      </c>
      <c r="AR104" s="525">
        <v>0</v>
      </c>
      <c r="AS104" s="525">
        <v>0</v>
      </c>
      <c r="AT104" s="525">
        <v>0</v>
      </c>
      <c r="AU104" s="525"/>
      <c r="AV104" s="525"/>
      <c r="AW104" s="525"/>
      <c r="AX104" s="525"/>
      <c r="AY104" s="525"/>
      <c r="AZ104" s="525"/>
      <c r="BA104" s="525"/>
      <c r="BB104" s="525"/>
      <c r="BC104" s="525"/>
      <c r="BD104" s="525"/>
      <c r="BE104" s="525"/>
      <c r="BF104" s="525"/>
      <c r="BG104" s="525"/>
      <c r="BH104" s="525"/>
      <c r="BI104" s="525"/>
      <c r="BJ104" s="525"/>
      <c r="BK104" s="525"/>
      <c r="BL104" s="525"/>
      <c r="BM104" s="525"/>
      <c r="BN104" s="525"/>
      <c r="BO104" s="525"/>
      <c r="BP104" s="525"/>
      <c r="BQ104" s="525"/>
      <c r="BR104" s="525"/>
      <c r="BS104" s="525"/>
      <c r="BT104" s="525"/>
      <c r="BU104" s="525"/>
      <c r="BV104" s="525"/>
      <c r="BW104" s="525"/>
      <c r="BX104" s="525"/>
      <c r="BY104" s="525"/>
      <c r="BZ104" s="525"/>
      <c r="CA104" s="525"/>
      <c r="CB104" s="525"/>
      <c r="CC104" s="525"/>
      <c r="CD104" s="525"/>
      <c r="CE104" s="525"/>
      <c r="CF104" s="525"/>
      <c r="CG104" s="525"/>
      <c r="CH104" s="525"/>
      <c r="CI104" s="525"/>
      <c r="CJ104" s="525"/>
      <c r="CK104" s="525"/>
      <c r="CL104" s="525"/>
      <c r="CM104" s="525"/>
      <c r="CN104" s="525"/>
      <c r="CO104" s="525"/>
      <c r="CP104" s="525"/>
      <c r="CQ104" s="525"/>
      <c r="CR104" s="525"/>
      <c r="CS104" s="525"/>
      <c r="CT104" s="525"/>
      <c r="CU104" s="525"/>
      <c r="CV104" s="525"/>
      <c r="CW104" s="525"/>
      <c r="CX104" s="525"/>
      <c r="CY104" s="525"/>
      <c r="CZ104" s="525"/>
      <c r="DA104" s="525"/>
      <c r="DB104" s="525"/>
      <c r="DC104" s="525"/>
      <c r="DD104" s="525"/>
      <c r="DE104" s="525"/>
      <c r="DF104" s="525"/>
      <c r="DG104" s="525"/>
      <c r="DH104" s="525"/>
      <c r="DI104" s="525"/>
      <c r="DJ104" s="525"/>
      <c r="DK104" s="525"/>
      <c r="DL104" s="525"/>
      <c r="DM104" s="525"/>
      <c r="DN104" s="525"/>
      <c r="DO104" s="525"/>
      <c r="DP104" s="525"/>
      <c r="DQ104" s="525"/>
      <c r="DR104" s="525"/>
      <c r="DS104" s="525"/>
      <c r="DT104" s="525"/>
      <c r="DU104" s="525"/>
      <c r="DV104" s="525"/>
      <c r="DW104" s="525"/>
      <c r="DX104" s="525"/>
      <c r="DY104" s="525"/>
      <c r="DZ104" s="525"/>
    </row>
    <row r="105" spans="2:130" s="523" customFormat="1" ht="14.25" customHeight="1">
      <c r="B105" s="521" t="s">
        <v>1</v>
      </c>
      <c r="C105" s="522"/>
      <c r="D105" s="522"/>
      <c r="E105" s="522"/>
      <c r="F105" s="522"/>
      <c r="G105" s="522"/>
      <c r="H105" s="522"/>
      <c r="I105" s="522"/>
      <c r="J105" s="522"/>
      <c r="K105" s="522"/>
      <c r="L105" s="522"/>
      <c r="M105" s="522"/>
      <c r="N105" s="522"/>
      <c r="O105" s="522"/>
      <c r="P105" s="522"/>
      <c r="Q105" s="522"/>
      <c r="R105" s="522"/>
      <c r="S105" s="522">
        <v>35</v>
      </c>
      <c r="T105" s="522">
        <v>35</v>
      </c>
      <c r="U105" s="522">
        <v>35</v>
      </c>
      <c r="V105" s="522">
        <v>35</v>
      </c>
      <c r="W105" s="522">
        <v>35</v>
      </c>
      <c r="X105" s="522">
        <v>35</v>
      </c>
      <c r="Y105" s="522">
        <v>35</v>
      </c>
      <c r="Z105" s="522">
        <v>35</v>
      </c>
      <c r="AA105" s="522">
        <v>36</v>
      </c>
      <c r="AB105" s="522">
        <v>36</v>
      </c>
      <c r="AC105" s="522">
        <v>36</v>
      </c>
      <c r="AD105" s="522">
        <v>36</v>
      </c>
      <c r="AE105" s="522">
        <v>34</v>
      </c>
      <c r="AF105" s="522">
        <v>34</v>
      </c>
      <c r="AG105" s="522">
        <v>34</v>
      </c>
      <c r="AH105" s="522">
        <v>34</v>
      </c>
      <c r="AI105" s="522">
        <v>43</v>
      </c>
      <c r="AJ105" s="522">
        <v>43</v>
      </c>
      <c r="AK105" s="522">
        <v>43</v>
      </c>
      <c r="AL105" s="522">
        <v>43</v>
      </c>
      <c r="AM105" s="522">
        <v>48</v>
      </c>
      <c r="AN105" s="522">
        <v>48</v>
      </c>
      <c r="AO105" s="522">
        <v>48</v>
      </c>
      <c r="AP105" s="522">
        <v>48</v>
      </c>
      <c r="AQ105" s="522">
        <v>52</v>
      </c>
      <c r="AR105" s="522">
        <v>52</v>
      </c>
      <c r="AS105" s="522">
        <v>52</v>
      </c>
      <c r="AT105" s="522">
        <v>52</v>
      </c>
      <c r="AU105" s="522">
        <v>50</v>
      </c>
      <c r="AV105" s="522">
        <v>51</v>
      </c>
      <c r="AW105" s="522">
        <v>50</v>
      </c>
      <c r="AX105" s="522">
        <v>51</v>
      </c>
      <c r="AY105" s="522">
        <v>55</v>
      </c>
      <c r="AZ105" s="522">
        <v>58</v>
      </c>
      <c r="BA105" s="522">
        <v>57</v>
      </c>
      <c r="BB105" s="522">
        <v>60</v>
      </c>
      <c r="BC105" s="522">
        <v>65</v>
      </c>
      <c r="BD105" s="522">
        <v>68</v>
      </c>
      <c r="BE105" s="522">
        <v>72</v>
      </c>
      <c r="BF105" s="522">
        <v>73</v>
      </c>
      <c r="BG105" s="522">
        <v>73</v>
      </c>
      <c r="BH105" s="522">
        <v>72</v>
      </c>
      <c r="BI105" s="522">
        <v>73</v>
      </c>
      <c r="BJ105" s="522">
        <v>75</v>
      </c>
      <c r="BK105" s="522">
        <v>77</v>
      </c>
      <c r="BL105" s="522">
        <v>75</v>
      </c>
      <c r="BM105" s="522">
        <v>77</v>
      </c>
      <c r="BN105" s="522">
        <v>77</v>
      </c>
      <c r="BO105" s="522">
        <v>78</v>
      </c>
      <c r="BP105" s="522">
        <v>81</v>
      </c>
      <c r="BQ105" s="522">
        <v>81</v>
      </c>
      <c r="BR105" s="522">
        <v>81</v>
      </c>
      <c r="BS105" s="522">
        <v>84</v>
      </c>
      <c r="BT105" s="522">
        <v>85</v>
      </c>
      <c r="BU105" s="522">
        <v>86</v>
      </c>
      <c r="BV105" s="522">
        <v>83</v>
      </c>
      <c r="BW105" s="522">
        <v>86</v>
      </c>
      <c r="BX105" s="522">
        <v>84</v>
      </c>
      <c r="BY105" s="522">
        <v>86</v>
      </c>
      <c r="BZ105" s="522">
        <v>87</v>
      </c>
      <c r="CA105" s="522">
        <v>89</v>
      </c>
      <c r="CB105" s="522">
        <v>91</v>
      </c>
      <c r="CC105" s="522">
        <v>89</v>
      </c>
      <c r="CD105" s="522">
        <v>89</v>
      </c>
      <c r="CE105" s="522">
        <v>89</v>
      </c>
      <c r="CF105" s="522">
        <v>90</v>
      </c>
      <c r="CG105" s="522">
        <v>90</v>
      </c>
      <c r="CH105" s="522">
        <v>91</v>
      </c>
      <c r="CI105" s="522">
        <v>90</v>
      </c>
      <c r="CJ105" s="522">
        <v>92</v>
      </c>
      <c r="CK105" s="522">
        <v>95</v>
      </c>
      <c r="CL105" s="522">
        <v>96</v>
      </c>
      <c r="CM105" s="522">
        <v>100</v>
      </c>
      <c r="CN105" s="522">
        <v>101</v>
      </c>
      <c r="CO105" s="522">
        <v>100</v>
      </c>
      <c r="CP105" s="522">
        <v>100</v>
      </c>
      <c r="CQ105" s="522">
        <v>101</v>
      </c>
      <c r="CR105" s="522">
        <v>104</v>
      </c>
      <c r="CS105" s="522">
        <v>103</v>
      </c>
      <c r="CT105" s="522">
        <v>101</v>
      </c>
      <c r="CU105" s="522">
        <v>101</v>
      </c>
      <c r="CV105" s="522">
        <v>104</v>
      </c>
      <c r="CW105" s="522">
        <v>106</v>
      </c>
      <c r="CX105" s="522">
        <v>108</v>
      </c>
      <c r="CY105" s="522">
        <v>111</v>
      </c>
      <c r="CZ105" s="522">
        <v>113</v>
      </c>
      <c r="DA105" s="522">
        <v>121</v>
      </c>
      <c r="DB105" s="522">
        <v>114</v>
      </c>
      <c r="DC105" s="522"/>
      <c r="DD105" s="522"/>
      <c r="DE105" s="522"/>
      <c r="DF105" s="522"/>
      <c r="DG105" s="522"/>
      <c r="DH105" s="522"/>
      <c r="DI105" s="522"/>
      <c r="DJ105" s="522"/>
      <c r="DK105" s="522"/>
      <c r="DL105" s="522"/>
      <c r="DM105" s="522"/>
      <c r="DN105" s="522"/>
      <c r="DO105" s="522"/>
      <c r="DP105" s="522"/>
      <c r="DQ105" s="522"/>
      <c r="DR105" s="522"/>
      <c r="DS105" s="522"/>
      <c r="DT105" s="522"/>
      <c r="DU105" s="522"/>
      <c r="DV105" s="522"/>
      <c r="DW105" s="522"/>
      <c r="DX105" s="522"/>
      <c r="DY105" s="522"/>
      <c r="DZ105" s="522"/>
    </row>
    <row r="106" spans="2:130" s="523" customFormat="1" ht="13.5" customHeight="1">
      <c r="B106" s="527" t="s">
        <v>2</v>
      </c>
      <c r="C106" s="528"/>
      <c r="D106" s="528"/>
      <c r="E106" s="528"/>
      <c r="F106" s="528"/>
      <c r="G106" s="528"/>
      <c r="H106" s="528"/>
      <c r="I106" s="528"/>
      <c r="J106" s="528"/>
      <c r="K106" s="528"/>
      <c r="L106" s="528"/>
      <c r="M106" s="528"/>
      <c r="N106" s="528"/>
      <c r="O106" s="528"/>
      <c r="P106" s="528"/>
      <c r="Q106" s="528"/>
      <c r="R106" s="528"/>
      <c r="S106" s="528">
        <v>49</v>
      </c>
      <c r="T106" s="528">
        <v>49</v>
      </c>
      <c r="U106" s="528">
        <v>49</v>
      </c>
      <c r="V106" s="528">
        <v>49</v>
      </c>
      <c r="W106" s="528">
        <v>52</v>
      </c>
      <c r="X106" s="528">
        <v>52</v>
      </c>
      <c r="Y106" s="528">
        <v>52</v>
      </c>
      <c r="Z106" s="528">
        <v>52</v>
      </c>
      <c r="AA106" s="528">
        <v>52</v>
      </c>
      <c r="AB106" s="528">
        <v>52</v>
      </c>
      <c r="AC106" s="528">
        <v>52</v>
      </c>
      <c r="AD106" s="528">
        <v>52</v>
      </c>
      <c r="AE106" s="528">
        <v>51</v>
      </c>
      <c r="AF106" s="528">
        <v>51</v>
      </c>
      <c r="AG106" s="528">
        <v>51</v>
      </c>
      <c r="AH106" s="528">
        <v>51</v>
      </c>
      <c r="AI106" s="528">
        <v>56</v>
      </c>
      <c r="AJ106" s="528">
        <v>56</v>
      </c>
      <c r="AK106" s="528">
        <v>56</v>
      </c>
      <c r="AL106" s="528">
        <v>56</v>
      </c>
      <c r="AM106" s="528">
        <v>60</v>
      </c>
      <c r="AN106" s="528">
        <v>60</v>
      </c>
      <c r="AO106" s="528">
        <v>60</v>
      </c>
      <c r="AP106" s="528">
        <v>60</v>
      </c>
      <c r="AQ106" s="528">
        <v>64</v>
      </c>
      <c r="AR106" s="528">
        <v>64</v>
      </c>
      <c r="AS106" s="528">
        <v>64</v>
      </c>
      <c r="AT106" s="528">
        <v>64</v>
      </c>
      <c r="AU106" s="528">
        <v>58</v>
      </c>
      <c r="AV106" s="528">
        <v>58</v>
      </c>
      <c r="AW106" s="528">
        <v>58</v>
      </c>
      <c r="AX106" s="528">
        <v>59</v>
      </c>
      <c r="AY106" s="528">
        <v>62</v>
      </c>
      <c r="AZ106" s="528">
        <v>62</v>
      </c>
      <c r="BA106" s="528">
        <v>61</v>
      </c>
      <c r="BB106" s="528">
        <v>62</v>
      </c>
      <c r="BC106" s="528">
        <v>65</v>
      </c>
      <c r="BD106" s="528">
        <v>66</v>
      </c>
      <c r="BE106" s="528">
        <v>67</v>
      </c>
      <c r="BF106" s="528">
        <v>68</v>
      </c>
      <c r="BG106" s="528">
        <v>70</v>
      </c>
      <c r="BH106" s="528">
        <v>70</v>
      </c>
      <c r="BI106" s="528">
        <v>70</v>
      </c>
      <c r="BJ106" s="528">
        <v>71</v>
      </c>
      <c r="BK106" s="528">
        <v>73</v>
      </c>
      <c r="BL106" s="528">
        <v>73</v>
      </c>
      <c r="BM106" s="528">
        <v>72</v>
      </c>
      <c r="BN106" s="528">
        <v>72</v>
      </c>
      <c r="BO106" s="528">
        <v>73</v>
      </c>
      <c r="BP106" s="528">
        <v>74</v>
      </c>
      <c r="BQ106" s="528">
        <v>74</v>
      </c>
      <c r="BR106" s="528">
        <v>74</v>
      </c>
      <c r="BS106" s="528">
        <v>76</v>
      </c>
      <c r="BT106" s="528">
        <v>80</v>
      </c>
      <c r="BU106" s="528">
        <v>78</v>
      </c>
      <c r="BV106" s="528">
        <v>79</v>
      </c>
      <c r="BW106" s="528">
        <v>83</v>
      </c>
      <c r="BX106" s="528">
        <v>84</v>
      </c>
      <c r="BY106" s="528">
        <v>84</v>
      </c>
      <c r="BZ106" s="528">
        <v>84</v>
      </c>
      <c r="CA106" s="528">
        <v>86</v>
      </c>
      <c r="CB106" s="528">
        <v>86</v>
      </c>
      <c r="CC106" s="528">
        <v>85</v>
      </c>
      <c r="CD106" s="528">
        <v>85</v>
      </c>
      <c r="CE106" s="528">
        <v>85</v>
      </c>
      <c r="CF106" s="528">
        <v>85</v>
      </c>
      <c r="CG106" s="528">
        <v>87</v>
      </c>
      <c r="CH106" s="528">
        <v>88</v>
      </c>
      <c r="CI106" s="528">
        <v>93</v>
      </c>
      <c r="CJ106" s="528">
        <v>97</v>
      </c>
      <c r="CK106" s="528">
        <v>96</v>
      </c>
      <c r="CL106" s="528">
        <v>97</v>
      </c>
      <c r="CM106" s="528">
        <v>97</v>
      </c>
      <c r="CN106" s="528">
        <v>101</v>
      </c>
      <c r="CO106" s="528">
        <v>101</v>
      </c>
      <c r="CP106" s="528">
        <v>101</v>
      </c>
      <c r="CQ106" s="528">
        <v>100</v>
      </c>
      <c r="CR106" s="528">
        <v>100</v>
      </c>
      <c r="CS106" s="528">
        <v>102</v>
      </c>
      <c r="CT106" s="528">
        <v>101</v>
      </c>
      <c r="CU106" s="528">
        <v>102</v>
      </c>
      <c r="CV106" s="528">
        <v>102</v>
      </c>
      <c r="CW106" s="528">
        <v>103</v>
      </c>
      <c r="CX106" s="528">
        <v>107</v>
      </c>
      <c r="CY106" s="528">
        <v>106</v>
      </c>
      <c r="CZ106" s="528">
        <v>107</v>
      </c>
      <c r="DA106" s="528">
        <v>111</v>
      </c>
      <c r="DB106" s="528">
        <v>109</v>
      </c>
      <c r="DC106" s="528"/>
      <c r="DD106" s="528"/>
      <c r="DE106" s="528"/>
      <c r="DF106" s="528"/>
      <c r="DG106" s="528"/>
      <c r="DH106" s="528"/>
      <c r="DI106" s="528"/>
      <c r="DJ106" s="528"/>
      <c r="DK106" s="528"/>
      <c r="DL106" s="528"/>
      <c r="DM106" s="528"/>
      <c r="DN106" s="528"/>
      <c r="DO106" s="528"/>
      <c r="DP106" s="528"/>
      <c r="DQ106" s="528"/>
      <c r="DR106" s="528"/>
      <c r="DS106" s="528"/>
      <c r="DT106" s="528"/>
      <c r="DU106" s="528"/>
      <c r="DV106" s="528"/>
      <c r="DW106" s="528"/>
      <c r="DX106" s="528"/>
      <c r="DY106" s="528"/>
      <c r="DZ106" s="528"/>
    </row>
    <row r="107" spans="2:130" s="523" customFormat="1" ht="13.5" customHeight="1">
      <c r="B107" s="527" t="s">
        <v>3</v>
      </c>
      <c r="C107" s="528"/>
      <c r="D107" s="528"/>
      <c r="E107" s="528"/>
      <c r="F107" s="528"/>
      <c r="G107" s="528"/>
      <c r="H107" s="528"/>
      <c r="I107" s="528"/>
      <c r="J107" s="528"/>
      <c r="K107" s="528"/>
      <c r="L107" s="528"/>
      <c r="M107" s="528"/>
      <c r="N107" s="528"/>
      <c r="O107" s="528"/>
      <c r="P107" s="528"/>
      <c r="Q107" s="528"/>
      <c r="R107" s="528"/>
      <c r="S107" s="528">
        <v>33</v>
      </c>
      <c r="T107" s="528">
        <v>33</v>
      </c>
      <c r="U107" s="528">
        <v>33</v>
      </c>
      <c r="V107" s="528">
        <v>33</v>
      </c>
      <c r="W107" s="528">
        <v>33</v>
      </c>
      <c r="X107" s="528">
        <v>33</v>
      </c>
      <c r="Y107" s="528">
        <v>33</v>
      </c>
      <c r="Z107" s="528">
        <v>33</v>
      </c>
      <c r="AA107" s="528">
        <v>33</v>
      </c>
      <c r="AB107" s="528">
        <v>33</v>
      </c>
      <c r="AC107" s="528">
        <v>33</v>
      </c>
      <c r="AD107" s="528">
        <v>33</v>
      </c>
      <c r="AE107" s="528">
        <v>32</v>
      </c>
      <c r="AF107" s="528">
        <v>32</v>
      </c>
      <c r="AG107" s="528">
        <v>32</v>
      </c>
      <c r="AH107" s="528">
        <v>32</v>
      </c>
      <c r="AI107" s="528">
        <v>41</v>
      </c>
      <c r="AJ107" s="528">
        <v>41</v>
      </c>
      <c r="AK107" s="528">
        <v>41</v>
      </c>
      <c r="AL107" s="528">
        <v>41</v>
      </c>
      <c r="AM107" s="528">
        <v>46</v>
      </c>
      <c r="AN107" s="528">
        <v>46</v>
      </c>
      <c r="AO107" s="528">
        <v>46</v>
      </c>
      <c r="AP107" s="528">
        <v>46</v>
      </c>
      <c r="AQ107" s="528">
        <v>50</v>
      </c>
      <c r="AR107" s="528">
        <v>50</v>
      </c>
      <c r="AS107" s="528">
        <v>50</v>
      </c>
      <c r="AT107" s="528">
        <v>50</v>
      </c>
      <c r="AU107" s="528">
        <v>49</v>
      </c>
      <c r="AV107" s="528">
        <v>50</v>
      </c>
      <c r="AW107" s="528">
        <v>49</v>
      </c>
      <c r="AX107" s="528">
        <v>50</v>
      </c>
      <c r="AY107" s="528">
        <v>53</v>
      </c>
      <c r="AZ107" s="528">
        <v>58</v>
      </c>
      <c r="BA107" s="528">
        <v>57</v>
      </c>
      <c r="BB107" s="528">
        <v>59</v>
      </c>
      <c r="BC107" s="528">
        <v>65</v>
      </c>
      <c r="BD107" s="528">
        <v>68</v>
      </c>
      <c r="BE107" s="528">
        <v>73</v>
      </c>
      <c r="BF107" s="528">
        <v>74</v>
      </c>
      <c r="BG107" s="528">
        <v>74</v>
      </c>
      <c r="BH107" s="528">
        <v>72</v>
      </c>
      <c r="BI107" s="528">
        <v>74</v>
      </c>
      <c r="BJ107" s="528">
        <v>75</v>
      </c>
      <c r="BK107" s="528">
        <v>78</v>
      </c>
      <c r="BL107" s="528">
        <v>76</v>
      </c>
      <c r="BM107" s="528">
        <v>77</v>
      </c>
      <c r="BN107" s="528">
        <v>78</v>
      </c>
      <c r="BO107" s="528">
        <v>79</v>
      </c>
      <c r="BP107" s="528">
        <v>83</v>
      </c>
      <c r="BQ107" s="528">
        <v>82</v>
      </c>
      <c r="BR107" s="528">
        <v>82</v>
      </c>
      <c r="BS107" s="528">
        <v>85</v>
      </c>
      <c r="BT107" s="528">
        <v>85</v>
      </c>
      <c r="BU107" s="528">
        <v>87</v>
      </c>
      <c r="BV107" s="528">
        <v>84</v>
      </c>
      <c r="BW107" s="528">
        <v>86</v>
      </c>
      <c r="BX107" s="528">
        <v>84</v>
      </c>
      <c r="BY107" s="528">
        <v>86</v>
      </c>
      <c r="BZ107" s="528">
        <v>88</v>
      </c>
      <c r="CA107" s="528">
        <v>90</v>
      </c>
      <c r="CB107" s="528">
        <v>92</v>
      </c>
      <c r="CC107" s="528">
        <v>90</v>
      </c>
      <c r="CD107" s="528">
        <v>90</v>
      </c>
      <c r="CE107" s="528">
        <v>89</v>
      </c>
      <c r="CF107" s="528">
        <v>90</v>
      </c>
      <c r="CG107" s="528">
        <v>90</v>
      </c>
      <c r="CH107" s="528">
        <v>91</v>
      </c>
      <c r="CI107" s="528">
        <v>89</v>
      </c>
      <c r="CJ107" s="528">
        <v>92</v>
      </c>
      <c r="CK107" s="528">
        <v>95</v>
      </c>
      <c r="CL107" s="528">
        <v>96</v>
      </c>
      <c r="CM107" s="528">
        <v>100</v>
      </c>
      <c r="CN107" s="528">
        <v>101</v>
      </c>
      <c r="CO107" s="528">
        <v>99</v>
      </c>
      <c r="CP107" s="528">
        <v>100</v>
      </c>
      <c r="CQ107" s="528">
        <v>101</v>
      </c>
      <c r="CR107" s="528">
        <v>104</v>
      </c>
      <c r="CS107" s="528">
        <v>103</v>
      </c>
      <c r="CT107" s="528">
        <v>100</v>
      </c>
      <c r="CU107" s="528">
        <v>101</v>
      </c>
      <c r="CV107" s="528">
        <v>105</v>
      </c>
      <c r="CW107" s="528">
        <v>107</v>
      </c>
      <c r="CX107" s="528">
        <v>109</v>
      </c>
      <c r="CY107" s="528">
        <v>113</v>
      </c>
      <c r="CZ107" s="528">
        <v>114</v>
      </c>
      <c r="DA107" s="528">
        <v>122</v>
      </c>
      <c r="DB107" s="528">
        <v>116</v>
      </c>
      <c r="DC107" s="528"/>
      <c r="DD107" s="528"/>
      <c r="DE107" s="528"/>
      <c r="DF107" s="528"/>
      <c r="DG107" s="528"/>
      <c r="DH107" s="528"/>
      <c r="DI107" s="528"/>
      <c r="DJ107" s="528"/>
      <c r="DK107" s="528"/>
      <c r="DL107" s="528"/>
      <c r="DM107" s="528"/>
      <c r="DN107" s="528"/>
      <c r="DO107" s="528"/>
      <c r="DP107" s="528"/>
      <c r="DQ107" s="528"/>
      <c r="DR107" s="528"/>
      <c r="DS107" s="528"/>
      <c r="DT107" s="528"/>
      <c r="DU107" s="528"/>
      <c r="DV107" s="528"/>
      <c r="DW107" s="528"/>
      <c r="DX107" s="528"/>
      <c r="DY107" s="528"/>
      <c r="DZ107" s="528"/>
    </row>
    <row r="108" spans="2:130" s="526" customFormat="1" ht="6.75" customHeight="1">
      <c r="B108" s="524"/>
      <c r="C108" s="525"/>
      <c r="D108" s="525"/>
      <c r="E108" s="525"/>
      <c r="F108" s="525"/>
      <c r="G108" s="525"/>
      <c r="H108" s="525"/>
      <c r="I108" s="525"/>
      <c r="J108" s="525"/>
      <c r="K108" s="525"/>
      <c r="L108" s="525"/>
      <c r="M108" s="525"/>
      <c r="N108" s="525"/>
      <c r="O108" s="525"/>
      <c r="P108" s="525"/>
      <c r="Q108" s="525"/>
      <c r="R108" s="525"/>
      <c r="S108" s="525"/>
      <c r="T108" s="525"/>
      <c r="U108" s="525"/>
      <c r="V108" s="525"/>
      <c r="W108" s="525"/>
      <c r="X108" s="525"/>
      <c r="Y108" s="525"/>
      <c r="Z108" s="525"/>
      <c r="AA108" s="525"/>
      <c r="AB108" s="525"/>
      <c r="AC108" s="525"/>
      <c r="AD108" s="525"/>
      <c r="AE108" s="525"/>
      <c r="AF108" s="525"/>
      <c r="AG108" s="525"/>
      <c r="AH108" s="525"/>
      <c r="AI108" s="525"/>
      <c r="AJ108" s="525"/>
      <c r="AK108" s="525"/>
      <c r="AL108" s="525"/>
      <c r="AM108" s="525"/>
      <c r="AN108" s="525"/>
      <c r="AO108" s="525"/>
      <c r="AP108" s="525"/>
      <c r="AQ108" s="525"/>
      <c r="AR108" s="525"/>
      <c r="AS108" s="525"/>
      <c r="AT108" s="525"/>
      <c r="AU108" s="525"/>
      <c r="AV108" s="525"/>
      <c r="AW108" s="525"/>
      <c r="AX108" s="525"/>
      <c r="AY108" s="525"/>
      <c r="AZ108" s="525"/>
      <c r="BA108" s="525"/>
      <c r="BB108" s="525"/>
      <c r="BC108" s="525"/>
      <c r="BD108" s="525"/>
      <c r="BE108" s="525"/>
      <c r="BF108" s="525"/>
      <c r="BG108" s="525"/>
      <c r="BH108" s="525"/>
      <c r="BI108" s="525"/>
      <c r="BJ108" s="525"/>
      <c r="BK108" s="525"/>
      <c r="BL108" s="525"/>
      <c r="BM108" s="525"/>
      <c r="BN108" s="525"/>
      <c r="BO108" s="525"/>
      <c r="BP108" s="525"/>
      <c r="BQ108" s="525"/>
      <c r="BR108" s="525"/>
      <c r="BS108" s="525"/>
      <c r="BT108" s="525"/>
      <c r="BU108" s="525"/>
      <c r="BV108" s="525"/>
      <c r="BW108" s="525"/>
      <c r="BX108" s="525"/>
      <c r="BY108" s="525"/>
      <c r="BZ108" s="525"/>
      <c r="CA108" s="525"/>
      <c r="CB108" s="525"/>
      <c r="CC108" s="525"/>
      <c r="CD108" s="525"/>
      <c r="CE108" s="525"/>
      <c r="CF108" s="525"/>
      <c r="CG108" s="525"/>
      <c r="CH108" s="525"/>
      <c r="CI108" s="525"/>
      <c r="CJ108" s="525"/>
      <c r="CK108" s="525"/>
      <c r="CL108" s="525"/>
      <c r="CM108" s="525"/>
      <c r="CN108" s="525"/>
      <c r="CO108" s="525"/>
      <c r="CP108" s="525"/>
      <c r="CQ108" s="525"/>
      <c r="CR108" s="525"/>
      <c r="CS108" s="525"/>
      <c r="CT108" s="525"/>
      <c r="CU108" s="525"/>
      <c r="CV108" s="525"/>
      <c r="CW108" s="525"/>
      <c r="CX108" s="525"/>
      <c r="CY108" s="525"/>
      <c r="CZ108" s="525"/>
      <c r="DA108" s="525"/>
      <c r="DB108" s="525"/>
      <c r="DC108" s="525"/>
      <c r="DD108" s="525"/>
      <c r="DE108" s="525"/>
      <c r="DF108" s="525"/>
      <c r="DG108" s="525"/>
      <c r="DH108" s="525"/>
      <c r="DI108" s="525"/>
      <c r="DJ108" s="525"/>
      <c r="DK108" s="525"/>
      <c r="DL108" s="525"/>
      <c r="DM108" s="525"/>
      <c r="DN108" s="525"/>
      <c r="DO108" s="525"/>
      <c r="DP108" s="525"/>
      <c r="DQ108" s="525"/>
      <c r="DR108" s="525"/>
      <c r="DS108" s="525"/>
      <c r="DT108" s="525"/>
      <c r="DU108" s="525"/>
      <c r="DV108" s="525"/>
      <c r="DW108" s="525"/>
      <c r="DX108" s="525"/>
      <c r="DY108" s="525"/>
      <c r="DZ108" s="525"/>
    </row>
    <row r="109" spans="2:130" s="523" customFormat="1" ht="14.25" customHeight="1">
      <c r="B109" s="521" t="s">
        <v>4</v>
      </c>
      <c r="C109" s="522"/>
      <c r="D109" s="522"/>
      <c r="E109" s="522"/>
      <c r="F109" s="522"/>
      <c r="G109" s="522"/>
      <c r="H109" s="522"/>
      <c r="I109" s="522"/>
      <c r="J109" s="522"/>
      <c r="K109" s="522"/>
      <c r="L109" s="522"/>
      <c r="M109" s="522"/>
      <c r="N109" s="522"/>
      <c r="O109" s="522"/>
      <c r="P109" s="522"/>
      <c r="Q109" s="522"/>
      <c r="R109" s="522"/>
      <c r="S109" s="522">
        <v>36</v>
      </c>
      <c r="T109" s="522">
        <v>36</v>
      </c>
      <c r="U109" s="522">
        <v>36</v>
      </c>
      <c r="V109" s="522">
        <v>36</v>
      </c>
      <c r="W109" s="522">
        <v>35</v>
      </c>
      <c r="X109" s="522">
        <v>35</v>
      </c>
      <c r="Y109" s="522">
        <v>35</v>
      </c>
      <c r="Z109" s="522">
        <v>35</v>
      </c>
      <c r="AA109" s="522">
        <v>40</v>
      </c>
      <c r="AB109" s="522">
        <v>40</v>
      </c>
      <c r="AC109" s="522">
        <v>40</v>
      </c>
      <c r="AD109" s="522">
        <v>40</v>
      </c>
      <c r="AE109" s="522">
        <v>39</v>
      </c>
      <c r="AF109" s="522">
        <v>39</v>
      </c>
      <c r="AG109" s="522">
        <v>39</v>
      </c>
      <c r="AH109" s="522">
        <v>39</v>
      </c>
      <c r="AI109" s="522">
        <v>45</v>
      </c>
      <c r="AJ109" s="522">
        <v>45</v>
      </c>
      <c r="AK109" s="522">
        <v>45</v>
      </c>
      <c r="AL109" s="522">
        <v>45</v>
      </c>
      <c r="AM109" s="522">
        <v>54</v>
      </c>
      <c r="AN109" s="522">
        <v>54</v>
      </c>
      <c r="AO109" s="522">
        <v>54</v>
      </c>
      <c r="AP109" s="522">
        <v>54</v>
      </c>
      <c r="AQ109" s="522">
        <v>58</v>
      </c>
      <c r="AR109" s="522">
        <v>58</v>
      </c>
      <c r="AS109" s="522">
        <v>58</v>
      </c>
      <c r="AT109" s="522">
        <v>58</v>
      </c>
      <c r="AU109" s="522">
        <v>54</v>
      </c>
      <c r="AV109" s="522">
        <v>53</v>
      </c>
      <c r="AW109" s="522">
        <v>49</v>
      </c>
      <c r="AX109" s="522">
        <v>49</v>
      </c>
      <c r="AY109" s="522">
        <v>55</v>
      </c>
      <c r="AZ109" s="522">
        <v>53</v>
      </c>
      <c r="BA109" s="522">
        <v>57</v>
      </c>
      <c r="BB109" s="522">
        <v>55</v>
      </c>
      <c r="BC109" s="522">
        <v>61</v>
      </c>
      <c r="BD109" s="522">
        <v>70</v>
      </c>
      <c r="BE109" s="522">
        <v>66</v>
      </c>
      <c r="BF109" s="522">
        <v>70</v>
      </c>
      <c r="BG109" s="522">
        <v>76</v>
      </c>
      <c r="BH109" s="522">
        <v>73</v>
      </c>
      <c r="BI109" s="522">
        <v>73</v>
      </c>
      <c r="BJ109" s="522">
        <v>71</v>
      </c>
      <c r="BK109" s="522">
        <v>75</v>
      </c>
      <c r="BL109" s="522">
        <v>77</v>
      </c>
      <c r="BM109" s="522">
        <v>72</v>
      </c>
      <c r="BN109" s="522">
        <v>72</v>
      </c>
      <c r="BO109" s="522">
        <v>78</v>
      </c>
      <c r="BP109" s="522">
        <v>82</v>
      </c>
      <c r="BQ109" s="522">
        <v>79</v>
      </c>
      <c r="BR109" s="522">
        <v>80</v>
      </c>
      <c r="BS109" s="522">
        <v>82</v>
      </c>
      <c r="BT109" s="522">
        <v>84</v>
      </c>
      <c r="BU109" s="522">
        <v>81</v>
      </c>
      <c r="BV109" s="522">
        <v>84</v>
      </c>
      <c r="BW109" s="522">
        <v>87</v>
      </c>
      <c r="BX109" s="522">
        <v>87</v>
      </c>
      <c r="BY109" s="522">
        <v>86</v>
      </c>
      <c r="BZ109" s="522">
        <v>86</v>
      </c>
      <c r="CA109" s="522">
        <v>87</v>
      </c>
      <c r="CB109" s="522">
        <v>88</v>
      </c>
      <c r="CC109" s="522">
        <v>86</v>
      </c>
      <c r="CD109" s="522">
        <v>87</v>
      </c>
      <c r="CE109" s="522">
        <v>85</v>
      </c>
      <c r="CF109" s="522">
        <v>85</v>
      </c>
      <c r="CG109" s="522">
        <v>84</v>
      </c>
      <c r="CH109" s="522">
        <v>83</v>
      </c>
      <c r="CI109" s="522">
        <v>92</v>
      </c>
      <c r="CJ109" s="522">
        <v>92</v>
      </c>
      <c r="CK109" s="522">
        <v>86</v>
      </c>
      <c r="CL109" s="522">
        <v>99</v>
      </c>
      <c r="CM109" s="522">
        <v>98</v>
      </c>
      <c r="CN109" s="522">
        <v>101</v>
      </c>
      <c r="CO109" s="522">
        <v>98</v>
      </c>
      <c r="CP109" s="522">
        <v>103</v>
      </c>
      <c r="CQ109" s="522">
        <v>96</v>
      </c>
      <c r="CR109" s="522">
        <v>92</v>
      </c>
      <c r="CS109" s="522">
        <v>93</v>
      </c>
      <c r="CT109" s="522">
        <v>101</v>
      </c>
      <c r="CU109" s="522">
        <v>98</v>
      </c>
      <c r="CV109" s="522">
        <v>98</v>
      </c>
      <c r="CW109" s="522">
        <v>92</v>
      </c>
      <c r="CX109" s="522">
        <v>100</v>
      </c>
      <c r="CY109" s="522">
        <v>98</v>
      </c>
      <c r="CZ109" s="522">
        <v>104</v>
      </c>
      <c r="DA109" s="522">
        <v>117</v>
      </c>
      <c r="DB109" s="522">
        <v>101</v>
      </c>
      <c r="DC109" s="522"/>
      <c r="DD109" s="522"/>
      <c r="DE109" s="522"/>
      <c r="DF109" s="522"/>
      <c r="DG109" s="522"/>
      <c r="DH109" s="522"/>
      <c r="DI109" s="522"/>
      <c r="DJ109" s="522"/>
      <c r="DK109" s="522"/>
      <c r="DL109" s="522"/>
      <c r="DM109" s="522"/>
      <c r="DN109" s="522"/>
      <c r="DO109" s="522"/>
      <c r="DP109" s="522"/>
      <c r="DQ109" s="522"/>
      <c r="DR109" s="522"/>
      <c r="DS109" s="522"/>
      <c r="DT109" s="522"/>
      <c r="DU109" s="522"/>
      <c r="DV109" s="522"/>
      <c r="DW109" s="522"/>
      <c r="DX109" s="522"/>
      <c r="DY109" s="522"/>
      <c r="DZ109" s="522"/>
    </row>
    <row r="110" spans="2:130" s="523" customFormat="1" ht="14.25" customHeight="1">
      <c r="B110" s="529" t="s">
        <v>5</v>
      </c>
      <c r="C110" s="530"/>
      <c r="D110" s="530"/>
      <c r="E110" s="530"/>
      <c r="F110" s="530"/>
      <c r="G110" s="530"/>
      <c r="H110" s="530"/>
      <c r="I110" s="530"/>
      <c r="J110" s="530"/>
      <c r="K110" s="530"/>
      <c r="L110" s="530"/>
      <c r="M110" s="530"/>
      <c r="N110" s="530"/>
      <c r="O110" s="530"/>
      <c r="P110" s="530"/>
      <c r="Q110" s="530"/>
      <c r="R110" s="530"/>
      <c r="S110" s="530">
        <v>36</v>
      </c>
      <c r="T110" s="530">
        <v>36</v>
      </c>
      <c r="U110" s="530">
        <v>36</v>
      </c>
      <c r="V110" s="530">
        <v>36</v>
      </c>
      <c r="W110" s="530">
        <v>35</v>
      </c>
      <c r="X110" s="530">
        <v>35</v>
      </c>
      <c r="Y110" s="530">
        <v>35</v>
      </c>
      <c r="Z110" s="530">
        <v>35</v>
      </c>
      <c r="AA110" s="530">
        <v>40</v>
      </c>
      <c r="AB110" s="530">
        <v>40</v>
      </c>
      <c r="AC110" s="530">
        <v>40</v>
      </c>
      <c r="AD110" s="530">
        <v>40</v>
      </c>
      <c r="AE110" s="530">
        <v>39</v>
      </c>
      <c r="AF110" s="530">
        <v>39</v>
      </c>
      <c r="AG110" s="530">
        <v>39</v>
      </c>
      <c r="AH110" s="530">
        <v>39</v>
      </c>
      <c r="AI110" s="530">
        <v>45</v>
      </c>
      <c r="AJ110" s="530">
        <v>45</v>
      </c>
      <c r="AK110" s="530">
        <v>45</v>
      </c>
      <c r="AL110" s="530">
        <v>45</v>
      </c>
      <c r="AM110" s="530">
        <v>54</v>
      </c>
      <c r="AN110" s="530">
        <v>54</v>
      </c>
      <c r="AO110" s="530">
        <v>54</v>
      </c>
      <c r="AP110" s="530">
        <v>54</v>
      </c>
      <c r="AQ110" s="530">
        <v>58</v>
      </c>
      <c r="AR110" s="530">
        <v>58</v>
      </c>
      <c r="AS110" s="530">
        <v>58</v>
      </c>
      <c r="AT110" s="530">
        <v>58</v>
      </c>
      <c r="AU110" s="530">
        <v>52</v>
      </c>
      <c r="AV110" s="530">
        <v>51</v>
      </c>
      <c r="AW110" s="530">
        <v>49</v>
      </c>
      <c r="AX110" s="530">
        <v>48</v>
      </c>
      <c r="AY110" s="530">
        <v>53</v>
      </c>
      <c r="AZ110" s="530">
        <v>50</v>
      </c>
      <c r="BA110" s="530">
        <v>55</v>
      </c>
      <c r="BB110" s="530">
        <v>53</v>
      </c>
      <c r="BC110" s="530">
        <v>59</v>
      </c>
      <c r="BD110" s="530">
        <v>65</v>
      </c>
      <c r="BE110" s="530">
        <v>64</v>
      </c>
      <c r="BF110" s="530">
        <v>67</v>
      </c>
      <c r="BG110" s="530">
        <v>72</v>
      </c>
      <c r="BH110" s="530">
        <v>68</v>
      </c>
      <c r="BI110" s="530">
        <v>70</v>
      </c>
      <c r="BJ110" s="530">
        <v>69</v>
      </c>
      <c r="BK110" s="530">
        <v>72</v>
      </c>
      <c r="BL110" s="530">
        <v>73</v>
      </c>
      <c r="BM110" s="530">
        <v>69</v>
      </c>
      <c r="BN110" s="530">
        <v>69</v>
      </c>
      <c r="BO110" s="530">
        <v>75</v>
      </c>
      <c r="BP110" s="530">
        <v>78</v>
      </c>
      <c r="BQ110" s="530">
        <v>77</v>
      </c>
      <c r="BR110" s="530">
        <v>79</v>
      </c>
      <c r="BS110" s="530">
        <v>78</v>
      </c>
      <c r="BT110" s="530">
        <v>79</v>
      </c>
      <c r="BU110" s="530">
        <v>79</v>
      </c>
      <c r="BV110" s="530">
        <v>82</v>
      </c>
      <c r="BW110" s="530">
        <v>83</v>
      </c>
      <c r="BX110" s="530">
        <v>83</v>
      </c>
      <c r="BY110" s="530">
        <v>84</v>
      </c>
      <c r="BZ110" s="530">
        <v>84</v>
      </c>
      <c r="CA110" s="530">
        <v>85</v>
      </c>
      <c r="CB110" s="530">
        <v>85</v>
      </c>
      <c r="CC110" s="530">
        <v>85</v>
      </c>
      <c r="CD110" s="530">
        <v>84</v>
      </c>
      <c r="CE110" s="530">
        <v>84</v>
      </c>
      <c r="CF110" s="530">
        <v>83</v>
      </c>
      <c r="CG110" s="530">
        <v>82</v>
      </c>
      <c r="CH110" s="530">
        <v>81</v>
      </c>
      <c r="CI110" s="530">
        <v>94</v>
      </c>
      <c r="CJ110" s="530">
        <v>96</v>
      </c>
      <c r="CK110" s="530">
        <v>95</v>
      </c>
      <c r="CL110" s="530">
        <v>97</v>
      </c>
      <c r="CM110" s="530">
        <v>98</v>
      </c>
      <c r="CN110" s="530">
        <v>100</v>
      </c>
      <c r="CO110" s="530">
        <v>100</v>
      </c>
      <c r="CP110" s="530">
        <v>102</v>
      </c>
      <c r="CQ110" s="530">
        <v>103</v>
      </c>
      <c r="CR110" s="530">
        <v>103</v>
      </c>
      <c r="CS110" s="530">
        <v>103</v>
      </c>
      <c r="CT110" s="530">
        <v>103</v>
      </c>
      <c r="CU110" s="530">
        <v>103</v>
      </c>
      <c r="CV110" s="530">
        <v>104</v>
      </c>
      <c r="CW110" s="530">
        <v>102</v>
      </c>
      <c r="CX110" s="530">
        <v>101</v>
      </c>
      <c r="CY110" s="530">
        <v>104</v>
      </c>
      <c r="CZ110" s="530">
        <v>105</v>
      </c>
      <c r="DA110" s="530">
        <v>104</v>
      </c>
      <c r="DB110" s="530">
        <v>104</v>
      </c>
      <c r="DC110" s="530"/>
      <c r="DD110" s="530"/>
      <c r="DE110" s="530"/>
      <c r="DF110" s="530"/>
      <c r="DG110" s="530"/>
      <c r="DH110" s="530"/>
      <c r="DI110" s="530"/>
      <c r="DJ110" s="530"/>
      <c r="DK110" s="530"/>
      <c r="DL110" s="530"/>
      <c r="DM110" s="530"/>
      <c r="DN110" s="530"/>
      <c r="DO110" s="530"/>
      <c r="DP110" s="530"/>
      <c r="DQ110" s="530"/>
      <c r="DR110" s="530"/>
      <c r="DS110" s="530"/>
      <c r="DT110" s="530"/>
      <c r="DU110" s="530"/>
      <c r="DV110" s="530"/>
      <c r="DW110" s="530"/>
      <c r="DX110" s="530"/>
      <c r="DY110" s="530"/>
      <c r="DZ110" s="530"/>
    </row>
    <row r="111" spans="2:130" s="523" customFormat="1" ht="13.5" customHeight="1">
      <c r="B111" s="527" t="s">
        <v>6</v>
      </c>
      <c r="C111" s="528"/>
      <c r="D111" s="528"/>
      <c r="E111" s="528"/>
      <c r="F111" s="528"/>
      <c r="G111" s="528"/>
      <c r="H111" s="528"/>
      <c r="I111" s="528"/>
      <c r="J111" s="528"/>
      <c r="K111" s="528"/>
      <c r="L111" s="528"/>
      <c r="M111" s="528"/>
      <c r="N111" s="528"/>
      <c r="O111" s="528"/>
      <c r="P111" s="528"/>
      <c r="Q111" s="528"/>
      <c r="R111" s="528"/>
      <c r="S111" s="528">
        <v>42</v>
      </c>
      <c r="T111" s="528">
        <v>42</v>
      </c>
      <c r="U111" s="528">
        <v>42</v>
      </c>
      <c r="V111" s="528">
        <v>42</v>
      </c>
      <c r="W111" s="528">
        <v>43</v>
      </c>
      <c r="X111" s="528">
        <v>43</v>
      </c>
      <c r="Y111" s="528">
        <v>43</v>
      </c>
      <c r="Z111" s="528">
        <v>43</v>
      </c>
      <c r="AA111" s="528">
        <v>44</v>
      </c>
      <c r="AB111" s="528">
        <v>44</v>
      </c>
      <c r="AC111" s="528">
        <v>44</v>
      </c>
      <c r="AD111" s="528">
        <v>44</v>
      </c>
      <c r="AE111" s="528">
        <v>43</v>
      </c>
      <c r="AF111" s="528">
        <v>43</v>
      </c>
      <c r="AG111" s="528">
        <v>43</v>
      </c>
      <c r="AH111" s="528">
        <v>43</v>
      </c>
      <c r="AI111" s="528">
        <v>48</v>
      </c>
      <c r="AJ111" s="528">
        <v>48</v>
      </c>
      <c r="AK111" s="528">
        <v>48</v>
      </c>
      <c r="AL111" s="528">
        <v>48</v>
      </c>
      <c r="AM111" s="528">
        <v>54</v>
      </c>
      <c r="AN111" s="528">
        <v>54</v>
      </c>
      <c r="AO111" s="528">
        <v>54</v>
      </c>
      <c r="AP111" s="528">
        <v>54</v>
      </c>
      <c r="AQ111" s="528">
        <v>59</v>
      </c>
      <c r="AR111" s="528">
        <v>59</v>
      </c>
      <c r="AS111" s="528">
        <v>59</v>
      </c>
      <c r="AT111" s="528">
        <v>59</v>
      </c>
      <c r="AU111" s="528">
        <v>53</v>
      </c>
      <c r="AV111" s="528">
        <v>55</v>
      </c>
      <c r="AW111" s="528">
        <v>56</v>
      </c>
      <c r="AX111" s="528">
        <v>56</v>
      </c>
      <c r="AY111" s="528">
        <v>59</v>
      </c>
      <c r="AZ111" s="528">
        <v>59</v>
      </c>
      <c r="BA111" s="528">
        <v>60</v>
      </c>
      <c r="BB111" s="528">
        <v>61</v>
      </c>
      <c r="BC111" s="528">
        <v>62</v>
      </c>
      <c r="BD111" s="528">
        <v>65</v>
      </c>
      <c r="BE111" s="528">
        <v>69</v>
      </c>
      <c r="BF111" s="528">
        <v>74</v>
      </c>
      <c r="BG111" s="528">
        <v>74</v>
      </c>
      <c r="BH111" s="528">
        <v>74</v>
      </c>
      <c r="BI111" s="528">
        <v>75</v>
      </c>
      <c r="BJ111" s="528">
        <v>77</v>
      </c>
      <c r="BK111" s="528">
        <v>75</v>
      </c>
      <c r="BL111" s="528">
        <v>77</v>
      </c>
      <c r="BM111" s="528">
        <v>77</v>
      </c>
      <c r="BN111" s="528">
        <v>77</v>
      </c>
      <c r="BO111" s="528">
        <v>77</v>
      </c>
      <c r="BP111" s="528">
        <v>79</v>
      </c>
      <c r="BQ111" s="528">
        <v>80</v>
      </c>
      <c r="BR111" s="528">
        <v>81</v>
      </c>
      <c r="BS111" s="528">
        <v>82</v>
      </c>
      <c r="BT111" s="528">
        <v>84</v>
      </c>
      <c r="BU111" s="528">
        <v>85</v>
      </c>
      <c r="BV111" s="528">
        <v>85</v>
      </c>
      <c r="BW111" s="528">
        <v>86</v>
      </c>
      <c r="BX111" s="528">
        <v>87</v>
      </c>
      <c r="BY111" s="528">
        <v>88</v>
      </c>
      <c r="BZ111" s="528">
        <v>88</v>
      </c>
      <c r="CA111" s="528">
        <v>88</v>
      </c>
      <c r="CB111" s="528">
        <v>89</v>
      </c>
      <c r="CC111" s="528">
        <v>89</v>
      </c>
      <c r="CD111" s="528">
        <v>89</v>
      </c>
      <c r="CE111" s="528">
        <v>89</v>
      </c>
      <c r="CF111" s="528">
        <v>90</v>
      </c>
      <c r="CG111" s="528">
        <v>89</v>
      </c>
      <c r="CH111" s="528">
        <v>91</v>
      </c>
      <c r="CI111" s="528">
        <v>94</v>
      </c>
      <c r="CJ111" s="528">
        <v>95</v>
      </c>
      <c r="CK111" s="528">
        <v>94</v>
      </c>
      <c r="CL111" s="528">
        <v>96</v>
      </c>
      <c r="CM111" s="528">
        <v>98</v>
      </c>
      <c r="CN111" s="528">
        <v>100</v>
      </c>
      <c r="CO111" s="528">
        <v>100</v>
      </c>
      <c r="CP111" s="528">
        <v>102</v>
      </c>
      <c r="CQ111" s="528">
        <v>103</v>
      </c>
      <c r="CR111" s="528">
        <v>103</v>
      </c>
      <c r="CS111" s="528">
        <v>104</v>
      </c>
      <c r="CT111" s="528">
        <v>104</v>
      </c>
      <c r="CU111" s="528">
        <v>105</v>
      </c>
      <c r="CV111" s="528">
        <v>106</v>
      </c>
      <c r="CW111" s="528">
        <v>103</v>
      </c>
      <c r="CX111" s="528">
        <v>102</v>
      </c>
      <c r="CY111" s="528">
        <v>105</v>
      </c>
      <c r="CZ111" s="528">
        <v>106</v>
      </c>
      <c r="DA111" s="528">
        <v>104</v>
      </c>
      <c r="DB111" s="528">
        <v>105</v>
      </c>
      <c r="DC111" s="528"/>
      <c r="DD111" s="528"/>
      <c r="DE111" s="528"/>
      <c r="DF111" s="528"/>
      <c r="DG111" s="528"/>
      <c r="DH111" s="528"/>
      <c r="DI111" s="528"/>
      <c r="DJ111" s="528"/>
      <c r="DK111" s="528"/>
      <c r="DL111" s="528"/>
      <c r="DM111" s="528"/>
      <c r="DN111" s="528"/>
      <c r="DO111" s="528"/>
      <c r="DP111" s="528"/>
      <c r="DQ111" s="528"/>
      <c r="DR111" s="528"/>
      <c r="DS111" s="528"/>
      <c r="DT111" s="528"/>
      <c r="DU111" s="528"/>
      <c r="DV111" s="528"/>
      <c r="DW111" s="528"/>
      <c r="DX111" s="528"/>
      <c r="DY111" s="528"/>
      <c r="DZ111" s="528"/>
    </row>
    <row r="112" spans="2:130" s="523" customFormat="1" ht="13.5" customHeight="1">
      <c r="B112" s="527" t="s">
        <v>7</v>
      </c>
      <c r="C112" s="528"/>
      <c r="D112" s="528"/>
      <c r="E112" s="528"/>
      <c r="F112" s="528"/>
      <c r="G112" s="528"/>
      <c r="H112" s="528"/>
      <c r="I112" s="528"/>
      <c r="J112" s="528"/>
      <c r="K112" s="528"/>
      <c r="L112" s="528"/>
      <c r="M112" s="528"/>
      <c r="N112" s="528"/>
      <c r="O112" s="528"/>
      <c r="P112" s="528"/>
      <c r="Q112" s="528"/>
      <c r="R112" s="528"/>
      <c r="S112" s="528">
        <v>26</v>
      </c>
      <c r="T112" s="528">
        <v>26</v>
      </c>
      <c r="U112" s="528">
        <v>26</v>
      </c>
      <c r="V112" s="528">
        <v>26</v>
      </c>
      <c r="W112" s="528">
        <v>25</v>
      </c>
      <c r="X112" s="528">
        <v>25</v>
      </c>
      <c r="Y112" s="528">
        <v>25</v>
      </c>
      <c r="Z112" s="528">
        <v>25</v>
      </c>
      <c r="AA112" s="528">
        <v>32</v>
      </c>
      <c r="AB112" s="528">
        <v>32</v>
      </c>
      <c r="AC112" s="528">
        <v>32</v>
      </c>
      <c r="AD112" s="528">
        <v>32</v>
      </c>
      <c r="AE112" s="528">
        <v>32</v>
      </c>
      <c r="AF112" s="528">
        <v>32</v>
      </c>
      <c r="AG112" s="528">
        <v>32</v>
      </c>
      <c r="AH112" s="528">
        <v>32</v>
      </c>
      <c r="AI112" s="528">
        <v>40</v>
      </c>
      <c r="AJ112" s="528">
        <v>40</v>
      </c>
      <c r="AK112" s="528">
        <v>40</v>
      </c>
      <c r="AL112" s="528">
        <v>40</v>
      </c>
      <c r="AM112" s="528">
        <v>52</v>
      </c>
      <c r="AN112" s="528">
        <v>52</v>
      </c>
      <c r="AO112" s="528">
        <v>52</v>
      </c>
      <c r="AP112" s="528">
        <v>52</v>
      </c>
      <c r="AQ112" s="528">
        <v>54</v>
      </c>
      <c r="AR112" s="528">
        <v>54</v>
      </c>
      <c r="AS112" s="528">
        <v>54</v>
      </c>
      <c r="AT112" s="528">
        <v>54</v>
      </c>
      <c r="AU112" s="528">
        <v>46</v>
      </c>
      <c r="AV112" s="528">
        <v>41</v>
      </c>
      <c r="AW112" s="528">
        <v>32</v>
      </c>
      <c r="AX112" s="528">
        <v>32</v>
      </c>
      <c r="AY112" s="528">
        <v>41</v>
      </c>
      <c r="AZ112" s="528">
        <v>35</v>
      </c>
      <c r="BA112" s="528">
        <v>47</v>
      </c>
      <c r="BB112" s="528">
        <v>42</v>
      </c>
      <c r="BC112" s="528">
        <v>51</v>
      </c>
      <c r="BD112" s="528">
        <v>65</v>
      </c>
      <c r="BE112" s="528">
        <v>57</v>
      </c>
      <c r="BF112" s="528">
        <v>59</v>
      </c>
      <c r="BG112" s="528">
        <v>72</v>
      </c>
      <c r="BH112" s="528">
        <v>61</v>
      </c>
      <c r="BI112" s="528">
        <v>66</v>
      </c>
      <c r="BJ112" s="528">
        <v>55</v>
      </c>
      <c r="BK112" s="528">
        <v>68</v>
      </c>
      <c r="BL112" s="528">
        <v>66</v>
      </c>
      <c r="BM112" s="528">
        <v>61</v>
      </c>
      <c r="BN112" s="528">
        <v>58</v>
      </c>
      <c r="BO112" s="528">
        <v>70</v>
      </c>
      <c r="BP112" s="528">
        <v>74</v>
      </c>
      <c r="BQ112" s="528">
        <v>70</v>
      </c>
      <c r="BR112" s="528">
        <v>71</v>
      </c>
      <c r="BS112" s="528">
        <v>75</v>
      </c>
      <c r="BT112" s="528">
        <v>69</v>
      </c>
      <c r="BU112" s="528">
        <v>68</v>
      </c>
      <c r="BV112" s="528">
        <v>73</v>
      </c>
      <c r="BW112" s="528">
        <v>77</v>
      </c>
      <c r="BX112" s="528">
        <v>73</v>
      </c>
      <c r="BY112" s="528">
        <v>76</v>
      </c>
      <c r="BZ112" s="528">
        <v>74</v>
      </c>
      <c r="CA112" s="528">
        <v>77</v>
      </c>
      <c r="CB112" s="528">
        <v>77</v>
      </c>
      <c r="CC112" s="528">
        <v>76</v>
      </c>
      <c r="CD112" s="528">
        <v>72</v>
      </c>
      <c r="CE112" s="528">
        <v>70</v>
      </c>
      <c r="CF112" s="528">
        <v>69</v>
      </c>
      <c r="CG112" s="528">
        <v>67</v>
      </c>
      <c r="CH112" s="528">
        <v>62</v>
      </c>
      <c r="CI112" s="528">
        <v>94</v>
      </c>
      <c r="CJ112" s="528">
        <v>97</v>
      </c>
      <c r="CK112" s="528">
        <v>98</v>
      </c>
      <c r="CL112" s="528">
        <v>99</v>
      </c>
      <c r="CM112" s="528">
        <v>98</v>
      </c>
      <c r="CN112" s="528">
        <v>100</v>
      </c>
      <c r="CO112" s="528">
        <v>100</v>
      </c>
      <c r="CP112" s="528">
        <v>102</v>
      </c>
      <c r="CQ112" s="528">
        <v>102</v>
      </c>
      <c r="CR112" s="528">
        <v>104</v>
      </c>
      <c r="CS112" s="528">
        <v>101</v>
      </c>
      <c r="CT112" s="528">
        <v>101</v>
      </c>
      <c r="CU112" s="528">
        <v>99</v>
      </c>
      <c r="CV112" s="528">
        <v>101</v>
      </c>
      <c r="CW112" s="528">
        <v>99</v>
      </c>
      <c r="CX112" s="528">
        <v>99</v>
      </c>
      <c r="CY112" s="528">
        <v>101</v>
      </c>
      <c r="CZ112" s="528">
        <v>103</v>
      </c>
      <c r="DA112" s="528">
        <v>104</v>
      </c>
      <c r="DB112" s="528">
        <v>102</v>
      </c>
      <c r="DC112" s="528"/>
      <c r="DD112" s="528"/>
      <c r="DE112" s="528"/>
      <c r="DF112" s="528"/>
      <c r="DG112" s="528"/>
      <c r="DH112" s="528"/>
      <c r="DI112" s="528"/>
      <c r="DJ112" s="528"/>
      <c r="DK112" s="528"/>
      <c r="DL112" s="528"/>
      <c r="DM112" s="528"/>
      <c r="DN112" s="528"/>
      <c r="DO112" s="528"/>
      <c r="DP112" s="528"/>
      <c r="DQ112" s="528"/>
      <c r="DR112" s="528"/>
      <c r="DS112" s="528"/>
      <c r="DT112" s="528"/>
      <c r="DU112" s="528"/>
      <c r="DV112" s="528"/>
      <c r="DW112" s="528"/>
      <c r="DX112" s="528"/>
      <c r="DY112" s="528"/>
      <c r="DZ112" s="528"/>
    </row>
    <row r="113" spans="2:130" s="523" customFormat="1" ht="14.25" customHeight="1">
      <c r="B113" s="529" t="s">
        <v>8</v>
      </c>
      <c r="C113" s="530"/>
      <c r="D113" s="530"/>
      <c r="E113" s="530"/>
      <c r="F113" s="530"/>
      <c r="G113" s="530"/>
      <c r="H113" s="530"/>
      <c r="I113" s="530"/>
      <c r="J113" s="530"/>
      <c r="K113" s="530"/>
      <c r="L113" s="530"/>
      <c r="M113" s="530"/>
      <c r="N113" s="530"/>
      <c r="O113" s="530"/>
      <c r="P113" s="530"/>
      <c r="Q113" s="530"/>
      <c r="R113" s="530"/>
      <c r="S113" s="530"/>
      <c r="T113" s="530"/>
      <c r="U113" s="530"/>
      <c r="V113" s="530"/>
      <c r="W113" s="530"/>
      <c r="X113" s="530"/>
      <c r="Y113" s="530"/>
      <c r="Z113" s="530"/>
      <c r="AA113" s="530"/>
      <c r="AB113" s="530"/>
      <c r="AC113" s="530"/>
      <c r="AD113" s="530"/>
      <c r="AE113" s="530"/>
      <c r="AF113" s="530"/>
      <c r="AG113" s="530"/>
      <c r="AH113" s="530"/>
      <c r="AI113" s="530"/>
      <c r="AJ113" s="530"/>
      <c r="AK113" s="530"/>
      <c r="AL113" s="530"/>
      <c r="AM113" s="530"/>
      <c r="AN113" s="530"/>
      <c r="AO113" s="530"/>
      <c r="AP113" s="530"/>
      <c r="AQ113" s="530"/>
      <c r="AR113" s="530"/>
      <c r="AS113" s="530"/>
      <c r="AT113" s="530"/>
      <c r="AU113" s="530"/>
      <c r="AV113" s="530"/>
      <c r="AW113" s="530"/>
      <c r="AX113" s="530"/>
      <c r="AY113" s="530"/>
      <c r="AZ113" s="530"/>
      <c r="BA113" s="530"/>
      <c r="BB113" s="530"/>
      <c r="BC113" s="530"/>
      <c r="BD113" s="530"/>
      <c r="BE113" s="530"/>
      <c r="BF113" s="530"/>
      <c r="BG113" s="530"/>
      <c r="BH113" s="530"/>
      <c r="BI113" s="530"/>
      <c r="BJ113" s="530"/>
      <c r="BK113" s="530"/>
      <c r="BL113" s="530"/>
      <c r="BM113" s="530"/>
      <c r="BN113" s="530"/>
      <c r="BO113" s="530"/>
      <c r="BP113" s="530"/>
      <c r="BQ113" s="530"/>
      <c r="BR113" s="530"/>
      <c r="BS113" s="530"/>
      <c r="BT113" s="530"/>
      <c r="BU113" s="530"/>
      <c r="BV113" s="530"/>
      <c r="BW113" s="530"/>
      <c r="BX113" s="530"/>
      <c r="BY113" s="530"/>
      <c r="BZ113" s="530"/>
      <c r="CA113" s="530"/>
      <c r="CB113" s="530"/>
      <c r="CC113" s="530"/>
      <c r="CD113" s="530"/>
      <c r="CE113" s="530"/>
      <c r="CF113" s="530"/>
      <c r="CG113" s="530"/>
      <c r="CH113" s="530"/>
      <c r="CI113" s="530"/>
      <c r="CJ113" s="530"/>
      <c r="CK113" s="530"/>
      <c r="CL113" s="530"/>
      <c r="CM113" s="530"/>
      <c r="CN113" s="530"/>
      <c r="CO113" s="530"/>
      <c r="CP113" s="530"/>
      <c r="CQ113" s="530"/>
      <c r="CR113" s="530"/>
      <c r="CS113" s="530"/>
      <c r="CT113" s="530"/>
      <c r="CU113" s="530"/>
      <c r="CV113" s="530"/>
      <c r="CW113" s="530"/>
      <c r="CX113" s="530"/>
      <c r="CY113" s="530"/>
      <c r="CZ113" s="530"/>
      <c r="DA113" s="530"/>
      <c r="DB113" s="530"/>
      <c r="DC113" s="530"/>
      <c r="DD113" s="530"/>
      <c r="DE113" s="530"/>
      <c r="DF113" s="530"/>
      <c r="DG113" s="530"/>
      <c r="DH113" s="530"/>
      <c r="DI113" s="530"/>
      <c r="DJ113" s="530"/>
      <c r="DK113" s="530"/>
      <c r="DL113" s="530"/>
      <c r="DM113" s="530"/>
      <c r="DN113" s="530"/>
      <c r="DO113" s="530"/>
      <c r="DP113" s="530"/>
      <c r="DQ113" s="530"/>
      <c r="DR113" s="530"/>
      <c r="DS113" s="530"/>
      <c r="DT113" s="530"/>
      <c r="DU113" s="530"/>
      <c r="DV113" s="530"/>
      <c r="DW113" s="530"/>
      <c r="DX113" s="530"/>
      <c r="DY113" s="530"/>
      <c r="DZ113" s="530"/>
    </row>
    <row r="114" spans="2:130" s="526" customFormat="1" ht="6.75" customHeight="1">
      <c r="B114" s="524"/>
      <c r="C114" s="525"/>
      <c r="D114" s="525"/>
      <c r="E114" s="525"/>
      <c r="F114" s="525"/>
      <c r="G114" s="525"/>
      <c r="H114" s="525"/>
      <c r="I114" s="525"/>
      <c r="J114" s="525"/>
      <c r="K114" s="525"/>
      <c r="L114" s="525"/>
      <c r="M114" s="525"/>
      <c r="N114" s="525"/>
      <c r="O114" s="525"/>
      <c r="P114" s="525"/>
      <c r="Q114" s="525"/>
      <c r="R114" s="525"/>
      <c r="S114" s="525"/>
      <c r="T114" s="525"/>
      <c r="U114" s="525"/>
      <c r="V114" s="525"/>
      <c r="W114" s="525"/>
      <c r="X114" s="525"/>
      <c r="Y114" s="525"/>
      <c r="Z114" s="525"/>
      <c r="AA114" s="525"/>
      <c r="AB114" s="525"/>
      <c r="AC114" s="525"/>
      <c r="AD114" s="525"/>
      <c r="AE114" s="525"/>
      <c r="AF114" s="525"/>
      <c r="AG114" s="525"/>
      <c r="AH114" s="525"/>
      <c r="AI114" s="525"/>
      <c r="AJ114" s="525"/>
      <c r="AK114" s="525"/>
      <c r="AL114" s="525"/>
      <c r="AM114" s="525"/>
      <c r="AN114" s="525"/>
      <c r="AO114" s="525"/>
      <c r="AP114" s="525"/>
      <c r="AQ114" s="525"/>
      <c r="AR114" s="525"/>
      <c r="AS114" s="525"/>
      <c r="AT114" s="525"/>
      <c r="AU114" s="525"/>
      <c r="AV114" s="525"/>
      <c r="AW114" s="525"/>
      <c r="AX114" s="525"/>
      <c r="AY114" s="525"/>
      <c r="AZ114" s="525"/>
      <c r="BA114" s="525"/>
      <c r="BB114" s="525"/>
      <c r="BC114" s="525"/>
      <c r="BD114" s="525"/>
      <c r="BE114" s="525"/>
      <c r="BF114" s="525"/>
      <c r="BG114" s="525"/>
      <c r="BH114" s="525"/>
      <c r="BI114" s="525"/>
      <c r="BJ114" s="525"/>
      <c r="BK114" s="525"/>
      <c r="BL114" s="525"/>
      <c r="BM114" s="525"/>
      <c r="BN114" s="525"/>
      <c r="BO114" s="525"/>
      <c r="BP114" s="525"/>
      <c r="BQ114" s="525"/>
      <c r="BR114" s="525"/>
      <c r="BS114" s="525"/>
      <c r="BT114" s="525"/>
      <c r="BU114" s="525"/>
      <c r="BV114" s="525"/>
      <c r="BW114" s="525"/>
      <c r="BX114" s="525"/>
      <c r="BY114" s="525"/>
      <c r="BZ114" s="525"/>
      <c r="CA114" s="525"/>
      <c r="CB114" s="525"/>
      <c r="CC114" s="525"/>
      <c r="CD114" s="525"/>
      <c r="CE114" s="525"/>
      <c r="CF114" s="525"/>
      <c r="CG114" s="525"/>
      <c r="CH114" s="525"/>
      <c r="CI114" s="525"/>
      <c r="CJ114" s="525"/>
      <c r="CK114" s="525"/>
      <c r="CL114" s="525"/>
      <c r="CM114" s="525"/>
      <c r="CN114" s="525"/>
      <c r="CO114" s="525"/>
      <c r="CP114" s="525"/>
      <c r="CQ114" s="525"/>
      <c r="CR114" s="525"/>
      <c r="CS114" s="525"/>
      <c r="CT114" s="525"/>
      <c r="CU114" s="525"/>
      <c r="CV114" s="525"/>
      <c r="CW114" s="525"/>
      <c r="CX114" s="525"/>
      <c r="CY114" s="525"/>
      <c r="CZ114" s="525"/>
      <c r="DA114" s="525"/>
      <c r="DB114" s="525"/>
      <c r="DC114" s="525"/>
      <c r="DD114" s="525"/>
      <c r="DE114" s="525"/>
      <c r="DF114" s="525"/>
      <c r="DG114" s="525"/>
      <c r="DH114" s="525"/>
      <c r="DI114" s="525"/>
      <c r="DJ114" s="525"/>
      <c r="DK114" s="525"/>
      <c r="DL114" s="525"/>
      <c r="DM114" s="525"/>
      <c r="DN114" s="525"/>
      <c r="DO114" s="525"/>
      <c r="DP114" s="525"/>
      <c r="DQ114" s="525"/>
      <c r="DR114" s="525"/>
      <c r="DS114" s="525"/>
      <c r="DT114" s="525"/>
      <c r="DU114" s="525"/>
      <c r="DV114" s="525"/>
      <c r="DW114" s="525"/>
      <c r="DX114" s="525"/>
      <c r="DY114" s="525"/>
      <c r="DZ114" s="525"/>
    </row>
    <row r="115" spans="2:130" s="523" customFormat="1" ht="14.25" customHeight="1">
      <c r="B115" s="521" t="s">
        <v>9</v>
      </c>
      <c r="C115" s="522"/>
      <c r="D115" s="522"/>
      <c r="E115" s="522"/>
      <c r="F115" s="522"/>
      <c r="G115" s="522"/>
      <c r="H115" s="522"/>
      <c r="I115" s="522"/>
      <c r="J115" s="522"/>
      <c r="K115" s="522"/>
      <c r="L115" s="522"/>
      <c r="M115" s="522"/>
      <c r="N115" s="522"/>
      <c r="O115" s="522"/>
      <c r="P115" s="522"/>
      <c r="Q115" s="522"/>
      <c r="R115" s="522"/>
      <c r="S115" s="522"/>
      <c r="T115" s="522"/>
      <c r="U115" s="522"/>
      <c r="V115" s="522"/>
      <c r="W115" s="522"/>
      <c r="X115" s="522"/>
      <c r="Y115" s="522"/>
      <c r="Z115" s="522"/>
      <c r="AA115" s="522"/>
      <c r="AB115" s="522"/>
      <c r="AC115" s="522"/>
      <c r="AD115" s="522"/>
      <c r="AE115" s="522"/>
      <c r="AF115" s="522"/>
      <c r="AG115" s="522"/>
      <c r="AH115" s="522"/>
      <c r="AI115" s="522"/>
      <c r="AJ115" s="522"/>
      <c r="AK115" s="522"/>
      <c r="AL115" s="522"/>
      <c r="AM115" s="522"/>
      <c r="AN115" s="522"/>
      <c r="AO115" s="522"/>
      <c r="AP115" s="522"/>
      <c r="AQ115" s="522"/>
      <c r="AR115" s="522"/>
      <c r="AS115" s="522"/>
      <c r="AT115" s="522"/>
      <c r="AU115" s="522">
        <v>68</v>
      </c>
      <c r="AV115" s="522">
        <v>52</v>
      </c>
      <c r="AW115" s="522">
        <v>50</v>
      </c>
      <c r="AX115" s="522">
        <v>45</v>
      </c>
      <c r="AY115" s="522">
        <v>52</v>
      </c>
      <c r="AZ115" s="522">
        <v>49</v>
      </c>
      <c r="BA115" s="522">
        <v>54</v>
      </c>
      <c r="BB115" s="522">
        <v>61</v>
      </c>
      <c r="BC115" s="522">
        <v>136</v>
      </c>
      <c r="BD115" s="522">
        <v>115</v>
      </c>
      <c r="BE115" s="522">
        <v>108</v>
      </c>
      <c r="BF115" s="522">
        <v>96</v>
      </c>
      <c r="BG115" s="522">
        <v>114</v>
      </c>
      <c r="BH115" s="522">
        <v>94</v>
      </c>
      <c r="BI115" s="522">
        <v>100</v>
      </c>
      <c r="BJ115" s="522">
        <v>87</v>
      </c>
      <c r="BK115" s="522">
        <v>130</v>
      </c>
      <c r="BL115" s="522">
        <v>115</v>
      </c>
      <c r="BM115" s="522">
        <v>106</v>
      </c>
      <c r="BN115" s="522">
        <v>92</v>
      </c>
      <c r="BO115" s="522">
        <v>116</v>
      </c>
      <c r="BP115" s="522">
        <v>102</v>
      </c>
      <c r="BQ115" s="522">
        <v>100</v>
      </c>
      <c r="BR115" s="522">
        <v>92</v>
      </c>
      <c r="BS115" s="522">
        <v>119</v>
      </c>
      <c r="BT115" s="522">
        <v>104</v>
      </c>
      <c r="BU115" s="522">
        <v>103</v>
      </c>
      <c r="BV115" s="522">
        <v>94</v>
      </c>
      <c r="BW115" s="522">
        <v>112</v>
      </c>
      <c r="BX115" s="522">
        <v>101</v>
      </c>
      <c r="BY115" s="522">
        <v>107</v>
      </c>
      <c r="BZ115" s="522">
        <v>101</v>
      </c>
      <c r="CA115" s="522">
        <v>100</v>
      </c>
      <c r="CB115" s="522">
        <v>102</v>
      </c>
      <c r="CC115" s="522">
        <v>97</v>
      </c>
      <c r="CD115" s="522">
        <v>98</v>
      </c>
      <c r="CE115" s="522">
        <v>92</v>
      </c>
      <c r="CF115" s="522">
        <v>98</v>
      </c>
      <c r="CG115" s="522">
        <v>91</v>
      </c>
      <c r="CH115" s="522">
        <v>86</v>
      </c>
      <c r="CI115" s="522">
        <v>96</v>
      </c>
      <c r="CJ115" s="522">
        <v>98</v>
      </c>
      <c r="CK115" s="522">
        <v>97</v>
      </c>
      <c r="CL115" s="522">
        <v>99</v>
      </c>
      <c r="CM115" s="522">
        <v>100</v>
      </c>
      <c r="CN115" s="522">
        <v>101</v>
      </c>
      <c r="CO115" s="522">
        <v>98</v>
      </c>
      <c r="CP115" s="522">
        <v>101</v>
      </c>
      <c r="CQ115" s="522">
        <v>107</v>
      </c>
      <c r="CR115" s="522">
        <v>113</v>
      </c>
      <c r="CS115" s="522">
        <v>111</v>
      </c>
      <c r="CT115" s="522">
        <v>113</v>
      </c>
      <c r="CU115" s="522">
        <v>109</v>
      </c>
      <c r="CV115" s="522">
        <v>114</v>
      </c>
      <c r="CW115" s="522">
        <v>120</v>
      </c>
      <c r="CX115" s="522">
        <v>114</v>
      </c>
      <c r="CY115" s="522">
        <v>117</v>
      </c>
      <c r="CZ115" s="522">
        <v>130</v>
      </c>
      <c r="DA115" s="522">
        <v>155</v>
      </c>
      <c r="DB115" s="522">
        <v>116</v>
      </c>
      <c r="DC115" s="522"/>
      <c r="DD115" s="522"/>
      <c r="DE115" s="522"/>
      <c r="DF115" s="522"/>
      <c r="DG115" s="522"/>
      <c r="DH115" s="522"/>
      <c r="DI115" s="522"/>
      <c r="DJ115" s="522"/>
      <c r="DK115" s="522"/>
      <c r="DL115" s="522"/>
      <c r="DM115" s="522"/>
      <c r="DN115" s="522"/>
      <c r="DO115" s="522"/>
      <c r="DP115" s="522"/>
      <c r="DQ115" s="522"/>
      <c r="DR115" s="522"/>
      <c r="DS115" s="522"/>
      <c r="DT115" s="522"/>
      <c r="DU115" s="522"/>
      <c r="DV115" s="522"/>
      <c r="DW115" s="522"/>
      <c r="DX115" s="522"/>
      <c r="DY115" s="522"/>
      <c r="DZ115" s="522"/>
    </row>
    <row r="116" spans="2:130" s="523" customFormat="1" ht="14.25" customHeight="1">
      <c r="B116" s="529" t="s">
        <v>10</v>
      </c>
      <c r="C116" s="530"/>
      <c r="D116" s="530"/>
      <c r="E116" s="530"/>
      <c r="F116" s="530"/>
      <c r="G116" s="530"/>
      <c r="H116" s="530"/>
      <c r="I116" s="530"/>
      <c r="J116" s="530"/>
      <c r="K116" s="530"/>
      <c r="L116" s="530"/>
      <c r="M116" s="530"/>
      <c r="N116" s="530"/>
      <c r="O116" s="530"/>
      <c r="P116" s="530"/>
      <c r="Q116" s="530"/>
      <c r="R116" s="530"/>
      <c r="S116" s="530">
        <v>29</v>
      </c>
      <c r="T116" s="530">
        <v>29</v>
      </c>
      <c r="U116" s="530">
        <v>29</v>
      </c>
      <c r="V116" s="530">
        <v>29</v>
      </c>
      <c r="W116" s="530">
        <v>32</v>
      </c>
      <c r="X116" s="530">
        <v>32</v>
      </c>
      <c r="Y116" s="530">
        <v>32</v>
      </c>
      <c r="Z116" s="530">
        <v>32</v>
      </c>
      <c r="AA116" s="530">
        <v>34</v>
      </c>
      <c r="AB116" s="530">
        <v>34</v>
      </c>
      <c r="AC116" s="530">
        <v>34</v>
      </c>
      <c r="AD116" s="530">
        <v>34</v>
      </c>
      <c r="AE116" s="530">
        <v>29</v>
      </c>
      <c r="AF116" s="530">
        <v>29</v>
      </c>
      <c r="AG116" s="530">
        <v>29</v>
      </c>
      <c r="AH116" s="530">
        <v>29</v>
      </c>
      <c r="AI116" s="530">
        <v>36</v>
      </c>
      <c r="AJ116" s="530">
        <v>36</v>
      </c>
      <c r="AK116" s="530">
        <v>36</v>
      </c>
      <c r="AL116" s="530">
        <v>36</v>
      </c>
      <c r="AM116" s="530">
        <v>43</v>
      </c>
      <c r="AN116" s="530">
        <v>43</v>
      </c>
      <c r="AO116" s="530">
        <v>43</v>
      </c>
      <c r="AP116" s="530">
        <v>43</v>
      </c>
      <c r="AQ116" s="530">
        <v>48</v>
      </c>
      <c r="AR116" s="530">
        <v>48</v>
      </c>
      <c r="AS116" s="530">
        <v>48</v>
      </c>
      <c r="AT116" s="530">
        <v>48</v>
      </c>
      <c r="AU116" s="530">
        <v>42</v>
      </c>
      <c r="AV116" s="530">
        <v>50</v>
      </c>
      <c r="AW116" s="530">
        <v>54</v>
      </c>
      <c r="AX116" s="530">
        <v>54</v>
      </c>
      <c r="AY116" s="530">
        <v>47</v>
      </c>
      <c r="AZ116" s="530">
        <v>51</v>
      </c>
      <c r="BA116" s="530">
        <v>58</v>
      </c>
      <c r="BB116" s="530">
        <v>56</v>
      </c>
      <c r="BC116" s="530">
        <v>52</v>
      </c>
      <c r="BD116" s="530">
        <v>60</v>
      </c>
      <c r="BE116" s="530">
        <v>71</v>
      </c>
      <c r="BF116" s="530">
        <v>71</v>
      </c>
      <c r="BG116" s="530">
        <v>62</v>
      </c>
      <c r="BH116" s="530">
        <v>62</v>
      </c>
      <c r="BI116" s="530">
        <v>73</v>
      </c>
      <c r="BJ116" s="530">
        <v>74</v>
      </c>
      <c r="BK116" s="530">
        <v>65</v>
      </c>
      <c r="BL116" s="530">
        <v>67</v>
      </c>
      <c r="BM116" s="530">
        <v>77</v>
      </c>
      <c r="BN116" s="530">
        <v>79</v>
      </c>
      <c r="BO116" s="530">
        <v>68</v>
      </c>
      <c r="BP116" s="530">
        <v>77</v>
      </c>
      <c r="BQ116" s="530">
        <v>87</v>
      </c>
      <c r="BR116" s="530">
        <v>84</v>
      </c>
      <c r="BS116" s="530">
        <v>72</v>
      </c>
      <c r="BT116" s="530">
        <v>74</v>
      </c>
      <c r="BU116" s="530">
        <v>82</v>
      </c>
      <c r="BV116" s="530">
        <v>84</v>
      </c>
      <c r="BW116" s="530">
        <v>78</v>
      </c>
      <c r="BX116" s="530">
        <v>81</v>
      </c>
      <c r="BY116" s="530">
        <v>79</v>
      </c>
      <c r="BZ116" s="530">
        <v>80</v>
      </c>
      <c r="CA116" s="530">
        <v>81</v>
      </c>
      <c r="CB116" s="530">
        <v>84</v>
      </c>
      <c r="CC116" s="530">
        <v>88</v>
      </c>
      <c r="CD116" s="530">
        <v>86</v>
      </c>
      <c r="CE116" s="530">
        <v>83</v>
      </c>
      <c r="CF116" s="530">
        <v>82</v>
      </c>
      <c r="CG116" s="530">
        <v>85</v>
      </c>
      <c r="CH116" s="530">
        <v>84</v>
      </c>
      <c r="CI116" s="530">
        <v>93</v>
      </c>
      <c r="CJ116" s="530">
        <v>93</v>
      </c>
      <c r="CK116" s="530">
        <v>98</v>
      </c>
      <c r="CL116" s="530">
        <v>98</v>
      </c>
      <c r="CM116" s="530">
        <v>97</v>
      </c>
      <c r="CN116" s="530">
        <v>99</v>
      </c>
      <c r="CO116" s="530">
        <v>101</v>
      </c>
      <c r="CP116" s="530">
        <v>102</v>
      </c>
      <c r="CQ116" s="530">
        <v>100</v>
      </c>
      <c r="CR116" s="530">
        <v>102</v>
      </c>
      <c r="CS116" s="530">
        <v>101</v>
      </c>
      <c r="CT116" s="530">
        <v>99</v>
      </c>
      <c r="CU116" s="530">
        <v>99</v>
      </c>
      <c r="CV116" s="530">
        <v>98</v>
      </c>
      <c r="CW116" s="530">
        <v>95</v>
      </c>
      <c r="CX116" s="530">
        <v>97</v>
      </c>
      <c r="CY116" s="530">
        <v>95</v>
      </c>
      <c r="CZ116" s="530">
        <v>93</v>
      </c>
      <c r="DA116" s="530">
        <v>97</v>
      </c>
      <c r="DB116" s="530">
        <v>106</v>
      </c>
      <c r="DC116" s="530"/>
      <c r="DD116" s="530"/>
      <c r="DE116" s="530"/>
      <c r="DF116" s="530"/>
      <c r="DG116" s="530"/>
      <c r="DH116" s="530"/>
      <c r="DI116" s="530"/>
      <c r="DJ116" s="530"/>
      <c r="DK116" s="530"/>
      <c r="DL116" s="530"/>
      <c r="DM116" s="530"/>
      <c r="DN116" s="530"/>
      <c r="DO116" s="530"/>
      <c r="DP116" s="530"/>
      <c r="DQ116" s="530"/>
      <c r="DR116" s="530"/>
      <c r="DS116" s="530"/>
      <c r="DT116" s="530"/>
      <c r="DU116" s="530"/>
      <c r="DV116" s="530"/>
      <c r="DW116" s="530"/>
      <c r="DX116" s="530"/>
      <c r="DY116" s="530"/>
      <c r="DZ116" s="530"/>
    </row>
    <row r="117" spans="2:130" s="523" customFormat="1" ht="13.5" customHeight="1">
      <c r="B117" s="527" t="s">
        <v>11</v>
      </c>
      <c r="C117" s="528"/>
      <c r="D117" s="528"/>
      <c r="E117" s="528"/>
      <c r="F117" s="528"/>
      <c r="G117" s="528"/>
      <c r="H117" s="528"/>
      <c r="I117" s="528"/>
      <c r="J117" s="528"/>
      <c r="K117" s="528"/>
      <c r="L117" s="528"/>
      <c r="M117" s="528"/>
      <c r="N117" s="528"/>
      <c r="O117" s="528"/>
      <c r="P117" s="528"/>
      <c r="Q117" s="528"/>
      <c r="R117" s="528"/>
      <c r="S117" s="528">
        <v>26</v>
      </c>
      <c r="T117" s="528">
        <v>26</v>
      </c>
      <c r="U117" s="528">
        <v>26</v>
      </c>
      <c r="V117" s="528">
        <v>26</v>
      </c>
      <c r="W117" s="528">
        <v>31</v>
      </c>
      <c r="X117" s="528">
        <v>31</v>
      </c>
      <c r="Y117" s="528">
        <v>31</v>
      </c>
      <c r="Z117" s="528">
        <v>31</v>
      </c>
      <c r="AA117" s="528">
        <v>34</v>
      </c>
      <c r="AB117" s="528">
        <v>34</v>
      </c>
      <c r="AC117" s="528">
        <v>34</v>
      </c>
      <c r="AD117" s="528">
        <v>34</v>
      </c>
      <c r="AE117" s="528">
        <v>26</v>
      </c>
      <c r="AF117" s="528">
        <v>26</v>
      </c>
      <c r="AG117" s="528">
        <v>26</v>
      </c>
      <c r="AH117" s="528">
        <v>26</v>
      </c>
      <c r="AI117" s="528">
        <v>33</v>
      </c>
      <c r="AJ117" s="528">
        <v>33</v>
      </c>
      <c r="AK117" s="528">
        <v>33</v>
      </c>
      <c r="AL117" s="528">
        <v>33</v>
      </c>
      <c r="AM117" s="528">
        <v>46</v>
      </c>
      <c r="AN117" s="528">
        <v>46</v>
      </c>
      <c r="AO117" s="528">
        <v>46</v>
      </c>
      <c r="AP117" s="528">
        <v>46</v>
      </c>
      <c r="AQ117" s="528">
        <v>51</v>
      </c>
      <c r="AR117" s="528">
        <v>51</v>
      </c>
      <c r="AS117" s="528">
        <v>51</v>
      </c>
      <c r="AT117" s="528">
        <v>51</v>
      </c>
      <c r="AU117" s="528">
        <v>51</v>
      </c>
      <c r="AV117" s="528">
        <v>67</v>
      </c>
      <c r="AW117" s="528">
        <v>78</v>
      </c>
      <c r="AX117" s="528">
        <v>77</v>
      </c>
      <c r="AY117" s="528">
        <v>58</v>
      </c>
      <c r="AZ117" s="528">
        <v>68</v>
      </c>
      <c r="BA117" s="528">
        <v>90</v>
      </c>
      <c r="BB117" s="528">
        <v>79</v>
      </c>
      <c r="BC117" s="528">
        <v>67</v>
      </c>
      <c r="BD117" s="528">
        <v>82</v>
      </c>
      <c r="BE117" s="528">
        <v>105</v>
      </c>
      <c r="BF117" s="528">
        <v>104</v>
      </c>
      <c r="BG117" s="528">
        <v>84</v>
      </c>
      <c r="BH117" s="528">
        <v>77</v>
      </c>
      <c r="BI117" s="528">
        <v>105</v>
      </c>
      <c r="BJ117" s="528">
        <v>109</v>
      </c>
      <c r="BK117" s="528">
        <v>85</v>
      </c>
      <c r="BL117" s="528">
        <v>86</v>
      </c>
      <c r="BM117" s="528">
        <v>109</v>
      </c>
      <c r="BN117" s="528">
        <v>121</v>
      </c>
      <c r="BO117" s="528">
        <v>88</v>
      </c>
      <c r="BP117" s="528">
        <v>110</v>
      </c>
      <c r="BQ117" s="528">
        <v>124</v>
      </c>
      <c r="BR117" s="528">
        <v>117</v>
      </c>
      <c r="BS117" s="528">
        <v>90</v>
      </c>
      <c r="BT117" s="528">
        <v>93</v>
      </c>
      <c r="BU117" s="528">
        <v>107</v>
      </c>
      <c r="BV117" s="528">
        <v>114</v>
      </c>
      <c r="BW117" s="528">
        <v>101</v>
      </c>
      <c r="BX117" s="528">
        <v>104</v>
      </c>
      <c r="BY117" s="528">
        <v>99</v>
      </c>
      <c r="BZ117" s="528">
        <v>101</v>
      </c>
      <c r="CA117" s="528">
        <v>107</v>
      </c>
      <c r="CB117" s="528">
        <v>113</v>
      </c>
      <c r="CC117" s="528">
        <v>120</v>
      </c>
      <c r="CD117" s="528">
        <v>116</v>
      </c>
      <c r="CE117" s="528">
        <v>111</v>
      </c>
      <c r="CF117" s="528">
        <v>105</v>
      </c>
      <c r="CG117" s="528">
        <v>114</v>
      </c>
      <c r="CH117" s="528">
        <v>108</v>
      </c>
      <c r="CI117" s="528">
        <v>94</v>
      </c>
      <c r="CJ117" s="528">
        <v>92</v>
      </c>
      <c r="CK117" s="528">
        <v>101</v>
      </c>
      <c r="CL117" s="528">
        <v>97</v>
      </c>
      <c r="CM117" s="528">
        <v>94</v>
      </c>
      <c r="CN117" s="528">
        <v>99</v>
      </c>
      <c r="CO117" s="528">
        <v>103</v>
      </c>
      <c r="CP117" s="528">
        <v>103</v>
      </c>
      <c r="CQ117" s="528">
        <v>100</v>
      </c>
      <c r="CR117" s="528">
        <v>101</v>
      </c>
      <c r="CS117" s="528">
        <v>101</v>
      </c>
      <c r="CT117" s="528">
        <v>98</v>
      </c>
      <c r="CU117" s="528">
        <v>97</v>
      </c>
      <c r="CV117" s="528">
        <v>94</v>
      </c>
      <c r="CW117" s="528">
        <v>89</v>
      </c>
      <c r="CX117" s="528">
        <v>91</v>
      </c>
      <c r="CY117" s="528">
        <v>88</v>
      </c>
      <c r="CZ117" s="528">
        <v>89</v>
      </c>
      <c r="DA117" s="528">
        <v>94</v>
      </c>
      <c r="DB117" s="528">
        <v>103</v>
      </c>
      <c r="DC117" s="528"/>
      <c r="DD117" s="528"/>
      <c r="DE117" s="528"/>
      <c r="DF117" s="528"/>
      <c r="DG117" s="528"/>
      <c r="DH117" s="528"/>
      <c r="DI117" s="528"/>
      <c r="DJ117" s="528"/>
      <c r="DK117" s="528"/>
      <c r="DL117" s="528"/>
      <c r="DM117" s="528"/>
      <c r="DN117" s="528"/>
      <c r="DO117" s="528"/>
      <c r="DP117" s="528"/>
      <c r="DQ117" s="528"/>
      <c r="DR117" s="528"/>
      <c r="DS117" s="528"/>
      <c r="DT117" s="528"/>
      <c r="DU117" s="528"/>
      <c r="DV117" s="528"/>
      <c r="DW117" s="528"/>
      <c r="DX117" s="528"/>
      <c r="DY117" s="528"/>
      <c r="DZ117" s="528"/>
    </row>
    <row r="118" spans="2:130" s="523" customFormat="1" ht="13.5" customHeight="1">
      <c r="B118" s="527" t="s">
        <v>12</v>
      </c>
      <c r="C118" s="528"/>
      <c r="D118" s="528"/>
      <c r="E118" s="528"/>
      <c r="F118" s="528"/>
      <c r="G118" s="528"/>
      <c r="H118" s="528"/>
      <c r="I118" s="528"/>
      <c r="J118" s="528"/>
      <c r="K118" s="528"/>
      <c r="L118" s="528"/>
      <c r="M118" s="528"/>
      <c r="N118" s="528"/>
      <c r="O118" s="528"/>
      <c r="P118" s="528"/>
      <c r="Q118" s="528"/>
      <c r="R118" s="528"/>
      <c r="S118" s="528">
        <v>33</v>
      </c>
      <c r="T118" s="528">
        <v>33</v>
      </c>
      <c r="U118" s="528">
        <v>33</v>
      </c>
      <c r="V118" s="528">
        <v>33</v>
      </c>
      <c r="W118" s="528">
        <v>34</v>
      </c>
      <c r="X118" s="528">
        <v>34</v>
      </c>
      <c r="Y118" s="528">
        <v>34</v>
      </c>
      <c r="Z118" s="528">
        <v>34</v>
      </c>
      <c r="AA118" s="528">
        <v>34</v>
      </c>
      <c r="AB118" s="528">
        <v>34</v>
      </c>
      <c r="AC118" s="528">
        <v>34</v>
      </c>
      <c r="AD118" s="528">
        <v>34</v>
      </c>
      <c r="AE118" s="528">
        <v>33</v>
      </c>
      <c r="AF118" s="528">
        <v>33</v>
      </c>
      <c r="AG118" s="528">
        <v>33</v>
      </c>
      <c r="AH118" s="528">
        <v>33</v>
      </c>
      <c r="AI118" s="528">
        <v>37</v>
      </c>
      <c r="AJ118" s="528">
        <v>37</v>
      </c>
      <c r="AK118" s="528">
        <v>37</v>
      </c>
      <c r="AL118" s="528">
        <v>37</v>
      </c>
      <c r="AM118" s="528">
        <v>42</v>
      </c>
      <c r="AN118" s="528">
        <v>42</v>
      </c>
      <c r="AO118" s="528">
        <v>42</v>
      </c>
      <c r="AP118" s="528">
        <v>42</v>
      </c>
      <c r="AQ118" s="528">
        <v>46</v>
      </c>
      <c r="AR118" s="528">
        <v>46</v>
      </c>
      <c r="AS118" s="528">
        <v>46</v>
      </c>
      <c r="AT118" s="528">
        <v>46</v>
      </c>
      <c r="AU118" s="528">
        <v>38</v>
      </c>
      <c r="AV118" s="528">
        <v>39</v>
      </c>
      <c r="AW118" s="528">
        <v>40</v>
      </c>
      <c r="AX118" s="528">
        <v>41</v>
      </c>
      <c r="AY118" s="528">
        <v>42</v>
      </c>
      <c r="AZ118" s="528">
        <v>42</v>
      </c>
      <c r="BA118" s="528">
        <v>42</v>
      </c>
      <c r="BB118" s="528">
        <v>43</v>
      </c>
      <c r="BC118" s="528">
        <v>44</v>
      </c>
      <c r="BD118" s="528">
        <v>46</v>
      </c>
      <c r="BE118" s="528">
        <v>50</v>
      </c>
      <c r="BF118" s="528">
        <v>52</v>
      </c>
      <c r="BG118" s="528">
        <v>52</v>
      </c>
      <c r="BH118" s="528">
        <v>54</v>
      </c>
      <c r="BI118" s="528">
        <v>55</v>
      </c>
      <c r="BJ118" s="528">
        <v>56</v>
      </c>
      <c r="BK118" s="528">
        <v>55</v>
      </c>
      <c r="BL118" s="528">
        <v>56</v>
      </c>
      <c r="BM118" s="528">
        <v>56</v>
      </c>
      <c r="BN118" s="528">
        <v>56</v>
      </c>
      <c r="BO118" s="528">
        <v>57</v>
      </c>
      <c r="BP118" s="528">
        <v>59</v>
      </c>
      <c r="BQ118" s="528">
        <v>60</v>
      </c>
      <c r="BR118" s="528">
        <v>60</v>
      </c>
      <c r="BS118" s="528">
        <v>61</v>
      </c>
      <c r="BT118" s="528">
        <v>63</v>
      </c>
      <c r="BU118" s="528">
        <v>63</v>
      </c>
      <c r="BV118" s="528">
        <v>63</v>
      </c>
      <c r="BW118" s="528">
        <v>64</v>
      </c>
      <c r="BX118" s="528">
        <v>65</v>
      </c>
      <c r="BY118" s="528">
        <v>66</v>
      </c>
      <c r="BZ118" s="528">
        <v>66</v>
      </c>
      <c r="CA118" s="528">
        <v>66</v>
      </c>
      <c r="CB118" s="528">
        <v>66</v>
      </c>
      <c r="CC118" s="528">
        <v>66</v>
      </c>
      <c r="CD118" s="528">
        <v>67</v>
      </c>
      <c r="CE118" s="528">
        <v>66</v>
      </c>
      <c r="CF118" s="528">
        <v>68</v>
      </c>
      <c r="CG118" s="528">
        <v>68</v>
      </c>
      <c r="CH118" s="528">
        <v>69</v>
      </c>
      <c r="CI118" s="528">
        <v>92</v>
      </c>
      <c r="CJ118" s="528">
        <v>94</v>
      </c>
      <c r="CK118" s="528">
        <v>97</v>
      </c>
      <c r="CL118" s="528">
        <v>99</v>
      </c>
      <c r="CM118" s="528">
        <v>99</v>
      </c>
      <c r="CN118" s="528">
        <v>100</v>
      </c>
      <c r="CO118" s="528">
        <v>100</v>
      </c>
      <c r="CP118" s="528">
        <v>101</v>
      </c>
      <c r="CQ118" s="528">
        <v>100</v>
      </c>
      <c r="CR118" s="528">
        <v>103</v>
      </c>
      <c r="CS118" s="528">
        <v>102</v>
      </c>
      <c r="CT118" s="528">
        <v>101</v>
      </c>
      <c r="CU118" s="528">
        <v>101</v>
      </c>
      <c r="CV118" s="528">
        <v>104</v>
      </c>
      <c r="CW118" s="528">
        <v>104</v>
      </c>
      <c r="CX118" s="528">
        <v>107</v>
      </c>
      <c r="CY118" s="528">
        <v>110</v>
      </c>
      <c r="CZ118" s="528">
        <v>112</v>
      </c>
      <c r="DA118" s="528">
        <v>114</v>
      </c>
      <c r="DB118" s="528">
        <v>112</v>
      </c>
      <c r="DC118" s="528"/>
      <c r="DD118" s="528"/>
      <c r="DE118" s="528"/>
      <c r="DF118" s="528"/>
      <c r="DG118" s="528"/>
      <c r="DH118" s="528"/>
      <c r="DI118" s="528"/>
      <c r="DJ118" s="528"/>
      <c r="DK118" s="528"/>
      <c r="DL118" s="528"/>
      <c r="DM118" s="528"/>
      <c r="DN118" s="528"/>
      <c r="DO118" s="528"/>
      <c r="DP118" s="528"/>
      <c r="DQ118" s="528"/>
      <c r="DR118" s="528"/>
      <c r="DS118" s="528"/>
      <c r="DT118" s="528"/>
      <c r="DU118" s="528"/>
      <c r="DV118" s="528"/>
      <c r="DW118" s="528"/>
      <c r="DX118" s="528"/>
      <c r="DY118" s="528"/>
      <c r="DZ118" s="528"/>
    </row>
    <row r="119" spans="2:130" s="523" customFormat="1" ht="14.25" customHeight="1">
      <c r="B119" s="529" t="s">
        <v>13</v>
      </c>
      <c r="C119" s="530"/>
      <c r="D119" s="530"/>
      <c r="E119" s="530"/>
      <c r="F119" s="530"/>
      <c r="G119" s="530"/>
      <c r="H119" s="530"/>
      <c r="I119" s="530"/>
      <c r="J119" s="530"/>
      <c r="K119" s="530"/>
      <c r="L119" s="530"/>
      <c r="M119" s="530"/>
      <c r="N119" s="530"/>
      <c r="O119" s="530"/>
      <c r="P119" s="530"/>
      <c r="Q119" s="530"/>
      <c r="R119" s="530"/>
      <c r="S119" s="530">
        <v>36</v>
      </c>
      <c r="T119" s="530">
        <v>36</v>
      </c>
      <c r="U119" s="530">
        <v>36</v>
      </c>
      <c r="V119" s="530">
        <v>36</v>
      </c>
      <c r="W119" s="530">
        <v>32</v>
      </c>
      <c r="X119" s="530">
        <v>32</v>
      </c>
      <c r="Y119" s="530">
        <v>32</v>
      </c>
      <c r="Z119" s="530">
        <v>32</v>
      </c>
      <c r="AA119" s="530">
        <v>37</v>
      </c>
      <c r="AB119" s="530">
        <v>37</v>
      </c>
      <c r="AC119" s="530">
        <v>37</v>
      </c>
      <c r="AD119" s="530">
        <v>37</v>
      </c>
      <c r="AE119" s="530">
        <v>35</v>
      </c>
      <c r="AF119" s="530">
        <v>35</v>
      </c>
      <c r="AG119" s="530">
        <v>35</v>
      </c>
      <c r="AH119" s="530">
        <v>35</v>
      </c>
      <c r="AI119" s="530">
        <v>50</v>
      </c>
      <c r="AJ119" s="530">
        <v>50</v>
      </c>
      <c r="AK119" s="530">
        <v>50</v>
      </c>
      <c r="AL119" s="530">
        <v>50</v>
      </c>
      <c r="AM119" s="530">
        <v>53</v>
      </c>
      <c r="AN119" s="530">
        <v>53</v>
      </c>
      <c r="AO119" s="530">
        <v>53</v>
      </c>
      <c r="AP119" s="530">
        <v>53</v>
      </c>
      <c r="AQ119" s="530">
        <v>57</v>
      </c>
      <c r="AR119" s="530">
        <v>57</v>
      </c>
      <c r="AS119" s="530">
        <v>57</v>
      </c>
      <c r="AT119" s="530">
        <v>57</v>
      </c>
      <c r="AU119" s="530">
        <v>55</v>
      </c>
      <c r="AV119" s="530">
        <v>51</v>
      </c>
      <c r="AW119" s="530">
        <v>52</v>
      </c>
      <c r="AX119" s="530">
        <v>49</v>
      </c>
      <c r="AY119" s="530">
        <v>53</v>
      </c>
      <c r="AZ119" s="530">
        <v>52</v>
      </c>
      <c r="BA119" s="530">
        <v>58</v>
      </c>
      <c r="BB119" s="530">
        <v>59</v>
      </c>
      <c r="BC119" s="530">
        <v>84</v>
      </c>
      <c r="BD119" s="530">
        <v>84</v>
      </c>
      <c r="BE119" s="530">
        <v>90</v>
      </c>
      <c r="BF119" s="530">
        <v>84</v>
      </c>
      <c r="BG119" s="530">
        <v>88</v>
      </c>
      <c r="BH119" s="530">
        <v>79</v>
      </c>
      <c r="BI119" s="530">
        <v>88</v>
      </c>
      <c r="BJ119" s="530">
        <v>81</v>
      </c>
      <c r="BK119" s="530">
        <v>97</v>
      </c>
      <c r="BL119" s="530">
        <v>90</v>
      </c>
      <c r="BM119" s="530">
        <v>92</v>
      </c>
      <c r="BN119" s="530">
        <v>86</v>
      </c>
      <c r="BO119" s="530">
        <v>91</v>
      </c>
      <c r="BP119" s="530">
        <v>90</v>
      </c>
      <c r="BQ119" s="530">
        <v>95</v>
      </c>
      <c r="BR119" s="530">
        <v>88</v>
      </c>
      <c r="BS119" s="530">
        <v>96</v>
      </c>
      <c r="BT119" s="530">
        <v>90</v>
      </c>
      <c r="BU119" s="530">
        <v>94</v>
      </c>
      <c r="BV119" s="530">
        <v>90</v>
      </c>
      <c r="BW119" s="530">
        <v>95</v>
      </c>
      <c r="BX119" s="530">
        <v>92</v>
      </c>
      <c r="BY119" s="530">
        <v>93</v>
      </c>
      <c r="BZ119" s="530">
        <v>91</v>
      </c>
      <c r="CA119" s="530">
        <v>91</v>
      </c>
      <c r="CB119" s="530">
        <v>94</v>
      </c>
      <c r="CC119" s="530">
        <v>93</v>
      </c>
      <c r="CD119" s="530">
        <v>93</v>
      </c>
      <c r="CE119" s="530">
        <v>88</v>
      </c>
      <c r="CF119" s="530">
        <v>90</v>
      </c>
      <c r="CG119" s="530">
        <v>88</v>
      </c>
      <c r="CH119" s="530">
        <v>84</v>
      </c>
      <c r="CI119" s="530">
        <v>95</v>
      </c>
      <c r="CJ119" s="530">
        <v>96</v>
      </c>
      <c r="CK119" s="530">
        <v>97</v>
      </c>
      <c r="CL119" s="530">
        <v>99</v>
      </c>
      <c r="CM119" s="530">
        <v>98</v>
      </c>
      <c r="CN119" s="530">
        <v>100</v>
      </c>
      <c r="CO119" s="530">
        <v>100</v>
      </c>
      <c r="CP119" s="530">
        <v>102</v>
      </c>
      <c r="CQ119" s="530">
        <v>103</v>
      </c>
      <c r="CR119" s="530">
        <v>106</v>
      </c>
      <c r="CS119" s="530">
        <v>104</v>
      </c>
      <c r="CT119" s="530">
        <v>105</v>
      </c>
      <c r="CU119" s="530">
        <v>103</v>
      </c>
      <c r="CV119" s="530">
        <v>104</v>
      </c>
      <c r="CW119" s="530">
        <v>104</v>
      </c>
      <c r="CX119" s="530">
        <v>103</v>
      </c>
      <c r="CY119" s="530">
        <v>105</v>
      </c>
      <c r="CZ119" s="530">
        <v>109</v>
      </c>
      <c r="DA119" s="530">
        <v>114</v>
      </c>
      <c r="DB119" s="530">
        <v>110</v>
      </c>
      <c r="DC119" s="530"/>
      <c r="DD119" s="530"/>
      <c r="DE119" s="530"/>
      <c r="DF119" s="530"/>
      <c r="DG119" s="530"/>
      <c r="DH119" s="530"/>
      <c r="DI119" s="530"/>
      <c r="DJ119" s="530"/>
      <c r="DK119" s="530"/>
      <c r="DL119" s="530"/>
      <c r="DM119" s="530"/>
      <c r="DN119" s="530"/>
      <c r="DO119" s="530"/>
      <c r="DP119" s="530"/>
      <c r="DQ119" s="530"/>
      <c r="DR119" s="530"/>
      <c r="DS119" s="530"/>
      <c r="DT119" s="530"/>
      <c r="DU119" s="530"/>
      <c r="DV119" s="530"/>
      <c r="DW119" s="530"/>
      <c r="DX119" s="530"/>
      <c r="DY119" s="530"/>
      <c r="DZ119" s="530"/>
    </row>
    <row r="120" spans="2:130" s="523" customFormat="1" ht="13.5" customHeight="1">
      <c r="B120" s="527" t="s">
        <v>11</v>
      </c>
      <c r="C120" s="528"/>
      <c r="D120" s="528"/>
      <c r="E120" s="528"/>
      <c r="F120" s="528"/>
      <c r="G120" s="528"/>
      <c r="H120" s="528"/>
      <c r="I120" s="528"/>
      <c r="J120" s="528"/>
      <c r="K120" s="528"/>
      <c r="L120" s="528"/>
      <c r="M120" s="528"/>
      <c r="N120" s="528"/>
      <c r="O120" s="528"/>
      <c r="P120" s="528"/>
      <c r="Q120" s="528"/>
      <c r="R120" s="528"/>
      <c r="S120" s="528">
        <v>44</v>
      </c>
      <c r="T120" s="528">
        <v>44</v>
      </c>
      <c r="U120" s="528">
        <v>44</v>
      </c>
      <c r="V120" s="528">
        <v>44</v>
      </c>
      <c r="W120" s="528">
        <v>41</v>
      </c>
      <c r="X120" s="528">
        <v>41</v>
      </c>
      <c r="Y120" s="528">
        <v>41</v>
      </c>
      <c r="Z120" s="528">
        <v>41</v>
      </c>
      <c r="AA120" s="528">
        <v>45</v>
      </c>
      <c r="AB120" s="528">
        <v>45</v>
      </c>
      <c r="AC120" s="528">
        <v>45</v>
      </c>
      <c r="AD120" s="528">
        <v>45</v>
      </c>
      <c r="AE120" s="528">
        <v>44</v>
      </c>
      <c r="AF120" s="528">
        <v>44</v>
      </c>
      <c r="AG120" s="528">
        <v>44</v>
      </c>
      <c r="AH120" s="528">
        <v>44</v>
      </c>
      <c r="AI120" s="528">
        <v>62</v>
      </c>
      <c r="AJ120" s="528">
        <v>62</v>
      </c>
      <c r="AK120" s="528">
        <v>62</v>
      </c>
      <c r="AL120" s="528">
        <v>62</v>
      </c>
      <c r="AM120" s="528">
        <v>66</v>
      </c>
      <c r="AN120" s="528">
        <v>66</v>
      </c>
      <c r="AO120" s="528">
        <v>66</v>
      </c>
      <c r="AP120" s="528">
        <v>66</v>
      </c>
      <c r="AQ120" s="528">
        <v>71</v>
      </c>
      <c r="AR120" s="528">
        <v>71</v>
      </c>
      <c r="AS120" s="528">
        <v>71</v>
      </c>
      <c r="AT120" s="528">
        <v>71</v>
      </c>
      <c r="AU120" s="528">
        <v>65</v>
      </c>
      <c r="AV120" s="528">
        <v>59</v>
      </c>
      <c r="AW120" s="528">
        <v>60</v>
      </c>
      <c r="AX120" s="528">
        <v>56</v>
      </c>
      <c r="AY120" s="528">
        <v>60</v>
      </c>
      <c r="AZ120" s="528">
        <v>58</v>
      </c>
      <c r="BA120" s="528">
        <v>65</v>
      </c>
      <c r="BB120" s="528">
        <v>65</v>
      </c>
      <c r="BC120" s="528">
        <v>78</v>
      </c>
      <c r="BD120" s="528">
        <v>79</v>
      </c>
      <c r="BE120" s="528">
        <v>86</v>
      </c>
      <c r="BF120" s="528">
        <v>80</v>
      </c>
      <c r="BG120" s="528">
        <v>89</v>
      </c>
      <c r="BH120" s="528">
        <v>79</v>
      </c>
      <c r="BI120" s="528">
        <v>89</v>
      </c>
      <c r="BJ120" s="528">
        <v>82</v>
      </c>
      <c r="BK120" s="528">
        <v>98</v>
      </c>
      <c r="BL120" s="528">
        <v>90</v>
      </c>
      <c r="BM120" s="528">
        <v>93</v>
      </c>
      <c r="BN120" s="528">
        <v>85</v>
      </c>
      <c r="BO120" s="528">
        <v>90</v>
      </c>
      <c r="BP120" s="528">
        <v>90</v>
      </c>
      <c r="BQ120" s="528">
        <v>95</v>
      </c>
      <c r="BR120" s="528">
        <v>87</v>
      </c>
      <c r="BS120" s="528">
        <v>97</v>
      </c>
      <c r="BT120" s="528">
        <v>90</v>
      </c>
      <c r="BU120" s="528">
        <v>95</v>
      </c>
      <c r="BV120" s="528">
        <v>90</v>
      </c>
      <c r="BW120" s="528">
        <v>96</v>
      </c>
      <c r="BX120" s="528">
        <v>92</v>
      </c>
      <c r="BY120" s="528">
        <v>93</v>
      </c>
      <c r="BZ120" s="528">
        <v>90</v>
      </c>
      <c r="CA120" s="528">
        <v>89</v>
      </c>
      <c r="CB120" s="528">
        <v>92</v>
      </c>
      <c r="CC120" s="528">
        <v>93</v>
      </c>
      <c r="CD120" s="528">
        <v>93</v>
      </c>
      <c r="CE120" s="528">
        <v>84</v>
      </c>
      <c r="CF120" s="528">
        <v>89</v>
      </c>
      <c r="CG120" s="528">
        <v>87</v>
      </c>
      <c r="CH120" s="528">
        <v>83</v>
      </c>
      <c r="CI120" s="528">
        <v>95</v>
      </c>
      <c r="CJ120" s="528">
        <v>96</v>
      </c>
      <c r="CK120" s="528">
        <v>98</v>
      </c>
      <c r="CL120" s="528">
        <v>99</v>
      </c>
      <c r="CM120" s="528">
        <v>98</v>
      </c>
      <c r="CN120" s="528">
        <v>100</v>
      </c>
      <c r="CO120" s="528">
        <v>100</v>
      </c>
      <c r="CP120" s="528">
        <v>102</v>
      </c>
      <c r="CQ120" s="528">
        <v>103</v>
      </c>
      <c r="CR120" s="528">
        <v>106</v>
      </c>
      <c r="CS120" s="528">
        <v>104</v>
      </c>
      <c r="CT120" s="528">
        <v>105</v>
      </c>
      <c r="CU120" s="528">
        <v>103</v>
      </c>
      <c r="CV120" s="528">
        <v>104</v>
      </c>
      <c r="CW120" s="528">
        <v>104</v>
      </c>
      <c r="CX120" s="528">
        <v>103</v>
      </c>
      <c r="CY120" s="528">
        <v>105</v>
      </c>
      <c r="CZ120" s="528">
        <v>109</v>
      </c>
      <c r="DA120" s="528">
        <v>114</v>
      </c>
      <c r="DB120" s="528">
        <v>110</v>
      </c>
      <c r="DC120" s="528"/>
      <c r="DD120" s="528"/>
      <c r="DE120" s="528"/>
      <c r="DF120" s="528"/>
      <c r="DG120" s="528"/>
      <c r="DH120" s="528"/>
      <c r="DI120" s="528"/>
      <c r="DJ120" s="528"/>
      <c r="DK120" s="528"/>
      <c r="DL120" s="528"/>
      <c r="DM120" s="528"/>
      <c r="DN120" s="528"/>
      <c r="DO120" s="528"/>
      <c r="DP120" s="528"/>
      <c r="DQ120" s="528"/>
      <c r="DR120" s="528"/>
      <c r="DS120" s="528"/>
      <c r="DT120" s="528"/>
      <c r="DU120" s="528"/>
      <c r="DV120" s="528"/>
      <c r="DW120" s="528"/>
      <c r="DX120" s="528"/>
      <c r="DY120" s="528"/>
      <c r="DZ120" s="528"/>
    </row>
    <row r="121" spans="2:130" s="523" customFormat="1" ht="13.5" customHeight="1" thickBot="1">
      <c r="B121" s="531" t="s">
        <v>12</v>
      </c>
      <c r="C121" s="532"/>
      <c r="D121" s="532"/>
      <c r="E121" s="532"/>
      <c r="F121" s="532"/>
      <c r="G121" s="532"/>
      <c r="H121" s="532"/>
      <c r="I121" s="532"/>
      <c r="J121" s="532"/>
      <c r="K121" s="532"/>
      <c r="L121" s="532"/>
      <c r="M121" s="532"/>
      <c r="N121" s="532"/>
      <c r="O121" s="532"/>
      <c r="P121" s="532"/>
      <c r="Q121" s="532"/>
      <c r="R121" s="532"/>
      <c r="S121" s="532">
        <v>29</v>
      </c>
      <c r="T121" s="532">
        <v>29</v>
      </c>
      <c r="U121" s="532">
        <v>29</v>
      </c>
      <c r="V121" s="532">
        <v>29</v>
      </c>
      <c r="W121" s="532">
        <v>26</v>
      </c>
      <c r="X121" s="532">
        <v>26</v>
      </c>
      <c r="Y121" s="532">
        <v>26</v>
      </c>
      <c r="Z121" s="532">
        <v>26</v>
      </c>
      <c r="AA121" s="532">
        <v>29</v>
      </c>
      <c r="AB121" s="532">
        <v>29</v>
      </c>
      <c r="AC121" s="532">
        <v>29</v>
      </c>
      <c r="AD121" s="532">
        <v>29</v>
      </c>
      <c r="AE121" s="532">
        <v>29</v>
      </c>
      <c r="AF121" s="532">
        <v>29</v>
      </c>
      <c r="AG121" s="532">
        <v>29</v>
      </c>
      <c r="AH121" s="532">
        <v>29</v>
      </c>
      <c r="AI121" s="532">
        <v>40</v>
      </c>
      <c r="AJ121" s="532">
        <v>40</v>
      </c>
      <c r="AK121" s="532">
        <v>40</v>
      </c>
      <c r="AL121" s="532">
        <v>40</v>
      </c>
      <c r="AM121" s="532">
        <v>43</v>
      </c>
      <c r="AN121" s="532">
        <v>43</v>
      </c>
      <c r="AO121" s="532">
        <v>43</v>
      </c>
      <c r="AP121" s="532">
        <v>43</v>
      </c>
      <c r="AQ121" s="532">
        <v>46</v>
      </c>
      <c r="AR121" s="532">
        <v>46</v>
      </c>
      <c r="AS121" s="532">
        <v>46</v>
      </c>
      <c r="AT121" s="532">
        <v>46</v>
      </c>
      <c r="AU121" s="532">
        <v>43</v>
      </c>
      <c r="AV121" s="532">
        <v>40</v>
      </c>
      <c r="AW121" s="532">
        <v>40</v>
      </c>
      <c r="AX121" s="532">
        <v>38</v>
      </c>
      <c r="AY121" s="532">
        <v>42</v>
      </c>
      <c r="AZ121" s="532">
        <v>42</v>
      </c>
      <c r="BA121" s="532">
        <v>46</v>
      </c>
      <c r="BB121" s="532">
        <v>47</v>
      </c>
      <c r="BC121" s="532">
        <v>87</v>
      </c>
      <c r="BD121" s="532">
        <v>91</v>
      </c>
      <c r="BE121" s="532">
        <v>97</v>
      </c>
      <c r="BF121" s="532">
        <v>92</v>
      </c>
      <c r="BG121" s="532">
        <v>82</v>
      </c>
      <c r="BH121" s="532">
        <v>76</v>
      </c>
      <c r="BI121" s="532">
        <v>82</v>
      </c>
      <c r="BJ121" s="532">
        <v>77</v>
      </c>
      <c r="BK121" s="532">
        <v>93</v>
      </c>
      <c r="BL121" s="532">
        <v>89</v>
      </c>
      <c r="BM121" s="532">
        <v>90</v>
      </c>
      <c r="BN121" s="532">
        <v>88</v>
      </c>
      <c r="BO121" s="532">
        <v>94</v>
      </c>
      <c r="BP121" s="532">
        <v>90</v>
      </c>
      <c r="BQ121" s="532">
        <v>94</v>
      </c>
      <c r="BR121" s="532">
        <v>92</v>
      </c>
      <c r="BS121" s="532">
        <v>96</v>
      </c>
      <c r="BT121" s="532">
        <v>91</v>
      </c>
      <c r="BU121" s="532">
        <v>91</v>
      </c>
      <c r="BV121" s="532">
        <v>90</v>
      </c>
      <c r="BW121" s="532">
        <v>95</v>
      </c>
      <c r="BX121" s="532">
        <v>93</v>
      </c>
      <c r="BY121" s="532">
        <v>94</v>
      </c>
      <c r="BZ121" s="532">
        <v>94</v>
      </c>
      <c r="CA121" s="532">
        <v>96</v>
      </c>
      <c r="CB121" s="532">
        <v>97</v>
      </c>
      <c r="CC121" s="532">
        <v>94</v>
      </c>
      <c r="CD121" s="532">
        <v>93</v>
      </c>
      <c r="CE121" s="532">
        <v>95</v>
      </c>
      <c r="CF121" s="532">
        <v>93</v>
      </c>
      <c r="CG121" s="532">
        <v>90</v>
      </c>
      <c r="CH121" s="532">
        <v>87</v>
      </c>
      <c r="CI121" s="532">
        <v>95</v>
      </c>
      <c r="CJ121" s="532">
        <v>96</v>
      </c>
      <c r="CK121" s="532">
        <v>97</v>
      </c>
      <c r="CL121" s="532">
        <v>98</v>
      </c>
      <c r="CM121" s="532">
        <v>98</v>
      </c>
      <c r="CN121" s="532">
        <v>100</v>
      </c>
      <c r="CO121" s="532">
        <v>100</v>
      </c>
      <c r="CP121" s="532">
        <v>102</v>
      </c>
      <c r="CQ121" s="532">
        <v>103</v>
      </c>
      <c r="CR121" s="532">
        <v>106</v>
      </c>
      <c r="CS121" s="532">
        <v>104</v>
      </c>
      <c r="CT121" s="532">
        <v>105</v>
      </c>
      <c r="CU121" s="532">
        <v>103</v>
      </c>
      <c r="CV121" s="532">
        <v>104</v>
      </c>
      <c r="CW121" s="532">
        <v>104</v>
      </c>
      <c r="CX121" s="532">
        <v>103</v>
      </c>
      <c r="CY121" s="532">
        <v>105</v>
      </c>
      <c r="CZ121" s="532">
        <v>109</v>
      </c>
      <c r="DA121" s="532">
        <v>114</v>
      </c>
      <c r="DB121" s="532">
        <v>110</v>
      </c>
      <c r="DC121" s="532"/>
      <c r="DD121" s="532"/>
      <c r="DE121" s="532"/>
      <c r="DF121" s="532"/>
      <c r="DG121" s="532"/>
      <c r="DH121" s="532"/>
      <c r="DI121" s="532"/>
      <c r="DJ121" s="532"/>
      <c r="DK121" s="532"/>
      <c r="DL121" s="532"/>
      <c r="DM121" s="532"/>
      <c r="DN121" s="532"/>
      <c r="DO121" s="532"/>
      <c r="DP121" s="532"/>
      <c r="DQ121" s="532"/>
      <c r="DR121" s="532"/>
      <c r="DS121" s="532"/>
      <c r="DT121" s="532"/>
      <c r="DU121" s="532"/>
      <c r="DV121" s="532"/>
      <c r="DW121" s="532"/>
      <c r="DX121" s="532"/>
      <c r="DY121" s="532"/>
      <c r="DZ121" s="532"/>
    </row>
    <row r="122" spans="2:130" s="523" customFormat="1" ht="13.5" customHeight="1" thickTop="1">
      <c r="B122" s="353" t="s">
        <v>987</v>
      </c>
      <c r="C122" s="533"/>
      <c r="D122" s="533"/>
      <c r="E122" s="533"/>
      <c r="F122" s="533"/>
      <c r="G122" s="533"/>
      <c r="H122" s="533"/>
      <c r="I122" s="533"/>
      <c r="J122" s="533"/>
      <c r="K122" s="533"/>
      <c r="L122" s="533"/>
      <c r="M122" s="533"/>
      <c r="N122" s="533"/>
      <c r="O122" s="533"/>
      <c r="P122" s="533"/>
      <c r="Q122" s="533"/>
      <c r="R122" s="533"/>
      <c r="S122" s="533"/>
      <c r="T122" s="533"/>
      <c r="U122" s="533"/>
      <c r="V122" s="533"/>
      <c r="W122" s="533"/>
      <c r="X122" s="533"/>
      <c r="Y122" s="533"/>
      <c r="Z122" s="533"/>
      <c r="AA122" s="533"/>
      <c r="AB122" s="533"/>
      <c r="AC122" s="533"/>
      <c r="AD122" s="533"/>
      <c r="AE122" s="533"/>
      <c r="AF122" s="533"/>
      <c r="AG122" s="533"/>
      <c r="AH122" s="533"/>
      <c r="AI122" s="533"/>
      <c r="AJ122" s="533"/>
      <c r="AK122" s="533"/>
      <c r="AL122" s="533"/>
      <c r="AM122" s="533"/>
      <c r="AN122" s="533"/>
      <c r="AO122" s="533"/>
      <c r="AP122" s="533"/>
      <c r="AQ122" s="533"/>
      <c r="AR122" s="533"/>
      <c r="AS122" s="533"/>
      <c r="AT122" s="533"/>
      <c r="AU122" s="533"/>
      <c r="AV122" s="533"/>
      <c r="AW122" s="533"/>
      <c r="AX122" s="533"/>
      <c r="AY122" s="533"/>
      <c r="AZ122" s="533"/>
      <c r="BA122" s="533"/>
      <c r="BB122" s="533"/>
      <c r="BC122" s="533"/>
      <c r="BD122" s="533"/>
      <c r="BE122" s="533"/>
      <c r="BF122" s="533"/>
      <c r="BG122" s="533"/>
      <c r="BH122" s="533"/>
      <c r="BI122" s="533"/>
      <c r="BJ122" s="533"/>
      <c r="BK122" s="533"/>
      <c r="BL122" s="533"/>
      <c r="BM122" s="533"/>
      <c r="BN122" s="533"/>
      <c r="BO122" s="533"/>
      <c r="BP122" s="533"/>
      <c r="BQ122" s="533"/>
      <c r="BR122" s="533"/>
      <c r="BS122" s="533"/>
      <c r="BT122" s="533"/>
      <c r="BU122" s="533"/>
      <c r="BV122" s="533"/>
      <c r="BW122" s="533"/>
      <c r="BX122" s="533"/>
      <c r="BY122" s="533"/>
      <c r="BZ122" s="533"/>
      <c r="CA122" s="533"/>
      <c r="CB122" s="533"/>
      <c r="CC122" s="533"/>
      <c r="CD122" s="533"/>
      <c r="CE122" s="533"/>
      <c r="CF122" s="533"/>
      <c r="CG122" s="533"/>
      <c r="CH122" s="533"/>
      <c r="CI122" s="533"/>
      <c r="CJ122" s="533"/>
      <c r="CK122" s="533"/>
      <c r="CL122" s="533"/>
      <c r="CM122" s="533"/>
      <c r="CN122" s="533"/>
      <c r="CO122" s="533"/>
      <c r="CP122" s="533"/>
      <c r="CQ122" s="533"/>
      <c r="CR122" s="533"/>
      <c r="CS122" s="533"/>
      <c r="CT122" s="533"/>
      <c r="CU122" s="533"/>
      <c r="CV122" s="533"/>
      <c r="CW122" s="533"/>
      <c r="CX122" s="533"/>
      <c r="CY122" s="533"/>
      <c r="CZ122" s="533"/>
      <c r="DA122" s="533"/>
      <c r="DB122" s="533"/>
      <c r="DC122" s="533"/>
      <c r="DD122" s="533"/>
      <c r="DE122" s="533"/>
      <c r="DF122" s="533"/>
      <c r="DG122" s="533"/>
      <c r="DH122" s="533"/>
      <c r="DI122" s="533"/>
      <c r="DJ122" s="533"/>
      <c r="DK122" s="533"/>
      <c r="DL122" s="533"/>
      <c r="DM122" s="533"/>
      <c r="DN122" s="533"/>
      <c r="DO122" s="533"/>
      <c r="DP122" s="533"/>
      <c r="DQ122" s="533"/>
      <c r="DR122" s="533"/>
      <c r="DS122" s="533"/>
      <c r="DT122" s="533"/>
      <c r="DU122" s="533"/>
      <c r="DV122" s="533"/>
      <c r="DW122" s="533"/>
      <c r="DX122" s="533"/>
      <c r="DY122" s="533"/>
      <c r="DZ122" s="533"/>
    </row>
    <row r="123" spans="2:130" s="523" customFormat="1" ht="13.5" customHeight="1">
      <c r="B123" s="520"/>
      <c r="C123" s="533"/>
      <c r="D123" s="533"/>
      <c r="E123" s="533"/>
      <c r="F123" s="533"/>
      <c r="G123" s="533"/>
      <c r="H123" s="533"/>
      <c r="I123" s="533"/>
      <c r="J123" s="533"/>
      <c r="K123" s="533"/>
      <c r="L123" s="533"/>
      <c r="M123" s="533"/>
      <c r="N123" s="533"/>
      <c r="O123" s="533"/>
      <c r="P123" s="533"/>
      <c r="Q123" s="533"/>
      <c r="R123" s="533"/>
      <c r="S123" s="533"/>
      <c r="T123" s="533"/>
      <c r="U123" s="533"/>
      <c r="V123" s="533"/>
      <c r="W123" s="533"/>
      <c r="X123" s="533"/>
      <c r="Y123" s="533"/>
      <c r="Z123" s="533"/>
      <c r="AA123" s="533"/>
      <c r="AB123" s="533"/>
      <c r="AC123" s="533"/>
      <c r="AD123" s="533"/>
      <c r="AE123" s="533"/>
      <c r="AF123" s="533"/>
      <c r="AG123" s="533"/>
      <c r="AH123" s="533"/>
      <c r="AI123" s="533"/>
      <c r="AJ123" s="533"/>
      <c r="AK123" s="533"/>
      <c r="AL123" s="533"/>
      <c r="AM123" s="533"/>
      <c r="AN123" s="533"/>
      <c r="AO123" s="533"/>
      <c r="AP123" s="533"/>
      <c r="AQ123" s="533"/>
      <c r="AR123" s="533"/>
      <c r="AS123" s="533"/>
      <c r="AT123" s="533"/>
      <c r="AU123" s="533"/>
      <c r="AV123" s="533"/>
      <c r="AW123" s="533"/>
      <c r="AX123" s="533"/>
      <c r="AY123" s="533"/>
      <c r="AZ123" s="533"/>
      <c r="BA123" s="533"/>
      <c r="BB123" s="533"/>
      <c r="BC123" s="533"/>
      <c r="BD123" s="533"/>
      <c r="BE123" s="533"/>
      <c r="BF123" s="533"/>
      <c r="BG123" s="533"/>
      <c r="BH123" s="533"/>
      <c r="BI123" s="533"/>
      <c r="BJ123" s="533"/>
      <c r="BK123" s="533"/>
      <c r="BL123" s="533"/>
      <c r="BM123" s="533"/>
      <c r="BN123" s="533"/>
      <c r="BO123" s="533"/>
      <c r="BP123" s="533"/>
      <c r="BQ123" s="533"/>
      <c r="BR123" s="533"/>
      <c r="BS123" s="533"/>
      <c r="BT123" s="533"/>
      <c r="BU123" s="533"/>
      <c r="BV123" s="533"/>
      <c r="BW123" s="533"/>
      <c r="BX123" s="533"/>
      <c r="BY123" s="533"/>
      <c r="BZ123" s="533"/>
      <c r="CA123" s="533"/>
      <c r="CB123" s="533"/>
      <c r="CC123" s="533"/>
      <c r="CD123" s="533"/>
      <c r="CE123" s="533"/>
      <c r="CF123" s="533"/>
      <c r="CG123" s="533"/>
      <c r="CH123" s="533"/>
      <c r="CI123" s="533"/>
      <c r="CJ123" s="533"/>
      <c r="CK123" s="533"/>
      <c r="CL123" s="533"/>
      <c r="CM123" s="533"/>
      <c r="CN123" s="533"/>
      <c r="CO123" s="533"/>
      <c r="CP123" s="533"/>
      <c r="CQ123" s="533"/>
      <c r="CR123" s="533"/>
      <c r="CS123" s="533"/>
      <c r="CT123" s="533"/>
      <c r="CU123" s="533"/>
      <c r="CV123" s="533"/>
      <c r="CW123" s="533"/>
      <c r="CX123" s="533"/>
      <c r="CY123" s="533"/>
      <c r="CZ123" s="533"/>
      <c r="DA123" s="533"/>
      <c r="DB123" s="533"/>
      <c r="DC123" s="533"/>
      <c r="DD123" s="533"/>
      <c r="DE123" s="533"/>
      <c r="DF123" s="533"/>
      <c r="DG123" s="533"/>
      <c r="DH123" s="533"/>
      <c r="DI123" s="533"/>
      <c r="DJ123" s="533"/>
      <c r="DK123" s="533"/>
      <c r="DL123" s="533"/>
      <c r="DM123" s="533"/>
      <c r="DN123" s="533"/>
      <c r="DO123" s="533"/>
      <c r="DP123" s="533"/>
      <c r="DQ123" s="533"/>
      <c r="DR123" s="533"/>
      <c r="DS123" s="533"/>
      <c r="DT123" s="533"/>
      <c r="DU123" s="533"/>
      <c r="DV123" s="533"/>
      <c r="DW123" s="533"/>
      <c r="DX123" s="533"/>
      <c r="DY123" s="533"/>
      <c r="DZ123" s="533"/>
    </row>
    <row r="124" spans="2:130" s="523" customFormat="1" ht="13.5" customHeight="1" thickBot="1">
      <c r="B124" s="108" t="s">
        <v>880</v>
      </c>
      <c r="C124" s="623" t="s">
        <v>502</v>
      </c>
      <c r="D124" s="623" t="s">
        <v>503</v>
      </c>
      <c r="E124" s="623" t="s">
        <v>504</v>
      </c>
      <c r="F124" s="623" t="s">
        <v>505</v>
      </c>
      <c r="G124" s="623" t="s">
        <v>506</v>
      </c>
      <c r="H124" s="623" t="s">
        <v>507</v>
      </c>
      <c r="I124" s="623" t="s">
        <v>508</v>
      </c>
      <c r="J124" s="623" t="s">
        <v>509</v>
      </c>
      <c r="K124" s="623" t="s">
        <v>510</v>
      </c>
      <c r="L124" s="623" t="s">
        <v>511</v>
      </c>
      <c r="M124" s="623" t="s">
        <v>512</v>
      </c>
      <c r="N124" s="623" t="s">
        <v>513</v>
      </c>
      <c r="O124" s="623" t="s">
        <v>514</v>
      </c>
      <c r="P124" s="623" t="s">
        <v>515</v>
      </c>
      <c r="Q124" s="623" t="s">
        <v>516</v>
      </c>
      <c r="R124" s="623" t="s">
        <v>517</v>
      </c>
      <c r="S124" s="623" t="s">
        <v>518</v>
      </c>
      <c r="T124" s="623" t="s">
        <v>519</v>
      </c>
      <c r="U124" s="623" t="s">
        <v>520</v>
      </c>
      <c r="V124" s="623" t="s">
        <v>521</v>
      </c>
      <c r="W124" s="623" t="s">
        <v>522</v>
      </c>
      <c r="X124" s="623" t="s">
        <v>523</v>
      </c>
      <c r="Y124" s="623" t="s">
        <v>524</v>
      </c>
      <c r="Z124" s="623" t="s">
        <v>525</v>
      </c>
      <c r="AA124" s="623" t="s">
        <v>526</v>
      </c>
      <c r="AB124" s="623" t="s">
        <v>527</v>
      </c>
      <c r="AC124" s="623" t="s">
        <v>528</v>
      </c>
      <c r="AD124" s="623" t="s">
        <v>529</v>
      </c>
      <c r="AE124" s="623" t="s">
        <v>530</v>
      </c>
      <c r="AF124" s="623" t="s">
        <v>531</v>
      </c>
      <c r="AG124" s="623" t="s">
        <v>532</v>
      </c>
      <c r="AH124" s="623" t="s">
        <v>533</v>
      </c>
      <c r="AI124" s="623" t="s">
        <v>534</v>
      </c>
      <c r="AJ124" s="623" t="s">
        <v>535</v>
      </c>
      <c r="AK124" s="623" t="s">
        <v>536</v>
      </c>
      <c r="AL124" s="623" t="s">
        <v>537</v>
      </c>
      <c r="AM124" s="623" t="s">
        <v>538</v>
      </c>
      <c r="AN124" s="623" t="s">
        <v>539</v>
      </c>
      <c r="AO124" s="623" t="s">
        <v>540</v>
      </c>
      <c r="AP124" s="623" t="s">
        <v>541</v>
      </c>
      <c r="AQ124" s="623" t="s">
        <v>542</v>
      </c>
      <c r="AR124" s="623" t="s">
        <v>543</v>
      </c>
      <c r="AS124" s="623" t="s">
        <v>544</v>
      </c>
      <c r="AT124" s="623" t="s">
        <v>545</v>
      </c>
      <c r="AU124" s="623" t="s">
        <v>68</v>
      </c>
      <c r="AV124" s="623" t="s">
        <v>69</v>
      </c>
      <c r="AW124" s="623" t="s">
        <v>70</v>
      </c>
      <c r="AX124" s="623" t="s">
        <v>71</v>
      </c>
      <c r="AY124" s="623" t="s">
        <v>72</v>
      </c>
      <c r="AZ124" s="623" t="s">
        <v>73</v>
      </c>
      <c r="BA124" s="623" t="s">
        <v>74</v>
      </c>
      <c r="BB124" s="623" t="s">
        <v>75</v>
      </c>
      <c r="BC124" s="623" t="s">
        <v>76</v>
      </c>
      <c r="BD124" s="623" t="s">
        <v>77</v>
      </c>
      <c r="BE124" s="623" t="s">
        <v>78</v>
      </c>
      <c r="BF124" s="623" t="s">
        <v>79</v>
      </c>
      <c r="BG124" s="623" t="s">
        <v>80</v>
      </c>
      <c r="BH124" s="623" t="s">
        <v>81</v>
      </c>
      <c r="BI124" s="623" t="s">
        <v>82</v>
      </c>
      <c r="BJ124" s="623" t="s">
        <v>83</v>
      </c>
      <c r="BK124" s="623" t="s">
        <v>84</v>
      </c>
      <c r="BL124" s="623" t="s">
        <v>85</v>
      </c>
      <c r="BM124" s="623" t="s">
        <v>86</v>
      </c>
      <c r="BN124" s="623" t="s">
        <v>87</v>
      </c>
      <c r="BO124" s="623" t="s">
        <v>88</v>
      </c>
      <c r="BP124" s="623" t="s">
        <v>89</v>
      </c>
      <c r="BQ124" s="623" t="s">
        <v>90</v>
      </c>
      <c r="BR124" s="623" t="s">
        <v>91</v>
      </c>
      <c r="BS124" s="623" t="s">
        <v>92</v>
      </c>
      <c r="BT124" s="623" t="s">
        <v>93</v>
      </c>
      <c r="BU124" s="623" t="s">
        <v>94</v>
      </c>
      <c r="BV124" s="623" t="s">
        <v>95</v>
      </c>
      <c r="BW124" s="623" t="s">
        <v>96</v>
      </c>
      <c r="BX124" s="623" t="s">
        <v>97</v>
      </c>
      <c r="BY124" s="623" t="s">
        <v>98</v>
      </c>
      <c r="BZ124" s="623" t="s">
        <v>99</v>
      </c>
      <c r="CA124" s="623" t="s">
        <v>49</v>
      </c>
      <c r="CB124" s="623" t="s">
        <v>50</v>
      </c>
      <c r="CC124" s="623" t="s">
        <v>51</v>
      </c>
      <c r="CD124" s="623" t="s">
        <v>52</v>
      </c>
      <c r="CE124" s="623" t="s">
        <v>53</v>
      </c>
      <c r="CF124" s="623" t="s">
        <v>54</v>
      </c>
      <c r="CG124" s="623" t="s">
        <v>55</v>
      </c>
      <c r="CH124" s="623" t="s">
        <v>56</v>
      </c>
      <c r="CI124" s="623" t="s">
        <v>57</v>
      </c>
      <c r="CJ124" s="623" t="s">
        <v>58</v>
      </c>
      <c r="CK124" s="623" t="s">
        <v>59</v>
      </c>
      <c r="CL124" s="623" t="s">
        <v>60</v>
      </c>
      <c r="CM124" s="623" t="s">
        <v>61</v>
      </c>
      <c r="CN124" s="623" t="s">
        <v>62</v>
      </c>
      <c r="CO124" s="623" t="s">
        <v>63</v>
      </c>
      <c r="CP124" s="623" t="s">
        <v>64</v>
      </c>
      <c r="CQ124" s="623" t="s">
        <v>65</v>
      </c>
      <c r="CR124" s="623" t="s">
        <v>100</v>
      </c>
      <c r="CS124" s="623" t="s">
        <v>105</v>
      </c>
      <c r="CT124" s="623" t="s">
        <v>546</v>
      </c>
      <c r="CU124" s="623" t="s">
        <v>547</v>
      </c>
      <c r="CV124" s="623" t="s">
        <v>548</v>
      </c>
      <c r="CW124" s="623" t="s">
        <v>549</v>
      </c>
      <c r="CX124" s="623" t="s">
        <v>550</v>
      </c>
      <c r="CY124" s="623" t="s">
        <v>551</v>
      </c>
      <c r="CZ124" s="623" t="s">
        <v>552</v>
      </c>
      <c r="DA124" s="623" t="s">
        <v>553</v>
      </c>
      <c r="DB124" s="623" t="s">
        <v>554</v>
      </c>
      <c r="DC124" s="623" t="s">
        <v>555</v>
      </c>
      <c r="DD124" s="623" t="s">
        <v>556</v>
      </c>
      <c r="DE124" s="623" t="s">
        <v>557</v>
      </c>
      <c r="DF124" s="623" t="s">
        <v>558</v>
      </c>
      <c r="DG124" s="623" t="s">
        <v>559</v>
      </c>
      <c r="DH124" s="623" t="s">
        <v>560</v>
      </c>
      <c r="DI124" s="623" t="s">
        <v>561</v>
      </c>
      <c r="DJ124" s="623" t="s">
        <v>562</v>
      </c>
      <c r="DK124" s="623" t="s">
        <v>563</v>
      </c>
      <c r="DL124" s="623" t="s">
        <v>564</v>
      </c>
      <c r="DM124" s="623" t="s">
        <v>565</v>
      </c>
      <c r="DN124" s="623" t="s">
        <v>566</v>
      </c>
      <c r="DO124" s="623" t="s">
        <v>567</v>
      </c>
      <c r="DP124" s="623" t="s">
        <v>851</v>
      </c>
      <c r="DQ124" s="623" t="s">
        <v>852</v>
      </c>
      <c r="DR124" s="623" t="s">
        <v>853</v>
      </c>
      <c r="DS124" s="623" t="s">
        <v>1413</v>
      </c>
      <c r="DT124" s="623" t="s">
        <v>1414</v>
      </c>
      <c r="DU124" s="623" t="s">
        <v>1415</v>
      </c>
      <c r="DV124" s="623" t="s">
        <v>1416</v>
      </c>
      <c r="DW124" s="623" t="s">
        <v>1418</v>
      </c>
      <c r="DX124" s="623" t="s">
        <v>1420</v>
      </c>
      <c r="DY124" s="623" t="s">
        <v>1419</v>
      </c>
      <c r="DZ124" s="623" t="s">
        <v>1417</v>
      </c>
    </row>
    <row r="125" spans="2:130" ht="15" thickTop="1">
      <c r="B125" s="458" t="s">
        <v>632</v>
      </c>
      <c r="C125" s="454"/>
      <c r="D125" s="454"/>
      <c r="E125" s="454"/>
      <c r="F125" s="454"/>
      <c r="G125" s="454"/>
      <c r="H125" s="454"/>
      <c r="I125" s="454"/>
      <c r="J125" s="454"/>
      <c r="K125" s="454"/>
      <c r="L125" s="454"/>
      <c r="M125" s="454"/>
      <c r="N125" s="454"/>
      <c r="O125" s="454"/>
      <c r="P125" s="454"/>
      <c r="Q125" s="454"/>
      <c r="R125" s="454"/>
      <c r="S125" s="454">
        <v>151.75</v>
      </c>
      <c r="T125" s="454">
        <v>151.75</v>
      </c>
      <c r="U125" s="454">
        <v>151.75</v>
      </c>
      <c r="V125" s="454">
        <v>151.75</v>
      </c>
      <c r="W125" s="454">
        <v>169</v>
      </c>
      <c r="X125" s="454">
        <v>169</v>
      </c>
      <c r="Y125" s="454">
        <v>169</v>
      </c>
      <c r="Z125" s="454">
        <v>169</v>
      </c>
      <c r="AA125" s="454">
        <v>185.5</v>
      </c>
      <c r="AB125" s="454">
        <v>185.5</v>
      </c>
      <c r="AC125" s="454">
        <v>185.5</v>
      </c>
      <c r="AD125" s="454">
        <v>185.5</v>
      </c>
      <c r="AE125" s="454">
        <v>199.25</v>
      </c>
      <c r="AF125" s="454">
        <v>199.25</v>
      </c>
      <c r="AG125" s="454">
        <v>199.25</v>
      </c>
      <c r="AH125" s="454">
        <v>199.25</v>
      </c>
      <c r="AI125" s="454">
        <v>248.25</v>
      </c>
      <c r="AJ125" s="454">
        <v>248.25</v>
      </c>
      <c r="AK125" s="454">
        <v>248.25</v>
      </c>
      <c r="AL125" s="454">
        <v>248.25</v>
      </c>
      <c r="AM125" s="454">
        <v>301.5</v>
      </c>
      <c r="AN125" s="454">
        <v>301.5</v>
      </c>
      <c r="AO125" s="454">
        <v>301.5</v>
      </c>
      <c r="AP125" s="454">
        <v>301.5</v>
      </c>
      <c r="AQ125" s="454">
        <v>360</v>
      </c>
      <c r="AR125" s="454">
        <v>360</v>
      </c>
      <c r="AS125" s="454">
        <v>360</v>
      </c>
      <c r="AT125" s="454">
        <v>360</v>
      </c>
      <c r="AU125" s="454">
        <v>401</v>
      </c>
      <c r="AV125" s="454">
        <v>451</v>
      </c>
      <c r="AW125" s="454">
        <v>479</v>
      </c>
      <c r="AX125" s="454">
        <v>499</v>
      </c>
      <c r="AY125" s="454">
        <v>506</v>
      </c>
      <c r="AZ125" s="454">
        <v>547</v>
      </c>
      <c r="BA125" s="454">
        <v>573</v>
      </c>
      <c r="BB125" s="454">
        <v>599</v>
      </c>
      <c r="BC125" s="454">
        <v>607</v>
      </c>
      <c r="BD125" s="454">
        <v>686</v>
      </c>
      <c r="BE125" s="454">
        <v>749</v>
      </c>
      <c r="BF125" s="454">
        <v>788</v>
      </c>
      <c r="BG125" s="454">
        <v>786</v>
      </c>
      <c r="BH125" s="454">
        <v>774</v>
      </c>
      <c r="BI125" s="454">
        <v>808</v>
      </c>
      <c r="BJ125" s="454">
        <v>855</v>
      </c>
      <c r="BK125" s="454">
        <v>853</v>
      </c>
      <c r="BL125" s="454">
        <v>857</v>
      </c>
      <c r="BM125" s="454">
        <v>905</v>
      </c>
      <c r="BN125" s="454">
        <v>955</v>
      </c>
      <c r="BO125" s="454">
        <v>963</v>
      </c>
      <c r="BP125" s="454">
        <v>999</v>
      </c>
      <c r="BQ125" s="454">
        <v>1074</v>
      </c>
      <c r="BR125" s="454">
        <v>1095</v>
      </c>
      <c r="BS125" s="454">
        <v>1114</v>
      </c>
      <c r="BT125" s="454">
        <v>1143</v>
      </c>
      <c r="BU125" s="454">
        <v>1209</v>
      </c>
      <c r="BV125" s="454">
        <v>1234</v>
      </c>
      <c r="BW125" s="454">
        <v>1213</v>
      </c>
      <c r="BX125" s="454">
        <v>1252</v>
      </c>
      <c r="BY125" s="454">
        <v>1261</v>
      </c>
      <c r="BZ125" s="454">
        <v>1328</v>
      </c>
      <c r="CA125" s="454">
        <v>1355</v>
      </c>
      <c r="CB125" s="454">
        <v>1394</v>
      </c>
      <c r="CC125" s="454">
        <v>1436</v>
      </c>
      <c r="CD125" s="454">
        <v>1435</v>
      </c>
      <c r="CE125" s="454">
        <v>1464</v>
      </c>
      <c r="CF125" s="454">
        <v>1500</v>
      </c>
      <c r="CG125" s="454">
        <v>1567</v>
      </c>
      <c r="CH125" s="454">
        <v>1616</v>
      </c>
      <c r="CI125" s="454">
        <v>1660</v>
      </c>
      <c r="CJ125" s="454">
        <v>1709</v>
      </c>
      <c r="CK125" s="454">
        <v>1695</v>
      </c>
      <c r="CL125" s="454">
        <v>1777</v>
      </c>
      <c r="CM125" s="454">
        <v>1845</v>
      </c>
      <c r="CN125" s="454">
        <v>1917</v>
      </c>
      <c r="CO125" s="454">
        <v>1943</v>
      </c>
      <c r="CP125" s="454">
        <v>1989</v>
      </c>
      <c r="CQ125" s="454">
        <v>2027</v>
      </c>
      <c r="CR125" s="454">
        <v>2057</v>
      </c>
      <c r="CS125" s="454">
        <v>2079</v>
      </c>
      <c r="CT125" s="454">
        <v>2139</v>
      </c>
      <c r="CU125" s="454">
        <v>2153</v>
      </c>
      <c r="CV125" s="454">
        <v>2347</v>
      </c>
      <c r="CW125" s="454">
        <v>2357</v>
      </c>
      <c r="CX125" s="454">
        <v>2458</v>
      </c>
      <c r="CY125" s="454">
        <v>2410</v>
      </c>
      <c r="CZ125" s="454">
        <v>2177</v>
      </c>
      <c r="DA125" s="454">
        <v>2596</v>
      </c>
      <c r="DB125" s="454">
        <v>2563</v>
      </c>
      <c r="DC125" s="454"/>
      <c r="DD125" s="454"/>
      <c r="DE125" s="454"/>
      <c r="DF125" s="454"/>
      <c r="DG125" s="454"/>
      <c r="DH125" s="454"/>
      <c r="DI125" s="454"/>
      <c r="DJ125" s="454"/>
      <c r="DK125" s="454"/>
      <c r="DL125" s="454"/>
      <c r="DM125" s="454"/>
      <c r="DN125" s="454"/>
      <c r="DO125" s="454"/>
      <c r="DP125" s="454"/>
      <c r="DQ125" s="454"/>
      <c r="DR125" s="454"/>
      <c r="DS125" s="454"/>
      <c r="DT125" s="454"/>
      <c r="DU125" s="454"/>
      <c r="DV125" s="454"/>
      <c r="DW125" s="454"/>
      <c r="DX125" s="454"/>
      <c r="DY125" s="454"/>
      <c r="DZ125" s="454"/>
    </row>
    <row r="126" spans="2:130" ht="17.25" customHeight="1">
      <c r="B126" s="458" t="s">
        <v>26</v>
      </c>
      <c r="C126" s="454"/>
      <c r="D126" s="454"/>
      <c r="E126" s="454"/>
      <c r="F126" s="454"/>
      <c r="G126" s="454"/>
      <c r="H126" s="454"/>
      <c r="I126" s="454"/>
      <c r="J126" s="454"/>
      <c r="K126" s="454"/>
      <c r="L126" s="454"/>
      <c r="M126" s="454"/>
      <c r="N126" s="454"/>
      <c r="O126" s="454"/>
      <c r="P126" s="454"/>
      <c r="Q126" s="454"/>
      <c r="R126" s="454"/>
      <c r="S126" s="454">
        <v>56.75</v>
      </c>
      <c r="T126" s="454">
        <v>56.75</v>
      </c>
      <c r="U126" s="454">
        <v>56.75</v>
      </c>
      <c r="V126" s="454">
        <v>56.75</v>
      </c>
      <c r="W126" s="454">
        <v>62.75</v>
      </c>
      <c r="X126" s="454">
        <v>62.75</v>
      </c>
      <c r="Y126" s="454">
        <v>62.75</v>
      </c>
      <c r="Z126" s="454">
        <v>62.75</v>
      </c>
      <c r="AA126" s="454">
        <v>69.25</v>
      </c>
      <c r="AB126" s="454">
        <v>69.25</v>
      </c>
      <c r="AC126" s="454">
        <v>69.25</v>
      </c>
      <c r="AD126" s="454">
        <v>69.25</v>
      </c>
      <c r="AE126" s="454">
        <v>70.5</v>
      </c>
      <c r="AF126" s="454">
        <v>70.5</v>
      </c>
      <c r="AG126" s="454">
        <v>70.5</v>
      </c>
      <c r="AH126" s="454">
        <v>70.5</v>
      </c>
      <c r="AI126" s="454">
        <v>95</v>
      </c>
      <c r="AJ126" s="454">
        <v>95</v>
      </c>
      <c r="AK126" s="454">
        <v>95</v>
      </c>
      <c r="AL126" s="454">
        <v>95</v>
      </c>
      <c r="AM126" s="454">
        <v>116.25</v>
      </c>
      <c r="AN126" s="454">
        <v>116.25</v>
      </c>
      <c r="AO126" s="454">
        <v>116.25</v>
      </c>
      <c r="AP126" s="454">
        <v>116.25</v>
      </c>
      <c r="AQ126" s="454">
        <v>138.25</v>
      </c>
      <c r="AR126" s="454">
        <v>138.25</v>
      </c>
      <c r="AS126" s="454">
        <v>138.25</v>
      </c>
      <c r="AT126" s="454">
        <v>138.25</v>
      </c>
      <c r="AU126" s="454">
        <v>118</v>
      </c>
      <c r="AV126" s="454">
        <v>135</v>
      </c>
      <c r="AW126" s="454">
        <v>143</v>
      </c>
      <c r="AX126" s="454">
        <v>154</v>
      </c>
      <c r="AY126" s="454">
        <v>141</v>
      </c>
      <c r="AZ126" s="454">
        <v>140</v>
      </c>
      <c r="BA126" s="454">
        <v>149</v>
      </c>
      <c r="BB126" s="454">
        <v>150</v>
      </c>
      <c r="BC126" s="454">
        <v>155</v>
      </c>
      <c r="BD126" s="454">
        <v>172</v>
      </c>
      <c r="BE126" s="454">
        <v>183</v>
      </c>
      <c r="BF126" s="454">
        <v>192</v>
      </c>
      <c r="BG126" s="454">
        <v>194</v>
      </c>
      <c r="BH126" s="454">
        <v>199</v>
      </c>
      <c r="BI126" s="454">
        <v>204</v>
      </c>
      <c r="BJ126" s="454">
        <v>222</v>
      </c>
      <c r="BK126" s="454">
        <v>210</v>
      </c>
      <c r="BL126" s="454">
        <v>213</v>
      </c>
      <c r="BM126" s="454">
        <v>220</v>
      </c>
      <c r="BN126" s="454">
        <v>225</v>
      </c>
      <c r="BO126" s="454">
        <v>218</v>
      </c>
      <c r="BP126" s="454">
        <v>246</v>
      </c>
      <c r="BQ126" s="454">
        <v>260</v>
      </c>
      <c r="BR126" s="454">
        <v>261</v>
      </c>
      <c r="BS126" s="454">
        <v>265</v>
      </c>
      <c r="BT126" s="454">
        <v>286</v>
      </c>
      <c r="BU126" s="454">
        <v>302</v>
      </c>
      <c r="BV126" s="454">
        <v>311</v>
      </c>
      <c r="BW126" s="454">
        <v>307</v>
      </c>
      <c r="BX126" s="454">
        <v>320</v>
      </c>
      <c r="BY126" s="454">
        <v>308</v>
      </c>
      <c r="BZ126" s="454">
        <v>326</v>
      </c>
      <c r="CA126" s="454">
        <v>342</v>
      </c>
      <c r="CB126" s="454">
        <v>348</v>
      </c>
      <c r="CC126" s="454">
        <v>351</v>
      </c>
      <c r="CD126" s="454">
        <v>348</v>
      </c>
      <c r="CE126" s="454">
        <v>353</v>
      </c>
      <c r="CF126" s="454">
        <v>366</v>
      </c>
      <c r="CG126" s="454">
        <v>373</v>
      </c>
      <c r="CH126" s="454">
        <v>383</v>
      </c>
      <c r="CI126" s="454">
        <v>415</v>
      </c>
      <c r="CJ126" s="454">
        <v>421</v>
      </c>
      <c r="CK126" s="454">
        <v>418</v>
      </c>
      <c r="CL126" s="454">
        <v>467</v>
      </c>
      <c r="CM126" s="454">
        <v>505</v>
      </c>
      <c r="CN126" s="454">
        <v>511</v>
      </c>
      <c r="CO126" s="454">
        <v>495</v>
      </c>
      <c r="CP126" s="454">
        <v>516</v>
      </c>
      <c r="CQ126" s="454">
        <v>524</v>
      </c>
      <c r="CR126" s="454">
        <v>527</v>
      </c>
      <c r="CS126" s="454">
        <v>493</v>
      </c>
      <c r="CT126" s="454">
        <v>500</v>
      </c>
      <c r="CU126" s="454">
        <v>514</v>
      </c>
      <c r="CV126" s="454">
        <v>549</v>
      </c>
      <c r="CW126" s="454">
        <v>547</v>
      </c>
      <c r="CX126" s="454">
        <v>583</v>
      </c>
      <c r="CY126" s="454">
        <v>624</v>
      </c>
      <c r="CZ126" s="454">
        <v>612</v>
      </c>
      <c r="DA126" s="454">
        <v>642</v>
      </c>
      <c r="DB126" s="454">
        <v>682</v>
      </c>
      <c r="DC126" s="454"/>
      <c r="DD126" s="454"/>
      <c r="DE126" s="454"/>
      <c r="DF126" s="454"/>
      <c r="DG126" s="454"/>
      <c r="DH126" s="454"/>
      <c r="DI126" s="454"/>
      <c r="DJ126" s="454"/>
      <c r="DK126" s="454"/>
      <c r="DL126" s="454"/>
      <c r="DM126" s="454"/>
      <c r="DN126" s="454"/>
      <c r="DO126" s="454"/>
      <c r="DP126" s="454"/>
      <c r="DQ126" s="454"/>
      <c r="DR126" s="454"/>
      <c r="DS126" s="454"/>
      <c r="DT126" s="454"/>
      <c r="DU126" s="454"/>
      <c r="DV126" s="454"/>
      <c r="DW126" s="454"/>
      <c r="DX126" s="454"/>
      <c r="DY126" s="454"/>
      <c r="DZ126" s="454"/>
    </row>
    <row r="127" spans="2:130" ht="15" customHeight="1">
      <c r="B127" s="459" t="s">
        <v>27</v>
      </c>
      <c r="C127" s="455"/>
      <c r="D127" s="455"/>
      <c r="E127" s="455"/>
      <c r="F127" s="455"/>
      <c r="G127" s="455"/>
      <c r="H127" s="455"/>
      <c r="I127" s="455"/>
      <c r="J127" s="455"/>
      <c r="K127" s="455"/>
      <c r="L127" s="455"/>
      <c r="M127" s="455"/>
      <c r="N127" s="455"/>
      <c r="O127" s="455"/>
      <c r="P127" s="455"/>
      <c r="Q127" s="455"/>
      <c r="R127" s="455"/>
      <c r="S127" s="455">
        <v>48.5</v>
      </c>
      <c r="T127" s="455">
        <v>48.5</v>
      </c>
      <c r="U127" s="455">
        <v>48.5</v>
      </c>
      <c r="V127" s="455">
        <v>48.5</v>
      </c>
      <c r="W127" s="455">
        <v>54.25</v>
      </c>
      <c r="X127" s="455">
        <v>54.25</v>
      </c>
      <c r="Y127" s="455">
        <v>54.25</v>
      </c>
      <c r="Z127" s="455">
        <v>54.25</v>
      </c>
      <c r="AA127" s="455">
        <v>59.5</v>
      </c>
      <c r="AB127" s="455">
        <v>59.5</v>
      </c>
      <c r="AC127" s="455">
        <v>59.5</v>
      </c>
      <c r="AD127" s="455">
        <v>59.5</v>
      </c>
      <c r="AE127" s="455">
        <v>59.5</v>
      </c>
      <c r="AF127" s="455">
        <v>59.5</v>
      </c>
      <c r="AG127" s="455">
        <v>59.5</v>
      </c>
      <c r="AH127" s="455">
        <v>59.5</v>
      </c>
      <c r="AI127" s="455">
        <v>83</v>
      </c>
      <c r="AJ127" s="455">
        <v>83</v>
      </c>
      <c r="AK127" s="455">
        <v>83</v>
      </c>
      <c r="AL127" s="455">
        <v>83</v>
      </c>
      <c r="AM127" s="455">
        <v>99</v>
      </c>
      <c r="AN127" s="455">
        <v>99</v>
      </c>
      <c r="AO127" s="455">
        <v>99</v>
      </c>
      <c r="AP127" s="455">
        <v>99</v>
      </c>
      <c r="AQ127" s="455">
        <v>116.75</v>
      </c>
      <c r="AR127" s="455">
        <v>116.75</v>
      </c>
      <c r="AS127" s="455">
        <v>116.75</v>
      </c>
      <c r="AT127" s="455">
        <v>116.75</v>
      </c>
      <c r="AU127" s="455">
        <v>54</v>
      </c>
      <c r="AV127" s="455">
        <v>61</v>
      </c>
      <c r="AW127" s="455">
        <v>74</v>
      </c>
      <c r="AX127" s="455">
        <v>82</v>
      </c>
      <c r="AY127" s="455">
        <v>77</v>
      </c>
      <c r="AZ127" s="455">
        <v>75</v>
      </c>
      <c r="BA127" s="455">
        <v>79</v>
      </c>
      <c r="BB127" s="455">
        <v>80</v>
      </c>
      <c r="BC127" s="455">
        <v>80</v>
      </c>
      <c r="BD127" s="455">
        <v>83</v>
      </c>
      <c r="BE127" s="455">
        <v>90</v>
      </c>
      <c r="BF127" s="455">
        <v>98</v>
      </c>
      <c r="BG127" s="455">
        <v>103</v>
      </c>
      <c r="BH127" s="455">
        <v>102</v>
      </c>
      <c r="BI127" s="455">
        <v>108</v>
      </c>
      <c r="BJ127" s="455">
        <v>124</v>
      </c>
      <c r="BK127" s="455">
        <v>116</v>
      </c>
      <c r="BL127" s="455">
        <v>109</v>
      </c>
      <c r="BM127" s="455">
        <v>114</v>
      </c>
      <c r="BN127" s="455">
        <v>118</v>
      </c>
      <c r="BO127" s="455">
        <v>121</v>
      </c>
      <c r="BP127" s="455">
        <v>138</v>
      </c>
      <c r="BQ127" s="455">
        <v>133</v>
      </c>
      <c r="BR127" s="455">
        <v>142</v>
      </c>
      <c r="BS127" s="455">
        <v>153</v>
      </c>
      <c r="BT127" s="455">
        <v>168</v>
      </c>
      <c r="BU127" s="455">
        <v>165</v>
      </c>
      <c r="BV127" s="455">
        <v>165</v>
      </c>
      <c r="BW127" s="455">
        <v>186</v>
      </c>
      <c r="BX127" s="455">
        <v>192</v>
      </c>
      <c r="BY127" s="455">
        <v>174</v>
      </c>
      <c r="BZ127" s="455">
        <v>187</v>
      </c>
      <c r="CA127" s="455">
        <v>211</v>
      </c>
      <c r="CB127" s="455">
        <v>212</v>
      </c>
      <c r="CC127" s="455">
        <v>203</v>
      </c>
      <c r="CD127" s="455">
        <v>197</v>
      </c>
      <c r="CE127" s="455">
        <v>214</v>
      </c>
      <c r="CF127" s="455">
        <v>217</v>
      </c>
      <c r="CG127" s="455">
        <v>214</v>
      </c>
      <c r="CH127" s="455">
        <v>229</v>
      </c>
      <c r="CI127" s="455">
        <v>254</v>
      </c>
      <c r="CJ127" s="455">
        <v>265</v>
      </c>
      <c r="CK127" s="455">
        <v>251</v>
      </c>
      <c r="CL127" s="455">
        <v>294</v>
      </c>
      <c r="CM127" s="455">
        <v>345</v>
      </c>
      <c r="CN127" s="455">
        <v>342</v>
      </c>
      <c r="CO127" s="455">
        <v>303</v>
      </c>
      <c r="CP127" s="455">
        <v>306</v>
      </c>
      <c r="CQ127" s="455">
        <v>320</v>
      </c>
      <c r="CR127" s="455">
        <v>315</v>
      </c>
      <c r="CS127" s="455">
        <v>263</v>
      </c>
      <c r="CT127" s="455">
        <v>259</v>
      </c>
      <c r="CU127" s="455">
        <v>292</v>
      </c>
      <c r="CV127" s="455">
        <v>321</v>
      </c>
      <c r="CW127" s="455">
        <v>300</v>
      </c>
      <c r="CX127" s="455">
        <v>332</v>
      </c>
      <c r="CY127" s="455">
        <v>373</v>
      </c>
      <c r="CZ127" s="455">
        <v>363</v>
      </c>
      <c r="DA127" s="455">
        <v>366</v>
      </c>
      <c r="DB127" s="455">
        <v>410</v>
      </c>
      <c r="DC127" s="455"/>
      <c r="DD127" s="455"/>
      <c r="DE127" s="455"/>
      <c r="DF127" s="455"/>
      <c r="DG127" s="455"/>
      <c r="DH127" s="455"/>
      <c r="DI127" s="455"/>
      <c r="DJ127" s="455"/>
      <c r="DK127" s="455"/>
      <c r="DL127" s="455"/>
      <c r="DM127" s="455"/>
      <c r="DN127" s="455"/>
      <c r="DO127" s="455"/>
      <c r="DP127" s="455"/>
      <c r="DQ127" s="455"/>
      <c r="DR127" s="455"/>
      <c r="DS127" s="455"/>
      <c r="DT127" s="455"/>
      <c r="DU127" s="455"/>
      <c r="DV127" s="455"/>
      <c r="DW127" s="455"/>
      <c r="DX127" s="455"/>
      <c r="DY127" s="455"/>
      <c r="DZ127" s="455"/>
    </row>
    <row r="128" spans="2:130" ht="10.5" customHeight="1">
      <c r="B128" s="459" t="s">
        <v>28</v>
      </c>
      <c r="C128" s="455"/>
      <c r="D128" s="455"/>
      <c r="E128" s="455"/>
      <c r="F128" s="455"/>
      <c r="G128" s="455"/>
      <c r="H128" s="455"/>
      <c r="I128" s="455"/>
      <c r="J128" s="455"/>
      <c r="K128" s="455"/>
      <c r="L128" s="455"/>
      <c r="M128" s="455"/>
      <c r="N128" s="455"/>
      <c r="O128" s="455"/>
      <c r="P128" s="455"/>
      <c r="Q128" s="455"/>
      <c r="R128" s="455"/>
      <c r="S128" s="455">
        <v>1.5</v>
      </c>
      <c r="T128" s="455">
        <v>1.5</v>
      </c>
      <c r="U128" s="455">
        <v>1.5</v>
      </c>
      <c r="V128" s="455">
        <v>1.5</v>
      </c>
      <c r="W128" s="455">
        <v>1.75</v>
      </c>
      <c r="X128" s="455">
        <v>1.75</v>
      </c>
      <c r="Y128" s="455">
        <v>1.75</v>
      </c>
      <c r="Z128" s="455">
        <v>1.75</v>
      </c>
      <c r="AA128" s="455">
        <v>2</v>
      </c>
      <c r="AB128" s="455">
        <v>2</v>
      </c>
      <c r="AC128" s="455">
        <v>2</v>
      </c>
      <c r="AD128" s="455">
        <v>2</v>
      </c>
      <c r="AE128" s="455">
        <v>1.75</v>
      </c>
      <c r="AF128" s="455">
        <v>1.75</v>
      </c>
      <c r="AG128" s="455">
        <v>1.75</v>
      </c>
      <c r="AH128" s="455">
        <v>1.75</v>
      </c>
      <c r="AI128" s="455">
        <v>1.75</v>
      </c>
      <c r="AJ128" s="455">
        <v>1.75</v>
      </c>
      <c r="AK128" s="455">
        <v>1.75</v>
      </c>
      <c r="AL128" s="455">
        <v>1.75</v>
      </c>
      <c r="AM128" s="455">
        <v>3.25</v>
      </c>
      <c r="AN128" s="455">
        <v>3.25</v>
      </c>
      <c r="AO128" s="455">
        <v>3.25</v>
      </c>
      <c r="AP128" s="455">
        <v>3.25</v>
      </c>
      <c r="AQ128" s="455">
        <v>4.5</v>
      </c>
      <c r="AR128" s="455">
        <v>4.5</v>
      </c>
      <c r="AS128" s="455">
        <v>4.5</v>
      </c>
      <c r="AT128" s="455">
        <v>4.5</v>
      </c>
      <c r="AU128" s="455">
        <v>12</v>
      </c>
      <c r="AV128" s="455">
        <v>15</v>
      </c>
      <c r="AW128" s="455">
        <v>14</v>
      </c>
      <c r="AX128" s="455">
        <v>16</v>
      </c>
      <c r="AY128" s="455">
        <v>9</v>
      </c>
      <c r="AZ128" s="455">
        <v>9</v>
      </c>
      <c r="BA128" s="455">
        <v>12</v>
      </c>
      <c r="BB128" s="455">
        <v>11</v>
      </c>
      <c r="BC128" s="455">
        <v>11</v>
      </c>
      <c r="BD128" s="455">
        <v>16</v>
      </c>
      <c r="BE128" s="455">
        <v>15</v>
      </c>
      <c r="BF128" s="455">
        <v>13</v>
      </c>
      <c r="BG128" s="455">
        <v>11</v>
      </c>
      <c r="BH128" s="455">
        <v>14</v>
      </c>
      <c r="BI128" s="455">
        <v>14</v>
      </c>
      <c r="BJ128" s="455">
        <v>13</v>
      </c>
      <c r="BK128" s="455">
        <v>13</v>
      </c>
      <c r="BL128" s="455">
        <v>17</v>
      </c>
      <c r="BM128" s="455">
        <v>19</v>
      </c>
      <c r="BN128" s="455">
        <v>16</v>
      </c>
      <c r="BO128" s="455">
        <v>10</v>
      </c>
      <c r="BP128" s="455">
        <v>11</v>
      </c>
      <c r="BQ128" s="455">
        <v>28</v>
      </c>
      <c r="BR128" s="455">
        <v>18</v>
      </c>
      <c r="BS128" s="455">
        <v>9</v>
      </c>
      <c r="BT128" s="455">
        <v>12</v>
      </c>
      <c r="BU128" s="455">
        <v>29</v>
      </c>
      <c r="BV128" s="455">
        <v>36</v>
      </c>
      <c r="BW128" s="455">
        <v>11</v>
      </c>
      <c r="BX128" s="455">
        <v>15</v>
      </c>
      <c r="BY128" s="455">
        <v>20</v>
      </c>
      <c r="BZ128" s="455">
        <v>22</v>
      </c>
      <c r="CA128" s="455">
        <v>13</v>
      </c>
      <c r="CB128" s="455">
        <v>17</v>
      </c>
      <c r="CC128" s="455">
        <v>28</v>
      </c>
      <c r="CD128" s="455">
        <v>29</v>
      </c>
      <c r="CE128" s="455">
        <v>14</v>
      </c>
      <c r="CF128" s="455">
        <v>22</v>
      </c>
      <c r="CG128" s="455">
        <v>30</v>
      </c>
      <c r="CH128" s="455">
        <v>23</v>
      </c>
      <c r="CI128" s="455">
        <v>26</v>
      </c>
      <c r="CJ128" s="455">
        <v>18</v>
      </c>
      <c r="CK128" s="455">
        <v>27</v>
      </c>
      <c r="CL128" s="455">
        <v>33</v>
      </c>
      <c r="CM128" s="455">
        <v>24</v>
      </c>
      <c r="CN128" s="455">
        <v>29</v>
      </c>
      <c r="CO128" s="455">
        <v>37</v>
      </c>
      <c r="CP128" s="455">
        <v>48</v>
      </c>
      <c r="CQ128" s="455">
        <v>31</v>
      </c>
      <c r="CR128" s="455">
        <v>26</v>
      </c>
      <c r="CS128" s="455">
        <v>37</v>
      </c>
      <c r="CT128" s="455">
        <v>44</v>
      </c>
      <c r="CU128" s="455">
        <v>24</v>
      </c>
      <c r="CV128" s="455">
        <v>22</v>
      </c>
      <c r="CW128" s="455">
        <v>34</v>
      </c>
      <c r="CX128" s="455">
        <v>34</v>
      </c>
      <c r="CY128" s="455">
        <v>27</v>
      </c>
      <c r="CZ128" s="455">
        <v>23</v>
      </c>
      <c r="DA128" s="455">
        <v>37</v>
      </c>
      <c r="DB128" s="455">
        <v>39</v>
      </c>
      <c r="DC128" s="455"/>
      <c r="DD128" s="455"/>
      <c r="DE128" s="455"/>
      <c r="DF128" s="455"/>
      <c r="DG128" s="455"/>
      <c r="DH128" s="455"/>
      <c r="DI128" s="455"/>
      <c r="DJ128" s="455"/>
      <c r="DK128" s="455"/>
      <c r="DL128" s="455"/>
      <c r="DM128" s="455"/>
      <c r="DN128" s="455"/>
      <c r="DO128" s="455"/>
      <c r="DP128" s="455"/>
      <c r="DQ128" s="455"/>
      <c r="DR128" s="455"/>
      <c r="DS128" s="455"/>
      <c r="DT128" s="455"/>
      <c r="DU128" s="455"/>
      <c r="DV128" s="455"/>
      <c r="DW128" s="455"/>
      <c r="DX128" s="455"/>
      <c r="DY128" s="455"/>
      <c r="DZ128" s="455"/>
    </row>
    <row r="129" spans="2:130" ht="21" customHeight="1">
      <c r="B129" s="458" t="s">
        <v>29</v>
      </c>
      <c r="C129" s="454"/>
      <c r="D129" s="454"/>
      <c r="E129" s="454"/>
      <c r="F129" s="454"/>
      <c r="G129" s="454"/>
      <c r="H129" s="454"/>
      <c r="I129" s="454"/>
      <c r="J129" s="454"/>
      <c r="K129" s="454"/>
      <c r="L129" s="454"/>
      <c r="M129" s="454"/>
      <c r="N129" s="454"/>
      <c r="O129" s="454"/>
      <c r="P129" s="454"/>
      <c r="Q129" s="454"/>
      <c r="R129" s="454"/>
      <c r="S129" s="454">
        <v>23.25</v>
      </c>
      <c r="T129" s="454">
        <v>23.25</v>
      </c>
      <c r="U129" s="454">
        <v>23.25</v>
      </c>
      <c r="V129" s="454">
        <v>23.25</v>
      </c>
      <c r="W129" s="454">
        <v>24.25</v>
      </c>
      <c r="X129" s="454">
        <v>24.25</v>
      </c>
      <c r="Y129" s="454">
        <v>24.25</v>
      </c>
      <c r="Z129" s="454">
        <v>24.25</v>
      </c>
      <c r="AA129" s="454">
        <v>27.75</v>
      </c>
      <c r="AB129" s="454">
        <v>27.75</v>
      </c>
      <c r="AC129" s="454">
        <v>27.75</v>
      </c>
      <c r="AD129" s="454">
        <v>27.75</v>
      </c>
      <c r="AE129" s="454">
        <v>29.25</v>
      </c>
      <c r="AF129" s="454">
        <v>29.25</v>
      </c>
      <c r="AG129" s="454">
        <v>29.25</v>
      </c>
      <c r="AH129" s="454">
        <v>29.25</v>
      </c>
      <c r="AI129" s="454">
        <v>33.75</v>
      </c>
      <c r="AJ129" s="454">
        <v>33.75</v>
      </c>
      <c r="AK129" s="454">
        <v>33.75</v>
      </c>
      <c r="AL129" s="454">
        <v>33.75</v>
      </c>
      <c r="AM129" s="454">
        <v>44.25</v>
      </c>
      <c r="AN129" s="454">
        <v>44.25</v>
      </c>
      <c r="AO129" s="454">
        <v>44.25</v>
      </c>
      <c r="AP129" s="454">
        <v>44.25</v>
      </c>
      <c r="AQ129" s="454">
        <v>53.5</v>
      </c>
      <c r="AR129" s="454">
        <v>53.5</v>
      </c>
      <c r="AS129" s="454">
        <v>53.5</v>
      </c>
      <c r="AT129" s="454">
        <v>53.5</v>
      </c>
      <c r="AU129" s="454">
        <v>61</v>
      </c>
      <c r="AV129" s="454">
        <v>70</v>
      </c>
      <c r="AW129" s="454">
        <v>77</v>
      </c>
      <c r="AX129" s="454">
        <v>82</v>
      </c>
      <c r="AY129" s="454">
        <v>84</v>
      </c>
      <c r="AZ129" s="454">
        <v>89</v>
      </c>
      <c r="BA129" s="454">
        <v>97</v>
      </c>
      <c r="BB129" s="454">
        <v>102</v>
      </c>
      <c r="BC129" s="454">
        <v>98</v>
      </c>
      <c r="BD129" s="454">
        <v>112</v>
      </c>
      <c r="BE129" s="454">
        <v>122</v>
      </c>
      <c r="BF129" s="454">
        <v>127</v>
      </c>
      <c r="BG129" s="454">
        <v>126</v>
      </c>
      <c r="BH129" s="454">
        <v>118</v>
      </c>
      <c r="BI129" s="454">
        <v>124</v>
      </c>
      <c r="BJ129" s="454">
        <v>137</v>
      </c>
      <c r="BK129" s="454">
        <v>139</v>
      </c>
      <c r="BL129" s="454">
        <v>133</v>
      </c>
      <c r="BM129" s="454">
        <v>145</v>
      </c>
      <c r="BN129" s="454">
        <v>165</v>
      </c>
      <c r="BO129" s="454">
        <v>178</v>
      </c>
      <c r="BP129" s="454">
        <v>169</v>
      </c>
      <c r="BQ129" s="454">
        <v>193</v>
      </c>
      <c r="BR129" s="454">
        <v>210</v>
      </c>
      <c r="BS129" s="454">
        <v>196</v>
      </c>
      <c r="BT129" s="454">
        <v>197</v>
      </c>
      <c r="BU129" s="454">
        <v>222</v>
      </c>
      <c r="BV129" s="454">
        <v>241</v>
      </c>
      <c r="BW129" s="454">
        <v>220</v>
      </c>
      <c r="BX129" s="454">
        <v>219</v>
      </c>
      <c r="BY129" s="454">
        <v>223</v>
      </c>
      <c r="BZ129" s="454">
        <v>227</v>
      </c>
      <c r="CA129" s="454">
        <v>235</v>
      </c>
      <c r="CB129" s="454">
        <v>238</v>
      </c>
      <c r="CC129" s="454">
        <v>259</v>
      </c>
      <c r="CD129" s="454">
        <v>254</v>
      </c>
      <c r="CE129" s="454">
        <v>253</v>
      </c>
      <c r="CF129" s="454">
        <v>256</v>
      </c>
      <c r="CG129" s="454">
        <v>275</v>
      </c>
      <c r="CH129" s="454">
        <v>287</v>
      </c>
      <c r="CI129" s="454">
        <v>291</v>
      </c>
      <c r="CJ129" s="454">
        <v>284</v>
      </c>
      <c r="CK129" s="454">
        <v>277</v>
      </c>
      <c r="CL129" s="454">
        <v>299</v>
      </c>
      <c r="CM129" s="454">
        <v>314</v>
      </c>
      <c r="CN129" s="454">
        <v>328</v>
      </c>
      <c r="CO129" s="454">
        <v>337</v>
      </c>
      <c r="CP129" s="454">
        <v>351</v>
      </c>
      <c r="CQ129" s="454">
        <v>335</v>
      </c>
      <c r="CR129" s="454">
        <v>351</v>
      </c>
      <c r="CS129" s="454">
        <v>371</v>
      </c>
      <c r="CT129" s="454">
        <v>382</v>
      </c>
      <c r="CU129" s="454">
        <v>394</v>
      </c>
      <c r="CV129" s="454">
        <v>442</v>
      </c>
      <c r="CW129" s="454">
        <v>447</v>
      </c>
      <c r="CX129" s="454">
        <v>476</v>
      </c>
      <c r="CY129" s="454">
        <v>434</v>
      </c>
      <c r="CZ129" s="454">
        <v>403</v>
      </c>
      <c r="DA129" s="454">
        <v>553</v>
      </c>
      <c r="DB129" s="454">
        <v>493</v>
      </c>
      <c r="DC129" s="454"/>
      <c r="DD129" s="454"/>
      <c r="DE129" s="454"/>
      <c r="DF129" s="454"/>
      <c r="DG129" s="454"/>
      <c r="DH129" s="454"/>
      <c r="DI129" s="454"/>
      <c r="DJ129" s="454"/>
      <c r="DK129" s="454"/>
      <c r="DL129" s="454"/>
      <c r="DM129" s="454"/>
      <c r="DN129" s="454"/>
      <c r="DO129" s="454"/>
      <c r="DP129" s="454"/>
      <c r="DQ129" s="454"/>
      <c r="DR129" s="454"/>
      <c r="DS129" s="454"/>
      <c r="DT129" s="454"/>
      <c r="DU129" s="454"/>
      <c r="DV129" s="454"/>
      <c r="DW129" s="454"/>
      <c r="DX129" s="454"/>
      <c r="DY129" s="454"/>
      <c r="DZ129" s="454"/>
    </row>
    <row r="130" spans="2:130">
      <c r="B130" s="459" t="s">
        <v>30</v>
      </c>
      <c r="C130" s="455"/>
      <c r="D130" s="455"/>
      <c r="E130" s="455"/>
      <c r="F130" s="455"/>
      <c r="G130" s="455"/>
      <c r="H130" s="455"/>
      <c r="I130" s="455"/>
      <c r="J130" s="455"/>
      <c r="K130" s="455"/>
      <c r="L130" s="455"/>
      <c r="M130" s="455"/>
      <c r="N130" s="455"/>
      <c r="O130" s="455"/>
      <c r="P130" s="455"/>
      <c r="Q130" s="455"/>
      <c r="R130" s="455"/>
      <c r="S130" s="455">
        <v>0.25</v>
      </c>
      <c r="T130" s="455">
        <v>0.25</v>
      </c>
      <c r="U130" s="455">
        <v>0.25</v>
      </c>
      <c r="V130" s="455">
        <v>0.25</v>
      </c>
      <c r="W130" s="455">
        <v>0.25</v>
      </c>
      <c r="X130" s="455">
        <v>0.25</v>
      </c>
      <c r="Y130" s="455">
        <v>0.25</v>
      </c>
      <c r="Z130" s="455">
        <v>0.25</v>
      </c>
      <c r="AA130" s="455">
        <v>1.5</v>
      </c>
      <c r="AB130" s="455">
        <v>1.5</v>
      </c>
      <c r="AC130" s="455">
        <v>1.5</v>
      </c>
      <c r="AD130" s="455">
        <v>1.5</v>
      </c>
      <c r="AE130" s="455">
        <v>0.5</v>
      </c>
      <c r="AF130" s="455">
        <v>0.5</v>
      </c>
      <c r="AG130" s="455">
        <v>0.5</v>
      </c>
      <c r="AH130" s="455">
        <v>0.5</v>
      </c>
      <c r="AI130" s="455">
        <v>0.75</v>
      </c>
      <c r="AJ130" s="455">
        <v>0.75</v>
      </c>
      <c r="AK130" s="455">
        <v>0.75</v>
      </c>
      <c r="AL130" s="455">
        <v>0.75</v>
      </c>
      <c r="AM130" s="455">
        <v>2</v>
      </c>
      <c r="AN130" s="455">
        <v>2</v>
      </c>
      <c r="AO130" s="455">
        <v>2</v>
      </c>
      <c r="AP130" s="455">
        <v>2</v>
      </c>
      <c r="AQ130" s="455">
        <v>2.5</v>
      </c>
      <c r="AR130" s="455">
        <v>2.5</v>
      </c>
      <c r="AS130" s="455">
        <v>2.5</v>
      </c>
      <c r="AT130" s="455">
        <v>2.5</v>
      </c>
      <c r="AU130" s="455">
        <v>3</v>
      </c>
      <c r="AV130" s="455">
        <v>5</v>
      </c>
      <c r="AW130" s="455">
        <v>5</v>
      </c>
      <c r="AX130" s="455">
        <v>6</v>
      </c>
      <c r="AY130" s="455">
        <v>7</v>
      </c>
      <c r="AZ130" s="455">
        <v>9</v>
      </c>
      <c r="BA130" s="455">
        <v>8</v>
      </c>
      <c r="BB130" s="455">
        <v>10</v>
      </c>
      <c r="BC130" s="455">
        <v>9</v>
      </c>
      <c r="BD130" s="455">
        <v>13</v>
      </c>
      <c r="BE130" s="455">
        <v>10</v>
      </c>
      <c r="BF130" s="455">
        <v>9</v>
      </c>
      <c r="BG130" s="455">
        <v>7</v>
      </c>
      <c r="BH130" s="455">
        <v>6</v>
      </c>
      <c r="BI130" s="455">
        <v>7</v>
      </c>
      <c r="BJ130" s="455">
        <v>7</v>
      </c>
      <c r="BK130" s="455">
        <v>5</v>
      </c>
      <c r="BL130" s="455">
        <v>8</v>
      </c>
      <c r="BM130" s="455">
        <v>10</v>
      </c>
      <c r="BN130" s="455">
        <v>13</v>
      </c>
      <c r="BO130" s="455">
        <v>20</v>
      </c>
      <c r="BP130" s="455">
        <v>19</v>
      </c>
      <c r="BQ130" s="455">
        <v>21</v>
      </c>
      <c r="BR130" s="455">
        <v>22</v>
      </c>
      <c r="BS130" s="455">
        <v>19</v>
      </c>
      <c r="BT130" s="455">
        <v>17</v>
      </c>
      <c r="BU130" s="455">
        <v>20</v>
      </c>
      <c r="BV130" s="455">
        <v>21</v>
      </c>
      <c r="BW130" s="455">
        <v>24</v>
      </c>
      <c r="BX130" s="455">
        <v>26</v>
      </c>
      <c r="BY130" s="455">
        <v>25</v>
      </c>
      <c r="BZ130" s="455">
        <v>26</v>
      </c>
      <c r="CA130" s="455">
        <v>27</v>
      </c>
      <c r="CB130" s="455">
        <v>26</v>
      </c>
      <c r="CC130" s="455">
        <v>38</v>
      </c>
      <c r="CD130" s="455">
        <v>28</v>
      </c>
      <c r="CE130" s="455">
        <v>26</v>
      </c>
      <c r="CF130" s="455">
        <v>24</v>
      </c>
      <c r="CG130" s="455">
        <v>29</v>
      </c>
      <c r="CH130" s="455">
        <v>26</v>
      </c>
      <c r="CI130" s="455">
        <v>22</v>
      </c>
      <c r="CJ130" s="455">
        <v>27</v>
      </c>
      <c r="CK130" s="455">
        <v>28</v>
      </c>
      <c r="CL130" s="455">
        <v>34</v>
      </c>
      <c r="CM130" s="455">
        <v>34</v>
      </c>
      <c r="CN130" s="455">
        <v>35</v>
      </c>
      <c r="CO130" s="455">
        <v>44</v>
      </c>
      <c r="CP130" s="455">
        <v>53</v>
      </c>
      <c r="CQ130" s="455">
        <v>32</v>
      </c>
      <c r="CR130" s="455">
        <v>46</v>
      </c>
      <c r="CS130" s="455">
        <v>56</v>
      </c>
      <c r="CT130" s="455">
        <v>51</v>
      </c>
      <c r="CU130" s="455">
        <v>46</v>
      </c>
      <c r="CV130" s="455">
        <v>38</v>
      </c>
      <c r="CW130" s="455">
        <v>30</v>
      </c>
      <c r="CX130" s="455">
        <v>21</v>
      </c>
      <c r="CY130" s="455">
        <v>31</v>
      </c>
      <c r="CZ130" s="455">
        <v>24</v>
      </c>
      <c r="DA130" s="455">
        <v>35</v>
      </c>
      <c r="DB130" s="455">
        <v>33</v>
      </c>
      <c r="DC130" s="455"/>
      <c r="DD130" s="455"/>
      <c r="DE130" s="455"/>
      <c r="DF130" s="455"/>
      <c r="DG130" s="455"/>
      <c r="DH130" s="455"/>
      <c r="DI130" s="455"/>
      <c r="DJ130" s="455"/>
      <c r="DK130" s="455"/>
      <c r="DL130" s="455"/>
      <c r="DM130" s="455"/>
      <c r="DN130" s="455"/>
      <c r="DO130" s="455"/>
      <c r="DP130" s="455"/>
      <c r="DQ130" s="455"/>
      <c r="DR130" s="455"/>
      <c r="DS130" s="455"/>
      <c r="DT130" s="455"/>
      <c r="DU130" s="455"/>
      <c r="DV130" s="455"/>
      <c r="DW130" s="455"/>
      <c r="DX130" s="455"/>
      <c r="DY130" s="455"/>
      <c r="DZ130" s="455"/>
    </row>
    <row r="131" spans="2:130">
      <c r="B131" s="460" t="s">
        <v>31</v>
      </c>
      <c r="C131" s="456"/>
      <c r="D131" s="456"/>
      <c r="E131" s="456"/>
      <c r="F131" s="456"/>
      <c r="G131" s="456"/>
      <c r="H131" s="456"/>
      <c r="I131" s="456"/>
      <c r="J131" s="456"/>
      <c r="K131" s="456"/>
      <c r="L131" s="456"/>
      <c r="M131" s="456"/>
      <c r="N131" s="456"/>
      <c r="O131" s="456"/>
      <c r="P131" s="456"/>
      <c r="Q131" s="456"/>
      <c r="R131" s="456"/>
      <c r="S131" s="456">
        <v>15.75</v>
      </c>
      <c r="T131" s="456">
        <v>15.75</v>
      </c>
      <c r="U131" s="456">
        <v>15.75</v>
      </c>
      <c r="V131" s="456">
        <v>15.75</v>
      </c>
      <c r="W131" s="456">
        <v>16.5</v>
      </c>
      <c r="X131" s="456">
        <v>16.5</v>
      </c>
      <c r="Y131" s="456">
        <v>16.5</v>
      </c>
      <c r="Z131" s="456">
        <v>16.5</v>
      </c>
      <c r="AA131" s="456">
        <v>17</v>
      </c>
      <c r="AB131" s="456">
        <v>17</v>
      </c>
      <c r="AC131" s="456">
        <v>17</v>
      </c>
      <c r="AD131" s="456">
        <v>17</v>
      </c>
      <c r="AE131" s="456">
        <v>19.5</v>
      </c>
      <c r="AF131" s="456">
        <v>19.5</v>
      </c>
      <c r="AG131" s="456">
        <v>19.5</v>
      </c>
      <c r="AH131" s="456">
        <v>19.5</v>
      </c>
      <c r="AI131" s="456">
        <v>22</v>
      </c>
      <c r="AJ131" s="456">
        <v>22</v>
      </c>
      <c r="AK131" s="456">
        <v>22</v>
      </c>
      <c r="AL131" s="456">
        <v>22</v>
      </c>
      <c r="AM131" s="456">
        <v>26.5</v>
      </c>
      <c r="AN131" s="456">
        <v>26.5</v>
      </c>
      <c r="AO131" s="456">
        <v>26.5</v>
      </c>
      <c r="AP131" s="456">
        <v>26.5</v>
      </c>
      <c r="AQ131" s="456">
        <v>31.5</v>
      </c>
      <c r="AR131" s="456">
        <v>31.5</v>
      </c>
      <c r="AS131" s="456">
        <v>31.5</v>
      </c>
      <c r="AT131" s="456">
        <v>31.5</v>
      </c>
      <c r="AU131" s="456">
        <v>35</v>
      </c>
      <c r="AV131" s="456">
        <v>39</v>
      </c>
      <c r="AW131" s="456">
        <v>45</v>
      </c>
      <c r="AX131" s="456">
        <v>45</v>
      </c>
      <c r="AY131" s="456">
        <v>40</v>
      </c>
      <c r="AZ131" s="456">
        <v>41</v>
      </c>
      <c r="BA131" s="456">
        <v>49</v>
      </c>
      <c r="BB131" s="456">
        <v>51</v>
      </c>
      <c r="BC131" s="456">
        <v>47</v>
      </c>
      <c r="BD131" s="456">
        <v>54</v>
      </c>
      <c r="BE131" s="456">
        <v>61</v>
      </c>
      <c r="BF131" s="456">
        <v>63</v>
      </c>
      <c r="BG131" s="456">
        <v>59</v>
      </c>
      <c r="BH131" s="456">
        <v>60</v>
      </c>
      <c r="BI131" s="456">
        <v>66</v>
      </c>
      <c r="BJ131" s="456">
        <v>72</v>
      </c>
      <c r="BK131" s="456">
        <v>69</v>
      </c>
      <c r="BL131" s="456">
        <v>67</v>
      </c>
      <c r="BM131" s="456">
        <v>77</v>
      </c>
      <c r="BN131" s="456">
        <v>82</v>
      </c>
      <c r="BO131" s="456">
        <v>75</v>
      </c>
      <c r="BP131" s="456">
        <v>79</v>
      </c>
      <c r="BQ131" s="456">
        <v>95</v>
      </c>
      <c r="BR131" s="456">
        <v>96</v>
      </c>
      <c r="BS131" s="456">
        <v>88</v>
      </c>
      <c r="BT131" s="456">
        <v>93</v>
      </c>
      <c r="BU131" s="456">
        <v>103</v>
      </c>
      <c r="BV131" s="456">
        <v>105</v>
      </c>
      <c r="BW131" s="456">
        <v>83</v>
      </c>
      <c r="BX131" s="456">
        <v>85</v>
      </c>
      <c r="BY131" s="456">
        <v>89</v>
      </c>
      <c r="BZ131" s="456">
        <v>87</v>
      </c>
      <c r="CA131" s="456">
        <v>90</v>
      </c>
      <c r="CB131" s="456">
        <v>93</v>
      </c>
      <c r="CC131" s="456">
        <v>100</v>
      </c>
      <c r="CD131" s="456">
        <v>100</v>
      </c>
      <c r="CE131" s="456">
        <v>100</v>
      </c>
      <c r="CF131" s="456">
        <v>101</v>
      </c>
      <c r="CG131" s="456">
        <v>108</v>
      </c>
      <c r="CH131" s="456">
        <v>110</v>
      </c>
      <c r="CI131" s="456">
        <v>115</v>
      </c>
      <c r="CJ131" s="456">
        <v>113</v>
      </c>
      <c r="CK131" s="456">
        <v>110</v>
      </c>
      <c r="CL131" s="456">
        <v>120</v>
      </c>
      <c r="CM131" s="456">
        <v>142</v>
      </c>
      <c r="CN131" s="456">
        <v>153</v>
      </c>
      <c r="CO131" s="456">
        <v>146</v>
      </c>
      <c r="CP131" s="456">
        <v>150</v>
      </c>
      <c r="CQ131" s="456">
        <v>157</v>
      </c>
      <c r="CR131" s="456">
        <v>161</v>
      </c>
      <c r="CS131" s="456">
        <v>155</v>
      </c>
      <c r="CT131" s="456">
        <v>159</v>
      </c>
      <c r="CU131" s="456">
        <v>167</v>
      </c>
      <c r="CV131" s="456">
        <v>196</v>
      </c>
      <c r="CW131" s="456">
        <v>200</v>
      </c>
      <c r="CX131" s="456">
        <v>217</v>
      </c>
      <c r="CY131" s="456">
        <v>200</v>
      </c>
      <c r="CZ131" s="456">
        <v>199</v>
      </c>
      <c r="DA131" s="456">
        <v>255</v>
      </c>
      <c r="DB131" s="456">
        <v>223</v>
      </c>
      <c r="DC131" s="456"/>
      <c r="DD131" s="456"/>
      <c r="DE131" s="456"/>
      <c r="DF131" s="456"/>
      <c r="DG131" s="456"/>
      <c r="DH131" s="456"/>
      <c r="DI131" s="456"/>
      <c r="DJ131" s="456"/>
      <c r="DK131" s="456"/>
      <c r="DL131" s="456"/>
      <c r="DM131" s="456"/>
      <c r="DN131" s="456"/>
      <c r="DO131" s="456"/>
      <c r="DP131" s="456"/>
      <c r="DQ131" s="456"/>
      <c r="DR131" s="456"/>
      <c r="DS131" s="456"/>
      <c r="DT131" s="456"/>
      <c r="DU131" s="456"/>
      <c r="DV131" s="456"/>
      <c r="DW131" s="456"/>
      <c r="DX131" s="456"/>
      <c r="DY131" s="456"/>
      <c r="DZ131" s="456"/>
    </row>
    <row r="132" spans="2:130">
      <c r="B132" s="461" t="s">
        <v>32</v>
      </c>
      <c r="C132" s="457"/>
      <c r="D132" s="457"/>
      <c r="E132" s="457"/>
      <c r="F132" s="457"/>
      <c r="G132" s="457"/>
      <c r="H132" s="457"/>
      <c r="I132" s="457"/>
      <c r="J132" s="457"/>
      <c r="K132" s="457"/>
      <c r="L132" s="457"/>
      <c r="M132" s="457"/>
      <c r="N132" s="457"/>
      <c r="O132" s="457"/>
      <c r="P132" s="457"/>
      <c r="Q132" s="457"/>
      <c r="R132" s="457"/>
      <c r="S132" s="457">
        <v>7.5</v>
      </c>
      <c r="T132" s="457">
        <v>7.5</v>
      </c>
      <c r="U132" s="457">
        <v>7.5</v>
      </c>
      <c r="V132" s="457">
        <v>7.5</v>
      </c>
      <c r="W132" s="457">
        <v>7.75</v>
      </c>
      <c r="X132" s="457">
        <v>7.75</v>
      </c>
      <c r="Y132" s="457">
        <v>7.75</v>
      </c>
      <c r="Z132" s="457">
        <v>7.75</v>
      </c>
      <c r="AA132" s="457">
        <v>8.75</v>
      </c>
      <c r="AB132" s="457">
        <v>8.75</v>
      </c>
      <c r="AC132" s="457">
        <v>8.75</v>
      </c>
      <c r="AD132" s="457">
        <v>8.75</v>
      </c>
      <c r="AE132" s="457">
        <v>9</v>
      </c>
      <c r="AF132" s="457">
        <v>9</v>
      </c>
      <c r="AG132" s="457">
        <v>9</v>
      </c>
      <c r="AH132" s="457">
        <v>9</v>
      </c>
      <c r="AI132" s="457">
        <v>10.75</v>
      </c>
      <c r="AJ132" s="457">
        <v>10.75</v>
      </c>
      <c r="AK132" s="457">
        <v>10.75</v>
      </c>
      <c r="AL132" s="457">
        <v>10.75</v>
      </c>
      <c r="AM132" s="457">
        <v>14.5</v>
      </c>
      <c r="AN132" s="457">
        <v>14.5</v>
      </c>
      <c r="AO132" s="457">
        <v>14.5</v>
      </c>
      <c r="AP132" s="457">
        <v>14.5</v>
      </c>
      <c r="AQ132" s="457">
        <v>17.5</v>
      </c>
      <c r="AR132" s="457">
        <v>17.5</v>
      </c>
      <c r="AS132" s="457">
        <v>17.5</v>
      </c>
      <c r="AT132" s="457">
        <v>17.5</v>
      </c>
      <c r="AU132" s="457">
        <v>19</v>
      </c>
      <c r="AV132" s="457">
        <v>22</v>
      </c>
      <c r="AW132" s="457">
        <v>22</v>
      </c>
      <c r="AX132" s="457">
        <v>24</v>
      </c>
      <c r="AY132" s="457">
        <v>28</v>
      </c>
      <c r="AZ132" s="457">
        <v>26</v>
      </c>
      <c r="BA132" s="457">
        <v>27</v>
      </c>
      <c r="BB132" s="457">
        <v>30</v>
      </c>
      <c r="BC132" s="457">
        <v>34</v>
      </c>
      <c r="BD132" s="457">
        <v>38</v>
      </c>
      <c r="BE132" s="457">
        <v>44</v>
      </c>
      <c r="BF132" s="457">
        <v>48</v>
      </c>
      <c r="BG132" s="457">
        <v>51</v>
      </c>
      <c r="BH132" s="457">
        <v>43</v>
      </c>
      <c r="BI132" s="457">
        <v>41</v>
      </c>
      <c r="BJ132" s="457">
        <v>49</v>
      </c>
      <c r="BK132" s="457">
        <v>55</v>
      </c>
      <c r="BL132" s="457">
        <v>47</v>
      </c>
      <c r="BM132" s="457">
        <v>48</v>
      </c>
      <c r="BN132" s="457">
        <v>58</v>
      </c>
      <c r="BO132" s="457">
        <v>71</v>
      </c>
      <c r="BP132" s="457">
        <v>59</v>
      </c>
      <c r="BQ132" s="457">
        <v>64</v>
      </c>
      <c r="BR132" s="457">
        <v>78</v>
      </c>
      <c r="BS132" s="457">
        <v>75</v>
      </c>
      <c r="BT132" s="457">
        <v>73</v>
      </c>
      <c r="BU132" s="457">
        <v>83</v>
      </c>
      <c r="BV132" s="457">
        <v>99</v>
      </c>
      <c r="BW132" s="457">
        <v>97</v>
      </c>
      <c r="BX132" s="457">
        <v>92</v>
      </c>
      <c r="BY132" s="457">
        <v>92</v>
      </c>
      <c r="BZ132" s="457">
        <v>97</v>
      </c>
      <c r="CA132" s="457">
        <v>101</v>
      </c>
      <c r="CB132" s="457">
        <v>101</v>
      </c>
      <c r="CC132" s="457">
        <v>104</v>
      </c>
      <c r="CD132" s="457">
        <v>107</v>
      </c>
      <c r="CE132" s="457">
        <v>109</v>
      </c>
      <c r="CF132" s="457">
        <v>111</v>
      </c>
      <c r="CG132" s="457">
        <v>117</v>
      </c>
      <c r="CH132" s="457">
        <v>126</v>
      </c>
      <c r="CI132" s="457">
        <v>127</v>
      </c>
      <c r="CJ132" s="457">
        <v>117</v>
      </c>
      <c r="CK132" s="457">
        <v>112</v>
      </c>
      <c r="CL132" s="457">
        <v>118</v>
      </c>
      <c r="CM132" s="457">
        <v>111</v>
      </c>
      <c r="CN132" s="457">
        <v>111</v>
      </c>
      <c r="CO132" s="457">
        <v>117</v>
      </c>
      <c r="CP132" s="457">
        <v>118</v>
      </c>
      <c r="CQ132" s="457">
        <v>116</v>
      </c>
      <c r="CR132" s="457">
        <v>115</v>
      </c>
      <c r="CS132" s="457">
        <v>129</v>
      </c>
      <c r="CT132" s="457">
        <v>142</v>
      </c>
      <c r="CU132" s="457">
        <v>147</v>
      </c>
      <c r="CV132" s="457">
        <v>170</v>
      </c>
      <c r="CW132" s="457">
        <v>180</v>
      </c>
      <c r="CX132" s="457">
        <v>200</v>
      </c>
      <c r="CY132" s="457">
        <v>167</v>
      </c>
      <c r="CZ132" s="457">
        <v>144</v>
      </c>
      <c r="DA132" s="457">
        <v>221</v>
      </c>
      <c r="DB132" s="457">
        <v>197</v>
      </c>
      <c r="DC132" s="457"/>
      <c r="DD132" s="457"/>
      <c r="DE132" s="457"/>
      <c r="DF132" s="457"/>
      <c r="DG132" s="457"/>
      <c r="DH132" s="457"/>
      <c r="DI132" s="457"/>
      <c r="DJ132" s="457"/>
      <c r="DK132" s="457"/>
      <c r="DL132" s="457"/>
      <c r="DM132" s="457"/>
      <c r="DN132" s="457"/>
      <c r="DO132" s="457"/>
      <c r="DP132" s="457"/>
      <c r="DQ132" s="457"/>
      <c r="DR132" s="457"/>
      <c r="DS132" s="457"/>
      <c r="DT132" s="457"/>
      <c r="DU132" s="457"/>
      <c r="DV132" s="457"/>
      <c r="DW132" s="457"/>
      <c r="DX132" s="457"/>
      <c r="DY132" s="457"/>
      <c r="DZ132" s="457"/>
    </row>
    <row r="133" spans="2:130">
      <c r="B133" s="458" t="s">
        <v>33</v>
      </c>
      <c r="C133" s="454"/>
      <c r="D133" s="454"/>
      <c r="E133" s="454"/>
      <c r="F133" s="454"/>
      <c r="G133" s="454"/>
      <c r="H133" s="454"/>
      <c r="I133" s="454"/>
      <c r="J133" s="454"/>
      <c r="K133" s="454"/>
      <c r="L133" s="454"/>
      <c r="M133" s="454"/>
      <c r="N133" s="454"/>
      <c r="O133" s="454"/>
      <c r="P133" s="454"/>
      <c r="Q133" s="454"/>
      <c r="R133" s="454"/>
      <c r="S133" s="454">
        <v>68.5</v>
      </c>
      <c r="T133" s="454">
        <v>68.5</v>
      </c>
      <c r="U133" s="454">
        <v>68.5</v>
      </c>
      <c r="V133" s="454">
        <v>68.5</v>
      </c>
      <c r="W133" s="454">
        <v>79.25</v>
      </c>
      <c r="X133" s="454">
        <v>79.25</v>
      </c>
      <c r="Y133" s="454">
        <v>79.25</v>
      </c>
      <c r="Z133" s="454">
        <v>79.25</v>
      </c>
      <c r="AA133" s="454">
        <v>84.5</v>
      </c>
      <c r="AB133" s="454">
        <v>84.5</v>
      </c>
      <c r="AC133" s="454">
        <v>84.5</v>
      </c>
      <c r="AD133" s="454">
        <v>84.5</v>
      </c>
      <c r="AE133" s="454">
        <v>93.5</v>
      </c>
      <c r="AF133" s="454">
        <v>93.5</v>
      </c>
      <c r="AG133" s="454">
        <v>93.5</v>
      </c>
      <c r="AH133" s="454">
        <v>93.5</v>
      </c>
      <c r="AI133" s="454">
        <v>112</v>
      </c>
      <c r="AJ133" s="454">
        <v>112</v>
      </c>
      <c r="AK133" s="454">
        <v>112</v>
      </c>
      <c r="AL133" s="454">
        <v>112</v>
      </c>
      <c r="AM133" s="454">
        <v>132.25</v>
      </c>
      <c r="AN133" s="454">
        <v>132.25</v>
      </c>
      <c r="AO133" s="454">
        <v>132.25</v>
      </c>
      <c r="AP133" s="454">
        <v>132.25</v>
      </c>
      <c r="AQ133" s="454">
        <v>158.5</v>
      </c>
      <c r="AR133" s="454">
        <v>158.5</v>
      </c>
      <c r="AS133" s="454">
        <v>158.5</v>
      </c>
      <c r="AT133" s="454">
        <v>158.5</v>
      </c>
      <c r="AU133" s="454">
        <v>186</v>
      </c>
      <c r="AV133" s="454">
        <v>208</v>
      </c>
      <c r="AW133" s="454">
        <v>216</v>
      </c>
      <c r="AX133" s="454">
        <v>219</v>
      </c>
      <c r="AY133" s="454">
        <v>236</v>
      </c>
      <c r="AZ133" s="454">
        <v>267</v>
      </c>
      <c r="BA133" s="454">
        <v>277</v>
      </c>
      <c r="BB133" s="454">
        <v>292</v>
      </c>
      <c r="BC133" s="454">
        <v>296</v>
      </c>
      <c r="BD133" s="454">
        <v>341</v>
      </c>
      <c r="BE133" s="454">
        <v>372</v>
      </c>
      <c r="BF133" s="454">
        <v>387</v>
      </c>
      <c r="BG133" s="454">
        <v>386</v>
      </c>
      <c r="BH133" s="454">
        <v>383</v>
      </c>
      <c r="BI133" s="454">
        <v>408</v>
      </c>
      <c r="BJ133" s="454">
        <v>419</v>
      </c>
      <c r="BK133" s="454">
        <v>425</v>
      </c>
      <c r="BL133" s="454">
        <v>434</v>
      </c>
      <c r="BM133" s="454">
        <v>452</v>
      </c>
      <c r="BN133" s="454">
        <v>469</v>
      </c>
      <c r="BO133" s="454">
        <v>465</v>
      </c>
      <c r="BP133" s="454">
        <v>474</v>
      </c>
      <c r="BQ133" s="454">
        <v>516</v>
      </c>
      <c r="BR133" s="454">
        <v>524</v>
      </c>
      <c r="BS133" s="454">
        <v>550</v>
      </c>
      <c r="BT133" s="454">
        <v>565</v>
      </c>
      <c r="BU133" s="454">
        <v>585</v>
      </c>
      <c r="BV133" s="454">
        <v>596</v>
      </c>
      <c r="BW133" s="454">
        <v>599</v>
      </c>
      <c r="BX133" s="454">
        <v>618</v>
      </c>
      <c r="BY133" s="454">
        <v>628</v>
      </c>
      <c r="BZ133" s="454">
        <v>671</v>
      </c>
      <c r="CA133" s="454">
        <v>666</v>
      </c>
      <c r="CB133" s="454">
        <v>680</v>
      </c>
      <c r="CC133" s="454">
        <v>704</v>
      </c>
      <c r="CD133" s="454">
        <v>717</v>
      </c>
      <c r="CE133" s="454">
        <v>741</v>
      </c>
      <c r="CF133" s="454">
        <v>744</v>
      </c>
      <c r="CG133" s="454">
        <v>779</v>
      </c>
      <c r="CH133" s="454">
        <v>794</v>
      </c>
      <c r="CI133" s="454">
        <v>813</v>
      </c>
      <c r="CJ133" s="454">
        <v>842</v>
      </c>
      <c r="CK133" s="454">
        <v>852</v>
      </c>
      <c r="CL133" s="454">
        <v>866</v>
      </c>
      <c r="CM133" s="454">
        <v>870</v>
      </c>
      <c r="CN133" s="454">
        <v>908</v>
      </c>
      <c r="CO133" s="454">
        <v>956</v>
      </c>
      <c r="CP133" s="454">
        <v>949</v>
      </c>
      <c r="CQ133" s="454">
        <v>998</v>
      </c>
      <c r="CR133" s="454">
        <v>999</v>
      </c>
      <c r="CS133" s="454">
        <v>1050</v>
      </c>
      <c r="CT133" s="454">
        <v>1079</v>
      </c>
      <c r="CU133" s="454">
        <v>1060</v>
      </c>
      <c r="CV133" s="454">
        <v>1144</v>
      </c>
      <c r="CW133" s="454">
        <v>1180</v>
      </c>
      <c r="CX133" s="454">
        <v>1190</v>
      </c>
      <c r="CY133" s="454">
        <v>1155</v>
      </c>
      <c r="CZ133" s="454">
        <v>977</v>
      </c>
      <c r="DA133" s="454">
        <v>1210</v>
      </c>
      <c r="DB133" s="454">
        <v>1182</v>
      </c>
      <c r="DC133" s="454"/>
      <c r="DD133" s="454"/>
      <c r="DE133" s="454"/>
      <c r="DF133" s="454"/>
      <c r="DG133" s="454"/>
      <c r="DH133" s="454"/>
      <c r="DI133" s="454"/>
      <c r="DJ133" s="454"/>
      <c r="DK133" s="454"/>
      <c r="DL133" s="454"/>
      <c r="DM133" s="454"/>
      <c r="DN133" s="454"/>
      <c r="DO133" s="454"/>
      <c r="DP133" s="454"/>
      <c r="DQ133" s="454"/>
      <c r="DR133" s="454"/>
      <c r="DS133" s="454"/>
      <c r="DT133" s="454"/>
      <c r="DU133" s="454"/>
      <c r="DV133" s="454"/>
      <c r="DW133" s="454"/>
      <c r="DX133" s="454"/>
      <c r="DY133" s="454"/>
      <c r="DZ133" s="454"/>
    </row>
    <row r="134" spans="2:130">
      <c r="B134" s="461" t="s">
        <v>35</v>
      </c>
      <c r="C134" s="457"/>
      <c r="D134" s="457"/>
      <c r="E134" s="457"/>
      <c r="F134" s="457"/>
      <c r="G134" s="457"/>
      <c r="H134" s="457"/>
      <c r="I134" s="457"/>
      <c r="J134" s="457"/>
      <c r="K134" s="457"/>
      <c r="L134" s="457"/>
      <c r="M134" s="457"/>
      <c r="N134" s="457"/>
      <c r="O134" s="457"/>
      <c r="P134" s="457"/>
      <c r="Q134" s="457"/>
      <c r="R134" s="457"/>
      <c r="S134" s="457">
        <v>10.5</v>
      </c>
      <c r="T134" s="457">
        <v>10.5</v>
      </c>
      <c r="U134" s="457">
        <v>10.5</v>
      </c>
      <c r="V134" s="457">
        <v>10.5</v>
      </c>
      <c r="W134" s="457">
        <v>11.5</v>
      </c>
      <c r="X134" s="457">
        <v>11.5</v>
      </c>
      <c r="Y134" s="457">
        <v>11.5</v>
      </c>
      <c r="Z134" s="457">
        <v>11.5</v>
      </c>
      <c r="AA134" s="457">
        <v>12</v>
      </c>
      <c r="AB134" s="457">
        <v>12</v>
      </c>
      <c r="AC134" s="457">
        <v>12</v>
      </c>
      <c r="AD134" s="457">
        <v>12</v>
      </c>
      <c r="AE134" s="457">
        <v>12.25</v>
      </c>
      <c r="AF134" s="457">
        <v>12.25</v>
      </c>
      <c r="AG134" s="457">
        <v>12.25</v>
      </c>
      <c r="AH134" s="457">
        <v>12.25</v>
      </c>
      <c r="AI134" s="457">
        <v>14</v>
      </c>
      <c r="AJ134" s="457">
        <v>14</v>
      </c>
      <c r="AK134" s="457">
        <v>14</v>
      </c>
      <c r="AL134" s="457">
        <v>14</v>
      </c>
      <c r="AM134" s="457">
        <v>15</v>
      </c>
      <c r="AN134" s="457">
        <v>15</v>
      </c>
      <c r="AO134" s="457">
        <v>15</v>
      </c>
      <c r="AP134" s="457">
        <v>15</v>
      </c>
      <c r="AQ134" s="457">
        <v>16.5</v>
      </c>
      <c r="AR134" s="457">
        <v>16.5</v>
      </c>
      <c r="AS134" s="457">
        <v>16.5</v>
      </c>
      <c r="AT134" s="457">
        <v>16.5</v>
      </c>
      <c r="AU134" s="457">
        <v>21</v>
      </c>
      <c r="AV134" s="457">
        <v>24</v>
      </c>
      <c r="AW134" s="457">
        <v>26</v>
      </c>
      <c r="AX134" s="457">
        <v>26</v>
      </c>
      <c r="AY134" s="457">
        <v>28</v>
      </c>
      <c r="AZ134" s="457">
        <v>28</v>
      </c>
      <c r="BA134" s="457">
        <v>27</v>
      </c>
      <c r="BB134" s="457">
        <v>28</v>
      </c>
      <c r="BC134" s="457">
        <v>30</v>
      </c>
      <c r="BD134" s="457">
        <v>31</v>
      </c>
      <c r="BE134" s="457">
        <v>33</v>
      </c>
      <c r="BF134" s="457">
        <v>33</v>
      </c>
      <c r="BG134" s="457">
        <v>36</v>
      </c>
      <c r="BH134" s="457">
        <v>37</v>
      </c>
      <c r="BI134" s="457">
        <v>37</v>
      </c>
      <c r="BJ134" s="457">
        <v>37</v>
      </c>
      <c r="BK134" s="457">
        <v>40</v>
      </c>
      <c r="BL134" s="457">
        <v>44</v>
      </c>
      <c r="BM134" s="457">
        <v>44</v>
      </c>
      <c r="BN134" s="457">
        <v>47</v>
      </c>
      <c r="BO134" s="457">
        <v>43</v>
      </c>
      <c r="BP134" s="457">
        <v>44</v>
      </c>
      <c r="BQ134" s="457">
        <v>60</v>
      </c>
      <c r="BR134" s="457">
        <v>63</v>
      </c>
      <c r="BS134" s="457">
        <v>65</v>
      </c>
      <c r="BT134" s="457">
        <v>58</v>
      </c>
      <c r="BU134" s="457">
        <v>69</v>
      </c>
      <c r="BV134" s="457">
        <v>76</v>
      </c>
      <c r="BW134" s="457">
        <v>72</v>
      </c>
      <c r="BX134" s="457">
        <v>71</v>
      </c>
      <c r="BY134" s="457">
        <v>76</v>
      </c>
      <c r="BZ134" s="457">
        <v>84</v>
      </c>
      <c r="CA134" s="457">
        <v>79</v>
      </c>
      <c r="CB134" s="457">
        <v>79</v>
      </c>
      <c r="CC134" s="457">
        <v>88</v>
      </c>
      <c r="CD134" s="457">
        <v>86</v>
      </c>
      <c r="CE134" s="457">
        <v>89</v>
      </c>
      <c r="CF134" s="457">
        <v>83</v>
      </c>
      <c r="CG134" s="457">
        <v>91</v>
      </c>
      <c r="CH134" s="457">
        <v>96</v>
      </c>
      <c r="CI134" s="457">
        <v>101</v>
      </c>
      <c r="CJ134" s="457">
        <v>97</v>
      </c>
      <c r="CK134" s="457">
        <v>109</v>
      </c>
      <c r="CL134" s="457">
        <v>111</v>
      </c>
      <c r="CM134" s="457">
        <v>105</v>
      </c>
      <c r="CN134" s="457">
        <v>110</v>
      </c>
      <c r="CO134" s="457">
        <v>127</v>
      </c>
      <c r="CP134" s="457">
        <v>104</v>
      </c>
      <c r="CQ134" s="457">
        <v>119</v>
      </c>
      <c r="CR134" s="457">
        <v>116</v>
      </c>
      <c r="CS134" s="457">
        <v>125</v>
      </c>
      <c r="CT134" s="457">
        <v>128</v>
      </c>
      <c r="CU134" s="457">
        <v>118</v>
      </c>
      <c r="CV134" s="457">
        <v>128</v>
      </c>
      <c r="CW134" s="457">
        <v>143</v>
      </c>
      <c r="CX134" s="457">
        <v>134</v>
      </c>
      <c r="CY134" s="457">
        <v>141</v>
      </c>
      <c r="CZ134" s="457">
        <v>130</v>
      </c>
      <c r="DA134" s="457">
        <v>152</v>
      </c>
      <c r="DB134" s="457">
        <v>140</v>
      </c>
      <c r="DC134" s="457"/>
      <c r="DD134" s="457"/>
      <c r="DE134" s="457"/>
      <c r="DF134" s="457"/>
      <c r="DG134" s="457"/>
      <c r="DH134" s="457"/>
      <c r="DI134" s="457"/>
      <c r="DJ134" s="457"/>
      <c r="DK134" s="457"/>
      <c r="DL134" s="457"/>
      <c r="DM134" s="457"/>
      <c r="DN134" s="457"/>
      <c r="DO134" s="457"/>
      <c r="DP134" s="457"/>
      <c r="DQ134" s="457"/>
      <c r="DR134" s="457"/>
      <c r="DS134" s="457"/>
      <c r="DT134" s="457"/>
      <c r="DU134" s="457"/>
      <c r="DV134" s="457"/>
      <c r="DW134" s="457"/>
      <c r="DX134" s="457"/>
      <c r="DY134" s="457"/>
      <c r="DZ134" s="457"/>
    </row>
    <row r="135" spans="2:130">
      <c r="B135" s="458" t="s">
        <v>36</v>
      </c>
      <c r="C135" s="454"/>
      <c r="D135" s="454"/>
      <c r="E135" s="454"/>
      <c r="F135" s="454"/>
      <c r="G135" s="454"/>
      <c r="H135" s="454"/>
      <c r="I135" s="454"/>
      <c r="J135" s="454"/>
      <c r="K135" s="454"/>
      <c r="L135" s="454"/>
      <c r="M135" s="454"/>
      <c r="N135" s="454"/>
      <c r="O135" s="454"/>
      <c r="P135" s="454"/>
      <c r="Q135" s="454"/>
      <c r="R135" s="454"/>
      <c r="S135" s="454">
        <v>11.75</v>
      </c>
      <c r="T135" s="454">
        <v>11.75</v>
      </c>
      <c r="U135" s="454">
        <v>11.75</v>
      </c>
      <c r="V135" s="454">
        <v>11.75</v>
      </c>
      <c r="W135" s="454">
        <v>12.25</v>
      </c>
      <c r="X135" s="454">
        <v>12.25</v>
      </c>
      <c r="Y135" s="454">
        <v>12.25</v>
      </c>
      <c r="Z135" s="454">
        <v>12.25</v>
      </c>
      <c r="AA135" s="454">
        <v>14.25</v>
      </c>
      <c r="AB135" s="454">
        <v>14.25</v>
      </c>
      <c r="AC135" s="454">
        <v>14.25</v>
      </c>
      <c r="AD135" s="454">
        <v>14.25</v>
      </c>
      <c r="AE135" s="454">
        <v>16.5</v>
      </c>
      <c r="AF135" s="454">
        <v>16.5</v>
      </c>
      <c r="AG135" s="454">
        <v>16.5</v>
      </c>
      <c r="AH135" s="454">
        <v>16.5</v>
      </c>
      <c r="AI135" s="454">
        <v>20.25</v>
      </c>
      <c r="AJ135" s="454">
        <v>20.25</v>
      </c>
      <c r="AK135" s="454">
        <v>20.25</v>
      </c>
      <c r="AL135" s="454">
        <v>20.25</v>
      </c>
      <c r="AM135" s="454">
        <v>24.5</v>
      </c>
      <c r="AN135" s="454">
        <v>24.5</v>
      </c>
      <c r="AO135" s="454">
        <v>24.5</v>
      </c>
      <c r="AP135" s="454">
        <v>24.5</v>
      </c>
      <c r="AQ135" s="454">
        <v>28</v>
      </c>
      <c r="AR135" s="454">
        <v>28</v>
      </c>
      <c r="AS135" s="454">
        <v>28</v>
      </c>
      <c r="AT135" s="454">
        <v>28</v>
      </c>
      <c r="AU135" s="454">
        <v>37</v>
      </c>
      <c r="AV135" s="454">
        <v>40</v>
      </c>
      <c r="AW135" s="454">
        <v>43</v>
      </c>
      <c r="AX135" s="454">
        <v>44</v>
      </c>
      <c r="AY135" s="454">
        <v>46</v>
      </c>
      <c r="AZ135" s="454">
        <v>50</v>
      </c>
      <c r="BA135" s="454">
        <v>50</v>
      </c>
      <c r="BB135" s="454">
        <v>55</v>
      </c>
      <c r="BC135" s="454">
        <v>58</v>
      </c>
      <c r="BD135" s="454">
        <v>61</v>
      </c>
      <c r="BE135" s="454">
        <v>72</v>
      </c>
      <c r="BF135" s="454">
        <v>82</v>
      </c>
      <c r="BG135" s="454">
        <v>80</v>
      </c>
      <c r="BH135" s="454">
        <v>75</v>
      </c>
      <c r="BI135" s="454">
        <v>73</v>
      </c>
      <c r="BJ135" s="454">
        <v>77</v>
      </c>
      <c r="BK135" s="454">
        <v>78</v>
      </c>
      <c r="BL135" s="454">
        <v>77</v>
      </c>
      <c r="BM135" s="454">
        <v>87</v>
      </c>
      <c r="BN135" s="454">
        <v>96</v>
      </c>
      <c r="BO135" s="454">
        <v>103</v>
      </c>
      <c r="BP135" s="454">
        <v>110</v>
      </c>
      <c r="BQ135" s="454">
        <v>105</v>
      </c>
      <c r="BR135" s="454">
        <v>100</v>
      </c>
      <c r="BS135" s="454">
        <v>103</v>
      </c>
      <c r="BT135" s="454">
        <v>95</v>
      </c>
      <c r="BU135" s="454">
        <v>100</v>
      </c>
      <c r="BV135" s="454">
        <v>86</v>
      </c>
      <c r="BW135" s="454">
        <v>87</v>
      </c>
      <c r="BX135" s="454">
        <v>95</v>
      </c>
      <c r="BY135" s="454">
        <v>101</v>
      </c>
      <c r="BZ135" s="454">
        <v>104</v>
      </c>
      <c r="CA135" s="454">
        <v>112</v>
      </c>
      <c r="CB135" s="454">
        <v>129</v>
      </c>
      <c r="CC135" s="454">
        <v>123</v>
      </c>
      <c r="CD135" s="454">
        <v>116</v>
      </c>
      <c r="CE135" s="454">
        <v>117</v>
      </c>
      <c r="CF135" s="454">
        <v>134</v>
      </c>
      <c r="CG135" s="454">
        <v>140</v>
      </c>
      <c r="CH135" s="454">
        <v>152</v>
      </c>
      <c r="CI135" s="454">
        <v>141</v>
      </c>
      <c r="CJ135" s="454">
        <v>162</v>
      </c>
      <c r="CK135" s="454">
        <v>148</v>
      </c>
      <c r="CL135" s="454">
        <v>145</v>
      </c>
      <c r="CM135" s="454">
        <v>156</v>
      </c>
      <c r="CN135" s="454">
        <v>169</v>
      </c>
      <c r="CO135" s="454">
        <v>155</v>
      </c>
      <c r="CP135" s="454">
        <v>172</v>
      </c>
      <c r="CQ135" s="454">
        <v>170</v>
      </c>
      <c r="CR135" s="454">
        <v>179</v>
      </c>
      <c r="CS135" s="454">
        <v>165</v>
      </c>
      <c r="CT135" s="454">
        <v>178</v>
      </c>
      <c r="CU135" s="454">
        <v>186</v>
      </c>
      <c r="CV135" s="454">
        <v>212</v>
      </c>
      <c r="CW135" s="454">
        <v>183</v>
      </c>
      <c r="CX135" s="454">
        <v>208</v>
      </c>
      <c r="CY135" s="454">
        <v>197</v>
      </c>
      <c r="CZ135" s="454">
        <v>186</v>
      </c>
      <c r="DA135" s="454">
        <v>191</v>
      </c>
      <c r="DB135" s="454">
        <v>207</v>
      </c>
      <c r="DC135" s="454"/>
      <c r="DD135" s="454"/>
      <c r="DE135" s="454"/>
      <c r="DF135" s="454"/>
      <c r="DG135" s="454"/>
      <c r="DH135" s="454"/>
      <c r="DI135" s="454"/>
      <c r="DJ135" s="454"/>
      <c r="DK135" s="454"/>
      <c r="DL135" s="454"/>
      <c r="DM135" s="454"/>
      <c r="DN135" s="454"/>
      <c r="DO135" s="454"/>
      <c r="DP135" s="454"/>
      <c r="DQ135" s="454"/>
      <c r="DR135" s="454"/>
      <c r="DS135" s="454"/>
      <c r="DT135" s="454"/>
      <c r="DU135" s="454"/>
      <c r="DV135" s="454"/>
      <c r="DW135" s="454"/>
      <c r="DX135" s="454"/>
      <c r="DY135" s="454"/>
      <c r="DZ135" s="454"/>
    </row>
    <row r="136" spans="2:130" ht="15" thickBot="1">
      <c r="B136" s="108" t="s">
        <v>881</v>
      </c>
      <c r="C136" s="532"/>
      <c r="D136" s="532"/>
      <c r="E136" s="532"/>
      <c r="F136" s="532"/>
      <c r="G136" s="532"/>
      <c r="H136" s="532"/>
      <c r="I136" s="532"/>
      <c r="J136" s="532"/>
      <c r="K136" s="532"/>
      <c r="L136" s="532"/>
      <c r="M136" s="532"/>
      <c r="N136" s="532"/>
      <c r="O136" s="532"/>
      <c r="P136" s="532"/>
      <c r="Q136" s="532"/>
      <c r="R136" s="532"/>
      <c r="S136" s="532"/>
      <c r="T136" s="532"/>
      <c r="U136" s="532"/>
      <c r="V136" s="532"/>
      <c r="W136" s="532"/>
      <c r="X136" s="532"/>
      <c r="Y136" s="532"/>
      <c r="Z136" s="532"/>
      <c r="AA136" s="532"/>
      <c r="AB136" s="532"/>
      <c r="AC136" s="532"/>
      <c r="AD136" s="532"/>
      <c r="AE136" s="532"/>
      <c r="AF136" s="532"/>
      <c r="AG136" s="532"/>
      <c r="AH136" s="532"/>
      <c r="AI136" s="532"/>
      <c r="AJ136" s="532"/>
      <c r="AK136" s="532"/>
      <c r="AL136" s="532"/>
      <c r="AM136" s="532"/>
      <c r="AN136" s="532"/>
      <c r="AO136" s="532"/>
      <c r="AP136" s="532"/>
      <c r="AQ136" s="532"/>
      <c r="AR136" s="532"/>
      <c r="AS136" s="532"/>
      <c r="AT136" s="532"/>
      <c r="AU136" s="532"/>
      <c r="AV136" s="532"/>
      <c r="AW136" s="532"/>
      <c r="AX136" s="532"/>
      <c r="AY136" s="532"/>
      <c r="AZ136" s="532"/>
      <c r="BA136" s="532"/>
      <c r="BB136" s="532"/>
      <c r="BC136" s="532"/>
      <c r="BD136" s="532"/>
      <c r="BE136" s="532"/>
      <c r="BF136" s="532"/>
      <c r="BG136" s="532"/>
      <c r="BH136" s="532"/>
      <c r="BI136" s="532"/>
      <c r="BJ136" s="532"/>
      <c r="BK136" s="532"/>
      <c r="BL136" s="532"/>
      <c r="BM136" s="532"/>
      <c r="BN136" s="532"/>
      <c r="BO136" s="532"/>
      <c r="BP136" s="532"/>
      <c r="BQ136" s="532"/>
      <c r="BR136" s="532"/>
      <c r="BS136" s="532"/>
      <c r="BT136" s="532"/>
      <c r="BU136" s="532"/>
      <c r="BV136" s="532"/>
      <c r="BW136" s="532"/>
      <c r="BX136" s="532"/>
      <c r="BY136" s="532"/>
      <c r="BZ136" s="532"/>
      <c r="CA136" s="532"/>
      <c r="CB136" s="532"/>
      <c r="CC136" s="532"/>
      <c r="CD136" s="532"/>
      <c r="CE136" s="532"/>
      <c r="CF136" s="532"/>
      <c r="CG136" s="532"/>
      <c r="CH136" s="532"/>
      <c r="CI136" s="532"/>
      <c r="CJ136" s="532"/>
      <c r="CK136" s="532"/>
      <c r="CL136" s="532"/>
      <c r="CM136" s="532"/>
      <c r="CN136" s="532"/>
      <c r="CO136" s="532"/>
      <c r="CP136" s="532"/>
      <c r="CQ136" s="532"/>
      <c r="CR136" s="532"/>
      <c r="CS136" s="532"/>
      <c r="CT136" s="532"/>
      <c r="CU136" s="532"/>
      <c r="CV136" s="532"/>
      <c r="CW136" s="532"/>
      <c r="CX136" s="532"/>
      <c r="CY136" s="532"/>
      <c r="CZ136" s="532"/>
      <c r="DA136" s="532"/>
      <c r="DB136" s="532"/>
      <c r="DC136" s="532"/>
      <c r="DD136" s="532"/>
      <c r="DE136" s="532"/>
      <c r="DF136" s="532"/>
      <c r="DG136" s="532"/>
      <c r="DH136" s="532"/>
      <c r="DI136" s="532"/>
      <c r="DJ136" s="532"/>
      <c r="DK136" s="532"/>
      <c r="DL136" s="532"/>
      <c r="DM136" s="532"/>
      <c r="DN136" s="532"/>
      <c r="DO136" s="532"/>
      <c r="DP136" s="532"/>
      <c r="DQ136" s="532"/>
      <c r="DR136" s="532"/>
      <c r="DS136" s="532"/>
      <c r="DT136" s="532"/>
      <c r="DU136" s="532"/>
      <c r="DV136" s="532"/>
      <c r="DW136" s="532"/>
      <c r="DX136" s="532"/>
      <c r="DY136" s="532"/>
      <c r="DZ136" s="532"/>
    </row>
    <row r="137" spans="2:130" ht="15" thickTop="1">
      <c r="B137" s="487"/>
    </row>
    <row r="138" spans="2:130" ht="15" thickBot="1">
      <c r="B138" s="108" t="s">
        <v>882</v>
      </c>
      <c r="C138" s="623" t="s">
        <v>502</v>
      </c>
      <c r="D138" s="623" t="s">
        <v>503</v>
      </c>
      <c r="E138" s="623" t="s">
        <v>504</v>
      </c>
      <c r="F138" s="623" t="s">
        <v>505</v>
      </c>
      <c r="G138" s="623" t="s">
        <v>506</v>
      </c>
      <c r="H138" s="623" t="s">
        <v>507</v>
      </c>
      <c r="I138" s="623" t="s">
        <v>508</v>
      </c>
      <c r="J138" s="623" t="s">
        <v>509</v>
      </c>
      <c r="K138" s="623" t="s">
        <v>510</v>
      </c>
      <c r="L138" s="623" t="s">
        <v>511</v>
      </c>
      <c r="M138" s="623" t="s">
        <v>512</v>
      </c>
      <c r="N138" s="623" t="s">
        <v>513</v>
      </c>
      <c r="O138" s="623" t="s">
        <v>514</v>
      </c>
      <c r="P138" s="623" t="s">
        <v>515</v>
      </c>
      <c r="Q138" s="623" t="s">
        <v>516</v>
      </c>
      <c r="R138" s="623" t="s">
        <v>517</v>
      </c>
      <c r="S138" s="623" t="s">
        <v>518</v>
      </c>
      <c r="T138" s="623" t="s">
        <v>519</v>
      </c>
      <c r="U138" s="623" t="s">
        <v>520</v>
      </c>
      <c r="V138" s="623" t="s">
        <v>521</v>
      </c>
      <c r="W138" s="623" t="s">
        <v>522</v>
      </c>
      <c r="X138" s="623" t="s">
        <v>523</v>
      </c>
      <c r="Y138" s="623" t="s">
        <v>524</v>
      </c>
      <c r="Z138" s="623" t="s">
        <v>525</v>
      </c>
      <c r="AA138" s="623" t="s">
        <v>526</v>
      </c>
      <c r="AB138" s="623" t="s">
        <v>527</v>
      </c>
      <c r="AC138" s="623" t="s">
        <v>528</v>
      </c>
      <c r="AD138" s="623" t="s">
        <v>529</v>
      </c>
      <c r="AE138" s="623" t="s">
        <v>530</v>
      </c>
      <c r="AF138" s="623" t="s">
        <v>531</v>
      </c>
      <c r="AG138" s="623" t="s">
        <v>532</v>
      </c>
      <c r="AH138" s="623" t="s">
        <v>533</v>
      </c>
      <c r="AI138" s="623" t="s">
        <v>534</v>
      </c>
      <c r="AJ138" s="623" t="s">
        <v>535</v>
      </c>
      <c r="AK138" s="623" t="s">
        <v>536</v>
      </c>
      <c r="AL138" s="623" t="s">
        <v>537</v>
      </c>
      <c r="AM138" s="623" t="s">
        <v>538</v>
      </c>
      <c r="AN138" s="623" t="s">
        <v>539</v>
      </c>
      <c r="AO138" s="623" t="s">
        <v>540</v>
      </c>
      <c r="AP138" s="623" t="s">
        <v>541</v>
      </c>
      <c r="AQ138" s="623" t="s">
        <v>542</v>
      </c>
      <c r="AR138" s="623" t="s">
        <v>543</v>
      </c>
      <c r="AS138" s="623" t="s">
        <v>544</v>
      </c>
      <c r="AT138" s="623" t="s">
        <v>545</v>
      </c>
      <c r="AU138" s="623" t="s">
        <v>68</v>
      </c>
      <c r="AV138" s="623" t="s">
        <v>69</v>
      </c>
      <c r="AW138" s="623" t="s">
        <v>70</v>
      </c>
      <c r="AX138" s="623" t="s">
        <v>71</v>
      </c>
      <c r="AY138" s="623" t="s">
        <v>72</v>
      </c>
      <c r="AZ138" s="623" t="s">
        <v>73</v>
      </c>
      <c r="BA138" s="623" t="s">
        <v>74</v>
      </c>
      <c r="BB138" s="623" t="s">
        <v>75</v>
      </c>
      <c r="BC138" s="623" t="s">
        <v>76</v>
      </c>
      <c r="BD138" s="623" t="s">
        <v>77</v>
      </c>
      <c r="BE138" s="623" t="s">
        <v>78</v>
      </c>
      <c r="BF138" s="623" t="s">
        <v>79</v>
      </c>
      <c r="BG138" s="623" t="s">
        <v>80</v>
      </c>
      <c r="BH138" s="623" t="s">
        <v>81</v>
      </c>
      <c r="BI138" s="623" t="s">
        <v>82</v>
      </c>
      <c r="BJ138" s="623" t="s">
        <v>83</v>
      </c>
      <c r="BK138" s="623" t="s">
        <v>84</v>
      </c>
      <c r="BL138" s="623" t="s">
        <v>85</v>
      </c>
      <c r="BM138" s="623" t="s">
        <v>86</v>
      </c>
      <c r="BN138" s="623" t="s">
        <v>87</v>
      </c>
      <c r="BO138" s="623" t="s">
        <v>88</v>
      </c>
      <c r="BP138" s="623" t="s">
        <v>89</v>
      </c>
      <c r="BQ138" s="623" t="s">
        <v>90</v>
      </c>
      <c r="BR138" s="623" t="s">
        <v>91</v>
      </c>
      <c r="BS138" s="623" t="s">
        <v>92</v>
      </c>
      <c r="BT138" s="623" t="s">
        <v>93</v>
      </c>
      <c r="BU138" s="623" t="s">
        <v>94</v>
      </c>
      <c r="BV138" s="623" t="s">
        <v>95</v>
      </c>
      <c r="BW138" s="623" t="s">
        <v>96</v>
      </c>
      <c r="BX138" s="623" t="s">
        <v>97</v>
      </c>
      <c r="BY138" s="623" t="s">
        <v>98</v>
      </c>
      <c r="BZ138" s="623" t="s">
        <v>99</v>
      </c>
      <c r="CA138" s="623" t="s">
        <v>49</v>
      </c>
      <c r="CB138" s="623" t="s">
        <v>50</v>
      </c>
      <c r="CC138" s="623" t="s">
        <v>51</v>
      </c>
      <c r="CD138" s="623" t="s">
        <v>52</v>
      </c>
      <c r="CE138" s="623" t="s">
        <v>53</v>
      </c>
      <c r="CF138" s="623" t="s">
        <v>54</v>
      </c>
      <c r="CG138" s="623" t="s">
        <v>55</v>
      </c>
      <c r="CH138" s="623" t="s">
        <v>56</v>
      </c>
      <c r="CI138" s="623" t="s">
        <v>57</v>
      </c>
      <c r="CJ138" s="623" t="s">
        <v>58</v>
      </c>
      <c r="CK138" s="623" t="s">
        <v>59</v>
      </c>
      <c r="CL138" s="623" t="s">
        <v>60</v>
      </c>
      <c r="CM138" s="623" t="s">
        <v>61</v>
      </c>
      <c r="CN138" s="623" t="s">
        <v>62</v>
      </c>
      <c r="CO138" s="623" t="s">
        <v>63</v>
      </c>
      <c r="CP138" s="623" t="s">
        <v>64</v>
      </c>
      <c r="CQ138" s="623" t="s">
        <v>65</v>
      </c>
      <c r="CR138" s="623" t="s">
        <v>100</v>
      </c>
      <c r="CS138" s="623" t="s">
        <v>105</v>
      </c>
      <c r="CT138" s="623" t="s">
        <v>546</v>
      </c>
      <c r="CU138" s="623" t="s">
        <v>547</v>
      </c>
      <c r="CV138" s="623" t="s">
        <v>548</v>
      </c>
      <c r="CW138" s="623" t="s">
        <v>549</v>
      </c>
      <c r="CX138" s="623" t="s">
        <v>550</v>
      </c>
      <c r="CY138" s="623" t="s">
        <v>551</v>
      </c>
      <c r="CZ138" s="623" t="s">
        <v>552</v>
      </c>
      <c r="DA138" s="623" t="s">
        <v>553</v>
      </c>
      <c r="DB138" s="623" t="s">
        <v>554</v>
      </c>
      <c r="DC138" s="623" t="s">
        <v>555</v>
      </c>
      <c r="DD138" s="623" t="s">
        <v>556</v>
      </c>
      <c r="DE138" s="623" t="s">
        <v>557</v>
      </c>
      <c r="DF138" s="623" t="s">
        <v>558</v>
      </c>
      <c r="DG138" s="623" t="s">
        <v>559</v>
      </c>
      <c r="DH138" s="623" t="s">
        <v>560</v>
      </c>
      <c r="DI138" s="623" t="s">
        <v>561</v>
      </c>
      <c r="DJ138" s="623" t="s">
        <v>562</v>
      </c>
      <c r="DK138" s="623" t="s">
        <v>563</v>
      </c>
      <c r="DL138" s="623" t="s">
        <v>564</v>
      </c>
      <c r="DM138" s="623" t="s">
        <v>565</v>
      </c>
      <c r="DN138" s="623" t="s">
        <v>566</v>
      </c>
      <c r="DO138" s="623" t="s">
        <v>567</v>
      </c>
      <c r="DP138" s="623" t="s">
        <v>851</v>
      </c>
      <c r="DQ138" s="623" t="s">
        <v>852</v>
      </c>
      <c r="DR138" s="623" t="s">
        <v>853</v>
      </c>
      <c r="DS138" s="623" t="s">
        <v>1413</v>
      </c>
      <c r="DT138" s="623" t="s">
        <v>1414</v>
      </c>
      <c r="DU138" s="623" t="s">
        <v>1415</v>
      </c>
      <c r="DV138" s="623" t="s">
        <v>1416</v>
      </c>
      <c r="DW138" s="623" t="s">
        <v>1418</v>
      </c>
      <c r="DX138" s="623" t="s">
        <v>1420</v>
      </c>
      <c r="DY138" s="623" t="s">
        <v>1419</v>
      </c>
      <c r="DZ138" s="623" t="s">
        <v>1417</v>
      </c>
    </row>
    <row r="139" spans="2:130" ht="15" thickTop="1">
      <c r="B139" s="458" t="s">
        <v>632</v>
      </c>
      <c r="C139" s="454"/>
      <c r="D139" s="454"/>
      <c r="E139" s="454"/>
      <c r="F139" s="454"/>
      <c r="G139" s="454"/>
      <c r="H139" s="454"/>
      <c r="I139" s="454"/>
      <c r="J139" s="454"/>
      <c r="K139" s="454"/>
      <c r="L139" s="454"/>
      <c r="M139" s="454"/>
      <c r="N139" s="454"/>
      <c r="O139" s="454"/>
      <c r="P139" s="454"/>
      <c r="Q139" s="454"/>
      <c r="R139" s="454"/>
      <c r="S139" s="454">
        <v>440</v>
      </c>
      <c r="T139" s="454">
        <v>440</v>
      </c>
      <c r="U139" s="454">
        <v>440</v>
      </c>
      <c r="V139" s="454">
        <v>440</v>
      </c>
      <c r="W139" s="454">
        <v>476.75</v>
      </c>
      <c r="X139" s="454">
        <v>476.75</v>
      </c>
      <c r="Y139" s="454">
        <v>476.75</v>
      </c>
      <c r="Z139" s="454">
        <v>476.75</v>
      </c>
      <c r="AA139" s="454">
        <v>517.25</v>
      </c>
      <c r="AB139" s="454">
        <v>517.25</v>
      </c>
      <c r="AC139" s="454">
        <v>517.25</v>
      </c>
      <c r="AD139" s="454">
        <v>517.25</v>
      </c>
      <c r="AE139" s="454">
        <v>585.5</v>
      </c>
      <c r="AF139" s="454">
        <v>585.5</v>
      </c>
      <c r="AG139" s="454">
        <v>585.5</v>
      </c>
      <c r="AH139" s="454">
        <v>585.5</v>
      </c>
      <c r="AI139" s="454">
        <v>598.25</v>
      </c>
      <c r="AJ139" s="454">
        <v>598.25</v>
      </c>
      <c r="AK139" s="454">
        <v>598.25</v>
      </c>
      <c r="AL139" s="454">
        <v>598.25</v>
      </c>
      <c r="AM139" s="454">
        <v>643</v>
      </c>
      <c r="AN139" s="454">
        <v>643</v>
      </c>
      <c r="AO139" s="454">
        <v>643</v>
      </c>
      <c r="AP139" s="454">
        <v>643</v>
      </c>
      <c r="AQ139" s="454">
        <v>703.25</v>
      </c>
      <c r="AR139" s="454">
        <v>703.25</v>
      </c>
      <c r="AS139" s="454">
        <v>703.25</v>
      </c>
      <c r="AT139" s="454">
        <v>703.25</v>
      </c>
      <c r="AU139" s="454">
        <v>813</v>
      </c>
      <c r="AV139" s="454">
        <v>873</v>
      </c>
      <c r="AW139" s="454">
        <v>959</v>
      </c>
      <c r="AX139" s="454">
        <v>961</v>
      </c>
      <c r="AY139" s="454">
        <v>922</v>
      </c>
      <c r="AZ139" s="454">
        <v>941</v>
      </c>
      <c r="BA139" s="454">
        <v>994</v>
      </c>
      <c r="BB139" s="454">
        <v>1024</v>
      </c>
      <c r="BC139" s="454">
        <v>1009</v>
      </c>
      <c r="BD139" s="454">
        <v>1067</v>
      </c>
      <c r="BE139" s="454">
        <v>1112</v>
      </c>
      <c r="BF139" s="454">
        <v>1126</v>
      </c>
      <c r="BG139" s="454">
        <v>1132</v>
      </c>
      <c r="BH139" s="454">
        <v>1120</v>
      </c>
      <c r="BI139" s="454">
        <v>1151</v>
      </c>
      <c r="BJ139" s="454">
        <v>1179</v>
      </c>
      <c r="BK139" s="454">
        <v>1190</v>
      </c>
      <c r="BL139" s="454">
        <v>1192</v>
      </c>
      <c r="BM139" s="454">
        <v>1244</v>
      </c>
      <c r="BN139" s="454">
        <v>1294</v>
      </c>
      <c r="BO139" s="454">
        <v>1291</v>
      </c>
      <c r="BP139" s="454">
        <v>1263</v>
      </c>
      <c r="BQ139" s="454">
        <v>1372</v>
      </c>
      <c r="BR139" s="454">
        <v>1385</v>
      </c>
      <c r="BS139" s="454">
        <v>1399</v>
      </c>
      <c r="BT139" s="454">
        <v>1398</v>
      </c>
      <c r="BU139" s="454">
        <v>1471</v>
      </c>
      <c r="BV139" s="454">
        <v>1502</v>
      </c>
      <c r="BW139" s="454">
        <v>1465</v>
      </c>
      <c r="BX139" s="454">
        <v>1509</v>
      </c>
      <c r="BY139" s="454">
        <v>1508</v>
      </c>
      <c r="BZ139" s="454">
        <v>1560</v>
      </c>
      <c r="CA139" s="454">
        <v>1553</v>
      </c>
      <c r="CB139" s="454">
        <v>1577</v>
      </c>
      <c r="CC139" s="454">
        <v>1642</v>
      </c>
      <c r="CD139" s="454">
        <v>1643</v>
      </c>
      <c r="CE139" s="454">
        <v>1677</v>
      </c>
      <c r="CF139" s="454">
        <v>1723</v>
      </c>
      <c r="CG139" s="454">
        <v>1775</v>
      </c>
      <c r="CH139" s="454">
        <v>1807</v>
      </c>
      <c r="CI139" s="454">
        <v>1857</v>
      </c>
      <c r="CJ139" s="454">
        <v>1870</v>
      </c>
      <c r="CK139" s="454">
        <v>1832</v>
      </c>
      <c r="CL139" s="454">
        <v>1841</v>
      </c>
      <c r="CM139" s="454">
        <v>1862</v>
      </c>
      <c r="CN139" s="454">
        <v>1904</v>
      </c>
      <c r="CO139" s="454">
        <v>1955</v>
      </c>
      <c r="CP139" s="454">
        <v>1974</v>
      </c>
      <c r="CQ139" s="454">
        <v>2044</v>
      </c>
      <c r="CR139" s="454">
        <v>2053</v>
      </c>
      <c r="CS139" s="454">
        <v>2094</v>
      </c>
      <c r="CT139" s="454">
        <v>2164</v>
      </c>
      <c r="CU139" s="454">
        <v>2170</v>
      </c>
      <c r="CV139" s="454">
        <v>2306</v>
      </c>
      <c r="CW139" s="454">
        <v>2322</v>
      </c>
      <c r="CX139" s="454">
        <v>2347</v>
      </c>
      <c r="CY139" s="454">
        <v>2249</v>
      </c>
      <c r="CZ139" s="454">
        <v>2019</v>
      </c>
      <c r="DA139" s="454">
        <v>2238</v>
      </c>
      <c r="DB139" s="454">
        <v>2331</v>
      </c>
      <c r="DC139" s="454"/>
      <c r="DD139" s="454"/>
      <c r="DE139" s="454"/>
      <c r="DF139" s="454"/>
      <c r="DG139" s="454"/>
      <c r="DH139" s="454"/>
      <c r="DI139" s="454"/>
      <c r="DJ139" s="454"/>
      <c r="DK139" s="454"/>
      <c r="DL139" s="454"/>
      <c r="DM139" s="454"/>
      <c r="DN139" s="454"/>
      <c r="DO139" s="454"/>
      <c r="DP139" s="454"/>
      <c r="DQ139" s="454"/>
      <c r="DR139" s="454"/>
      <c r="DS139" s="454"/>
      <c r="DT139" s="454"/>
      <c r="DU139" s="454"/>
      <c r="DV139" s="454"/>
      <c r="DW139" s="454"/>
      <c r="DX139" s="454"/>
      <c r="DY139" s="454"/>
      <c r="DZ139" s="454"/>
    </row>
    <row r="140" spans="2:130">
      <c r="B140" s="458" t="s">
        <v>26</v>
      </c>
      <c r="C140" s="454"/>
      <c r="D140" s="454"/>
      <c r="E140" s="454"/>
      <c r="F140" s="454"/>
      <c r="G140" s="454"/>
      <c r="H140" s="454"/>
      <c r="I140" s="454"/>
      <c r="J140" s="454"/>
      <c r="K140" s="454"/>
      <c r="L140" s="454"/>
      <c r="M140" s="454"/>
      <c r="N140" s="454"/>
      <c r="O140" s="454"/>
      <c r="P140" s="454"/>
      <c r="Q140" s="454"/>
      <c r="R140" s="454"/>
      <c r="S140" s="454">
        <v>175.5</v>
      </c>
      <c r="T140" s="454">
        <v>175.5</v>
      </c>
      <c r="U140" s="454">
        <v>175.5</v>
      </c>
      <c r="V140" s="454">
        <v>175.5</v>
      </c>
      <c r="W140" s="454">
        <v>188.5</v>
      </c>
      <c r="X140" s="454">
        <v>188.5</v>
      </c>
      <c r="Y140" s="454">
        <v>188.5</v>
      </c>
      <c r="Z140" s="454">
        <v>188.5</v>
      </c>
      <c r="AA140" s="454">
        <v>205.25</v>
      </c>
      <c r="AB140" s="454">
        <v>205.25</v>
      </c>
      <c r="AC140" s="454">
        <v>205.25</v>
      </c>
      <c r="AD140" s="454">
        <v>205.25</v>
      </c>
      <c r="AE140" s="454">
        <v>240</v>
      </c>
      <c r="AF140" s="454">
        <v>240</v>
      </c>
      <c r="AG140" s="454">
        <v>240</v>
      </c>
      <c r="AH140" s="454">
        <v>240</v>
      </c>
      <c r="AI140" s="454">
        <v>232.5</v>
      </c>
      <c r="AJ140" s="454">
        <v>232.5</v>
      </c>
      <c r="AK140" s="454">
        <v>232.5</v>
      </c>
      <c r="AL140" s="454">
        <v>232.5</v>
      </c>
      <c r="AM140" s="454">
        <v>236.75</v>
      </c>
      <c r="AN140" s="454">
        <v>236.75</v>
      </c>
      <c r="AO140" s="454">
        <v>236.75</v>
      </c>
      <c r="AP140" s="454">
        <v>236.75</v>
      </c>
      <c r="AQ140" s="454">
        <v>252</v>
      </c>
      <c r="AR140" s="454">
        <v>252</v>
      </c>
      <c r="AS140" s="454">
        <v>252</v>
      </c>
      <c r="AT140" s="454">
        <v>252</v>
      </c>
      <c r="AU140" s="454">
        <v>268</v>
      </c>
      <c r="AV140" s="454">
        <v>271</v>
      </c>
      <c r="AW140" s="454">
        <v>315</v>
      </c>
      <c r="AX140" s="454">
        <v>317</v>
      </c>
      <c r="AY140" s="454">
        <v>288</v>
      </c>
      <c r="AZ140" s="454">
        <v>288</v>
      </c>
      <c r="BA140" s="454">
        <v>312</v>
      </c>
      <c r="BB140" s="454">
        <v>312</v>
      </c>
      <c r="BC140" s="454">
        <v>313</v>
      </c>
      <c r="BD140" s="454">
        <v>317</v>
      </c>
      <c r="BE140" s="454">
        <v>325</v>
      </c>
      <c r="BF140" s="454">
        <v>324</v>
      </c>
      <c r="BG140" s="454">
        <v>337</v>
      </c>
      <c r="BH140" s="454">
        <v>339</v>
      </c>
      <c r="BI140" s="454">
        <v>350</v>
      </c>
      <c r="BJ140" s="454">
        <v>350</v>
      </c>
      <c r="BK140" s="454">
        <v>351</v>
      </c>
      <c r="BL140" s="454">
        <v>353</v>
      </c>
      <c r="BM140" s="454">
        <v>372</v>
      </c>
      <c r="BN140" s="454">
        <v>370</v>
      </c>
      <c r="BO140" s="454">
        <v>367</v>
      </c>
      <c r="BP140" s="454">
        <v>368</v>
      </c>
      <c r="BQ140" s="454">
        <v>394</v>
      </c>
      <c r="BR140" s="454">
        <v>379</v>
      </c>
      <c r="BS140" s="454">
        <v>390</v>
      </c>
      <c r="BT140" s="454">
        <v>396</v>
      </c>
      <c r="BU140" s="454">
        <v>406</v>
      </c>
      <c r="BV140" s="454">
        <v>419</v>
      </c>
      <c r="BW140" s="454">
        <v>415</v>
      </c>
      <c r="BX140" s="454">
        <v>424</v>
      </c>
      <c r="BY140" s="454">
        <v>410</v>
      </c>
      <c r="BZ140" s="454">
        <v>415</v>
      </c>
      <c r="CA140" s="454">
        <v>435</v>
      </c>
      <c r="CB140" s="454">
        <v>443</v>
      </c>
      <c r="CC140" s="454">
        <v>448</v>
      </c>
      <c r="CD140" s="454">
        <v>450</v>
      </c>
      <c r="CE140" s="454">
        <v>454</v>
      </c>
      <c r="CF140" s="454">
        <v>467</v>
      </c>
      <c r="CG140" s="454">
        <v>472</v>
      </c>
      <c r="CH140" s="454">
        <v>470</v>
      </c>
      <c r="CI140" s="454">
        <v>499</v>
      </c>
      <c r="CJ140" s="454">
        <v>491</v>
      </c>
      <c r="CK140" s="454">
        <v>472</v>
      </c>
      <c r="CL140" s="454">
        <v>474</v>
      </c>
      <c r="CM140" s="454">
        <v>501</v>
      </c>
      <c r="CN140" s="454">
        <v>507</v>
      </c>
      <c r="CO140" s="454">
        <v>503</v>
      </c>
      <c r="CP140" s="454">
        <v>516</v>
      </c>
      <c r="CQ140" s="454">
        <v>546</v>
      </c>
      <c r="CR140" s="454">
        <v>543</v>
      </c>
      <c r="CS140" s="454">
        <v>526</v>
      </c>
      <c r="CT140" s="454">
        <v>537</v>
      </c>
      <c r="CU140" s="454">
        <v>568</v>
      </c>
      <c r="CV140" s="454">
        <v>570</v>
      </c>
      <c r="CW140" s="454">
        <v>561</v>
      </c>
      <c r="CX140" s="454">
        <v>561</v>
      </c>
      <c r="CY140" s="454">
        <v>565</v>
      </c>
      <c r="CZ140" s="454">
        <v>561</v>
      </c>
      <c r="DA140" s="454">
        <v>573</v>
      </c>
      <c r="DB140" s="454">
        <v>579</v>
      </c>
      <c r="DC140" s="454"/>
      <c r="DD140" s="454"/>
      <c r="DE140" s="454"/>
      <c r="DF140" s="454"/>
      <c r="DG140" s="454"/>
      <c r="DH140" s="454"/>
      <c r="DI140" s="454"/>
      <c r="DJ140" s="454"/>
      <c r="DK140" s="454"/>
      <c r="DL140" s="454"/>
      <c r="DM140" s="454"/>
      <c r="DN140" s="454"/>
      <c r="DO140" s="454"/>
      <c r="DP140" s="454"/>
      <c r="DQ140" s="454"/>
      <c r="DR140" s="454"/>
      <c r="DS140" s="454"/>
      <c r="DT140" s="454"/>
      <c r="DU140" s="454"/>
      <c r="DV140" s="454"/>
      <c r="DW140" s="454"/>
      <c r="DX140" s="454"/>
      <c r="DY140" s="454"/>
      <c r="DZ140" s="454"/>
    </row>
    <row r="141" spans="2:130">
      <c r="B141" s="459" t="s">
        <v>27</v>
      </c>
      <c r="C141" s="455"/>
      <c r="D141" s="455"/>
      <c r="E141" s="455"/>
      <c r="F141" s="455"/>
      <c r="G141" s="455"/>
      <c r="H141" s="455"/>
      <c r="I141" s="455"/>
      <c r="J141" s="455"/>
      <c r="K141" s="455"/>
      <c r="L141" s="455"/>
      <c r="M141" s="455"/>
      <c r="N141" s="455"/>
      <c r="O141" s="455"/>
      <c r="P141" s="455"/>
      <c r="Q141" s="455"/>
      <c r="R141" s="455"/>
      <c r="S141" s="455">
        <v>99.5</v>
      </c>
      <c r="T141" s="455">
        <v>99.5</v>
      </c>
      <c r="U141" s="455">
        <v>99.5</v>
      </c>
      <c r="V141" s="455">
        <v>99.5</v>
      </c>
      <c r="W141" s="455">
        <v>107</v>
      </c>
      <c r="X141" s="455">
        <v>107</v>
      </c>
      <c r="Y141" s="455">
        <v>107</v>
      </c>
      <c r="Z141" s="455">
        <v>107</v>
      </c>
      <c r="AA141" s="455">
        <v>116.5</v>
      </c>
      <c r="AB141" s="455">
        <v>116.5</v>
      </c>
      <c r="AC141" s="455">
        <v>116.5</v>
      </c>
      <c r="AD141" s="455">
        <v>116.5</v>
      </c>
      <c r="AE141" s="455">
        <v>138.25</v>
      </c>
      <c r="AF141" s="455">
        <v>138.25</v>
      </c>
      <c r="AG141" s="455">
        <v>138.25</v>
      </c>
      <c r="AH141" s="455">
        <v>138.25</v>
      </c>
      <c r="AI141" s="455">
        <v>133.25</v>
      </c>
      <c r="AJ141" s="455">
        <v>133.25</v>
      </c>
      <c r="AK141" s="455">
        <v>133.25</v>
      </c>
      <c r="AL141" s="455">
        <v>133.25</v>
      </c>
      <c r="AM141" s="455">
        <v>132.75</v>
      </c>
      <c r="AN141" s="455">
        <v>132.75</v>
      </c>
      <c r="AO141" s="455">
        <v>132.75</v>
      </c>
      <c r="AP141" s="455">
        <v>132.75</v>
      </c>
      <c r="AQ141" s="455">
        <v>143.25</v>
      </c>
      <c r="AR141" s="455">
        <v>143.25</v>
      </c>
      <c r="AS141" s="455">
        <v>143.25</v>
      </c>
      <c r="AT141" s="455">
        <v>143.25</v>
      </c>
      <c r="AU141" s="455">
        <v>163</v>
      </c>
      <c r="AV141" s="455">
        <v>163</v>
      </c>
      <c r="AW141" s="455">
        <v>196</v>
      </c>
      <c r="AX141" s="455">
        <v>196</v>
      </c>
      <c r="AY141" s="455">
        <v>179</v>
      </c>
      <c r="AZ141" s="455">
        <v>179</v>
      </c>
      <c r="BA141" s="455">
        <v>195</v>
      </c>
      <c r="BB141" s="455">
        <v>195</v>
      </c>
      <c r="BC141" s="455">
        <v>196</v>
      </c>
      <c r="BD141" s="455">
        <v>196</v>
      </c>
      <c r="BE141" s="455">
        <v>202</v>
      </c>
      <c r="BF141" s="455">
        <v>202</v>
      </c>
      <c r="BG141" s="455">
        <v>214</v>
      </c>
      <c r="BH141" s="455">
        <v>214</v>
      </c>
      <c r="BI141" s="455">
        <v>221</v>
      </c>
      <c r="BJ141" s="455">
        <v>221</v>
      </c>
      <c r="BK141" s="455">
        <v>222</v>
      </c>
      <c r="BL141" s="455">
        <v>222</v>
      </c>
      <c r="BM141" s="455">
        <v>234</v>
      </c>
      <c r="BN141" s="455">
        <v>234</v>
      </c>
      <c r="BO141" s="455">
        <v>238</v>
      </c>
      <c r="BP141" s="455">
        <v>238</v>
      </c>
      <c r="BQ141" s="455">
        <v>234</v>
      </c>
      <c r="BR141" s="455">
        <v>234</v>
      </c>
      <c r="BS141" s="455">
        <v>264</v>
      </c>
      <c r="BT141" s="455">
        <v>264</v>
      </c>
      <c r="BU141" s="455">
        <v>248</v>
      </c>
      <c r="BV141" s="455">
        <v>248</v>
      </c>
      <c r="BW141" s="455">
        <v>282</v>
      </c>
      <c r="BX141" s="455">
        <v>282</v>
      </c>
      <c r="BY141" s="455">
        <v>250</v>
      </c>
      <c r="BZ141" s="455">
        <v>250</v>
      </c>
      <c r="CA141" s="455">
        <v>296</v>
      </c>
      <c r="CB141" s="455">
        <v>296</v>
      </c>
      <c r="CC141" s="455">
        <v>283</v>
      </c>
      <c r="CD141" s="455">
        <v>283</v>
      </c>
      <c r="CE141" s="455">
        <v>307</v>
      </c>
      <c r="CF141" s="455">
        <v>307</v>
      </c>
      <c r="CG141" s="455">
        <v>293</v>
      </c>
      <c r="CH141" s="455">
        <v>293</v>
      </c>
      <c r="CI141" s="455">
        <v>328</v>
      </c>
      <c r="CJ141" s="455">
        <v>328</v>
      </c>
      <c r="CK141" s="455">
        <v>290</v>
      </c>
      <c r="CL141" s="455">
        <v>290</v>
      </c>
      <c r="CM141" s="455">
        <v>332</v>
      </c>
      <c r="CN141" s="455">
        <v>332</v>
      </c>
      <c r="CO141" s="455">
        <v>317</v>
      </c>
      <c r="CP141" s="455">
        <v>317</v>
      </c>
      <c r="CQ141" s="455">
        <v>359</v>
      </c>
      <c r="CR141" s="455">
        <v>359</v>
      </c>
      <c r="CS141" s="455">
        <v>328</v>
      </c>
      <c r="CT141" s="455">
        <v>328</v>
      </c>
      <c r="CU141" s="455">
        <v>372</v>
      </c>
      <c r="CV141" s="455">
        <v>372</v>
      </c>
      <c r="CW141" s="455">
        <v>342</v>
      </c>
      <c r="CX141" s="455">
        <v>342</v>
      </c>
      <c r="CY141" s="455">
        <v>365</v>
      </c>
      <c r="CZ141" s="455">
        <v>365</v>
      </c>
      <c r="DA141" s="455">
        <v>351</v>
      </c>
      <c r="DB141" s="455">
        <v>351</v>
      </c>
      <c r="DC141" s="455"/>
      <c r="DD141" s="455"/>
      <c r="DE141" s="455"/>
      <c r="DF141" s="455"/>
      <c r="DG141" s="455"/>
      <c r="DH141" s="455"/>
      <c r="DI141" s="455"/>
      <c r="DJ141" s="455"/>
      <c r="DK141" s="455"/>
      <c r="DL141" s="455"/>
      <c r="DM141" s="455"/>
      <c r="DN141" s="455"/>
      <c r="DO141" s="455"/>
      <c r="DP141" s="455"/>
      <c r="DQ141" s="455"/>
      <c r="DR141" s="455"/>
      <c r="DS141" s="455"/>
      <c r="DT141" s="455"/>
      <c r="DU141" s="455"/>
      <c r="DV141" s="455"/>
      <c r="DW141" s="455"/>
      <c r="DX141" s="455"/>
      <c r="DY141" s="455"/>
      <c r="DZ141" s="455"/>
    </row>
    <row r="142" spans="2:130">
      <c r="B142" s="459" t="s">
        <v>28</v>
      </c>
      <c r="C142" s="455"/>
      <c r="D142" s="455"/>
      <c r="E142" s="455"/>
      <c r="F142" s="455"/>
      <c r="G142" s="455"/>
      <c r="H142" s="455"/>
      <c r="I142" s="455"/>
      <c r="J142" s="455"/>
      <c r="K142" s="455"/>
      <c r="L142" s="455"/>
      <c r="M142" s="455"/>
      <c r="N142" s="455"/>
      <c r="O142" s="455"/>
      <c r="P142" s="455"/>
      <c r="Q142" s="455"/>
      <c r="R142" s="455"/>
      <c r="S142" s="455">
        <v>15</v>
      </c>
      <c r="T142" s="455">
        <v>15</v>
      </c>
      <c r="U142" s="455">
        <v>15</v>
      </c>
      <c r="V142" s="455">
        <v>15</v>
      </c>
      <c r="W142" s="455">
        <v>17.25</v>
      </c>
      <c r="X142" s="455">
        <v>17.25</v>
      </c>
      <c r="Y142" s="455">
        <v>17.25</v>
      </c>
      <c r="Z142" s="455">
        <v>17.25</v>
      </c>
      <c r="AA142" s="455">
        <v>19.75</v>
      </c>
      <c r="AB142" s="455">
        <v>19.75</v>
      </c>
      <c r="AC142" s="455">
        <v>19.75</v>
      </c>
      <c r="AD142" s="455">
        <v>19.75</v>
      </c>
      <c r="AE142" s="455">
        <v>20.75</v>
      </c>
      <c r="AF142" s="455">
        <v>20.75</v>
      </c>
      <c r="AG142" s="455">
        <v>20.75</v>
      </c>
      <c r="AH142" s="455">
        <v>20.75</v>
      </c>
      <c r="AI142" s="455">
        <v>17.25</v>
      </c>
      <c r="AJ142" s="455">
        <v>17.25</v>
      </c>
      <c r="AK142" s="455">
        <v>17.25</v>
      </c>
      <c r="AL142" s="455">
        <v>17.25</v>
      </c>
      <c r="AM142" s="455">
        <v>28</v>
      </c>
      <c r="AN142" s="455">
        <v>28</v>
      </c>
      <c r="AO142" s="455">
        <v>28</v>
      </c>
      <c r="AP142" s="455">
        <v>28</v>
      </c>
      <c r="AQ142" s="455">
        <v>21.75</v>
      </c>
      <c r="AR142" s="455">
        <v>21.75</v>
      </c>
      <c r="AS142" s="455">
        <v>21.75</v>
      </c>
      <c r="AT142" s="455">
        <v>21.75</v>
      </c>
      <c r="AU142" s="455">
        <v>27</v>
      </c>
      <c r="AV142" s="455">
        <v>33</v>
      </c>
      <c r="AW142" s="455">
        <v>31</v>
      </c>
      <c r="AX142" s="455">
        <v>35</v>
      </c>
      <c r="AY142" s="455">
        <v>20</v>
      </c>
      <c r="AZ142" s="455">
        <v>21</v>
      </c>
      <c r="BA142" s="455">
        <v>25</v>
      </c>
      <c r="BB142" s="455">
        <v>23</v>
      </c>
      <c r="BC142" s="455">
        <v>24</v>
      </c>
      <c r="BD142" s="455">
        <v>33</v>
      </c>
      <c r="BE142" s="455">
        <v>31</v>
      </c>
      <c r="BF142" s="455">
        <v>27</v>
      </c>
      <c r="BG142" s="455">
        <v>20</v>
      </c>
      <c r="BH142" s="455">
        <v>26</v>
      </c>
      <c r="BI142" s="455">
        <v>27</v>
      </c>
      <c r="BJ142" s="455">
        <v>24</v>
      </c>
      <c r="BK142" s="455">
        <v>23</v>
      </c>
      <c r="BL142" s="455">
        <v>28</v>
      </c>
      <c r="BM142" s="455">
        <v>34</v>
      </c>
      <c r="BN142" s="455">
        <v>26</v>
      </c>
      <c r="BO142" s="455">
        <v>18</v>
      </c>
      <c r="BP142" s="455">
        <v>19</v>
      </c>
      <c r="BQ142" s="455">
        <v>47</v>
      </c>
      <c r="BR142" s="455">
        <v>30</v>
      </c>
      <c r="BS142" s="455">
        <v>14</v>
      </c>
      <c r="BT142" s="455">
        <v>18</v>
      </c>
      <c r="BU142" s="455">
        <v>41</v>
      </c>
      <c r="BV142" s="455">
        <v>51</v>
      </c>
      <c r="BW142" s="455">
        <v>17</v>
      </c>
      <c r="BX142" s="455">
        <v>24</v>
      </c>
      <c r="BY142" s="455">
        <v>36</v>
      </c>
      <c r="BZ142" s="455">
        <v>40</v>
      </c>
      <c r="CA142" s="455">
        <v>18</v>
      </c>
      <c r="CB142" s="455">
        <v>23</v>
      </c>
      <c r="CC142" s="455">
        <v>38</v>
      </c>
      <c r="CD142" s="455">
        <v>38</v>
      </c>
      <c r="CE142" s="455">
        <v>19</v>
      </c>
      <c r="CF142" s="455">
        <v>29</v>
      </c>
      <c r="CG142" s="455">
        <v>44</v>
      </c>
      <c r="CH142" s="455">
        <v>40</v>
      </c>
      <c r="CI142" s="455">
        <v>32</v>
      </c>
      <c r="CJ142" s="455">
        <v>23</v>
      </c>
      <c r="CK142" s="455">
        <v>40</v>
      </c>
      <c r="CL142" s="455">
        <v>41</v>
      </c>
      <c r="CM142" s="455">
        <v>24</v>
      </c>
      <c r="CN142" s="455">
        <v>28</v>
      </c>
      <c r="CO142" s="455">
        <v>37</v>
      </c>
      <c r="CP142" s="455">
        <v>48</v>
      </c>
      <c r="CQ142" s="455">
        <v>34</v>
      </c>
      <c r="CR142" s="455">
        <v>28</v>
      </c>
      <c r="CS142" s="455">
        <v>39</v>
      </c>
      <c r="CT142" s="455">
        <v>47</v>
      </c>
      <c r="CU142" s="455">
        <v>32</v>
      </c>
      <c r="CV142" s="455">
        <v>30</v>
      </c>
      <c r="CW142" s="455">
        <v>48</v>
      </c>
      <c r="CX142" s="455">
        <v>45</v>
      </c>
      <c r="CY142" s="455">
        <v>27</v>
      </c>
      <c r="CZ142" s="455">
        <v>25</v>
      </c>
      <c r="DA142" s="455">
        <v>44</v>
      </c>
      <c r="DB142" s="455">
        <v>45</v>
      </c>
      <c r="DC142" s="455"/>
      <c r="DD142" s="455"/>
      <c r="DE142" s="455"/>
      <c r="DF142" s="455"/>
      <c r="DG142" s="455"/>
      <c r="DH142" s="455"/>
      <c r="DI142" s="455"/>
      <c r="DJ142" s="455"/>
      <c r="DK142" s="455"/>
      <c r="DL142" s="455"/>
      <c r="DM142" s="455"/>
      <c r="DN142" s="455"/>
      <c r="DO142" s="455"/>
      <c r="DP142" s="455"/>
      <c r="DQ142" s="455"/>
      <c r="DR142" s="455"/>
      <c r="DS142" s="455"/>
      <c r="DT142" s="455"/>
      <c r="DU142" s="455"/>
      <c r="DV142" s="455"/>
      <c r="DW142" s="455"/>
      <c r="DX142" s="455"/>
      <c r="DY142" s="455"/>
      <c r="DZ142" s="455"/>
    </row>
    <row r="143" spans="2:130">
      <c r="B143" s="458" t="s">
        <v>29</v>
      </c>
      <c r="C143" s="454"/>
      <c r="D143" s="454"/>
      <c r="E143" s="454"/>
      <c r="F143" s="454"/>
      <c r="G143" s="454"/>
      <c r="H143" s="454"/>
      <c r="I143" s="454"/>
      <c r="J143" s="454"/>
      <c r="K143" s="454"/>
      <c r="L143" s="454"/>
      <c r="M143" s="454"/>
      <c r="N143" s="454"/>
      <c r="O143" s="454"/>
      <c r="P143" s="454"/>
      <c r="Q143" s="454"/>
      <c r="R143" s="454"/>
      <c r="S143" s="454">
        <v>65.75</v>
      </c>
      <c r="T143" s="454">
        <v>65.75</v>
      </c>
      <c r="U143" s="454">
        <v>65.75</v>
      </c>
      <c r="V143" s="454">
        <v>65.75</v>
      </c>
      <c r="W143" s="454">
        <v>66.75</v>
      </c>
      <c r="X143" s="454">
        <v>66.75</v>
      </c>
      <c r="Y143" s="454">
        <v>66.75</v>
      </c>
      <c r="Z143" s="454">
        <v>66.75</v>
      </c>
      <c r="AA143" s="454">
        <v>75.25</v>
      </c>
      <c r="AB143" s="454">
        <v>75.25</v>
      </c>
      <c r="AC143" s="454">
        <v>75.25</v>
      </c>
      <c r="AD143" s="454">
        <v>75.25</v>
      </c>
      <c r="AE143" s="454">
        <v>80.75</v>
      </c>
      <c r="AF143" s="454">
        <v>80.75</v>
      </c>
      <c r="AG143" s="454">
        <v>80.75</v>
      </c>
      <c r="AH143" s="454">
        <v>80.75</v>
      </c>
      <c r="AI143" s="454">
        <v>84.5</v>
      </c>
      <c r="AJ143" s="454">
        <v>84.5</v>
      </c>
      <c r="AK143" s="454">
        <v>84.5</v>
      </c>
      <c r="AL143" s="454">
        <v>84.5</v>
      </c>
      <c r="AM143" s="454">
        <v>97.5</v>
      </c>
      <c r="AN143" s="454">
        <v>97.5</v>
      </c>
      <c r="AO143" s="454">
        <v>97.5</v>
      </c>
      <c r="AP143" s="454">
        <v>97.5</v>
      </c>
      <c r="AQ143" s="454">
        <v>106.5</v>
      </c>
      <c r="AR143" s="454">
        <v>106.5</v>
      </c>
      <c r="AS143" s="454">
        <v>106.5</v>
      </c>
      <c r="AT143" s="454">
        <v>106.5</v>
      </c>
      <c r="AU143" s="454">
        <v>121</v>
      </c>
      <c r="AV143" s="454">
        <v>137</v>
      </c>
      <c r="AW143" s="454">
        <v>153</v>
      </c>
      <c r="AX143" s="454">
        <v>160</v>
      </c>
      <c r="AY143" s="454">
        <v>148</v>
      </c>
      <c r="AZ143" s="454">
        <v>144</v>
      </c>
      <c r="BA143" s="454">
        <v>162</v>
      </c>
      <c r="BB143" s="454">
        <v>169</v>
      </c>
      <c r="BC143" s="454">
        <v>163</v>
      </c>
      <c r="BD143" s="454">
        <v>175</v>
      </c>
      <c r="BE143" s="454">
        <v>189</v>
      </c>
      <c r="BF143" s="454">
        <v>190</v>
      </c>
      <c r="BG143" s="454">
        <v>186</v>
      </c>
      <c r="BH143" s="454">
        <v>173</v>
      </c>
      <c r="BI143" s="454">
        <v>177</v>
      </c>
      <c r="BJ143" s="454">
        <v>190</v>
      </c>
      <c r="BK143" s="454">
        <v>199</v>
      </c>
      <c r="BL143" s="454">
        <v>181</v>
      </c>
      <c r="BM143" s="454">
        <v>193</v>
      </c>
      <c r="BN143" s="454">
        <v>214</v>
      </c>
      <c r="BO143" s="454">
        <v>229</v>
      </c>
      <c r="BP143" s="454">
        <v>206</v>
      </c>
      <c r="BQ143" s="454">
        <v>235</v>
      </c>
      <c r="BR143" s="454">
        <v>258</v>
      </c>
      <c r="BS143" s="454">
        <v>236</v>
      </c>
      <c r="BT143" s="454">
        <v>227</v>
      </c>
      <c r="BU143" s="454">
        <v>259</v>
      </c>
      <c r="BV143" s="454">
        <v>283</v>
      </c>
      <c r="BW143" s="454">
        <v>269</v>
      </c>
      <c r="BX143" s="454">
        <v>269</v>
      </c>
      <c r="BY143" s="454">
        <v>279</v>
      </c>
      <c r="BZ143" s="454">
        <v>282</v>
      </c>
      <c r="CA143" s="454">
        <v>268</v>
      </c>
      <c r="CB143" s="454">
        <v>270</v>
      </c>
      <c r="CC143" s="454">
        <v>303</v>
      </c>
      <c r="CD143" s="454">
        <v>285</v>
      </c>
      <c r="CE143" s="454">
        <v>286</v>
      </c>
      <c r="CF143" s="454">
        <v>294</v>
      </c>
      <c r="CG143" s="454">
        <v>318</v>
      </c>
      <c r="CH143" s="454">
        <v>330</v>
      </c>
      <c r="CI143" s="454">
        <v>332</v>
      </c>
      <c r="CJ143" s="454">
        <v>330</v>
      </c>
      <c r="CK143" s="454">
        <v>321</v>
      </c>
      <c r="CL143" s="454">
        <v>327</v>
      </c>
      <c r="CM143" s="454">
        <v>324</v>
      </c>
      <c r="CN143" s="454">
        <v>326</v>
      </c>
      <c r="CO143" s="454">
        <v>335</v>
      </c>
      <c r="CP143" s="454">
        <v>345</v>
      </c>
      <c r="CQ143" s="454">
        <v>337</v>
      </c>
      <c r="CR143" s="454">
        <v>352</v>
      </c>
      <c r="CS143" s="454">
        <v>369</v>
      </c>
      <c r="CT143" s="454">
        <v>387</v>
      </c>
      <c r="CU143" s="454">
        <v>387</v>
      </c>
      <c r="CV143" s="454">
        <v>428</v>
      </c>
      <c r="CW143" s="454">
        <v>429</v>
      </c>
      <c r="CX143" s="454">
        <v>443</v>
      </c>
      <c r="CY143" s="454">
        <v>395</v>
      </c>
      <c r="CZ143" s="454">
        <v>347</v>
      </c>
      <c r="DA143" s="454">
        <v>422</v>
      </c>
      <c r="DB143" s="454">
        <v>451</v>
      </c>
      <c r="DC143" s="454"/>
      <c r="DD143" s="454"/>
      <c r="DE143" s="454"/>
      <c r="DF143" s="454"/>
      <c r="DG143" s="454"/>
      <c r="DH143" s="454"/>
      <c r="DI143" s="454"/>
      <c r="DJ143" s="454"/>
      <c r="DK143" s="454"/>
      <c r="DL143" s="454"/>
      <c r="DM143" s="454"/>
      <c r="DN143" s="454"/>
      <c r="DO143" s="454"/>
      <c r="DP143" s="454"/>
      <c r="DQ143" s="454"/>
      <c r="DR143" s="454"/>
      <c r="DS143" s="454"/>
      <c r="DT143" s="454"/>
      <c r="DU143" s="454"/>
      <c r="DV143" s="454"/>
      <c r="DW143" s="454"/>
      <c r="DX143" s="454"/>
      <c r="DY143" s="454"/>
      <c r="DZ143" s="454"/>
    </row>
    <row r="144" spans="2:130">
      <c r="B144" s="459" t="s">
        <v>30</v>
      </c>
      <c r="C144" s="455"/>
      <c r="D144" s="455"/>
      <c r="E144" s="455"/>
      <c r="F144" s="455"/>
      <c r="G144" s="455"/>
      <c r="H144" s="455"/>
      <c r="I144" s="455"/>
      <c r="J144" s="455"/>
      <c r="K144" s="455"/>
      <c r="L144" s="455"/>
      <c r="M144" s="455"/>
      <c r="N144" s="455"/>
      <c r="O144" s="455"/>
      <c r="P144" s="455"/>
      <c r="Q144" s="455"/>
      <c r="R144" s="455"/>
      <c r="S144" s="455">
        <v>5.25</v>
      </c>
      <c r="T144" s="455">
        <v>5.25</v>
      </c>
      <c r="U144" s="455">
        <v>5.25</v>
      </c>
      <c r="V144" s="455">
        <v>5.25</v>
      </c>
      <c r="W144" s="455">
        <v>7.25</v>
      </c>
      <c r="X144" s="455">
        <v>7.25</v>
      </c>
      <c r="Y144" s="455">
        <v>7.25</v>
      </c>
      <c r="Z144" s="455">
        <v>7.25</v>
      </c>
      <c r="AA144" s="455">
        <v>19.75</v>
      </c>
      <c r="AB144" s="455">
        <v>19.75</v>
      </c>
      <c r="AC144" s="455">
        <v>19.75</v>
      </c>
      <c r="AD144" s="455">
        <v>19.75</v>
      </c>
      <c r="AE144" s="455">
        <v>15</v>
      </c>
      <c r="AF144" s="455">
        <v>15</v>
      </c>
      <c r="AG144" s="455">
        <v>15</v>
      </c>
      <c r="AH144" s="455">
        <v>15</v>
      </c>
      <c r="AI144" s="455">
        <v>12</v>
      </c>
      <c r="AJ144" s="455">
        <v>12</v>
      </c>
      <c r="AK144" s="455">
        <v>12</v>
      </c>
      <c r="AL144" s="455">
        <v>12</v>
      </c>
      <c r="AM144" s="455">
        <v>17.75</v>
      </c>
      <c r="AN144" s="455">
        <v>17.75</v>
      </c>
      <c r="AO144" s="455">
        <v>17.75</v>
      </c>
      <c r="AP144" s="455">
        <v>17.75</v>
      </c>
      <c r="AQ144" s="455">
        <v>23.25</v>
      </c>
      <c r="AR144" s="455">
        <v>23.25</v>
      </c>
      <c r="AS144" s="455">
        <v>23.25</v>
      </c>
      <c r="AT144" s="455">
        <v>23.25</v>
      </c>
      <c r="AU144" s="455">
        <v>12</v>
      </c>
      <c r="AV144" s="455">
        <v>18</v>
      </c>
      <c r="AW144" s="455">
        <v>19</v>
      </c>
      <c r="AX144" s="455">
        <v>22</v>
      </c>
      <c r="AY144" s="455">
        <v>26</v>
      </c>
      <c r="AZ144" s="455">
        <v>25</v>
      </c>
      <c r="BA144" s="455">
        <v>23</v>
      </c>
      <c r="BB144" s="455">
        <v>28</v>
      </c>
      <c r="BC144" s="455">
        <v>20</v>
      </c>
      <c r="BD144" s="455">
        <v>26</v>
      </c>
      <c r="BE144" s="455">
        <v>20</v>
      </c>
      <c r="BF144" s="455">
        <v>20</v>
      </c>
      <c r="BG144" s="455">
        <v>18</v>
      </c>
      <c r="BH144" s="455">
        <v>17</v>
      </c>
      <c r="BI144" s="455">
        <v>20</v>
      </c>
      <c r="BJ144" s="455">
        <v>16</v>
      </c>
      <c r="BK144" s="455">
        <v>10</v>
      </c>
      <c r="BL144" s="455">
        <v>17</v>
      </c>
      <c r="BM144" s="455">
        <v>18</v>
      </c>
      <c r="BN144" s="455">
        <v>17</v>
      </c>
      <c r="BO144" s="455">
        <v>23</v>
      </c>
      <c r="BP144" s="455">
        <v>20</v>
      </c>
      <c r="BQ144" s="455">
        <v>24</v>
      </c>
      <c r="BR144" s="455">
        <v>27</v>
      </c>
      <c r="BS144" s="455">
        <v>22</v>
      </c>
      <c r="BT144" s="455">
        <v>19</v>
      </c>
      <c r="BU144" s="455">
        <v>22</v>
      </c>
      <c r="BV144" s="455">
        <v>24</v>
      </c>
      <c r="BW144" s="455">
        <v>25</v>
      </c>
      <c r="BX144" s="455">
        <v>26</v>
      </c>
      <c r="BY144" s="455">
        <v>27</v>
      </c>
      <c r="BZ144" s="455">
        <v>28</v>
      </c>
      <c r="CA144" s="455">
        <v>29</v>
      </c>
      <c r="CB144" s="455">
        <v>27</v>
      </c>
      <c r="CC144" s="455">
        <v>45</v>
      </c>
      <c r="CD144" s="455">
        <v>30</v>
      </c>
      <c r="CE144" s="455">
        <v>28</v>
      </c>
      <c r="CF144" s="455">
        <v>28</v>
      </c>
      <c r="CG144" s="455">
        <v>35</v>
      </c>
      <c r="CH144" s="455">
        <v>34</v>
      </c>
      <c r="CI144" s="455">
        <v>31</v>
      </c>
      <c r="CJ144" s="455">
        <v>35</v>
      </c>
      <c r="CK144" s="455">
        <v>35</v>
      </c>
      <c r="CL144" s="455">
        <v>36</v>
      </c>
      <c r="CM144" s="455">
        <v>36</v>
      </c>
      <c r="CN144" s="455">
        <v>37</v>
      </c>
      <c r="CO144" s="455">
        <v>44</v>
      </c>
      <c r="CP144" s="455">
        <v>48</v>
      </c>
      <c r="CQ144" s="455">
        <v>35</v>
      </c>
      <c r="CR144" s="455">
        <v>40</v>
      </c>
      <c r="CS144" s="455">
        <v>46</v>
      </c>
      <c r="CT144" s="455">
        <v>49</v>
      </c>
      <c r="CU144" s="455">
        <v>41</v>
      </c>
      <c r="CV144" s="455">
        <v>46</v>
      </c>
      <c r="CW144" s="455">
        <v>40</v>
      </c>
      <c r="CX144" s="455">
        <v>43</v>
      </c>
      <c r="CY144" s="455">
        <v>30</v>
      </c>
      <c r="CZ144" s="455">
        <v>22</v>
      </c>
      <c r="DA144" s="455">
        <v>30</v>
      </c>
      <c r="DB144" s="455">
        <v>35</v>
      </c>
      <c r="DC144" s="455"/>
      <c r="DD144" s="455"/>
      <c r="DE144" s="455"/>
      <c r="DF144" s="455"/>
      <c r="DG144" s="455"/>
      <c r="DH144" s="455"/>
      <c r="DI144" s="455"/>
      <c r="DJ144" s="455"/>
      <c r="DK144" s="455"/>
      <c r="DL144" s="455"/>
      <c r="DM144" s="455"/>
      <c r="DN144" s="455"/>
      <c r="DO144" s="455"/>
      <c r="DP144" s="455"/>
      <c r="DQ144" s="455"/>
      <c r="DR144" s="455"/>
      <c r="DS144" s="455"/>
      <c r="DT144" s="455"/>
      <c r="DU144" s="455"/>
      <c r="DV144" s="455"/>
      <c r="DW144" s="455"/>
      <c r="DX144" s="455"/>
      <c r="DY144" s="455"/>
      <c r="DZ144" s="455"/>
    </row>
    <row r="145" spans="1:298">
      <c r="B145" s="460" t="s">
        <v>31</v>
      </c>
      <c r="C145" s="456"/>
      <c r="D145" s="456"/>
      <c r="E145" s="456"/>
      <c r="F145" s="456"/>
      <c r="G145" s="456"/>
      <c r="H145" s="456"/>
      <c r="I145" s="456"/>
      <c r="J145" s="456"/>
      <c r="K145" s="456"/>
      <c r="L145" s="456"/>
      <c r="M145" s="456"/>
      <c r="N145" s="456"/>
      <c r="O145" s="456"/>
      <c r="P145" s="456"/>
      <c r="Q145" s="456"/>
      <c r="R145" s="456"/>
      <c r="S145" s="456">
        <v>35.25</v>
      </c>
      <c r="T145" s="456">
        <v>35.25</v>
      </c>
      <c r="U145" s="456">
        <v>35.25</v>
      </c>
      <c r="V145" s="456">
        <v>35.25</v>
      </c>
      <c r="W145" s="456">
        <v>35.25</v>
      </c>
      <c r="X145" s="456">
        <v>35.25</v>
      </c>
      <c r="Y145" s="456">
        <v>35.25</v>
      </c>
      <c r="Z145" s="456">
        <v>35.25</v>
      </c>
      <c r="AA145" s="456">
        <v>38.75</v>
      </c>
      <c r="AB145" s="456">
        <v>38.75</v>
      </c>
      <c r="AC145" s="456">
        <v>38.75</v>
      </c>
      <c r="AD145" s="456">
        <v>38.75</v>
      </c>
      <c r="AE145" s="456">
        <v>44.5</v>
      </c>
      <c r="AF145" s="456">
        <v>44.5</v>
      </c>
      <c r="AG145" s="456">
        <v>44.5</v>
      </c>
      <c r="AH145" s="456">
        <v>44.5</v>
      </c>
      <c r="AI145" s="456">
        <v>46.5</v>
      </c>
      <c r="AJ145" s="456">
        <v>46.5</v>
      </c>
      <c r="AK145" s="456">
        <v>46.5</v>
      </c>
      <c r="AL145" s="456">
        <v>46.5</v>
      </c>
      <c r="AM145" s="456">
        <v>52.25</v>
      </c>
      <c r="AN145" s="456">
        <v>52.25</v>
      </c>
      <c r="AO145" s="456">
        <v>52.25</v>
      </c>
      <c r="AP145" s="456">
        <v>52.25</v>
      </c>
      <c r="AQ145" s="456">
        <v>56.75</v>
      </c>
      <c r="AR145" s="456">
        <v>56.75</v>
      </c>
      <c r="AS145" s="456">
        <v>56.75</v>
      </c>
      <c r="AT145" s="456">
        <v>56.75</v>
      </c>
      <c r="AU145" s="456">
        <v>77</v>
      </c>
      <c r="AV145" s="456">
        <v>88</v>
      </c>
      <c r="AW145" s="456">
        <v>108</v>
      </c>
      <c r="AX145" s="456">
        <v>110</v>
      </c>
      <c r="AY145" s="456">
        <v>84</v>
      </c>
      <c r="AZ145" s="456">
        <v>87</v>
      </c>
      <c r="BA145" s="456">
        <v>107</v>
      </c>
      <c r="BB145" s="456">
        <v>107</v>
      </c>
      <c r="BC145" s="456">
        <v>92</v>
      </c>
      <c r="BD145" s="456">
        <v>100</v>
      </c>
      <c r="BE145" s="456">
        <v>109</v>
      </c>
      <c r="BF145" s="456">
        <v>106</v>
      </c>
      <c r="BG145" s="456">
        <v>95</v>
      </c>
      <c r="BH145" s="456">
        <v>101</v>
      </c>
      <c r="BI145" s="456">
        <v>111</v>
      </c>
      <c r="BJ145" s="456">
        <v>112</v>
      </c>
      <c r="BK145" s="456">
        <v>110</v>
      </c>
      <c r="BL145" s="456">
        <v>106</v>
      </c>
      <c r="BM145" s="456">
        <v>120</v>
      </c>
      <c r="BN145" s="456">
        <v>122</v>
      </c>
      <c r="BO145" s="456">
        <v>111</v>
      </c>
      <c r="BP145" s="456">
        <v>113</v>
      </c>
      <c r="BQ145" s="456">
        <v>137</v>
      </c>
      <c r="BR145" s="456">
        <v>135</v>
      </c>
      <c r="BS145" s="456">
        <v>121</v>
      </c>
      <c r="BT145" s="456">
        <v>122</v>
      </c>
      <c r="BU145" s="456">
        <v>141</v>
      </c>
      <c r="BV145" s="456">
        <v>141</v>
      </c>
      <c r="BW145" s="456">
        <v>132</v>
      </c>
      <c r="BX145" s="456">
        <v>135</v>
      </c>
      <c r="BY145" s="456">
        <v>144</v>
      </c>
      <c r="BZ145" s="456">
        <v>137</v>
      </c>
      <c r="CA145" s="456">
        <v>114</v>
      </c>
      <c r="CB145" s="456">
        <v>117</v>
      </c>
      <c r="CC145" s="456">
        <v>125</v>
      </c>
      <c r="CD145" s="456">
        <v>124</v>
      </c>
      <c r="CE145" s="456">
        <v>125</v>
      </c>
      <c r="CF145" s="456">
        <v>126</v>
      </c>
      <c r="CG145" s="456">
        <v>135</v>
      </c>
      <c r="CH145" s="456">
        <v>134</v>
      </c>
      <c r="CI145" s="456">
        <v>141</v>
      </c>
      <c r="CJ145" s="456">
        <v>141</v>
      </c>
      <c r="CK145" s="456">
        <v>136</v>
      </c>
      <c r="CL145" s="456">
        <v>137</v>
      </c>
      <c r="CM145" s="456">
        <v>145</v>
      </c>
      <c r="CN145" s="456">
        <v>150</v>
      </c>
      <c r="CO145" s="456">
        <v>145</v>
      </c>
      <c r="CP145" s="456">
        <v>151</v>
      </c>
      <c r="CQ145" s="456">
        <v>162</v>
      </c>
      <c r="CR145" s="456">
        <v>170</v>
      </c>
      <c r="CS145" s="456">
        <v>166</v>
      </c>
      <c r="CT145" s="456">
        <v>173</v>
      </c>
      <c r="CU145" s="456">
        <v>173</v>
      </c>
      <c r="CV145" s="456">
        <v>196</v>
      </c>
      <c r="CW145" s="456">
        <v>188</v>
      </c>
      <c r="CX145" s="456">
        <v>189</v>
      </c>
      <c r="CY145" s="456">
        <v>183</v>
      </c>
      <c r="CZ145" s="456">
        <v>172</v>
      </c>
      <c r="DA145" s="456">
        <v>200</v>
      </c>
      <c r="DB145" s="456">
        <v>207</v>
      </c>
      <c r="DC145" s="456"/>
      <c r="DD145" s="456"/>
      <c r="DE145" s="456"/>
      <c r="DF145" s="456"/>
      <c r="DG145" s="456"/>
      <c r="DH145" s="456"/>
      <c r="DI145" s="456"/>
      <c r="DJ145" s="456"/>
      <c r="DK145" s="456"/>
      <c r="DL145" s="456"/>
      <c r="DM145" s="456"/>
      <c r="DN145" s="456"/>
      <c r="DO145" s="456"/>
      <c r="DP145" s="456"/>
      <c r="DQ145" s="456"/>
      <c r="DR145" s="456"/>
      <c r="DS145" s="456"/>
      <c r="DT145" s="456"/>
      <c r="DU145" s="456"/>
      <c r="DV145" s="456"/>
      <c r="DW145" s="456"/>
      <c r="DX145" s="456"/>
      <c r="DY145" s="456"/>
      <c r="DZ145" s="456"/>
    </row>
    <row r="146" spans="1:298">
      <c r="B146" s="461" t="s">
        <v>32</v>
      </c>
      <c r="C146" s="457"/>
      <c r="D146" s="457"/>
      <c r="E146" s="457"/>
      <c r="F146" s="457"/>
      <c r="G146" s="457"/>
      <c r="H146" s="457"/>
      <c r="I146" s="457"/>
      <c r="J146" s="457"/>
      <c r="K146" s="457"/>
      <c r="L146" s="457"/>
      <c r="M146" s="457"/>
      <c r="N146" s="457"/>
      <c r="O146" s="457"/>
      <c r="P146" s="457"/>
      <c r="Q146" s="457"/>
      <c r="R146" s="457"/>
      <c r="S146" s="457">
        <v>18.75</v>
      </c>
      <c r="T146" s="457">
        <v>18.75</v>
      </c>
      <c r="U146" s="457">
        <v>18.75</v>
      </c>
      <c r="V146" s="457">
        <v>18.75</v>
      </c>
      <c r="W146" s="457">
        <v>19.25</v>
      </c>
      <c r="X146" s="457">
        <v>19.25</v>
      </c>
      <c r="Y146" s="457">
        <v>19.25</v>
      </c>
      <c r="Z146" s="457">
        <v>19.25</v>
      </c>
      <c r="AA146" s="457">
        <v>21.25</v>
      </c>
      <c r="AB146" s="457">
        <v>21.25</v>
      </c>
      <c r="AC146" s="457">
        <v>21.25</v>
      </c>
      <c r="AD146" s="457">
        <v>21.25</v>
      </c>
      <c r="AE146" s="457">
        <v>21.75</v>
      </c>
      <c r="AF146" s="457">
        <v>21.75</v>
      </c>
      <c r="AG146" s="457">
        <v>21.75</v>
      </c>
      <c r="AH146" s="457">
        <v>21.75</v>
      </c>
      <c r="AI146" s="457">
        <v>23.75</v>
      </c>
      <c r="AJ146" s="457">
        <v>23.75</v>
      </c>
      <c r="AK146" s="457">
        <v>23.75</v>
      </c>
      <c r="AL146" s="457">
        <v>23.75</v>
      </c>
      <c r="AM146" s="457">
        <v>28.5</v>
      </c>
      <c r="AN146" s="457">
        <v>28.5</v>
      </c>
      <c r="AO146" s="457">
        <v>28.5</v>
      </c>
      <c r="AP146" s="457">
        <v>28.5</v>
      </c>
      <c r="AQ146" s="457">
        <v>31</v>
      </c>
      <c r="AR146" s="457">
        <v>31</v>
      </c>
      <c r="AS146" s="457">
        <v>31</v>
      </c>
      <c r="AT146" s="457">
        <v>31</v>
      </c>
      <c r="AU146" s="457">
        <v>34</v>
      </c>
      <c r="AV146" s="457">
        <v>38</v>
      </c>
      <c r="AW146" s="457">
        <v>38</v>
      </c>
      <c r="AX146" s="457">
        <v>41</v>
      </c>
      <c r="AY146" s="457">
        <v>44</v>
      </c>
      <c r="AZ146" s="457">
        <v>41</v>
      </c>
      <c r="BA146" s="457">
        <v>43</v>
      </c>
      <c r="BB146" s="457">
        <v>46</v>
      </c>
      <c r="BC146" s="457">
        <v>50</v>
      </c>
      <c r="BD146" s="457">
        <v>53</v>
      </c>
      <c r="BE146" s="457">
        <v>58</v>
      </c>
      <c r="BF146" s="457">
        <v>60</v>
      </c>
      <c r="BG146" s="457">
        <v>63</v>
      </c>
      <c r="BH146" s="457">
        <v>53</v>
      </c>
      <c r="BI146" s="457">
        <v>50</v>
      </c>
      <c r="BJ146" s="457">
        <v>58</v>
      </c>
      <c r="BK146" s="457">
        <v>66</v>
      </c>
      <c r="BL146" s="457">
        <v>55</v>
      </c>
      <c r="BM146" s="457">
        <v>56</v>
      </c>
      <c r="BN146" s="457">
        <v>67</v>
      </c>
      <c r="BO146" s="457">
        <v>81</v>
      </c>
      <c r="BP146" s="457">
        <v>66</v>
      </c>
      <c r="BQ146" s="457">
        <v>70</v>
      </c>
      <c r="BR146" s="457">
        <v>85</v>
      </c>
      <c r="BS146" s="457">
        <v>81</v>
      </c>
      <c r="BT146" s="457">
        <v>76</v>
      </c>
      <c r="BU146" s="457">
        <v>86</v>
      </c>
      <c r="BV146" s="457">
        <v>102</v>
      </c>
      <c r="BW146" s="457">
        <v>96</v>
      </c>
      <c r="BX146" s="457">
        <v>92</v>
      </c>
      <c r="BY146" s="457">
        <v>94</v>
      </c>
      <c r="BZ146" s="457">
        <v>100</v>
      </c>
      <c r="CA146" s="457">
        <v>104</v>
      </c>
      <c r="CB146" s="457">
        <v>103</v>
      </c>
      <c r="CC146" s="457">
        <v>106</v>
      </c>
      <c r="CD146" s="457">
        <v>108</v>
      </c>
      <c r="CE146" s="457">
        <v>111</v>
      </c>
      <c r="CF146" s="457">
        <v>116</v>
      </c>
      <c r="CG146" s="457">
        <v>124</v>
      </c>
      <c r="CH146" s="457">
        <v>134</v>
      </c>
      <c r="CI146" s="457">
        <v>134</v>
      </c>
      <c r="CJ146" s="457">
        <v>126</v>
      </c>
      <c r="CK146" s="457">
        <v>122</v>
      </c>
      <c r="CL146" s="457">
        <v>127</v>
      </c>
      <c r="CM146" s="457">
        <v>115</v>
      </c>
      <c r="CN146" s="457">
        <v>110</v>
      </c>
      <c r="CO146" s="457">
        <v>116</v>
      </c>
      <c r="CP146" s="457">
        <v>117</v>
      </c>
      <c r="CQ146" s="457">
        <v>110</v>
      </c>
      <c r="CR146" s="457">
        <v>112</v>
      </c>
      <c r="CS146" s="457">
        <v>125</v>
      </c>
      <c r="CT146" s="457">
        <v>134</v>
      </c>
      <c r="CU146" s="457">
        <v>141</v>
      </c>
      <c r="CV146" s="457">
        <v>153</v>
      </c>
      <c r="CW146" s="457">
        <v>167</v>
      </c>
      <c r="CX146" s="457">
        <v>178</v>
      </c>
      <c r="CY146" s="457">
        <v>149</v>
      </c>
      <c r="CZ146" s="457">
        <v>122</v>
      </c>
      <c r="DA146" s="457">
        <v>157</v>
      </c>
      <c r="DB146" s="457">
        <v>173</v>
      </c>
      <c r="DC146" s="457"/>
      <c r="DD146" s="457"/>
      <c r="DE146" s="457"/>
      <c r="DF146" s="457"/>
      <c r="DG146" s="457"/>
      <c r="DH146" s="457"/>
      <c r="DI146" s="457"/>
      <c r="DJ146" s="457"/>
      <c r="DK146" s="457"/>
      <c r="DL146" s="457"/>
      <c r="DM146" s="457"/>
      <c r="DN146" s="457"/>
      <c r="DO146" s="457"/>
      <c r="DP146" s="457"/>
      <c r="DQ146" s="457"/>
      <c r="DR146" s="457"/>
      <c r="DS146" s="457"/>
      <c r="DT146" s="457"/>
      <c r="DU146" s="457"/>
      <c r="DV146" s="457"/>
      <c r="DW146" s="457"/>
      <c r="DX146" s="457"/>
      <c r="DY146" s="457"/>
      <c r="DZ146" s="457"/>
    </row>
    <row r="147" spans="1:298">
      <c r="B147" s="458" t="s">
        <v>33</v>
      </c>
      <c r="C147" s="454"/>
      <c r="D147" s="454"/>
      <c r="E147" s="454"/>
      <c r="F147" s="454"/>
      <c r="G147" s="454"/>
      <c r="H147" s="454"/>
      <c r="I147" s="454"/>
      <c r="J147" s="454"/>
      <c r="K147" s="454"/>
      <c r="L147" s="454"/>
      <c r="M147" s="454"/>
      <c r="N147" s="454"/>
      <c r="O147" s="454"/>
      <c r="P147" s="454"/>
      <c r="Q147" s="454"/>
      <c r="R147" s="454"/>
      <c r="S147" s="454">
        <v>161.5</v>
      </c>
      <c r="T147" s="454">
        <v>161.5</v>
      </c>
      <c r="U147" s="454">
        <v>161.5</v>
      </c>
      <c r="V147" s="454">
        <v>161.5</v>
      </c>
      <c r="W147" s="454">
        <v>180</v>
      </c>
      <c r="X147" s="454">
        <v>180</v>
      </c>
      <c r="Y147" s="454">
        <v>180</v>
      </c>
      <c r="Z147" s="454">
        <v>180</v>
      </c>
      <c r="AA147" s="454">
        <v>192.25</v>
      </c>
      <c r="AB147" s="454">
        <v>192.25</v>
      </c>
      <c r="AC147" s="454">
        <v>192.25</v>
      </c>
      <c r="AD147" s="454">
        <v>192.25</v>
      </c>
      <c r="AE147" s="454">
        <v>214.5</v>
      </c>
      <c r="AF147" s="454">
        <v>214.5</v>
      </c>
      <c r="AG147" s="454">
        <v>214.5</v>
      </c>
      <c r="AH147" s="454">
        <v>214.5</v>
      </c>
      <c r="AI147" s="454">
        <v>229.5</v>
      </c>
      <c r="AJ147" s="454">
        <v>229.5</v>
      </c>
      <c r="AK147" s="454">
        <v>229.5</v>
      </c>
      <c r="AL147" s="454">
        <v>229.5</v>
      </c>
      <c r="AM147" s="454">
        <v>253</v>
      </c>
      <c r="AN147" s="454">
        <v>253</v>
      </c>
      <c r="AO147" s="454">
        <v>253</v>
      </c>
      <c r="AP147" s="454">
        <v>253</v>
      </c>
      <c r="AQ147" s="454">
        <v>283</v>
      </c>
      <c r="AR147" s="454">
        <v>283</v>
      </c>
      <c r="AS147" s="454">
        <v>283</v>
      </c>
      <c r="AT147" s="454">
        <v>283</v>
      </c>
      <c r="AU147" s="454">
        <v>327</v>
      </c>
      <c r="AV147" s="454">
        <v>373</v>
      </c>
      <c r="AW147" s="454">
        <v>387</v>
      </c>
      <c r="AX147" s="454">
        <v>380</v>
      </c>
      <c r="AY147" s="454">
        <v>379</v>
      </c>
      <c r="AZ147" s="454">
        <v>409</v>
      </c>
      <c r="BA147" s="454">
        <v>419</v>
      </c>
      <c r="BB147" s="454">
        <v>438</v>
      </c>
      <c r="BC147" s="454">
        <v>419</v>
      </c>
      <c r="BD147" s="454">
        <v>469</v>
      </c>
      <c r="BE147" s="454">
        <v>483</v>
      </c>
      <c r="BF147" s="454">
        <v>500</v>
      </c>
      <c r="BG147" s="454">
        <v>491</v>
      </c>
      <c r="BH147" s="454">
        <v>489</v>
      </c>
      <c r="BI147" s="454">
        <v>500</v>
      </c>
      <c r="BJ147" s="454">
        <v>510</v>
      </c>
      <c r="BK147" s="454">
        <v>519</v>
      </c>
      <c r="BL147" s="454">
        <v>529</v>
      </c>
      <c r="BM147" s="454">
        <v>547</v>
      </c>
      <c r="BN147" s="454">
        <v>578</v>
      </c>
      <c r="BO147" s="454">
        <v>565</v>
      </c>
      <c r="BP147" s="454">
        <v>557</v>
      </c>
      <c r="BQ147" s="454">
        <v>609</v>
      </c>
      <c r="BR147" s="454">
        <v>614</v>
      </c>
      <c r="BS147" s="454">
        <v>635</v>
      </c>
      <c r="BT147" s="454">
        <v>641</v>
      </c>
      <c r="BU147" s="454">
        <v>668</v>
      </c>
      <c r="BV147" s="454">
        <v>673</v>
      </c>
      <c r="BW147" s="454">
        <v>660</v>
      </c>
      <c r="BX147" s="454">
        <v>685</v>
      </c>
      <c r="BY147" s="454">
        <v>686</v>
      </c>
      <c r="BZ147" s="454">
        <v>724</v>
      </c>
      <c r="CA147" s="454">
        <v>712</v>
      </c>
      <c r="CB147" s="454">
        <v>726</v>
      </c>
      <c r="CC147" s="454">
        <v>749</v>
      </c>
      <c r="CD147" s="454">
        <v>761</v>
      </c>
      <c r="CE147" s="454">
        <v>785</v>
      </c>
      <c r="CF147" s="454">
        <v>803</v>
      </c>
      <c r="CG147" s="454">
        <v>824</v>
      </c>
      <c r="CH147" s="454">
        <v>841</v>
      </c>
      <c r="CI147" s="454">
        <v>859</v>
      </c>
      <c r="CJ147" s="454">
        <v>875</v>
      </c>
      <c r="CK147" s="454">
        <v>873</v>
      </c>
      <c r="CL147" s="454">
        <v>880</v>
      </c>
      <c r="CM147" s="454">
        <v>879</v>
      </c>
      <c r="CN147" s="454">
        <v>911</v>
      </c>
      <c r="CO147" s="454">
        <v>952</v>
      </c>
      <c r="CP147" s="454">
        <v>942</v>
      </c>
      <c r="CQ147" s="454">
        <v>986</v>
      </c>
      <c r="CR147" s="454">
        <v>984</v>
      </c>
      <c r="CS147" s="454">
        <v>1023</v>
      </c>
      <c r="CT147" s="454">
        <v>1050</v>
      </c>
      <c r="CU147" s="454">
        <v>1025</v>
      </c>
      <c r="CV147" s="454">
        <v>1092</v>
      </c>
      <c r="CW147" s="454">
        <v>1129</v>
      </c>
      <c r="CX147" s="454">
        <v>1131</v>
      </c>
      <c r="CY147" s="454">
        <v>1083</v>
      </c>
      <c r="CZ147" s="454">
        <v>914</v>
      </c>
      <c r="DA147" s="454">
        <v>1045</v>
      </c>
      <c r="DB147" s="454">
        <v>1093</v>
      </c>
      <c r="DC147" s="454"/>
      <c r="DD147" s="454"/>
      <c r="DE147" s="454"/>
      <c r="DF147" s="454"/>
      <c r="DG147" s="454"/>
      <c r="DH147" s="454"/>
      <c r="DI147" s="454"/>
      <c r="DJ147" s="454"/>
      <c r="DK147" s="454"/>
      <c r="DL147" s="454"/>
      <c r="DM147" s="454"/>
      <c r="DN147" s="454"/>
      <c r="DO147" s="454"/>
      <c r="DP147" s="454"/>
      <c r="DQ147" s="454"/>
      <c r="DR147" s="454"/>
      <c r="DS147" s="454"/>
      <c r="DT147" s="454"/>
      <c r="DU147" s="454"/>
      <c r="DV147" s="454"/>
      <c r="DW147" s="454"/>
      <c r="DX147" s="454"/>
      <c r="DY147" s="454"/>
      <c r="DZ147" s="454"/>
    </row>
    <row r="148" spans="1:298">
      <c r="B148" s="461" t="s">
        <v>35</v>
      </c>
      <c r="C148" s="457"/>
      <c r="D148" s="457"/>
      <c r="E148" s="457"/>
      <c r="F148" s="457"/>
      <c r="G148" s="457"/>
      <c r="H148" s="457"/>
      <c r="I148" s="457"/>
      <c r="J148" s="457"/>
      <c r="K148" s="457"/>
      <c r="L148" s="457"/>
      <c r="M148" s="457"/>
      <c r="N148" s="457"/>
      <c r="O148" s="457"/>
      <c r="P148" s="457"/>
      <c r="Q148" s="457"/>
      <c r="R148" s="457"/>
      <c r="S148" s="457">
        <v>22.25</v>
      </c>
      <c r="T148" s="457">
        <v>22.25</v>
      </c>
      <c r="U148" s="457">
        <v>22.25</v>
      </c>
      <c r="V148" s="457">
        <v>22.25</v>
      </c>
      <c r="W148" s="457">
        <v>23.5</v>
      </c>
      <c r="X148" s="457">
        <v>23.5</v>
      </c>
      <c r="Y148" s="457">
        <v>23.5</v>
      </c>
      <c r="Z148" s="457">
        <v>23.5</v>
      </c>
      <c r="AA148" s="457">
        <v>24.5</v>
      </c>
      <c r="AB148" s="457">
        <v>24.5</v>
      </c>
      <c r="AC148" s="457">
        <v>24.5</v>
      </c>
      <c r="AD148" s="457">
        <v>24.5</v>
      </c>
      <c r="AE148" s="457">
        <v>24.5</v>
      </c>
      <c r="AF148" s="457">
        <v>24.5</v>
      </c>
      <c r="AG148" s="457">
        <v>24.5</v>
      </c>
      <c r="AH148" s="457">
        <v>24.5</v>
      </c>
      <c r="AI148" s="457">
        <v>26</v>
      </c>
      <c r="AJ148" s="457">
        <v>26</v>
      </c>
      <c r="AK148" s="457">
        <v>26</v>
      </c>
      <c r="AL148" s="457">
        <v>26</v>
      </c>
      <c r="AM148" s="457">
        <v>26</v>
      </c>
      <c r="AN148" s="457">
        <v>26</v>
      </c>
      <c r="AO148" s="457">
        <v>26</v>
      </c>
      <c r="AP148" s="457">
        <v>26</v>
      </c>
      <c r="AQ148" s="457">
        <v>26.75</v>
      </c>
      <c r="AR148" s="457">
        <v>26.75</v>
      </c>
      <c r="AS148" s="457">
        <v>26.75</v>
      </c>
      <c r="AT148" s="457">
        <v>26.75</v>
      </c>
      <c r="AU148" s="457">
        <v>37</v>
      </c>
      <c r="AV148" s="457">
        <v>42</v>
      </c>
      <c r="AW148" s="457">
        <v>44</v>
      </c>
      <c r="AX148" s="457">
        <v>44</v>
      </c>
      <c r="AY148" s="457">
        <v>45</v>
      </c>
      <c r="AZ148" s="457">
        <v>44</v>
      </c>
      <c r="BA148" s="457">
        <v>43</v>
      </c>
      <c r="BB148" s="457">
        <v>44</v>
      </c>
      <c r="BC148" s="457">
        <v>46</v>
      </c>
      <c r="BD148" s="457">
        <v>46</v>
      </c>
      <c r="BE148" s="457">
        <v>48</v>
      </c>
      <c r="BF148" s="457">
        <v>47</v>
      </c>
      <c r="BG148" s="457">
        <v>50</v>
      </c>
      <c r="BH148" s="457">
        <v>50</v>
      </c>
      <c r="BI148" s="457">
        <v>50</v>
      </c>
      <c r="BJ148" s="457">
        <v>49</v>
      </c>
      <c r="BK148" s="457">
        <v>52</v>
      </c>
      <c r="BL148" s="457">
        <v>58</v>
      </c>
      <c r="BM148" s="457">
        <v>57</v>
      </c>
      <c r="BN148" s="457">
        <v>61</v>
      </c>
      <c r="BO148" s="457">
        <v>55</v>
      </c>
      <c r="BP148" s="457">
        <v>55</v>
      </c>
      <c r="BQ148" s="457">
        <v>74</v>
      </c>
      <c r="BR148" s="457">
        <v>78</v>
      </c>
      <c r="BS148" s="457">
        <v>78</v>
      </c>
      <c r="BT148" s="457">
        <v>69</v>
      </c>
      <c r="BU148" s="457">
        <v>82</v>
      </c>
      <c r="BV148" s="457">
        <v>89</v>
      </c>
      <c r="BW148" s="457">
        <v>84</v>
      </c>
      <c r="BX148" s="457">
        <v>82</v>
      </c>
      <c r="BY148" s="457">
        <v>87</v>
      </c>
      <c r="BZ148" s="457">
        <v>96</v>
      </c>
      <c r="CA148" s="457">
        <v>89</v>
      </c>
      <c r="CB148" s="457">
        <v>89</v>
      </c>
      <c r="CC148" s="457">
        <v>99</v>
      </c>
      <c r="CD148" s="457">
        <v>96</v>
      </c>
      <c r="CE148" s="457">
        <v>98</v>
      </c>
      <c r="CF148" s="457">
        <v>91</v>
      </c>
      <c r="CG148" s="457">
        <v>99</v>
      </c>
      <c r="CH148" s="457">
        <v>104</v>
      </c>
      <c r="CI148" s="457">
        <v>107</v>
      </c>
      <c r="CJ148" s="457">
        <v>102</v>
      </c>
      <c r="CK148" s="457">
        <v>113</v>
      </c>
      <c r="CL148" s="457">
        <v>114</v>
      </c>
      <c r="CM148" s="457">
        <v>105</v>
      </c>
      <c r="CN148" s="457">
        <v>111</v>
      </c>
      <c r="CO148" s="457">
        <v>127</v>
      </c>
      <c r="CP148" s="457">
        <v>104</v>
      </c>
      <c r="CQ148" s="457">
        <v>117</v>
      </c>
      <c r="CR148" s="457">
        <v>113</v>
      </c>
      <c r="CS148" s="457">
        <v>122</v>
      </c>
      <c r="CT148" s="457">
        <v>125</v>
      </c>
      <c r="CU148" s="457">
        <v>113</v>
      </c>
      <c r="CV148" s="457">
        <v>123</v>
      </c>
      <c r="CW148" s="457">
        <v>137</v>
      </c>
      <c r="CX148" s="457">
        <v>127</v>
      </c>
      <c r="CY148" s="457">
        <v>130</v>
      </c>
      <c r="CZ148" s="457">
        <v>119</v>
      </c>
      <c r="DA148" s="457">
        <v>138</v>
      </c>
      <c r="DB148" s="457">
        <v>128</v>
      </c>
      <c r="DC148" s="457"/>
      <c r="DD148" s="457"/>
      <c r="DE148" s="457"/>
      <c r="DF148" s="457"/>
      <c r="DG148" s="457"/>
      <c r="DH148" s="457"/>
      <c r="DI148" s="457"/>
      <c r="DJ148" s="457"/>
      <c r="DK148" s="457"/>
      <c r="DL148" s="457"/>
      <c r="DM148" s="457"/>
      <c r="DN148" s="457"/>
      <c r="DO148" s="457"/>
      <c r="DP148" s="457"/>
      <c r="DQ148" s="457"/>
      <c r="DR148" s="457"/>
      <c r="DS148" s="457"/>
      <c r="DT148" s="457"/>
      <c r="DU148" s="457"/>
      <c r="DV148" s="457"/>
      <c r="DW148" s="457"/>
      <c r="DX148" s="457"/>
      <c r="DY148" s="457"/>
      <c r="DZ148" s="457"/>
    </row>
    <row r="149" spans="1:298">
      <c r="B149" s="458" t="s">
        <v>36</v>
      </c>
      <c r="C149" s="454"/>
      <c r="D149" s="454"/>
      <c r="E149" s="454"/>
      <c r="F149" s="454"/>
      <c r="G149" s="454"/>
      <c r="H149" s="454"/>
      <c r="I149" s="454"/>
      <c r="J149" s="454"/>
      <c r="K149" s="454"/>
      <c r="L149" s="454"/>
      <c r="M149" s="454"/>
      <c r="N149" s="454"/>
      <c r="O149" s="454"/>
      <c r="P149" s="454"/>
      <c r="Q149" s="454"/>
      <c r="R149" s="454"/>
      <c r="S149" s="454">
        <v>42</v>
      </c>
      <c r="T149" s="454">
        <v>42</v>
      </c>
      <c r="U149" s="454">
        <v>42</v>
      </c>
      <c r="V149" s="454">
        <v>42</v>
      </c>
      <c r="W149" s="454">
        <v>45.5</v>
      </c>
      <c r="X149" s="454">
        <v>45.5</v>
      </c>
      <c r="Y149" s="454">
        <v>45.5</v>
      </c>
      <c r="Z149" s="454">
        <v>45.5</v>
      </c>
      <c r="AA149" s="454">
        <v>49.25</v>
      </c>
      <c r="AB149" s="454">
        <v>49.25</v>
      </c>
      <c r="AC149" s="454">
        <v>49.25</v>
      </c>
      <c r="AD149" s="454">
        <v>49.25</v>
      </c>
      <c r="AE149" s="454">
        <v>54.25</v>
      </c>
      <c r="AF149" s="454">
        <v>54.25</v>
      </c>
      <c r="AG149" s="454">
        <v>54.25</v>
      </c>
      <c r="AH149" s="454">
        <v>54.25</v>
      </c>
      <c r="AI149" s="454">
        <v>54</v>
      </c>
      <c r="AJ149" s="454">
        <v>54</v>
      </c>
      <c r="AK149" s="454">
        <v>54</v>
      </c>
      <c r="AL149" s="454">
        <v>54</v>
      </c>
      <c r="AM149" s="454">
        <v>56.5</v>
      </c>
      <c r="AN149" s="454">
        <v>56.5</v>
      </c>
      <c r="AO149" s="454">
        <v>56.5</v>
      </c>
      <c r="AP149" s="454">
        <v>56.5</v>
      </c>
      <c r="AQ149" s="454">
        <v>60</v>
      </c>
      <c r="AR149" s="454">
        <v>60</v>
      </c>
      <c r="AS149" s="454">
        <v>60</v>
      </c>
      <c r="AT149" s="454">
        <v>60</v>
      </c>
      <c r="AU149" s="454">
        <v>97</v>
      </c>
      <c r="AV149" s="454">
        <v>89</v>
      </c>
      <c r="AW149" s="454">
        <v>99</v>
      </c>
      <c r="AX149" s="454">
        <v>102</v>
      </c>
      <c r="AY149" s="454">
        <v>112</v>
      </c>
      <c r="AZ149" s="454">
        <v>94</v>
      </c>
      <c r="BA149" s="454">
        <v>95</v>
      </c>
      <c r="BB149" s="454">
        <v>103</v>
      </c>
      <c r="BC149" s="454">
        <v>118</v>
      </c>
      <c r="BD149" s="454">
        <v>100</v>
      </c>
      <c r="BE149" s="454">
        <v>119</v>
      </c>
      <c r="BF149" s="454">
        <v>114</v>
      </c>
      <c r="BG149" s="454">
        <v>119</v>
      </c>
      <c r="BH149" s="454">
        <v>117</v>
      </c>
      <c r="BI149" s="454">
        <v>124</v>
      </c>
      <c r="BJ149" s="454">
        <v>135</v>
      </c>
      <c r="BK149" s="454">
        <v>122</v>
      </c>
      <c r="BL149" s="454">
        <v>130</v>
      </c>
      <c r="BM149" s="454">
        <v>132</v>
      </c>
      <c r="BN149" s="454">
        <v>134</v>
      </c>
      <c r="BO149" s="454">
        <v>126</v>
      </c>
      <c r="BP149" s="454">
        <v>129</v>
      </c>
      <c r="BQ149" s="454">
        <v>135</v>
      </c>
      <c r="BR149" s="454">
        <v>136</v>
      </c>
      <c r="BS149" s="454">
        <v>136</v>
      </c>
      <c r="BT149" s="454">
        <v>131</v>
      </c>
      <c r="BU149" s="454">
        <v>145</v>
      </c>
      <c r="BV149" s="454">
        <v>125</v>
      </c>
      <c r="BW149" s="454">
        <v>117</v>
      </c>
      <c r="BX149" s="454">
        <v>130</v>
      </c>
      <c r="BY149" s="454">
        <v>133</v>
      </c>
      <c r="BZ149" s="454">
        <v>139</v>
      </c>
      <c r="CA149" s="454">
        <v>135</v>
      </c>
      <c r="CB149" s="454">
        <v>137</v>
      </c>
      <c r="CC149" s="454">
        <v>142</v>
      </c>
      <c r="CD149" s="454">
        <v>146</v>
      </c>
      <c r="CE149" s="454">
        <v>151</v>
      </c>
      <c r="CF149" s="454">
        <v>160</v>
      </c>
      <c r="CG149" s="454">
        <v>161</v>
      </c>
      <c r="CH149" s="454">
        <v>167</v>
      </c>
      <c r="CI149" s="454">
        <v>167</v>
      </c>
      <c r="CJ149" s="454">
        <v>175</v>
      </c>
      <c r="CK149" s="454">
        <v>166</v>
      </c>
      <c r="CL149" s="454">
        <v>160</v>
      </c>
      <c r="CM149" s="454">
        <v>158</v>
      </c>
      <c r="CN149" s="454">
        <v>160</v>
      </c>
      <c r="CO149" s="454">
        <v>165</v>
      </c>
      <c r="CP149" s="454">
        <v>170</v>
      </c>
      <c r="CQ149" s="454">
        <v>175</v>
      </c>
      <c r="CR149" s="454">
        <v>174</v>
      </c>
      <c r="CS149" s="454">
        <v>176</v>
      </c>
      <c r="CT149" s="454">
        <v>190</v>
      </c>
      <c r="CU149" s="454">
        <v>189</v>
      </c>
      <c r="CV149" s="454">
        <v>216</v>
      </c>
      <c r="CW149" s="454">
        <v>205</v>
      </c>
      <c r="CX149" s="454">
        <v>213</v>
      </c>
      <c r="CY149" s="454">
        <v>207</v>
      </c>
      <c r="CZ149" s="454">
        <v>197</v>
      </c>
      <c r="DA149" s="454">
        <v>197</v>
      </c>
      <c r="DB149" s="454">
        <v>209</v>
      </c>
      <c r="DC149" s="454"/>
      <c r="DD149" s="454"/>
      <c r="DE149" s="454"/>
      <c r="DF149" s="454"/>
      <c r="DG149" s="454"/>
      <c r="DH149" s="454"/>
      <c r="DI149" s="454"/>
      <c r="DJ149" s="454"/>
      <c r="DK149" s="454"/>
      <c r="DL149" s="454"/>
      <c r="DM149" s="454"/>
      <c r="DN149" s="454"/>
      <c r="DO149" s="454"/>
      <c r="DP149" s="454"/>
      <c r="DQ149" s="454"/>
      <c r="DR149" s="454"/>
      <c r="DS149" s="454"/>
      <c r="DT149" s="454"/>
      <c r="DU149" s="454"/>
      <c r="DV149" s="454"/>
      <c r="DW149" s="454"/>
      <c r="DX149" s="454"/>
      <c r="DY149" s="454"/>
      <c r="DZ149" s="454"/>
    </row>
    <row r="150" spans="1:298" ht="13.5" customHeight="1">
      <c r="B150" s="353" t="s">
        <v>883</v>
      </c>
      <c r="AV150">
        <f>+AU153/V153</f>
        <v>1.4868649356184818</v>
      </c>
    </row>
    <row r="151" spans="1:298" s="90" customFormat="1" ht="18.75" customHeight="1">
      <c r="B151" s="91"/>
    </row>
    <row r="152" spans="1:298" ht="15.6">
      <c r="B152" s="464" t="s">
        <v>869</v>
      </c>
      <c r="C152" s="273" t="s">
        <v>1074</v>
      </c>
      <c r="D152" s="618" t="s">
        <v>503</v>
      </c>
      <c r="E152" s="618" t="s">
        <v>504</v>
      </c>
      <c r="F152" s="618" t="s">
        <v>505</v>
      </c>
      <c r="G152" s="618" t="s">
        <v>506</v>
      </c>
      <c r="H152" s="618" t="s">
        <v>507</v>
      </c>
      <c r="I152" s="618" t="s">
        <v>508</v>
      </c>
      <c r="J152" s="618" t="s">
        <v>509</v>
      </c>
      <c r="K152" s="618" t="s">
        <v>510</v>
      </c>
      <c r="L152" s="618" t="s">
        <v>511</v>
      </c>
      <c r="M152" s="618" t="s">
        <v>512</v>
      </c>
      <c r="N152" s="618" t="s">
        <v>513</v>
      </c>
      <c r="O152" s="618" t="s">
        <v>514</v>
      </c>
      <c r="P152" s="618" t="s">
        <v>515</v>
      </c>
      <c r="Q152" s="618" t="s">
        <v>516</v>
      </c>
      <c r="R152" s="618" t="s">
        <v>517</v>
      </c>
      <c r="S152" s="618" t="s">
        <v>518</v>
      </c>
      <c r="T152" s="618" t="s">
        <v>519</v>
      </c>
      <c r="U152" s="618" t="s">
        <v>520</v>
      </c>
      <c r="V152" s="618" t="s">
        <v>521</v>
      </c>
      <c r="W152" s="618" t="s">
        <v>522</v>
      </c>
      <c r="X152" s="618" t="s">
        <v>523</v>
      </c>
      <c r="Y152" s="618" t="s">
        <v>524</v>
      </c>
      <c r="Z152" s="618" t="s">
        <v>525</v>
      </c>
      <c r="AA152" s="618" t="s">
        <v>526</v>
      </c>
      <c r="AB152" s="618" t="s">
        <v>527</v>
      </c>
      <c r="AC152" s="618" t="s">
        <v>528</v>
      </c>
      <c r="AD152" s="618" t="s">
        <v>529</v>
      </c>
      <c r="AE152" s="618" t="s">
        <v>530</v>
      </c>
      <c r="AF152" s="618" t="s">
        <v>531</v>
      </c>
      <c r="AG152" s="618" t="s">
        <v>532</v>
      </c>
      <c r="AH152" s="618" t="s">
        <v>533</v>
      </c>
      <c r="AI152" s="618" t="s">
        <v>534</v>
      </c>
      <c r="AJ152" s="618" t="s">
        <v>535</v>
      </c>
      <c r="AK152" s="618" t="s">
        <v>536</v>
      </c>
      <c r="AL152" s="618" t="s">
        <v>537</v>
      </c>
      <c r="AM152" s="618" t="s">
        <v>538</v>
      </c>
      <c r="AN152" s="618" t="s">
        <v>539</v>
      </c>
      <c r="AO152" s="618" t="s">
        <v>540</v>
      </c>
      <c r="AP152" s="618" t="s">
        <v>541</v>
      </c>
      <c r="AQ152" s="618" t="s">
        <v>542</v>
      </c>
      <c r="AR152" s="618" t="s">
        <v>543</v>
      </c>
      <c r="AS152" s="618" t="s">
        <v>544</v>
      </c>
      <c r="AT152" s="618" t="s">
        <v>545</v>
      </c>
      <c r="AU152" s="618" t="s">
        <v>68</v>
      </c>
      <c r="AV152" s="618" t="s">
        <v>69</v>
      </c>
      <c r="AW152" s="618" t="s">
        <v>70</v>
      </c>
      <c r="AX152" s="618" t="s">
        <v>71</v>
      </c>
      <c r="AY152" s="618" t="s">
        <v>72</v>
      </c>
      <c r="AZ152" s="618" t="s">
        <v>73</v>
      </c>
      <c r="BA152" s="618" t="s">
        <v>74</v>
      </c>
      <c r="BB152" s="618" t="s">
        <v>75</v>
      </c>
      <c r="BC152" s="618" t="s">
        <v>76</v>
      </c>
      <c r="BD152" s="618" t="s">
        <v>77</v>
      </c>
      <c r="BE152" s="618" t="s">
        <v>78</v>
      </c>
      <c r="BF152" s="618" t="s">
        <v>79</v>
      </c>
      <c r="BG152" s="618" t="s">
        <v>80</v>
      </c>
      <c r="BH152" s="618" t="s">
        <v>81</v>
      </c>
      <c r="BI152" s="618" t="s">
        <v>82</v>
      </c>
      <c r="BJ152" s="618" t="s">
        <v>83</v>
      </c>
      <c r="BK152" s="618" t="s">
        <v>84</v>
      </c>
      <c r="BL152" s="618" t="s">
        <v>85</v>
      </c>
      <c r="BM152" s="618" t="s">
        <v>86</v>
      </c>
      <c r="BN152" s="618" t="s">
        <v>87</v>
      </c>
      <c r="BO152" s="618" t="s">
        <v>88</v>
      </c>
      <c r="BP152" s="618" t="s">
        <v>89</v>
      </c>
      <c r="BQ152" s="618" t="s">
        <v>90</v>
      </c>
      <c r="BR152" s="618" t="s">
        <v>91</v>
      </c>
      <c r="BS152" s="618" t="s">
        <v>92</v>
      </c>
      <c r="BT152" s="618" t="s">
        <v>93</v>
      </c>
      <c r="BU152" s="618" t="s">
        <v>94</v>
      </c>
      <c r="BV152" s="618" t="s">
        <v>95</v>
      </c>
      <c r="BW152" s="618" t="s">
        <v>96</v>
      </c>
      <c r="BX152" s="618" t="s">
        <v>97</v>
      </c>
      <c r="BY152" s="618" t="s">
        <v>98</v>
      </c>
      <c r="BZ152" s="618" t="s">
        <v>99</v>
      </c>
      <c r="CA152" s="618" t="s">
        <v>49</v>
      </c>
      <c r="CB152" s="618" t="s">
        <v>50</v>
      </c>
      <c r="CC152" s="618" t="s">
        <v>51</v>
      </c>
      <c r="CD152" s="618" t="s">
        <v>52</v>
      </c>
      <c r="CE152" s="618" t="s">
        <v>53</v>
      </c>
      <c r="CF152" s="618" t="s">
        <v>54</v>
      </c>
      <c r="CG152" s="618" t="s">
        <v>55</v>
      </c>
      <c r="CH152" s="618" t="s">
        <v>56</v>
      </c>
      <c r="CI152" s="618" t="s">
        <v>57</v>
      </c>
      <c r="CJ152" s="618" t="s">
        <v>58</v>
      </c>
      <c r="CK152" s="618" t="s">
        <v>59</v>
      </c>
      <c r="CL152" s="618" t="s">
        <v>60</v>
      </c>
      <c r="CM152" s="618" t="s">
        <v>61</v>
      </c>
      <c r="CN152" s="618" t="s">
        <v>62</v>
      </c>
      <c r="CO152" s="618" t="s">
        <v>63</v>
      </c>
      <c r="CP152" s="618" t="s">
        <v>64</v>
      </c>
      <c r="CQ152" s="618" t="s">
        <v>65</v>
      </c>
      <c r="CR152" s="618" t="s">
        <v>100</v>
      </c>
      <c r="CS152" s="618" t="s">
        <v>105</v>
      </c>
      <c r="CT152" s="618" t="s">
        <v>546</v>
      </c>
      <c r="CU152" s="618" t="s">
        <v>547</v>
      </c>
      <c r="CV152" s="618" t="s">
        <v>548</v>
      </c>
      <c r="CW152" s="618" t="s">
        <v>549</v>
      </c>
      <c r="CX152" s="618" t="s">
        <v>550</v>
      </c>
      <c r="CY152" s="618" t="s">
        <v>551</v>
      </c>
      <c r="CZ152" s="618" t="s">
        <v>552</v>
      </c>
      <c r="DA152" s="618" t="s">
        <v>553</v>
      </c>
      <c r="DB152" s="618" t="s">
        <v>554</v>
      </c>
      <c r="DC152" s="618" t="s">
        <v>555</v>
      </c>
      <c r="DD152" s="618" t="s">
        <v>556</v>
      </c>
      <c r="DE152" s="618"/>
      <c r="DF152" s="618"/>
      <c r="DG152" s="618"/>
      <c r="DH152" s="618"/>
      <c r="DI152" s="618"/>
      <c r="DJ152" s="618"/>
      <c r="DK152" s="618"/>
      <c r="DL152" s="618"/>
      <c r="DM152" s="618"/>
      <c r="DN152" s="618"/>
      <c r="DO152" s="618"/>
      <c r="DP152" s="618"/>
      <c r="DQ152" s="618"/>
      <c r="DR152" s="618"/>
      <c r="DS152" s="618"/>
      <c r="DT152" s="618"/>
      <c r="DU152" s="618"/>
      <c r="DV152" s="618"/>
      <c r="DW152" s="618"/>
      <c r="DX152" s="618"/>
      <c r="DY152" s="618"/>
      <c r="DZ152" s="618"/>
    </row>
    <row r="153" spans="1:298" s="578" customFormat="1">
      <c r="A153" s="578" t="s">
        <v>1457</v>
      </c>
      <c r="B153" s="567" t="s">
        <v>1021</v>
      </c>
      <c r="C153" s="576">
        <v>10000</v>
      </c>
      <c r="D153" s="577"/>
      <c r="E153" s="577"/>
      <c r="F153" s="577"/>
      <c r="G153" s="577"/>
      <c r="H153" s="577"/>
      <c r="I153" s="577"/>
      <c r="J153" s="577"/>
      <c r="K153" s="577"/>
      <c r="L153" s="577"/>
      <c r="M153" s="577"/>
      <c r="N153" s="577"/>
      <c r="O153" s="577"/>
      <c r="P153" s="577"/>
      <c r="Q153" s="577"/>
      <c r="R153" s="577"/>
      <c r="S153" s="577">
        <f>AVERAGE('monthly data'!AX151:AZ151)</f>
        <v>39.970002194966412</v>
      </c>
      <c r="T153" s="577">
        <f>AVERAGE('monthly data'!BA151:BC151)</f>
        <v>39.27852433702666</v>
      </c>
      <c r="U153" s="577">
        <f>AVERAGE('monthly data'!BD151:BF151)</f>
        <v>39.099592594859509</v>
      </c>
      <c r="V153" s="577">
        <f>AVERAGE('monthly data'!BG151:BI151)</f>
        <v>38.44553488256782</v>
      </c>
      <c r="W153" s="577">
        <f>AVERAGE('monthly data'!BJ151:BL151)</f>
        <v>37.962561417277179</v>
      </c>
      <c r="X153" s="577">
        <f>AVERAGE('monthly data'!BM151:BO151)</f>
        <v>38.765920803641357</v>
      </c>
      <c r="Y153" s="577">
        <f>AVERAGE('monthly data'!BP151:BR151)</f>
        <v>40.164608659502321</v>
      </c>
      <c r="Z153" s="577">
        <f>AVERAGE('monthly data'!BS151:BU151)</f>
        <v>43.226907394253487</v>
      </c>
      <c r="AA153" s="577">
        <f>AVERAGE('monthly data'!BV151:BX151)</f>
        <v>41.938956259737296</v>
      </c>
      <c r="AB153" s="577">
        <f>AVERAGE('monthly data'!BY151:CA151)</f>
        <v>41.334628647665305</v>
      </c>
      <c r="AC153" s="577">
        <f>AVERAGE('monthly data'!CB151:CD151)</f>
        <v>39.721028792454852</v>
      </c>
      <c r="AD153" s="577">
        <f>AVERAGE('monthly data'!CE151:CG151)</f>
        <v>38.965840738966897</v>
      </c>
      <c r="AE153" s="577">
        <f>AVERAGE('monthly data'!CH151:CJ151)</f>
        <v>38.213944106684195</v>
      </c>
      <c r="AF153" s="577">
        <f>AVERAGE('monthly data'!CK151:CM151)</f>
        <v>38.849686856154392</v>
      </c>
      <c r="AG153" s="577">
        <f>AVERAGE('monthly data'!CN151:CP151)</f>
        <v>40.229496294835975</v>
      </c>
      <c r="AH153" s="577">
        <f>AVERAGE('monthly data'!CQ151:CS151)</f>
        <v>42.642531105881702</v>
      </c>
      <c r="AI153" s="577">
        <f>AVERAGE('monthly data'!CT151:CV151)</f>
        <v>42.289466845181053</v>
      </c>
      <c r="AJ153" s="577">
        <f>AVERAGE('monthly data'!CW151:CY151)</f>
        <v>43.727463678460346</v>
      </c>
      <c r="AK153" s="577">
        <f>AVERAGE('monthly data'!CZ151:DB151)</f>
        <v>45.698500718257442</v>
      </c>
      <c r="AL153" s="577">
        <f>AVERAGE('monthly data'!DC151:DE151)</f>
        <v>47.003448892064341</v>
      </c>
      <c r="AM153" s="577">
        <f>AVERAGE('monthly data'!DF151:DH151)</f>
        <v>47.913523425993468</v>
      </c>
      <c r="AN153" s="577">
        <f>AVERAGE('monthly data'!DI151:DK151)</f>
        <v>49.065952737178684</v>
      </c>
      <c r="AO153" s="577">
        <f>AVERAGE('monthly data'!DL151:DN151)</f>
        <v>50.739510542670892</v>
      </c>
      <c r="AP153" s="577">
        <f>AVERAGE('monthly data'!DO151:DQ151)</f>
        <v>52.355405140094156</v>
      </c>
      <c r="AQ153" s="577">
        <f>AVERAGE('monthly data'!DR151:DT151)</f>
        <v>53.643950674841825</v>
      </c>
      <c r="AR153" s="577">
        <f>AVERAGE('monthly data'!DU151:DW151)</f>
        <v>54.821522729108182</v>
      </c>
      <c r="AS153" s="577">
        <f>AVERAGE('monthly data'!DX151:DZ151)</f>
        <v>55.130468884763097</v>
      </c>
      <c r="AT153" s="577">
        <f>AVERAGE('monthly data'!EA151:EC151)</f>
        <v>54.728382114396595</v>
      </c>
      <c r="AU153" s="577">
        <f>AVERAGE('monthly data'!ED151:EF151)</f>
        <v>57.1633177479873</v>
      </c>
      <c r="AV153" s="577">
        <f>AVERAGE('monthly data'!EG151:EI151)</f>
        <v>59.296217401142087</v>
      </c>
      <c r="AW153" s="577">
        <f>AVERAGE('monthly data'!EJ151:EL151)</f>
        <v>60.21013344363606</v>
      </c>
      <c r="AX153" s="577">
        <f>AVERAGE('monthly data'!EM151:EO151)</f>
        <v>60.935617974212754</v>
      </c>
      <c r="AY153" s="577">
        <f>AVERAGE('monthly data'!EP151:ER151)</f>
        <v>63.92804278703715</v>
      </c>
      <c r="AZ153" s="577">
        <f>AVERAGE('monthly data'!ES151:EU151)</f>
        <v>64.486383912559219</v>
      </c>
      <c r="BA153" s="577">
        <f>AVERAGE('monthly data'!EV151:EX151)</f>
        <v>65.149651655720092</v>
      </c>
      <c r="BB153" s="577">
        <f>AVERAGE('monthly data'!EY151:FA151)</f>
        <v>65.617483881661769</v>
      </c>
      <c r="BC153" s="577">
        <f>AVERAGE('monthly data'!FB151:FD151)</f>
        <v>68.255930169301038</v>
      </c>
      <c r="BD153" s="577">
        <f>AVERAGE('monthly data'!FE151:FG151)</f>
        <v>72.837886741695002</v>
      </c>
      <c r="BE153" s="577">
        <f>AVERAGE('monthly data'!FH151:FJ151)</f>
        <v>77.926103577784701</v>
      </c>
      <c r="BF153" s="577">
        <f>AVERAGE('monthly data'!FK151:FM151)</f>
        <v>80.178300090948113</v>
      </c>
      <c r="BG153" s="577">
        <f>AVERAGE('monthly data'!FN151:FP151)</f>
        <v>81.196529741498736</v>
      </c>
      <c r="BH153" s="577">
        <f>AVERAGE('monthly data'!FQ151:FS151)</f>
        <v>81.328824094426565</v>
      </c>
      <c r="BI153" s="577">
        <f>AVERAGE('monthly data'!FT151:FV151)</f>
        <v>82.811697820288742</v>
      </c>
      <c r="BJ153" s="577">
        <f>AVERAGE('monthly data'!FW151:FY151)</f>
        <v>84.817636733120608</v>
      </c>
      <c r="BK153" s="577">
        <f>AVERAGE('monthly data'!FZ151:GB151)</f>
        <v>83.627824436899687</v>
      </c>
      <c r="BL153" s="577">
        <f>AVERAGE('monthly data'!GC151:GE151)</f>
        <v>84.575046104774245</v>
      </c>
      <c r="BM153" s="577">
        <f>AVERAGE('monthly data'!GF151:GH151)</f>
        <v>84.583447007612634</v>
      </c>
      <c r="BN153" s="577">
        <f>AVERAGE('monthly data'!GI151:GK151)</f>
        <v>84.980944916105457</v>
      </c>
      <c r="BO153" s="577">
        <f>AVERAGE('monthly data'!GL151:GN151)</f>
        <v>85.789961765364225</v>
      </c>
      <c r="BP153" s="577">
        <f>AVERAGE('monthly data'!GO151:GQ151)</f>
        <v>88.901620303243064</v>
      </c>
      <c r="BQ153" s="577">
        <f>AVERAGE('monthly data'!GR151:GT151)</f>
        <v>90.586771305817692</v>
      </c>
      <c r="BR153" s="577">
        <f>AVERAGE('monthly data'!GU151:GW151)</f>
        <v>91.632105076089161</v>
      </c>
      <c r="BS153" s="577">
        <f>AVERAGE('monthly data'!GX151:GZ151)</f>
        <v>92.608427003269583</v>
      </c>
      <c r="BT153" s="577">
        <f>AVERAGE('monthly data'!HA151:HC151)</f>
        <v>95.173896460819705</v>
      </c>
      <c r="BU153" s="577">
        <f>AVERAGE('monthly data'!HD151:HF151)</f>
        <v>95.721250957158261</v>
      </c>
      <c r="BV153" s="577">
        <f>AVERAGE('monthly data'!HG151:HI151)</f>
        <v>95.843649356530975</v>
      </c>
      <c r="BW153" s="577">
        <f>AVERAGE('monthly data'!HJ151:HL151)</f>
        <v>96.829156824455438</v>
      </c>
      <c r="BX153" s="577">
        <f>AVERAGE('monthly data'!HM151:HO151)</f>
        <v>98.671549572871939</v>
      </c>
      <c r="BY153" s="577">
        <f>AVERAGE('monthly data'!HP151:HR151)</f>
        <v>99.762564888611166</v>
      </c>
      <c r="BZ153" s="577">
        <f>AVERAGE('monthly data'!HS151:HU151)</f>
        <v>100.10252309465407</v>
      </c>
      <c r="CA153" s="577">
        <f>AVERAGE('monthly data'!HV151:HX151)</f>
        <v>99.833788165613768</v>
      </c>
      <c r="CB153" s="577">
        <f>AVERAGE('monthly data'!HY151:IA151)</f>
        <v>100.67779647547029</v>
      </c>
      <c r="CC153" s="577">
        <f>AVERAGE('monthly data'!IB151:ID151)</f>
        <v>100.72619273589471</v>
      </c>
      <c r="CD153" s="577">
        <f>AVERAGE('monthly data'!IE151:IG151)</f>
        <v>101.1817397699382</v>
      </c>
      <c r="CE153" s="577">
        <f>AVERAGE('monthly data'!IH151:IJ151)</f>
        <v>100.81831677873699</v>
      </c>
      <c r="CF153" s="577">
        <f>AVERAGE('monthly data'!IK151:IM151)</f>
        <v>102.66216804984658</v>
      </c>
      <c r="CG153" s="577">
        <f>AVERAGE('monthly data'!IN151:IP151)</f>
        <v>103.74669449824512</v>
      </c>
      <c r="CH153" s="577">
        <f>AVERAGE('monthly data'!IQ151:IS151)</f>
        <v>105.28183251866399</v>
      </c>
      <c r="CI153" s="577">
        <f>AVERAGE('monthly data'!IT151:IV151)</f>
        <v>105.36203008436702</v>
      </c>
      <c r="CJ153" s="577">
        <f>AVERAGE('monthly data'!IW151:IY151)</f>
        <v>107.71696211949747</v>
      </c>
      <c r="CK153" s="577">
        <f>AVERAGE('monthly data'!IZ151:JB151)</f>
        <v>110.36316633062422</v>
      </c>
      <c r="CL153" s="577">
        <f>AVERAGE('monthly data'!JC151:JE151)</f>
        <v>112.67665736018127</v>
      </c>
      <c r="CM153" s="577">
        <f>AVERAGE('monthly data'!JF151:JH151)</f>
        <v>113.5198383513525</v>
      </c>
      <c r="CN153" s="577">
        <f>AVERAGE('monthly data'!JI151:JK151)</f>
        <v>114.37468981146931</v>
      </c>
      <c r="CO153" s="577">
        <f>AVERAGE('monthly data'!JL151:JN151)</f>
        <v>114.20406985093587</v>
      </c>
      <c r="CP153" s="577">
        <f>AVERAGE('monthly data'!JO151:JQ151)</f>
        <v>115.11432504336199</v>
      </c>
      <c r="CQ153" s="577">
        <f>AVERAGE('monthly data'!JR151:JT151)</f>
        <v>114.59628222051175</v>
      </c>
      <c r="CR153" s="577">
        <f>AVERAGE('monthly data'!JU151:JW151)</f>
        <v>117.27792444599999</v>
      </c>
      <c r="CS153" s="577">
        <f>AVERAGE('monthly data'!JX151:JZ151)</f>
        <v>116.23063514615683</v>
      </c>
      <c r="CT153" s="577">
        <f>AVERAGE('monthly data'!KA151:KC151)</f>
        <v>115.34353302789231</v>
      </c>
      <c r="CU153" s="577">
        <f>AVERAGE('monthly data'!KD151:KF151)</f>
        <v>115.69621376066327</v>
      </c>
      <c r="CV153" s="577">
        <f>AVERAGE('monthly data'!KG151:KI151)</f>
        <v>117.69777140290451</v>
      </c>
      <c r="CW153" s="577">
        <f>AVERAGE('monthly data'!KJ151:KL151)</f>
        <v>119.05116171878278</v>
      </c>
      <c r="CX153" s="577">
        <f>AVERAGE('monthly data'!KM151:KO151)</f>
        <v>122.24635218827986</v>
      </c>
      <c r="CY153" s="577">
        <f>AVERAGE('monthly data'!KP151:KR151)</f>
        <v>125.16496240504375</v>
      </c>
      <c r="CZ153" s="577">
        <f>AVERAGE('monthly data'!KS151:KU151)</f>
        <v>127.99379119397479</v>
      </c>
      <c r="DA153" s="577">
        <f>AVERAGE('monthly data'!KV151:KX151)</f>
        <v>129.73576410881324</v>
      </c>
      <c r="DB153" s="577">
        <f>AVERAGE('monthly data'!KY151:LA151)</f>
        <v>128.42239047720275</v>
      </c>
      <c r="DC153" s="577">
        <f>AVERAGE('monthly data'!LB151:LD151)</f>
        <v>127.81270377573735</v>
      </c>
      <c r="DD153" s="577">
        <f>AVERAGE('monthly data'!LE151:LG151)</f>
        <v>43.119332142443795</v>
      </c>
      <c r="DE153" s="577"/>
      <c r="DF153" s="577"/>
      <c r="DG153" s="577"/>
      <c r="DH153" s="577"/>
      <c r="DI153" s="577"/>
      <c r="DJ153" s="577"/>
      <c r="DK153" s="577"/>
      <c r="DL153" s="577"/>
      <c r="DM153" s="577"/>
      <c r="DN153" s="577"/>
      <c r="DO153" s="577"/>
      <c r="DP153" s="577"/>
      <c r="DQ153" s="577"/>
      <c r="DR153" s="577"/>
      <c r="DS153" s="577"/>
      <c r="DT153" s="577"/>
      <c r="DU153" s="577"/>
      <c r="DV153" s="577"/>
      <c r="DW153" s="577"/>
      <c r="DX153" s="577"/>
      <c r="DY153" s="577"/>
      <c r="DZ153" s="577"/>
    </row>
    <row r="154" spans="1:298">
      <c r="B154" s="466" t="s">
        <v>635</v>
      </c>
      <c r="C154" s="470">
        <f>AVERAGE('monthly data'!B152:B152)</f>
        <v>7731.0982428003408</v>
      </c>
      <c r="D154" s="470"/>
      <c r="E154" s="470"/>
      <c r="F154" s="470"/>
      <c r="G154" s="470"/>
      <c r="H154" s="470"/>
      <c r="I154" s="470"/>
      <c r="J154" s="470"/>
      <c r="K154" s="470"/>
      <c r="L154" s="470"/>
      <c r="M154" s="470"/>
      <c r="N154" s="470"/>
      <c r="O154" s="470"/>
      <c r="P154" s="470"/>
      <c r="Q154" s="470"/>
      <c r="R154" s="470"/>
      <c r="S154" s="470"/>
      <c r="T154" s="470"/>
      <c r="U154" s="470"/>
      <c r="V154" s="470"/>
      <c r="W154" s="470"/>
      <c r="X154" s="470"/>
      <c r="Y154" s="470"/>
      <c r="Z154" s="470"/>
      <c r="AA154" s="470"/>
      <c r="AB154" s="470"/>
      <c r="AC154" s="470"/>
      <c r="AD154" s="470"/>
      <c r="AE154" s="470"/>
      <c r="AF154" s="470"/>
      <c r="AG154" s="470"/>
      <c r="AH154" s="470"/>
      <c r="AI154" s="470"/>
      <c r="AJ154" s="470"/>
      <c r="AK154" s="470"/>
      <c r="AL154" s="470"/>
      <c r="AM154" s="470">
        <f>AVERAGE('monthly data'!DF152:DH152)</f>
        <v>45.059340984908523</v>
      </c>
      <c r="AN154" s="470">
        <f>AVERAGE('monthly data'!DI152:DK152)</f>
        <v>46.240722776715607</v>
      </c>
      <c r="AO154" s="470">
        <f>AVERAGE('monthly data'!DL152:DN152)</f>
        <v>47.964557021588796</v>
      </c>
      <c r="AP154" s="470">
        <f>AVERAGE('monthly data'!DO152:DQ152)</f>
        <v>49.429923906737457</v>
      </c>
      <c r="AQ154" s="470">
        <f>AVERAGE('monthly data'!DR152:DT152)</f>
        <v>51.088852484130392</v>
      </c>
      <c r="AR154" s="470">
        <f>AVERAGE('monthly data'!DU152:DW152)</f>
        <v>51.91162230586928</v>
      </c>
      <c r="AS154" s="470">
        <f>AVERAGE('monthly data'!DX152:DZ152)</f>
        <v>52.349135405043022</v>
      </c>
      <c r="AT154" s="470">
        <f>AVERAGE('monthly data'!EA152:EC152)</f>
        <v>52.002590221139762</v>
      </c>
      <c r="AU154" s="470">
        <f>AVERAGE('monthly data'!ED152:EF152)</f>
        <v>55.545357253007722</v>
      </c>
      <c r="AV154" s="470">
        <f>AVERAGE('monthly data'!EG152:EI152)</f>
        <v>57.292064760700896</v>
      </c>
      <c r="AW154" s="470">
        <f>AVERAGE('monthly data'!EJ152:EL152)</f>
        <v>58.345287589823933</v>
      </c>
      <c r="AX154" s="470">
        <f>AVERAGE('monthly data'!EM152:EO152)</f>
        <v>59.332925219898357</v>
      </c>
      <c r="AY154" s="470">
        <f>AVERAGE('monthly data'!EP152:ER152)</f>
        <v>63.657986018125484</v>
      </c>
      <c r="AZ154" s="470">
        <f>AVERAGE('monthly data'!ES152:EU152)</f>
        <v>64.161922037952152</v>
      </c>
      <c r="BA154" s="470">
        <f>AVERAGE('monthly data'!EV152:EX152)</f>
        <v>64.841137332445541</v>
      </c>
      <c r="BB154" s="470">
        <f>AVERAGE('monthly data'!EY152:FA152)</f>
        <v>64.979561776568985</v>
      </c>
      <c r="BC154" s="470">
        <f>AVERAGE('monthly data'!FB152:FD152)</f>
        <v>67.24462011329841</v>
      </c>
      <c r="BD154" s="470">
        <f>AVERAGE('monthly data'!FE152:FG152)</f>
        <v>71.349263494335062</v>
      </c>
      <c r="BE154" s="470">
        <f>AVERAGE('monthly data'!FH152:FJ152)</f>
        <v>76.758402479753173</v>
      </c>
      <c r="BF154" s="470">
        <f>AVERAGE('monthly data'!FK152:FM152)</f>
        <v>79.637631747181487</v>
      </c>
      <c r="BG154" s="470">
        <f>AVERAGE('monthly data'!FN152:FP152)</f>
        <v>79.925980909262719</v>
      </c>
      <c r="BH154" s="470">
        <f>AVERAGE('monthly data'!FQ152:FS152)</f>
        <v>80.053578328160015</v>
      </c>
      <c r="BI154" s="470">
        <f>AVERAGE('monthly data'!FT152:FV152)</f>
        <v>82.077222569330672</v>
      </c>
      <c r="BJ154" s="470">
        <f>AVERAGE('monthly data'!FW152:FY152)</f>
        <v>84.737893481906212</v>
      </c>
      <c r="BK154" s="470">
        <f>AVERAGE('monthly data'!FZ152:GB152)</f>
        <v>83.11179175755791</v>
      </c>
      <c r="BL154" s="470">
        <f>AVERAGE('monthly data'!GC152:GE152)</f>
        <v>84.060891210325636</v>
      </c>
      <c r="BM154" s="470">
        <f>AVERAGE('monthly data'!GF152:GH152)</f>
        <v>84.397095742838076</v>
      </c>
      <c r="BN154" s="470">
        <f>AVERAGE('monthly data'!GI152:GK152)</f>
        <v>84.793498737956313</v>
      </c>
      <c r="BO154" s="470">
        <f>AVERAGE('monthly data'!GL152:GN152)</f>
        <v>85.039432513108409</v>
      </c>
      <c r="BP154" s="470">
        <f>AVERAGE('monthly data'!GO152:GQ152)</f>
        <v>87.488802615160395</v>
      </c>
      <c r="BQ154" s="470">
        <f>AVERAGE('monthly data'!GR152:GT152)</f>
        <v>88.963391588063132</v>
      </c>
      <c r="BR154" s="470">
        <f>AVERAGE('monthly data'!GU152:GW152)</f>
        <v>90.250177085214133</v>
      </c>
      <c r="BS154" s="470">
        <f>AVERAGE('monthly data'!GX152:GZ152)</f>
        <v>91.481609137611272</v>
      </c>
      <c r="BT154" s="470">
        <f>AVERAGE('monthly data'!HA152:HC152)</f>
        <v>93.989951402443054</v>
      </c>
      <c r="BU154" s="470">
        <f>AVERAGE('monthly data'!HD152:HF152)</f>
        <v>94.42218048247743</v>
      </c>
      <c r="BV154" s="470">
        <f>AVERAGE('monthly data'!HG152:HI152)</f>
        <v>94.22218269312468</v>
      </c>
      <c r="BW154" s="470">
        <f>AVERAGE('monthly data'!HJ152:HL152)</f>
        <v>95.536092867030575</v>
      </c>
      <c r="BX154" s="470">
        <f>AVERAGE('monthly data'!HM152:HO152)</f>
        <v>97.475197154725038</v>
      </c>
      <c r="BY154" s="470">
        <f>AVERAGE('monthly data'!HP152:HR152)</f>
        <v>98.792258427671911</v>
      </c>
      <c r="BZ154" s="470">
        <f>AVERAGE('monthly data'!HS152:HU152)</f>
        <v>98.333760069006374</v>
      </c>
      <c r="CA154" s="470">
        <f>AVERAGE('monthly data'!HV152:HX152)</f>
        <v>98.643929206288661</v>
      </c>
      <c r="CB154" s="470">
        <f>AVERAGE('monthly data'!HY152:IA152)</f>
        <v>99.631592421149151</v>
      </c>
      <c r="CC154" s="470">
        <f>AVERAGE('monthly data'!IB152:ID152)</f>
        <v>99.396649704271951</v>
      </c>
      <c r="CD154" s="470">
        <f>AVERAGE('monthly data'!IE152:IG152)</f>
        <v>99.660472263961296</v>
      </c>
      <c r="CE154" s="470">
        <f>AVERAGE('monthly data'!IH152:IJ152)</f>
        <v>99.243449276963943</v>
      </c>
      <c r="CF154" s="470">
        <f>AVERAGE('monthly data'!IK152:IM152)</f>
        <v>101.26415855444391</v>
      </c>
      <c r="CG154" s="470">
        <f>AVERAGE('monthly data'!IN152:IP152)</f>
        <v>102.26159896374485</v>
      </c>
      <c r="CH154" s="470">
        <f>AVERAGE('monthly data'!IQ152:IS152)</f>
        <v>104.17239330123398</v>
      </c>
      <c r="CI154" s="470">
        <f>AVERAGE('monthly data'!IT152:IV152)</f>
        <v>104.40045350397689</v>
      </c>
      <c r="CJ154" s="470">
        <f>AVERAGE('monthly data'!IW152:IY152)</f>
        <v>106.6277034214101</v>
      </c>
      <c r="CK154" s="470">
        <f>AVERAGE('monthly data'!IZ152:JB152)</f>
        <v>109.16090748685743</v>
      </c>
      <c r="CL154" s="470">
        <f>AVERAGE('monthly data'!JC152:JE152)</f>
        <v>111.31551224808543</v>
      </c>
      <c r="CM154" s="470">
        <f>AVERAGE('monthly data'!JF152:JH152)</f>
        <v>112.22951296132469</v>
      </c>
      <c r="CN154" s="470">
        <f>AVERAGE('monthly data'!JI152:JK152)</f>
        <v>112.88508698968049</v>
      </c>
      <c r="CO154" s="470">
        <f>AVERAGE('monthly data'!JL152:JN152)</f>
        <v>112.77419353627836</v>
      </c>
      <c r="CP154" s="470">
        <f>AVERAGE('monthly data'!JO152:JQ152)</f>
        <v>113.07468079220848</v>
      </c>
      <c r="CQ154" s="470">
        <f>AVERAGE('monthly data'!JR152:JT152)</f>
        <v>112.19384747193517</v>
      </c>
      <c r="CR154" s="470">
        <f>AVERAGE('monthly data'!JU152:JW152)</f>
        <v>115.37752968187363</v>
      </c>
      <c r="CS154" s="470">
        <f>AVERAGE('monthly data'!JX152:JZ152)</f>
        <v>113.75809778743762</v>
      </c>
      <c r="CT154" s="470">
        <f>AVERAGE('monthly data'!KA152:KC152)</f>
        <v>112.50527536067831</v>
      </c>
      <c r="CU154" s="470">
        <f>AVERAGE('monthly data'!KD152:KF152)</f>
        <v>113.04027551129121</v>
      </c>
      <c r="CV154" s="470">
        <f>AVERAGE('monthly data'!KG152:KI152)</f>
        <v>114.98222923484347</v>
      </c>
      <c r="CW154" s="470">
        <f>AVERAGE('monthly data'!KJ152:KL152)</f>
        <v>116.01685351583778</v>
      </c>
      <c r="CX154" s="470">
        <f>AVERAGE('monthly data'!KM152:KO152)</f>
        <v>119.88393415830903</v>
      </c>
      <c r="CY154" s="470">
        <f>AVERAGE('monthly data'!KP152:KR152)</f>
        <v>123.22509843300448</v>
      </c>
      <c r="CZ154" s="470">
        <f>AVERAGE('monthly data'!KS152:KU152)</f>
        <v>126.15160273753681</v>
      </c>
      <c r="DA154" s="470">
        <f>AVERAGE('monthly data'!KV152:KX152)</f>
        <v>128.00032927893349</v>
      </c>
      <c r="DB154" s="470">
        <f>AVERAGE('monthly data'!KY152:LA152)</f>
        <v>126.12289934222662</v>
      </c>
      <c r="DC154" s="470">
        <f>AVERAGE('monthly data'!LB152:LD152)</f>
        <v>124.69032138649375</v>
      </c>
      <c r="DD154" s="470">
        <f>AVERAGE('monthly data'!LE152:LG152)</f>
        <v>40.164768208088681</v>
      </c>
      <c r="DE154" s="470"/>
      <c r="DF154" s="470"/>
      <c r="DG154" s="470"/>
      <c r="DH154" s="470"/>
      <c r="DI154" s="470"/>
      <c r="DJ154" s="470"/>
      <c r="DK154" s="470"/>
      <c r="DL154" s="470"/>
      <c r="DM154" s="470"/>
      <c r="DN154" s="470"/>
      <c r="DO154" s="470"/>
      <c r="DP154" s="470"/>
      <c r="DQ154" s="470"/>
      <c r="DR154" s="470"/>
      <c r="DS154" s="470"/>
      <c r="DT154" s="470"/>
      <c r="DU154" s="470"/>
      <c r="DV154" s="470"/>
      <c r="DW154" s="470"/>
      <c r="DX154" s="470"/>
      <c r="DY154" s="470"/>
      <c r="DZ154" s="470"/>
      <c r="EA154" s="470"/>
      <c r="EB154" s="470"/>
      <c r="EC154" s="470"/>
      <c r="ED154" s="470"/>
      <c r="EE154" s="470"/>
      <c r="EF154" s="470"/>
      <c r="EG154" s="470"/>
      <c r="EH154" s="470"/>
      <c r="EI154" s="470"/>
      <c r="EJ154" s="470"/>
      <c r="EK154" s="470"/>
      <c r="EL154" s="470"/>
      <c r="EM154" s="470"/>
      <c r="EN154" s="470"/>
      <c r="EO154" s="470"/>
      <c r="EP154" s="470"/>
      <c r="EQ154" s="470"/>
      <c r="ER154" s="470"/>
      <c r="ES154" s="470"/>
      <c r="ET154" s="470"/>
      <c r="EU154" s="470"/>
      <c r="EV154" s="470"/>
      <c r="EW154" s="470"/>
      <c r="EX154" s="470"/>
      <c r="EY154" s="470"/>
      <c r="EZ154" s="470"/>
      <c r="FA154" s="470"/>
      <c r="FB154" s="470"/>
      <c r="FC154" s="470"/>
      <c r="FD154" s="470"/>
      <c r="FE154" s="470"/>
      <c r="FF154" s="470"/>
      <c r="FG154" s="470"/>
      <c r="FH154" s="470"/>
      <c r="FI154" s="470"/>
      <c r="FJ154" s="470"/>
      <c r="FK154" s="470"/>
      <c r="FL154" s="470"/>
      <c r="FM154" s="470"/>
      <c r="FN154" s="470"/>
      <c r="FO154" s="470"/>
      <c r="FP154" s="470"/>
      <c r="FQ154" s="470"/>
      <c r="FR154" s="470"/>
      <c r="FS154" s="470"/>
      <c r="FT154" s="470"/>
      <c r="FU154" s="470"/>
      <c r="FV154" s="470"/>
      <c r="FW154" s="470"/>
      <c r="FX154" s="470"/>
      <c r="FY154" s="470"/>
      <c r="FZ154" s="470"/>
      <c r="GA154" s="470"/>
      <c r="GB154" s="470"/>
      <c r="GC154" s="470"/>
      <c r="GD154" s="470"/>
      <c r="GE154" s="470"/>
      <c r="GF154" s="470"/>
      <c r="GG154" s="470"/>
      <c r="GH154" s="470"/>
      <c r="GI154" s="470"/>
      <c r="GJ154" s="470"/>
      <c r="GK154" s="470"/>
      <c r="GL154" s="470"/>
      <c r="GM154" s="470"/>
      <c r="GN154" s="470"/>
      <c r="GO154" s="470"/>
      <c r="GP154" s="470"/>
      <c r="GQ154" s="470"/>
      <c r="GR154" s="470"/>
      <c r="GS154" s="470"/>
      <c r="GT154" s="470"/>
      <c r="GU154" s="470"/>
      <c r="GV154" s="470"/>
      <c r="GW154" s="470"/>
      <c r="GX154" s="470"/>
      <c r="GY154" s="470"/>
      <c r="GZ154" s="470"/>
      <c r="HA154" s="470"/>
      <c r="HB154" s="470"/>
      <c r="HC154" s="470"/>
      <c r="HD154" s="470"/>
      <c r="HE154" s="470"/>
      <c r="HF154" s="470"/>
      <c r="HG154" s="470"/>
      <c r="HH154" s="470"/>
      <c r="HI154" s="470"/>
      <c r="HJ154" s="470"/>
      <c r="HK154" s="470"/>
      <c r="HL154" s="470"/>
      <c r="HM154" s="470"/>
      <c r="HN154" s="470"/>
      <c r="HO154" s="470"/>
      <c r="HP154" s="470"/>
      <c r="HQ154" s="470"/>
      <c r="HR154" s="470"/>
      <c r="HS154" s="470"/>
      <c r="HT154" s="470"/>
      <c r="HU154" s="470"/>
      <c r="HV154" s="470"/>
      <c r="HW154" s="470"/>
      <c r="HX154" s="470"/>
      <c r="HY154" s="470"/>
      <c r="HZ154" s="470"/>
      <c r="IA154" s="470"/>
      <c r="IB154" s="470"/>
      <c r="IC154" s="470"/>
      <c r="ID154" s="470"/>
      <c r="IE154" s="470"/>
      <c r="IF154" s="470"/>
      <c r="IG154" s="470"/>
      <c r="IH154" s="470"/>
      <c r="II154" s="470"/>
      <c r="IJ154" s="470"/>
      <c r="IK154" s="470"/>
      <c r="IL154" s="470"/>
      <c r="IM154" s="470"/>
      <c r="IN154" s="470"/>
      <c r="IO154" s="470"/>
      <c r="IP154" s="470"/>
      <c r="IQ154" s="470"/>
      <c r="IR154" s="470"/>
      <c r="IS154" s="470"/>
      <c r="IT154" s="470"/>
      <c r="IU154" s="470"/>
      <c r="IV154" s="470"/>
      <c r="IW154" s="470"/>
      <c r="IX154" s="470"/>
      <c r="IY154" s="470"/>
      <c r="IZ154" s="470"/>
      <c r="JA154" s="470"/>
      <c r="JB154" s="470"/>
      <c r="JC154" s="470"/>
      <c r="JD154" s="470"/>
      <c r="JE154" s="470"/>
      <c r="JF154" s="470"/>
      <c r="JG154" s="470"/>
      <c r="JH154" s="470"/>
      <c r="JI154" s="470"/>
      <c r="JJ154" s="470"/>
      <c r="JK154" s="470"/>
      <c r="JL154" s="470"/>
      <c r="JM154" s="470"/>
      <c r="JN154" s="470"/>
      <c r="JO154" s="470"/>
      <c r="JP154" s="470"/>
      <c r="JQ154" s="470"/>
      <c r="JR154" s="470"/>
      <c r="JS154" s="470"/>
      <c r="JT154" s="470"/>
      <c r="JU154" s="470"/>
      <c r="JV154" s="470"/>
      <c r="JW154" s="470"/>
      <c r="JX154" s="470"/>
      <c r="JY154" s="470"/>
      <c r="JZ154" s="470"/>
      <c r="KA154" s="470"/>
      <c r="KB154" s="470"/>
      <c r="KC154" s="470"/>
      <c r="KD154" s="470"/>
      <c r="KE154" s="470"/>
      <c r="KF154" s="470"/>
      <c r="KG154" s="470"/>
      <c r="KH154" s="470"/>
      <c r="KI154" s="470"/>
      <c r="KJ154" s="470"/>
      <c r="KK154" s="470"/>
      <c r="KL154" s="470"/>
    </row>
    <row r="155" spans="1:298">
      <c r="B155" s="467" t="s">
        <v>633</v>
      </c>
      <c r="C155" s="471">
        <f>AVERAGE('monthly data'!B153:B153)</f>
        <v>2082.2320606066373</v>
      </c>
      <c r="D155" s="471"/>
      <c r="E155" s="471"/>
      <c r="F155" s="471"/>
      <c r="G155" s="471"/>
      <c r="H155" s="471"/>
      <c r="I155" s="471"/>
      <c r="J155" s="471"/>
      <c r="K155" s="471"/>
      <c r="L155" s="471"/>
      <c r="M155" s="471"/>
      <c r="N155" s="471"/>
      <c r="O155" s="471"/>
      <c r="P155" s="471"/>
      <c r="Q155" s="471"/>
      <c r="R155" s="471"/>
      <c r="S155" s="471"/>
      <c r="T155" s="471"/>
      <c r="U155" s="471"/>
      <c r="V155" s="471"/>
      <c r="W155" s="471"/>
      <c r="X155" s="471"/>
      <c r="Y155" s="471"/>
      <c r="Z155" s="471"/>
      <c r="AA155" s="471"/>
      <c r="AB155" s="471"/>
      <c r="AC155" s="471"/>
      <c r="AD155" s="471"/>
      <c r="AE155" s="471"/>
      <c r="AF155" s="471"/>
      <c r="AG155" s="471"/>
      <c r="AH155" s="471"/>
      <c r="AI155" s="471"/>
      <c r="AJ155" s="471"/>
      <c r="AK155" s="471"/>
      <c r="AL155" s="471"/>
      <c r="AM155" s="471"/>
      <c r="AN155" s="471"/>
      <c r="AO155" s="471"/>
      <c r="AP155" s="471"/>
      <c r="AQ155" s="471"/>
      <c r="AR155" s="471"/>
      <c r="AS155" s="471"/>
      <c r="AT155" s="471"/>
      <c r="AU155" s="471"/>
      <c r="AV155" s="471"/>
      <c r="AW155" s="471"/>
      <c r="AX155" s="471"/>
      <c r="AY155" s="471"/>
      <c r="AZ155" s="471"/>
      <c r="BA155" s="471"/>
      <c r="BB155" s="471"/>
      <c r="BC155" s="471"/>
      <c r="BD155" s="471"/>
      <c r="BE155" s="471"/>
      <c r="BF155" s="471"/>
      <c r="BG155" s="471">
        <f>AVERAGE('monthly data'!FN153:FP153)</f>
        <v>50.793850755313777</v>
      </c>
      <c r="BH155" s="471">
        <f>AVERAGE('monthly data'!FQ153:FS153)</f>
        <v>75.387955335272054</v>
      </c>
      <c r="BI155" s="471">
        <f>AVERAGE('monthly data'!FT153:FV153)</f>
        <v>77.592629188893298</v>
      </c>
      <c r="BJ155" s="471">
        <f>AVERAGE('monthly data'!FW153:FY153)</f>
        <v>82.994549924194516</v>
      </c>
      <c r="BK155" s="471">
        <f>AVERAGE('monthly data'!FZ153:GB153)</f>
        <v>78.807686643172644</v>
      </c>
      <c r="BL155" s="471">
        <f>AVERAGE('monthly data'!GC153:GE153)</f>
        <v>80.032353439775576</v>
      </c>
      <c r="BM155" s="471">
        <f>AVERAGE('monthly data'!GF153:GH153)</f>
        <v>79.820261772876052</v>
      </c>
      <c r="BN155" s="471">
        <f>AVERAGE('monthly data'!GI153:GK153)</f>
        <v>80.459862467929412</v>
      </c>
      <c r="BO155" s="471">
        <f>AVERAGE('monthly data'!GL153:GN153)</f>
        <v>79.468384106449676</v>
      </c>
      <c r="BP155" s="471">
        <f>AVERAGE('monthly data'!GO153:GQ153)</f>
        <v>84.375169196649267</v>
      </c>
      <c r="BQ155" s="471">
        <f>AVERAGE('monthly data'!GR153:GT153)</f>
        <v>85.94186047862938</v>
      </c>
      <c r="BR155" s="471">
        <f>AVERAGE('monthly data'!GU153:GW153)</f>
        <v>87.557210641524037</v>
      </c>
      <c r="BS155" s="471">
        <f>AVERAGE('monthly data'!GX153:GZ153)</f>
        <v>91.330779117118297</v>
      </c>
      <c r="BT155" s="471">
        <f>AVERAGE('monthly data'!HA153:HC153)</f>
        <v>96.150229740945761</v>
      </c>
      <c r="BU155" s="471">
        <f>AVERAGE('monthly data'!HD153:HF153)</f>
        <v>97.486969661332907</v>
      </c>
      <c r="BV155" s="471">
        <f>AVERAGE('monthly data'!HG153:HI153)</f>
        <v>96.889755845607894</v>
      </c>
      <c r="BW155" s="471">
        <f>AVERAGE('monthly data'!HJ153:HL153)</f>
        <v>95.566381686947537</v>
      </c>
      <c r="BX155" s="471">
        <f>AVERAGE('monthly data'!HM153:HO153)</f>
        <v>99.576673784931316</v>
      </c>
      <c r="BY155" s="471">
        <f>AVERAGE('monthly data'!HP153:HR153)</f>
        <v>103.24676492283258</v>
      </c>
      <c r="BZ155" s="471">
        <f>AVERAGE('monthly data'!HS153:HU153)</f>
        <v>103.26341006604856</v>
      </c>
      <c r="CA155" s="471">
        <f>AVERAGE('monthly data'!HV153:HX153)</f>
        <v>99.777782850049064</v>
      </c>
      <c r="CB155" s="471">
        <f>AVERAGE('monthly data'!HY153:IA153)</f>
        <v>102.37142667351561</v>
      </c>
      <c r="CC155" s="471">
        <f>AVERAGE('monthly data'!IB153:ID153)</f>
        <v>101.88310130647699</v>
      </c>
      <c r="CD155" s="471">
        <f>AVERAGE('monthly data'!IE153:IG153)</f>
        <v>99.893542567314341</v>
      </c>
      <c r="CE155" s="471">
        <f>AVERAGE('monthly data'!IH153:IJ153)</f>
        <v>98.938520410664111</v>
      </c>
      <c r="CF155" s="471">
        <f>AVERAGE('monthly data'!IK153:IM153)</f>
        <v>104.95071273460049</v>
      </c>
      <c r="CG155" s="471">
        <f>AVERAGE('monthly data'!IN153:IP153)</f>
        <v>105.11018656379387</v>
      </c>
      <c r="CH155" s="471">
        <f>AVERAGE('monthly data'!IQ153:IS153)</f>
        <v>109.99601954881358</v>
      </c>
      <c r="CI155" s="471">
        <f>AVERAGE('monthly data'!IT153:IV153)</f>
        <v>108.79878696415169</v>
      </c>
      <c r="CJ155" s="471">
        <f>AVERAGE('monthly data'!IW153:IY153)</f>
        <v>113.50675275373676</v>
      </c>
      <c r="CK155" s="471">
        <f>AVERAGE('monthly data'!IZ153:JB153)</f>
        <v>120.24360733004384</v>
      </c>
      <c r="CL155" s="471">
        <f>AVERAGE('monthly data'!JC153:JE153)</f>
        <v>129.17383798736563</v>
      </c>
      <c r="CM155" s="471">
        <f>AVERAGE('monthly data'!JF153:JH153)</f>
        <v>129.26872286626914</v>
      </c>
      <c r="CN155" s="471">
        <f>AVERAGE('monthly data'!JI153:JK153)</f>
        <v>130.17801253636506</v>
      </c>
      <c r="CO155" s="471">
        <f>AVERAGE('monthly data'!JL153:JN153)</f>
        <v>129.37211235338387</v>
      </c>
      <c r="CP155" s="471">
        <f>AVERAGE('monthly data'!JO153:JQ153)</f>
        <v>130.67429078345336</v>
      </c>
      <c r="CQ155" s="471">
        <f>AVERAGE('monthly data'!JR153:JT153)</f>
        <v>124.82330875616775</v>
      </c>
      <c r="CR155" s="471">
        <f>AVERAGE('monthly data'!JU153:JW153)</f>
        <v>130.18319155085641</v>
      </c>
      <c r="CS155" s="471">
        <f>AVERAGE('monthly data'!JX153:JZ153)</f>
        <v>125.14031104650128</v>
      </c>
      <c r="CT155" s="471">
        <f>AVERAGE('monthly data'!KA153:KC153)</f>
        <v>118.45820917864292</v>
      </c>
      <c r="CU155" s="471">
        <f>AVERAGE('monthly data'!KD153:KF153)</f>
        <v>118.83692159345141</v>
      </c>
      <c r="CV155" s="471">
        <f>AVERAGE('monthly data'!KG153:KI153)</f>
        <v>125.05688579369979</v>
      </c>
      <c r="CW155" s="471">
        <f>AVERAGE('monthly data'!KJ153:KL153)</f>
        <v>128.42076723894226</v>
      </c>
      <c r="CX155" s="471">
        <f>AVERAGE('monthly data'!KM153:KO153)</f>
        <v>138.21135764533099</v>
      </c>
      <c r="CY155" s="471">
        <f>AVERAGE('monthly data'!KP153:KR153)</f>
        <v>145.45369213715378</v>
      </c>
      <c r="CZ155" s="471">
        <f>AVERAGE('monthly data'!KS153:KU153)</f>
        <v>143.99537685748589</v>
      </c>
      <c r="DA155" s="471">
        <f>AVERAGE('monthly data'!KV153:KX153)</f>
        <v>145.85126063853545</v>
      </c>
      <c r="DB155" s="471">
        <f>AVERAGE('monthly data'!KY153:LA153)</f>
        <v>147.29480631766231</v>
      </c>
      <c r="DC155" s="471">
        <f>AVERAGE('monthly data'!LB153:LD153)</f>
        <v>141.88243572917642</v>
      </c>
      <c r="DD155" s="471">
        <f>AVERAGE('monthly data'!LE153:LG153)</f>
        <v>48.244633983839883</v>
      </c>
      <c r="DE155" s="471"/>
      <c r="DF155" s="471"/>
      <c r="DG155" s="471"/>
      <c r="DH155" s="471"/>
      <c r="DI155" s="471"/>
      <c r="DJ155" s="471"/>
      <c r="DK155" s="471"/>
      <c r="DL155" s="471"/>
      <c r="DM155" s="471"/>
      <c r="DN155" s="471"/>
      <c r="DO155" s="471"/>
      <c r="DP155" s="471"/>
      <c r="DQ155" s="471"/>
      <c r="DR155" s="471"/>
      <c r="DS155" s="471"/>
      <c r="DT155" s="471"/>
      <c r="DU155" s="471"/>
      <c r="DV155" s="471"/>
      <c r="DW155" s="471"/>
      <c r="DX155" s="471"/>
      <c r="DY155" s="471"/>
      <c r="DZ155" s="471"/>
      <c r="EA155" s="471"/>
      <c r="EB155" s="471"/>
      <c r="EC155" s="471"/>
      <c r="ED155" s="471"/>
      <c r="EE155" s="471"/>
      <c r="EF155" s="471"/>
      <c r="EG155" s="471"/>
      <c r="EH155" s="471"/>
      <c r="EI155" s="471"/>
      <c r="EJ155" s="471"/>
      <c r="EK155" s="471"/>
      <c r="EL155" s="471"/>
      <c r="EM155" s="471"/>
      <c r="EN155" s="471"/>
      <c r="EO155" s="471"/>
      <c r="EP155" s="471"/>
      <c r="EQ155" s="471"/>
      <c r="ER155" s="471"/>
      <c r="ES155" s="471"/>
      <c r="ET155" s="471"/>
      <c r="EU155" s="471"/>
      <c r="EV155" s="471"/>
      <c r="EW155" s="471"/>
      <c r="EX155" s="471"/>
      <c r="EY155" s="471"/>
      <c r="EZ155" s="471"/>
      <c r="FA155" s="471"/>
      <c r="FB155" s="471"/>
      <c r="FC155" s="471"/>
      <c r="FD155" s="471"/>
      <c r="FE155" s="471"/>
      <c r="FF155" s="471"/>
      <c r="FG155" s="471"/>
      <c r="FH155" s="471"/>
      <c r="FI155" s="471"/>
      <c r="FJ155" s="471"/>
      <c r="FK155" s="471"/>
      <c r="FL155" s="471"/>
      <c r="FM155" s="471"/>
      <c r="FN155" s="471"/>
      <c r="FO155" s="471"/>
      <c r="FP155" s="471"/>
      <c r="FQ155" s="471"/>
      <c r="FR155" s="471"/>
      <c r="FS155" s="471"/>
      <c r="FT155" s="471"/>
      <c r="FU155" s="471"/>
      <c r="FV155" s="471"/>
      <c r="FW155" s="471"/>
      <c r="FX155" s="471"/>
      <c r="FY155" s="471"/>
      <c r="FZ155" s="471"/>
      <c r="GA155" s="471"/>
      <c r="GB155" s="471"/>
      <c r="GC155" s="471"/>
      <c r="GD155" s="471"/>
      <c r="GE155" s="471"/>
      <c r="GF155" s="471"/>
      <c r="GG155" s="471"/>
      <c r="GH155" s="471"/>
      <c r="GI155" s="471"/>
      <c r="GJ155" s="471"/>
      <c r="GK155" s="471"/>
      <c r="GL155" s="471"/>
      <c r="GM155" s="471"/>
      <c r="GN155" s="471"/>
      <c r="GO155" s="471"/>
      <c r="GP155" s="471"/>
      <c r="GQ155" s="471"/>
      <c r="GR155" s="471"/>
      <c r="GS155" s="471"/>
      <c r="GT155" s="471"/>
      <c r="GU155" s="471"/>
      <c r="GV155" s="471"/>
      <c r="GW155" s="471"/>
      <c r="GX155" s="471"/>
      <c r="GY155" s="471"/>
      <c r="GZ155" s="471"/>
      <c r="HA155" s="471"/>
      <c r="HB155" s="471"/>
      <c r="HC155" s="471"/>
      <c r="HD155" s="471"/>
      <c r="HE155" s="471"/>
      <c r="HF155" s="471"/>
      <c r="HG155" s="471"/>
      <c r="HH155" s="471"/>
      <c r="HI155" s="471"/>
      <c r="HJ155" s="471"/>
      <c r="HK155" s="471"/>
      <c r="HL155" s="471"/>
      <c r="HM155" s="471"/>
      <c r="HN155" s="471"/>
      <c r="HO155" s="471"/>
      <c r="HP155" s="471"/>
      <c r="HQ155" s="471"/>
      <c r="HR155" s="471"/>
      <c r="HS155" s="471"/>
      <c r="HT155" s="471"/>
      <c r="HU155" s="471"/>
      <c r="HV155" s="471"/>
      <c r="HW155" s="471"/>
      <c r="HX155" s="471"/>
      <c r="HY155" s="471"/>
      <c r="HZ155" s="471"/>
      <c r="IA155" s="471"/>
      <c r="IB155" s="471"/>
      <c r="IC155" s="471"/>
      <c r="ID155" s="471"/>
      <c r="IE155" s="471"/>
      <c r="IF155" s="471"/>
      <c r="IG155" s="471"/>
      <c r="IH155" s="471"/>
      <c r="II155" s="471"/>
      <c r="IJ155" s="471"/>
      <c r="IK155" s="471"/>
      <c r="IL155" s="471"/>
      <c r="IM155" s="471"/>
      <c r="IN155" s="471"/>
      <c r="IO155" s="471"/>
      <c r="IP155" s="471"/>
      <c r="IQ155" s="471"/>
      <c r="IR155" s="471"/>
      <c r="IS155" s="471"/>
      <c r="IT155" s="471"/>
      <c r="IU155" s="471"/>
      <c r="IV155" s="471"/>
      <c r="IW155" s="471"/>
      <c r="IX155" s="471"/>
      <c r="IY155" s="471"/>
      <c r="IZ155" s="471"/>
      <c r="JA155" s="471"/>
      <c r="JB155" s="471"/>
      <c r="JC155" s="471"/>
      <c r="JD155" s="471"/>
      <c r="JE155" s="471"/>
      <c r="JF155" s="471"/>
      <c r="JG155" s="471"/>
      <c r="JH155" s="471"/>
      <c r="JI155" s="471"/>
      <c r="JJ155" s="471"/>
      <c r="JK155" s="471"/>
      <c r="JL155" s="471"/>
      <c r="JM155" s="471"/>
      <c r="JN155" s="471"/>
      <c r="JO155" s="471"/>
      <c r="JP155" s="471"/>
      <c r="JQ155" s="471"/>
      <c r="JR155" s="471"/>
      <c r="JS155" s="471"/>
      <c r="JT155" s="471"/>
      <c r="JU155" s="471"/>
      <c r="JV155" s="471"/>
      <c r="JW155" s="471"/>
      <c r="JX155" s="471"/>
      <c r="JY155" s="471"/>
      <c r="JZ155" s="471"/>
      <c r="KA155" s="471"/>
      <c r="KB155" s="471"/>
      <c r="KC155" s="471"/>
      <c r="KD155" s="471"/>
      <c r="KE155" s="471"/>
      <c r="KF155" s="471"/>
      <c r="KG155" s="471"/>
      <c r="KH155" s="471"/>
      <c r="KI155" s="471"/>
      <c r="KJ155" s="471"/>
      <c r="KK155" s="471"/>
      <c r="KL155" s="471"/>
    </row>
    <row r="156" spans="1:298">
      <c r="B156" s="468" t="s">
        <v>966</v>
      </c>
      <c r="C156" s="471">
        <f>AVERAGE('monthly data'!B154:B154)</f>
        <v>1418.8836603305458</v>
      </c>
      <c r="D156" s="471"/>
      <c r="E156" s="471"/>
      <c r="F156" s="471"/>
      <c r="G156" s="471"/>
      <c r="H156" s="471"/>
      <c r="I156" s="471"/>
      <c r="J156" s="471"/>
      <c r="K156" s="471"/>
      <c r="L156" s="471"/>
      <c r="M156" s="471"/>
      <c r="N156" s="471"/>
      <c r="O156" s="471"/>
      <c r="P156" s="471"/>
      <c r="Q156" s="471"/>
      <c r="R156" s="471"/>
      <c r="S156" s="471"/>
      <c r="T156" s="471"/>
      <c r="U156" s="471"/>
      <c r="V156" s="471"/>
      <c r="W156" s="471"/>
      <c r="X156" s="471"/>
      <c r="Y156" s="471"/>
      <c r="Z156" s="471"/>
      <c r="AA156" s="471"/>
      <c r="AB156" s="471"/>
      <c r="AC156" s="471"/>
      <c r="AD156" s="471"/>
      <c r="AE156" s="471"/>
      <c r="AF156" s="471"/>
      <c r="AG156" s="471"/>
      <c r="AH156" s="471"/>
      <c r="AI156" s="471"/>
      <c r="AJ156" s="471"/>
      <c r="AK156" s="471"/>
      <c r="AL156" s="471"/>
      <c r="AM156" s="471"/>
      <c r="AN156" s="471"/>
      <c r="AO156" s="471"/>
      <c r="AP156" s="471"/>
      <c r="AQ156" s="471"/>
      <c r="AR156" s="471"/>
      <c r="AS156" s="471"/>
      <c r="AT156" s="471"/>
      <c r="AU156" s="471"/>
      <c r="AV156" s="471"/>
      <c r="AW156" s="471"/>
      <c r="AX156" s="471"/>
      <c r="AY156" s="471"/>
      <c r="AZ156" s="471"/>
      <c r="BA156" s="471"/>
      <c r="BB156" s="471"/>
      <c r="BC156" s="471"/>
      <c r="BD156" s="471"/>
      <c r="BE156" s="471"/>
      <c r="BF156" s="471"/>
      <c r="BG156" s="471">
        <f>AVERAGE('monthly data'!FN154:FP154)</f>
        <v>45.247123609657933</v>
      </c>
      <c r="BH156" s="471">
        <f>AVERAGE('monthly data'!FQ154:FS154)</f>
        <v>67.52644197306212</v>
      </c>
      <c r="BI156" s="471">
        <f>AVERAGE('monthly data'!FT154:FV154)</f>
        <v>74.04477086796534</v>
      </c>
      <c r="BJ156" s="471">
        <f>AVERAGE('monthly data'!FW154:FY154)</f>
        <v>83.08745416124475</v>
      </c>
      <c r="BK156" s="471">
        <f>AVERAGE('monthly data'!FZ154:GB154)</f>
        <v>72.47073116369144</v>
      </c>
      <c r="BL156" s="471">
        <f>AVERAGE('monthly data'!GC154:GE154)</f>
        <v>76.607024939698306</v>
      </c>
      <c r="BM156" s="471">
        <f>AVERAGE('monthly data'!GF154:GH154)</f>
        <v>80.233970643298122</v>
      </c>
      <c r="BN156" s="471">
        <f>AVERAGE('monthly data'!GI154:GK154)</f>
        <v>81.095629452872089</v>
      </c>
      <c r="BO156" s="471">
        <f>AVERAGE('monthly data'!GL154:GN154)</f>
        <v>77.735038942057329</v>
      </c>
      <c r="BP156" s="471">
        <f>AVERAGE('monthly data'!GO154:GQ154)</f>
        <v>82.587162841625229</v>
      </c>
      <c r="BQ156" s="471">
        <f>AVERAGE('monthly data'!GR154:GT154)</f>
        <v>81.107969368292203</v>
      </c>
      <c r="BR156" s="471">
        <f>AVERAGE('monthly data'!GU154:GW154)</f>
        <v>84.22908684526854</v>
      </c>
      <c r="BS156" s="471">
        <f>AVERAGE('monthly data'!GX154:GZ154)</f>
        <v>91.842644058181733</v>
      </c>
      <c r="BT156" s="471">
        <f>AVERAGE('monthly data'!HA154:HC154)</f>
        <v>98.835473829794765</v>
      </c>
      <c r="BU156" s="471">
        <f>AVERAGE('monthly data'!HD154:HF154)</f>
        <v>100.44185006710741</v>
      </c>
      <c r="BV156" s="471">
        <f>AVERAGE('monthly data'!HG154:HI154)</f>
        <v>96.701219245440669</v>
      </c>
      <c r="BW156" s="471">
        <f>AVERAGE('monthly data'!HJ154:HL154)</f>
        <v>93.73263699504713</v>
      </c>
      <c r="BX156" s="471">
        <f>AVERAGE('monthly data'!HM154:HO154)</f>
        <v>100.76626090355626</v>
      </c>
      <c r="BY156" s="471">
        <f>AVERAGE('monthly data'!HP154:HR154)</f>
        <v>109.61147476025515</v>
      </c>
      <c r="BZ156" s="471">
        <f>AVERAGE('monthly data'!HS154:HU154)</f>
        <v>107.85357031432154</v>
      </c>
      <c r="CA156" s="471">
        <f>AVERAGE('monthly data'!HV154:HX154)</f>
        <v>99.504290111343906</v>
      </c>
      <c r="CB156" s="471">
        <f>AVERAGE('monthly data'!HY154:IA154)</f>
        <v>103.56972547074584</v>
      </c>
      <c r="CC156" s="471">
        <f>AVERAGE('monthly data'!IB154:ID154)</f>
        <v>101.86873069607906</v>
      </c>
      <c r="CD156" s="471">
        <f>AVERAGE('monthly data'!IE154:IG154)</f>
        <v>98.603063799790178</v>
      </c>
      <c r="CE156" s="471">
        <f>AVERAGE('monthly data'!IH154:IJ154)</f>
        <v>96.952990777446857</v>
      </c>
      <c r="CF156" s="471">
        <f>AVERAGE('monthly data'!IK154:IM154)</f>
        <v>105.3744164722945</v>
      </c>
      <c r="CG156" s="471">
        <f>AVERAGE('monthly data'!IN154:IP154)</f>
        <v>106.83683728545394</v>
      </c>
      <c r="CH156" s="471">
        <f>AVERAGE('monthly data'!IQ154:IS154)</f>
        <v>113.65639852971155</v>
      </c>
      <c r="CI156" s="471">
        <f>AVERAGE('monthly data'!IT154:IV154)</f>
        <v>110.24446049722229</v>
      </c>
      <c r="CJ156" s="471">
        <f>AVERAGE('monthly data'!IW154:IY154)</f>
        <v>115.65926048257421</v>
      </c>
      <c r="CK156" s="471">
        <f>AVERAGE('monthly data'!IZ154:JB154)</f>
        <v>124.52015227267187</v>
      </c>
      <c r="CL156" s="471">
        <f>AVERAGE('monthly data'!JC154:JE154)</f>
        <v>133.65091362079011</v>
      </c>
      <c r="CM156" s="471">
        <f>AVERAGE('monthly data'!JF154:JH154)</f>
        <v>131.87996301831336</v>
      </c>
      <c r="CN156" s="471">
        <f>AVERAGE('monthly data'!JI154:JK154)</f>
        <v>131.08976700835549</v>
      </c>
      <c r="CO156" s="471">
        <f>AVERAGE('monthly data'!JL154:JN154)</f>
        <v>130.07658210233291</v>
      </c>
      <c r="CP156" s="471">
        <f>AVERAGE('monthly data'!JO154:JQ154)</f>
        <v>132.29678701468256</v>
      </c>
      <c r="CQ156" s="471">
        <f>AVERAGE('monthly data'!JR154:JT154)</f>
        <v>124.91356695752069</v>
      </c>
      <c r="CR156" s="471">
        <f>AVERAGE('monthly data'!JU154:JW154)</f>
        <v>133.61722419509491</v>
      </c>
      <c r="CS156" s="471">
        <f>AVERAGE('monthly data'!JX154:JZ154)</f>
        <v>129.06130724297427</v>
      </c>
      <c r="CT156" s="471">
        <f>AVERAGE('monthly data'!KA154:KC154)</f>
        <v>121.0650575524373</v>
      </c>
      <c r="CU156" s="471">
        <f>AVERAGE('monthly data'!KD154:KF154)</f>
        <v>121.51655152815783</v>
      </c>
      <c r="CV156" s="471">
        <f>AVERAGE('monthly data'!KG154:KI154)</f>
        <v>128.70915878252828</v>
      </c>
      <c r="CW156" s="471">
        <f>AVERAGE('monthly data'!KJ154:KL154)</f>
        <v>132.91568907461669</v>
      </c>
      <c r="CX156" s="471">
        <f>AVERAGE('monthly data'!KM154:KO154)</f>
        <v>148.42619880721921</v>
      </c>
      <c r="CY156" s="471">
        <f>AVERAGE('monthly data'!KP154:KR154)</f>
        <v>155.64597523861264</v>
      </c>
      <c r="CZ156" s="471">
        <f>AVERAGE('monthly data'!KS154:KU154)</f>
        <v>152.1372706750806</v>
      </c>
      <c r="DA156" s="471">
        <f>AVERAGE('monthly data'!KV154:KX154)</f>
        <v>159.18326402711739</v>
      </c>
      <c r="DB156" s="471">
        <f>AVERAGE('monthly data'!KY154:LA154)</f>
        <v>161.13169666398554</v>
      </c>
      <c r="DC156" s="471">
        <f>AVERAGE('monthly data'!LB154:LD154)</f>
        <v>151.45610651142468</v>
      </c>
      <c r="DD156" s="471">
        <f>AVERAGE('monthly data'!LE154:LG154)</f>
        <v>51.972120291704407</v>
      </c>
      <c r="DE156" s="471"/>
      <c r="DF156" s="471"/>
      <c r="DG156" s="471"/>
      <c r="DH156" s="471"/>
      <c r="DI156" s="471"/>
      <c r="DJ156" s="471"/>
      <c r="DK156" s="471"/>
      <c r="DL156" s="471"/>
      <c r="DM156" s="471"/>
      <c r="DN156" s="471"/>
      <c r="DO156" s="471"/>
      <c r="DP156" s="471"/>
      <c r="DQ156" s="471"/>
      <c r="DR156" s="471"/>
      <c r="DS156" s="471"/>
      <c r="DT156" s="471"/>
      <c r="DU156" s="471"/>
      <c r="DV156" s="471"/>
      <c r="DW156" s="471"/>
      <c r="DX156" s="471"/>
      <c r="DY156" s="471"/>
      <c r="DZ156" s="471"/>
      <c r="EA156" s="471"/>
      <c r="EB156" s="471"/>
      <c r="EC156" s="471"/>
      <c r="ED156" s="471"/>
      <c r="EE156" s="471"/>
      <c r="EF156" s="471"/>
      <c r="EG156" s="471"/>
      <c r="EH156" s="471"/>
      <c r="EI156" s="471"/>
      <c r="EJ156" s="471"/>
      <c r="EK156" s="471"/>
      <c r="EL156" s="471"/>
      <c r="EM156" s="471"/>
      <c r="EN156" s="471"/>
      <c r="EO156" s="471"/>
      <c r="EP156" s="471"/>
      <c r="EQ156" s="471"/>
      <c r="ER156" s="471"/>
      <c r="ES156" s="471"/>
      <c r="ET156" s="471"/>
      <c r="EU156" s="471"/>
      <c r="EV156" s="471"/>
      <c r="EW156" s="471"/>
      <c r="EX156" s="471"/>
      <c r="EY156" s="471"/>
      <c r="EZ156" s="471"/>
      <c r="FA156" s="471"/>
      <c r="FB156" s="471"/>
      <c r="FC156" s="471"/>
      <c r="FD156" s="471"/>
      <c r="FE156" s="471"/>
      <c r="FF156" s="471"/>
      <c r="FG156" s="471"/>
      <c r="FH156" s="471"/>
      <c r="FI156" s="471"/>
      <c r="FJ156" s="471"/>
      <c r="FK156" s="471"/>
      <c r="FL156" s="471"/>
      <c r="FM156" s="471"/>
      <c r="FN156" s="471"/>
      <c r="FO156" s="471"/>
      <c r="FP156" s="471"/>
      <c r="FQ156" s="471"/>
      <c r="FR156" s="471"/>
      <c r="FS156" s="471"/>
      <c r="FT156" s="471"/>
      <c r="FU156" s="471"/>
      <c r="FV156" s="471"/>
      <c r="FW156" s="471"/>
      <c r="FX156" s="471"/>
      <c r="FY156" s="471"/>
      <c r="FZ156" s="471"/>
      <c r="GA156" s="471"/>
      <c r="GB156" s="471"/>
      <c r="GC156" s="471"/>
      <c r="GD156" s="471"/>
      <c r="GE156" s="471"/>
      <c r="GF156" s="471"/>
      <c r="GG156" s="471"/>
      <c r="GH156" s="471"/>
      <c r="GI156" s="471"/>
      <c r="GJ156" s="471"/>
      <c r="GK156" s="471"/>
      <c r="GL156" s="471"/>
      <c r="GM156" s="471"/>
      <c r="GN156" s="471"/>
      <c r="GO156" s="471"/>
      <c r="GP156" s="471"/>
      <c r="GQ156" s="471"/>
      <c r="GR156" s="471"/>
      <c r="GS156" s="471"/>
      <c r="GT156" s="471"/>
      <c r="GU156" s="471"/>
      <c r="GV156" s="471"/>
      <c r="GW156" s="471"/>
      <c r="GX156" s="471"/>
      <c r="GY156" s="471"/>
      <c r="GZ156" s="471"/>
      <c r="HA156" s="471"/>
      <c r="HB156" s="471"/>
      <c r="HC156" s="471"/>
      <c r="HD156" s="471"/>
      <c r="HE156" s="471"/>
      <c r="HF156" s="471"/>
      <c r="HG156" s="471"/>
      <c r="HH156" s="471"/>
      <c r="HI156" s="471"/>
      <c r="HJ156" s="471"/>
      <c r="HK156" s="471"/>
      <c r="HL156" s="471"/>
      <c r="HM156" s="471"/>
      <c r="HN156" s="471"/>
      <c r="HO156" s="471"/>
      <c r="HP156" s="471"/>
      <c r="HQ156" s="471"/>
      <c r="HR156" s="471"/>
      <c r="HS156" s="471"/>
      <c r="HT156" s="471"/>
      <c r="HU156" s="471"/>
      <c r="HV156" s="471"/>
      <c r="HW156" s="471"/>
      <c r="HX156" s="471"/>
      <c r="HY156" s="471"/>
      <c r="HZ156" s="471"/>
      <c r="IA156" s="471"/>
      <c r="IB156" s="471"/>
      <c r="IC156" s="471"/>
      <c r="ID156" s="471"/>
      <c r="IE156" s="471"/>
      <c r="IF156" s="471"/>
      <c r="IG156" s="471"/>
      <c r="IH156" s="471"/>
      <c r="II156" s="471"/>
      <c r="IJ156" s="471"/>
      <c r="IK156" s="471"/>
      <c r="IL156" s="471"/>
      <c r="IM156" s="471"/>
      <c r="IN156" s="471"/>
      <c r="IO156" s="471"/>
      <c r="IP156" s="471"/>
      <c r="IQ156" s="471"/>
      <c r="IR156" s="471"/>
      <c r="IS156" s="471"/>
      <c r="IT156" s="471"/>
      <c r="IU156" s="471"/>
      <c r="IV156" s="471"/>
      <c r="IW156" s="471"/>
      <c r="IX156" s="471"/>
      <c r="IY156" s="471"/>
      <c r="IZ156" s="471"/>
      <c r="JA156" s="471"/>
      <c r="JB156" s="471"/>
      <c r="JC156" s="471"/>
      <c r="JD156" s="471"/>
      <c r="JE156" s="471"/>
      <c r="JF156" s="471"/>
      <c r="JG156" s="471"/>
      <c r="JH156" s="471"/>
      <c r="JI156" s="471"/>
      <c r="JJ156" s="471"/>
      <c r="JK156" s="471"/>
      <c r="JL156" s="471"/>
      <c r="JM156" s="471"/>
      <c r="JN156" s="471"/>
      <c r="JO156" s="471"/>
      <c r="JP156" s="471"/>
      <c r="JQ156" s="471"/>
      <c r="JR156" s="471"/>
      <c r="JS156" s="471"/>
      <c r="JT156" s="471"/>
      <c r="JU156" s="471"/>
      <c r="JV156" s="471"/>
      <c r="JW156" s="471"/>
      <c r="JX156" s="471"/>
      <c r="JY156" s="471"/>
      <c r="JZ156" s="471"/>
      <c r="KA156" s="471"/>
      <c r="KB156" s="471"/>
      <c r="KC156" s="471"/>
      <c r="KD156" s="471"/>
      <c r="KE156" s="471"/>
      <c r="KF156" s="471"/>
      <c r="KG156" s="471"/>
      <c r="KH156" s="471"/>
      <c r="KI156" s="471"/>
      <c r="KJ156" s="471"/>
      <c r="KK156" s="471"/>
      <c r="KL156" s="471"/>
    </row>
    <row r="157" spans="1:298">
      <c r="B157" s="468" t="s">
        <v>910</v>
      </c>
      <c r="C157" s="471">
        <f>AVERAGE('monthly data'!B155:B155)</f>
        <v>663.34840027609152</v>
      </c>
      <c r="D157" s="471"/>
      <c r="E157" s="471"/>
      <c r="F157" s="471"/>
      <c r="G157" s="471"/>
      <c r="H157" s="471"/>
      <c r="I157" s="471"/>
      <c r="J157" s="471"/>
      <c r="K157" s="471"/>
      <c r="L157" s="471"/>
      <c r="M157" s="471"/>
      <c r="N157" s="471"/>
      <c r="O157" s="471"/>
      <c r="P157" s="471"/>
      <c r="Q157" s="471"/>
      <c r="R157" s="471"/>
      <c r="S157" s="471"/>
      <c r="T157" s="471"/>
      <c r="U157" s="471"/>
      <c r="V157" s="471"/>
      <c r="W157" s="471"/>
      <c r="X157" s="471"/>
      <c r="Y157" s="471"/>
      <c r="Z157" s="471"/>
      <c r="AA157" s="471"/>
      <c r="AB157" s="471"/>
      <c r="AC157" s="471"/>
      <c r="AD157" s="471"/>
      <c r="AE157" s="471"/>
      <c r="AF157" s="471"/>
      <c r="AG157" s="471"/>
      <c r="AH157" s="471"/>
      <c r="AI157" s="471"/>
      <c r="AJ157" s="471"/>
      <c r="AK157" s="471"/>
      <c r="AL157" s="471"/>
      <c r="AM157" s="471"/>
      <c r="AN157" s="471"/>
      <c r="AO157" s="471"/>
      <c r="AP157" s="471"/>
      <c r="AQ157" s="471"/>
      <c r="AR157" s="471"/>
      <c r="AS157" s="471"/>
      <c r="AT157" s="471"/>
      <c r="AU157" s="471"/>
      <c r="AV157" s="471"/>
      <c r="AW157" s="471"/>
      <c r="AX157" s="471"/>
      <c r="AY157" s="471"/>
      <c r="AZ157" s="471"/>
      <c r="BA157" s="471"/>
      <c r="BB157" s="471"/>
      <c r="BC157" s="471"/>
      <c r="BD157" s="471"/>
      <c r="BE157" s="471"/>
      <c r="BF157" s="471"/>
      <c r="BG157" s="471">
        <f>AVERAGE('monthly data'!FN155:FP155)</f>
        <v>62.658144860805464</v>
      </c>
      <c r="BH157" s="471">
        <f>AVERAGE('monthly data'!FQ155:FS155)</f>
        <v>92.203512364530411</v>
      </c>
      <c r="BI157" s="471">
        <f>AVERAGE('monthly data'!FT155:FV155)</f>
        <v>85.181398828855137</v>
      </c>
      <c r="BJ157" s="471">
        <f>AVERAGE('monthly data'!FW155:FY155)</f>
        <v>82.795830361637044</v>
      </c>
      <c r="BK157" s="471">
        <f>AVERAGE('monthly data'!FZ155:GB155)</f>
        <v>92.36225703534619</v>
      </c>
      <c r="BL157" s="471">
        <f>AVERAGE('monthly data'!GC155:GE155)</f>
        <v>87.359035222683872</v>
      </c>
      <c r="BM157" s="471">
        <f>AVERAGE('monthly data'!GF155:GH155)</f>
        <v>78.935350079214956</v>
      </c>
      <c r="BN157" s="471">
        <f>AVERAGE('monthly data'!GI155:GK155)</f>
        <v>79.099974682962525</v>
      </c>
      <c r="BO157" s="471">
        <f>AVERAGE('monthly data'!GL155:GN155)</f>
        <v>83.17596089482457</v>
      </c>
      <c r="BP157" s="471">
        <f>AVERAGE('monthly data'!GO155:GQ155)</f>
        <v>88.199664741757786</v>
      </c>
      <c r="BQ157" s="471">
        <f>AVERAGE('monthly data'!GR155:GT155)</f>
        <v>96.281418257648397</v>
      </c>
      <c r="BR157" s="471">
        <f>AVERAGE('monthly data'!GU155:GW155)</f>
        <v>94.675974283825397</v>
      </c>
      <c r="BS157" s="471">
        <f>AVERAGE('monthly data'!GX155:GZ155)</f>
        <v>90.235914335853025</v>
      </c>
      <c r="BT157" s="471">
        <f>AVERAGE('monthly data'!HA155:HC155)</f>
        <v>90.406567797868391</v>
      </c>
      <c r="BU157" s="471">
        <f>AVERAGE('monthly data'!HD155:HF155)</f>
        <v>91.166563183772453</v>
      </c>
      <c r="BV157" s="471">
        <f>AVERAGE('monthly data'!HG155:HI155)</f>
        <v>97.293030356016288</v>
      </c>
      <c r="BW157" s="471">
        <f>AVERAGE('monthly data'!HJ155:HL155)</f>
        <v>99.488710254367675</v>
      </c>
      <c r="BX157" s="471">
        <f>AVERAGE('monthly data'!HM155:HO155)</f>
        <v>97.03218023606</v>
      </c>
      <c r="BY157" s="471">
        <f>AVERAGE('monthly data'!HP155:HR155)</f>
        <v>89.632828735897775</v>
      </c>
      <c r="BZ157" s="471">
        <f>AVERAGE('monthly data'!HS155:HU155)</f>
        <v>93.445185778686735</v>
      </c>
      <c r="CA157" s="471">
        <f>AVERAGE('monthly data'!HV155:HX155)</f>
        <v>100.36277616277327</v>
      </c>
      <c r="CB157" s="471">
        <f>AVERAGE('monthly data'!HY155:IA155)</f>
        <v>99.808299087957195</v>
      </c>
      <c r="CC157" s="471">
        <f>AVERAGE('monthly data'!IB155:ID155)</f>
        <v>101.91383963986884</v>
      </c>
      <c r="CD157" s="471">
        <f>AVERAGE('monthly data'!IE155:IG155)</f>
        <v>102.65384052911155</v>
      </c>
      <c r="CE157" s="471">
        <f>AVERAGE('monthly data'!IH155:IJ155)</f>
        <v>103.18551271893155</v>
      </c>
      <c r="CF157" s="471">
        <f>AVERAGE('monthly data'!IK155:IM155)</f>
        <v>104.04442229961222</v>
      </c>
      <c r="CG157" s="471">
        <f>AVERAGE('monthly data'!IN155:IP155)</f>
        <v>101.41692900103844</v>
      </c>
      <c r="CH157" s="471">
        <f>AVERAGE('monthly data'!IQ155:IS155)</f>
        <v>102.16657136675441</v>
      </c>
      <c r="CI157" s="471">
        <f>AVERAGE('monthly data'!IT155:IV155)</f>
        <v>105.70653174292488</v>
      </c>
      <c r="CJ157" s="471">
        <f>AVERAGE('monthly data'!IW155:IY155)</f>
        <v>108.90259897284047</v>
      </c>
      <c r="CK157" s="471">
        <f>AVERAGE('monthly data'!IZ155:JB155)</f>
        <v>111.0961974030151</v>
      </c>
      <c r="CL157" s="471">
        <f>AVERAGE('monthly data'!JC155:JE155)</f>
        <v>119.5974985258005</v>
      </c>
      <c r="CM157" s="471">
        <f>AVERAGE('monthly data'!JF155:JH155)</f>
        <v>123.6833532725647</v>
      </c>
      <c r="CN157" s="471">
        <f>AVERAGE('monthly data'!JI155:JK155)</f>
        <v>128.22779524179995</v>
      </c>
      <c r="CO157" s="471">
        <f>AVERAGE('monthly data'!JL155:JN155)</f>
        <v>127.86527127927427</v>
      </c>
      <c r="CP157" s="471">
        <f>AVERAGE('monthly data'!JO155:JQ155)</f>
        <v>127.2038167603294</v>
      </c>
      <c r="CQ157" s="471">
        <f>AVERAGE('monthly data'!JR155:JT155)</f>
        <v>124.63024898990129</v>
      </c>
      <c r="CR157" s="471">
        <f>AVERAGE('monthly data'!JU155:JW155)</f>
        <v>122.837891847226</v>
      </c>
      <c r="CS157" s="471">
        <f>AVERAGE('monthly data'!JX155:JZ155)</f>
        <v>116.75340993529313</v>
      </c>
      <c r="CT157" s="471">
        <f>AVERAGE('monthly data'!KA155:KC155)</f>
        <v>112.88223347568412</v>
      </c>
      <c r="CU157" s="471">
        <f>AVERAGE('monthly data'!KD155:KF155)</f>
        <v>113.10526816893862</v>
      </c>
      <c r="CV157" s="471">
        <f>AVERAGE('monthly data'!KG155:KI155)</f>
        <v>117.24477610178148</v>
      </c>
      <c r="CW157" s="471">
        <f>AVERAGE('monthly data'!KJ155:KL155)</f>
        <v>118.80625525029956</v>
      </c>
      <c r="CX157" s="471">
        <f>AVERAGE('monthly data'!KM155:KO155)</f>
        <v>116.36209832482514</v>
      </c>
      <c r="CY157" s="471">
        <f>AVERAGE('monthly data'!KP155:KR155)</f>
        <v>123.65268387648113</v>
      </c>
      <c r="CZ157" s="471">
        <f>AVERAGE('monthly data'!KS155:KU155)</f>
        <v>126.5800938823204</v>
      </c>
      <c r="DA157" s="471">
        <f>AVERAGE('monthly data'!KV155:KX155)</f>
        <v>117.33447856797171</v>
      </c>
      <c r="DB157" s="471">
        <f>AVERAGE('monthly data'!KY155:LA155)</f>
        <v>117.69808517683782</v>
      </c>
      <c r="DC157" s="471">
        <f>AVERAGE('monthly data'!LB155:LD155)</f>
        <v>121.40462190364785</v>
      </c>
      <c r="DD157" s="471">
        <f>AVERAGE('monthly data'!LE155:LG155)</f>
        <v>40.27164510780802</v>
      </c>
      <c r="DE157" s="471"/>
      <c r="DF157" s="471"/>
      <c r="DG157" s="471"/>
      <c r="DH157" s="471"/>
      <c r="DI157" s="471"/>
      <c r="DJ157" s="471"/>
      <c r="DK157" s="471"/>
      <c r="DL157" s="471"/>
      <c r="DM157" s="471"/>
      <c r="DN157" s="471"/>
      <c r="DO157" s="471"/>
      <c r="DP157" s="471"/>
      <c r="DQ157" s="471"/>
      <c r="DR157" s="471"/>
      <c r="DS157" s="471"/>
      <c r="DT157" s="471"/>
      <c r="DU157" s="471"/>
      <c r="DV157" s="471"/>
      <c r="DW157" s="471"/>
      <c r="DX157" s="471"/>
      <c r="DY157" s="471"/>
      <c r="DZ157" s="471"/>
      <c r="EA157" s="471"/>
      <c r="EB157" s="471"/>
      <c r="EC157" s="471"/>
      <c r="ED157" s="471"/>
      <c r="EE157" s="471"/>
      <c r="EF157" s="471"/>
      <c r="EG157" s="471"/>
      <c r="EH157" s="471"/>
      <c r="EI157" s="471"/>
      <c r="EJ157" s="471"/>
      <c r="EK157" s="471"/>
      <c r="EL157" s="471"/>
      <c r="EM157" s="471"/>
      <c r="EN157" s="471"/>
      <c r="EO157" s="471"/>
      <c r="EP157" s="471"/>
      <c r="EQ157" s="471"/>
      <c r="ER157" s="471"/>
      <c r="ES157" s="471"/>
      <c r="ET157" s="471"/>
      <c r="EU157" s="471"/>
      <c r="EV157" s="471"/>
      <c r="EW157" s="471"/>
      <c r="EX157" s="471"/>
      <c r="EY157" s="471"/>
      <c r="EZ157" s="471"/>
      <c r="FA157" s="471"/>
      <c r="FB157" s="471"/>
      <c r="FC157" s="471"/>
      <c r="FD157" s="471"/>
      <c r="FE157" s="471"/>
      <c r="FF157" s="471"/>
      <c r="FG157" s="471"/>
      <c r="FH157" s="471"/>
      <c r="FI157" s="471"/>
      <c r="FJ157" s="471"/>
      <c r="FK157" s="471"/>
      <c r="FL157" s="471"/>
      <c r="FM157" s="471"/>
      <c r="FN157" s="471"/>
      <c r="FO157" s="471"/>
      <c r="FP157" s="471"/>
      <c r="FQ157" s="471"/>
      <c r="FR157" s="471"/>
      <c r="FS157" s="471"/>
      <c r="FT157" s="471"/>
      <c r="FU157" s="471"/>
      <c r="FV157" s="471"/>
      <c r="FW157" s="471"/>
      <c r="FX157" s="471"/>
      <c r="FY157" s="471"/>
      <c r="FZ157" s="471"/>
      <c r="GA157" s="471"/>
      <c r="GB157" s="471"/>
      <c r="GC157" s="471"/>
      <c r="GD157" s="471"/>
      <c r="GE157" s="471"/>
      <c r="GF157" s="471"/>
      <c r="GG157" s="471"/>
      <c r="GH157" s="471"/>
      <c r="GI157" s="471"/>
      <c r="GJ157" s="471"/>
      <c r="GK157" s="471"/>
      <c r="GL157" s="471"/>
      <c r="GM157" s="471"/>
      <c r="GN157" s="471"/>
      <c r="GO157" s="471"/>
      <c r="GP157" s="471"/>
      <c r="GQ157" s="471"/>
      <c r="GR157" s="471"/>
      <c r="GS157" s="471"/>
      <c r="GT157" s="471"/>
      <c r="GU157" s="471"/>
      <c r="GV157" s="471"/>
      <c r="GW157" s="471"/>
      <c r="GX157" s="471"/>
      <c r="GY157" s="471"/>
      <c r="GZ157" s="471"/>
      <c r="HA157" s="471"/>
      <c r="HB157" s="471"/>
      <c r="HC157" s="471"/>
      <c r="HD157" s="471"/>
      <c r="HE157" s="471"/>
      <c r="HF157" s="471"/>
      <c r="HG157" s="471"/>
      <c r="HH157" s="471"/>
      <c r="HI157" s="471"/>
      <c r="HJ157" s="471"/>
      <c r="HK157" s="471"/>
      <c r="HL157" s="471"/>
      <c r="HM157" s="471"/>
      <c r="HN157" s="471"/>
      <c r="HO157" s="471"/>
      <c r="HP157" s="471"/>
      <c r="HQ157" s="471"/>
      <c r="HR157" s="471"/>
      <c r="HS157" s="471"/>
      <c r="HT157" s="471"/>
      <c r="HU157" s="471"/>
      <c r="HV157" s="471"/>
      <c r="HW157" s="471"/>
      <c r="HX157" s="471"/>
      <c r="HY157" s="471"/>
      <c r="HZ157" s="471"/>
      <c r="IA157" s="471"/>
      <c r="IB157" s="471"/>
      <c r="IC157" s="471"/>
      <c r="ID157" s="471"/>
      <c r="IE157" s="471"/>
      <c r="IF157" s="471"/>
      <c r="IG157" s="471"/>
      <c r="IH157" s="471"/>
      <c r="II157" s="471"/>
      <c r="IJ157" s="471"/>
      <c r="IK157" s="471"/>
      <c r="IL157" s="471"/>
      <c r="IM157" s="471"/>
      <c r="IN157" s="471"/>
      <c r="IO157" s="471"/>
      <c r="IP157" s="471"/>
      <c r="IQ157" s="471"/>
      <c r="IR157" s="471"/>
      <c r="IS157" s="471"/>
      <c r="IT157" s="471"/>
      <c r="IU157" s="471"/>
      <c r="IV157" s="471"/>
      <c r="IW157" s="471"/>
      <c r="IX157" s="471"/>
      <c r="IY157" s="471"/>
      <c r="IZ157" s="471"/>
      <c r="JA157" s="471"/>
      <c r="JB157" s="471"/>
      <c r="JC157" s="471"/>
      <c r="JD157" s="471"/>
      <c r="JE157" s="471"/>
      <c r="JF157" s="471"/>
      <c r="JG157" s="471"/>
      <c r="JH157" s="471"/>
      <c r="JI157" s="471"/>
      <c r="JJ157" s="471"/>
      <c r="JK157" s="471"/>
      <c r="JL157" s="471"/>
      <c r="JM157" s="471"/>
      <c r="JN157" s="471"/>
      <c r="JO157" s="471"/>
      <c r="JP157" s="471"/>
      <c r="JQ157" s="471"/>
      <c r="JR157" s="471"/>
      <c r="JS157" s="471"/>
      <c r="JT157" s="471"/>
      <c r="JU157" s="471"/>
      <c r="JV157" s="471"/>
      <c r="JW157" s="471"/>
      <c r="JX157" s="471"/>
      <c r="JY157" s="471"/>
      <c r="JZ157" s="471"/>
      <c r="KA157" s="471"/>
      <c r="KB157" s="471"/>
      <c r="KC157" s="471"/>
      <c r="KD157" s="471"/>
      <c r="KE157" s="471"/>
      <c r="KF157" s="471"/>
      <c r="KG157" s="471"/>
      <c r="KH157" s="471"/>
      <c r="KI157" s="471"/>
      <c r="KJ157" s="471"/>
      <c r="KK157" s="471"/>
      <c r="KL157" s="471"/>
    </row>
    <row r="158" spans="1:298">
      <c r="B158" s="467" t="s">
        <v>634</v>
      </c>
      <c r="C158" s="471">
        <f>AVERAGE('monthly data'!B156:B156)</f>
        <v>2071.1653032240442</v>
      </c>
      <c r="D158" s="471"/>
      <c r="E158" s="471"/>
      <c r="F158" s="471"/>
      <c r="G158" s="471"/>
      <c r="H158" s="471"/>
      <c r="I158" s="471"/>
      <c r="J158" s="471"/>
      <c r="K158" s="471"/>
      <c r="L158" s="471"/>
      <c r="M158" s="471"/>
      <c r="N158" s="471"/>
      <c r="O158" s="471"/>
      <c r="P158" s="471"/>
      <c r="Q158" s="471"/>
      <c r="R158" s="471"/>
      <c r="S158" s="471"/>
      <c r="T158" s="471"/>
      <c r="U158" s="471"/>
      <c r="V158" s="471"/>
      <c r="W158" s="471"/>
      <c r="X158" s="471"/>
      <c r="Y158" s="471"/>
      <c r="Z158" s="471"/>
      <c r="AA158" s="471"/>
      <c r="AB158" s="471"/>
      <c r="AC158" s="471"/>
      <c r="AD158" s="471"/>
      <c r="AE158" s="471"/>
      <c r="AF158" s="471"/>
      <c r="AG158" s="471"/>
      <c r="AH158" s="471"/>
      <c r="AI158" s="471"/>
      <c r="AJ158" s="471"/>
      <c r="AK158" s="471"/>
      <c r="AL158" s="471"/>
      <c r="AM158" s="471"/>
      <c r="AN158" s="471"/>
      <c r="AO158" s="471"/>
      <c r="AP158" s="471"/>
      <c r="AQ158" s="471"/>
      <c r="AR158" s="471"/>
      <c r="AS158" s="471"/>
      <c r="AT158" s="471"/>
      <c r="AU158" s="471"/>
      <c r="AV158" s="471"/>
      <c r="AW158" s="471"/>
      <c r="AX158" s="471"/>
      <c r="AY158" s="471"/>
      <c r="AZ158" s="471"/>
      <c r="BA158" s="471"/>
      <c r="BB158" s="471"/>
      <c r="BC158" s="471"/>
      <c r="BD158" s="471"/>
      <c r="BE158" s="471"/>
      <c r="BF158" s="471"/>
      <c r="BG158" s="471">
        <f>AVERAGE('monthly data'!FN156:FP156)</f>
        <v>59.945741832027608</v>
      </c>
      <c r="BH158" s="471">
        <f>AVERAGE('monthly data'!FQ156:FS156)</f>
        <v>90.320686722596747</v>
      </c>
      <c r="BI158" s="471">
        <f>AVERAGE('monthly data'!FT156:FV156)</f>
        <v>90.151235104854734</v>
      </c>
      <c r="BJ158" s="471">
        <f>AVERAGE('monthly data'!FW156:FY156)</f>
        <v>90.753073962778032</v>
      </c>
      <c r="BK158" s="471">
        <f>AVERAGE('monthly data'!FZ156:GB156)</f>
        <v>89.476550637963285</v>
      </c>
      <c r="BL158" s="471">
        <f>AVERAGE('monthly data'!GC156:GE156)</f>
        <v>91.124078541134296</v>
      </c>
      <c r="BM158" s="471">
        <f>AVERAGE('monthly data'!GF156:GH156)</f>
        <v>92.113101851138765</v>
      </c>
      <c r="BN158" s="471">
        <f>AVERAGE('monthly data'!GI156:GK156)</f>
        <v>92.370930347139506</v>
      </c>
      <c r="BO158" s="471">
        <f>AVERAGE('monthly data'!GL156:GN156)</f>
        <v>92.024154428696605</v>
      </c>
      <c r="BP158" s="471">
        <f>AVERAGE('monthly data'!GO156:GQ156)</f>
        <v>93.550107668573432</v>
      </c>
      <c r="BQ158" s="471">
        <f>AVERAGE('monthly data'!GR156:GT156)</f>
        <v>95.051853699899539</v>
      </c>
      <c r="BR158" s="471">
        <f>AVERAGE('monthly data'!GU156:GW156)</f>
        <v>97.906491585812958</v>
      </c>
      <c r="BS158" s="471">
        <f>AVERAGE('monthly data'!GX156:GZ156)</f>
        <v>96.846514488027765</v>
      </c>
      <c r="BT158" s="471">
        <f>AVERAGE('monthly data'!HA156:HC156)</f>
        <v>100.112187023158</v>
      </c>
      <c r="BU158" s="471">
        <f>AVERAGE('monthly data'!HD156:HF156)</f>
        <v>99.556729396339179</v>
      </c>
      <c r="BV158" s="471">
        <f>AVERAGE('monthly data'!HG156:HI156)</f>
        <v>99.914458003519201</v>
      </c>
      <c r="BW158" s="471">
        <f>AVERAGE('monthly data'!HJ156:HL156)</f>
        <v>99.721720256765892</v>
      </c>
      <c r="BX158" s="471">
        <f>AVERAGE('monthly data'!HM156:HO156)</f>
        <v>100.87684041701796</v>
      </c>
      <c r="BY158" s="471">
        <f>AVERAGE('monthly data'!HP156:HR156)</f>
        <v>99.784180644155427</v>
      </c>
      <c r="BZ158" s="471">
        <f>AVERAGE('monthly data'!HS156:HU156)</f>
        <v>99.796905649310133</v>
      </c>
      <c r="CA158" s="471">
        <f>AVERAGE('monthly data'!HV156:HX156)</f>
        <v>99.847870295918668</v>
      </c>
      <c r="CB158" s="471">
        <f>AVERAGE('monthly data'!HY156:IA156)</f>
        <v>100.54178677113318</v>
      </c>
      <c r="CC158" s="471">
        <f>AVERAGE('monthly data'!IB156:ID156)</f>
        <v>100.85035949382302</v>
      </c>
      <c r="CD158" s="471">
        <f>AVERAGE('monthly data'!IE156:IG156)</f>
        <v>102.80696690999764</v>
      </c>
      <c r="CE158" s="471">
        <f>AVERAGE('monthly data'!IH156:IJ156)</f>
        <v>103.59542662501582</v>
      </c>
      <c r="CF158" s="471">
        <f>AVERAGE('monthly data'!IK156:IM156)</f>
        <v>104.55284218859852</v>
      </c>
      <c r="CG158" s="471">
        <f>AVERAGE('monthly data'!IN156:IP156)</f>
        <v>105.72960683343764</v>
      </c>
      <c r="CH158" s="471">
        <f>AVERAGE('monthly data'!IQ156:IS156)</f>
        <v>106.48819432705925</v>
      </c>
      <c r="CI158" s="471">
        <f>AVERAGE('monthly data'!IT156:IV156)</f>
        <v>106.73371066189344</v>
      </c>
      <c r="CJ158" s="471">
        <f>AVERAGE('monthly data'!IW156:IY156)</f>
        <v>108.05122005114295</v>
      </c>
      <c r="CK158" s="471">
        <f>AVERAGE('monthly data'!IZ156:JB156)</f>
        <v>108.16239676436498</v>
      </c>
      <c r="CL158" s="471">
        <f>AVERAGE('monthly data'!JC156:JE156)</f>
        <v>107.91797927104854</v>
      </c>
      <c r="CM158" s="471">
        <f>AVERAGE('monthly data'!JF156:JH156)</f>
        <v>108.98023637697567</v>
      </c>
      <c r="CN158" s="471">
        <f>AVERAGE('monthly data'!JI156:JK156)</f>
        <v>110.11214973275931</v>
      </c>
      <c r="CO158" s="471">
        <f>AVERAGE('monthly data'!JL156:JN156)</f>
        <v>110.0355008664806</v>
      </c>
      <c r="CP158" s="471">
        <f>AVERAGE('monthly data'!JO156:JQ156)</f>
        <v>110.37713286234266</v>
      </c>
      <c r="CQ158" s="471">
        <f>AVERAGE('monthly data'!JR156:JT156)</f>
        <v>111.64155753704279</v>
      </c>
      <c r="CR158" s="471">
        <f>AVERAGE('monthly data'!JU156:JW156)</f>
        <v>114.93854510713011</v>
      </c>
      <c r="CS158" s="471">
        <f>AVERAGE('monthly data'!JX156:JZ156)</f>
        <v>113.97743625435953</v>
      </c>
      <c r="CT158" s="471">
        <f>AVERAGE('monthly data'!KA156:KC156)</f>
        <v>113.63648694220139</v>
      </c>
      <c r="CU158" s="471">
        <f>AVERAGE('monthly data'!KD156:KF156)</f>
        <v>113.48290887844233</v>
      </c>
      <c r="CV158" s="471">
        <f>AVERAGE('monthly data'!KG156:KI156)</f>
        <v>114.37470465267911</v>
      </c>
      <c r="CW158" s="471">
        <f>AVERAGE('monthly data'!KJ156:KL156)</f>
        <v>114.45462394016322</v>
      </c>
      <c r="CX158" s="471">
        <f>AVERAGE('monthly data'!KM156:KO156)</f>
        <v>115.25775056303085</v>
      </c>
      <c r="CY158" s="471">
        <f>AVERAGE('monthly data'!KP156:KR156)</f>
        <v>117.7191984300393</v>
      </c>
      <c r="CZ158" s="471">
        <f>AVERAGE('monthly data'!KS156:KU156)</f>
        <v>120.62785110657057</v>
      </c>
      <c r="DA158" s="471">
        <f>AVERAGE('monthly data'!KV156:KX156)</f>
        <v>119.76247821534218</v>
      </c>
      <c r="DB158" s="471">
        <f>AVERAGE('monthly data'!KY156:LA156)</f>
        <v>121.1240714400209</v>
      </c>
      <c r="DC158" s="471">
        <f>AVERAGE('monthly data'!LB156:LD156)</f>
        <v>121.14657967956954</v>
      </c>
      <c r="DD158" s="471">
        <f>AVERAGE('monthly data'!LE156:LG156)</f>
        <v>40.408252075148255</v>
      </c>
      <c r="DE158" s="471"/>
      <c r="DF158" s="471"/>
      <c r="DG158" s="471"/>
      <c r="DH158" s="471"/>
      <c r="DI158" s="471"/>
      <c r="DJ158" s="471"/>
      <c r="DK158" s="471"/>
      <c r="DL158" s="471"/>
      <c r="DM158" s="471"/>
      <c r="DN158" s="471"/>
      <c r="DO158" s="471"/>
      <c r="DP158" s="471"/>
      <c r="DQ158" s="471"/>
      <c r="DR158" s="471"/>
      <c r="DS158" s="471"/>
      <c r="DT158" s="471"/>
      <c r="DU158" s="471"/>
      <c r="DV158" s="471"/>
      <c r="DW158" s="471"/>
      <c r="DX158" s="471"/>
      <c r="DY158" s="471"/>
      <c r="DZ158" s="471"/>
      <c r="EA158" s="471"/>
      <c r="EB158" s="471"/>
      <c r="EC158" s="471"/>
      <c r="ED158" s="471"/>
      <c r="EE158" s="471"/>
      <c r="EF158" s="471"/>
      <c r="EG158" s="471"/>
      <c r="EH158" s="471"/>
      <c r="EI158" s="471"/>
      <c r="EJ158" s="471"/>
      <c r="EK158" s="471"/>
      <c r="EL158" s="471"/>
      <c r="EM158" s="471"/>
      <c r="EN158" s="471"/>
      <c r="EO158" s="471"/>
      <c r="EP158" s="471"/>
      <c r="EQ158" s="471"/>
      <c r="ER158" s="471"/>
      <c r="ES158" s="471"/>
      <c r="ET158" s="471"/>
      <c r="EU158" s="471"/>
      <c r="EV158" s="471"/>
      <c r="EW158" s="471"/>
      <c r="EX158" s="471"/>
      <c r="EY158" s="471"/>
      <c r="EZ158" s="471"/>
      <c r="FA158" s="471"/>
      <c r="FB158" s="471"/>
      <c r="FC158" s="471"/>
      <c r="FD158" s="471"/>
      <c r="FE158" s="471"/>
      <c r="FF158" s="471"/>
      <c r="FG158" s="471"/>
      <c r="FH158" s="471"/>
      <c r="FI158" s="471"/>
      <c r="FJ158" s="471"/>
      <c r="FK158" s="471"/>
      <c r="FL158" s="471"/>
      <c r="FM158" s="471"/>
      <c r="FN158" s="471"/>
      <c r="FO158" s="471"/>
      <c r="FP158" s="471"/>
      <c r="FQ158" s="471"/>
      <c r="FR158" s="471"/>
      <c r="FS158" s="471"/>
      <c r="FT158" s="471"/>
      <c r="FU158" s="471"/>
      <c r="FV158" s="471"/>
      <c r="FW158" s="471"/>
      <c r="FX158" s="471"/>
      <c r="FY158" s="471"/>
      <c r="FZ158" s="471"/>
      <c r="GA158" s="471"/>
      <c r="GB158" s="471"/>
      <c r="GC158" s="471"/>
      <c r="GD158" s="471"/>
      <c r="GE158" s="471"/>
      <c r="GF158" s="471"/>
      <c r="GG158" s="471"/>
      <c r="GH158" s="471"/>
      <c r="GI158" s="471"/>
      <c r="GJ158" s="471"/>
      <c r="GK158" s="471"/>
      <c r="GL158" s="471"/>
      <c r="GM158" s="471"/>
      <c r="GN158" s="471"/>
      <c r="GO158" s="471"/>
      <c r="GP158" s="471"/>
      <c r="GQ158" s="471"/>
      <c r="GR158" s="471"/>
      <c r="GS158" s="471"/>
      <c r="GT158" s="471"/>
      <c r="GU158" s="471"/>
      <c r="GV158" s="471"/>
      <c r="GW158" s="471"/>
      <c r="GX158" s="471"/>
      <c r="GY158" s="471"/>
      <c r="GZ158" s="471"/>
      <c r="HA158" s="471"/>
      <c r="HB158" s="471"/>
      <c r="HC158" s="471"/>
      <c r="HD158" s="471"/>
      <c r="HE158" s="471"/>
      <c r="HF158" s="471"/>
      <c r="HG158" s="471"/>
      <c r="HH158" s="471"/>
      <c r="HI158" s="471"/>
      <c r="HJ158" s="471"/>
      <c r="HK158" s="471"/>
      <c r="HL158" s="471"/>
      <c r="HM158" s="471"/>
      <c r="HN158" s="471"/>
      <c r="HO158" s="471"/>
      <c r="HP158" s="471"/>
      <c r="HQ158" s="471"/>
      <c r="HR158" s="471"/>
      <c r="HS158" s="471"/>
      <c r="HT158" s="471"/>
      <c r="HU158" s="471"/>
      <c r="HV158" s="471"/>
      <c r="HW158" s="471"/>
      <c r="HX158" s="471"/>
      <c r="HY158" s="471"/>
      <c r="HZ158" s="471"/>
      <c r="IA158" s="471"/>
      <c r="IB158" s="471"/>
      <c r="IC158" s="471"/>
      <c r="ID158" s="471"/>
      <c r="IE158" s="471"/>
      <c r="IF158" s="471"/>
      <c r="IG158" s="471"/>
      <c r="IH158" s="471"/>
      <c r="II158" s="471"/>
      <c r="IJ158" s="471"/>
      <c r="IK158" s="471"/>
      <c r="IL158" s="471"/>
      <c r="IM158" s="471"/>
      <c r="IN158" s="471"/>
      <c r="IO158" s="471"/>
      <c r="IP158" s="471"/>
      <c r="IQ158" s="471"/>
      <c r="IR158" s="471"/>
      <c r="IS158" s="471"/>
      <c r="IT158" s="471"/>
      <c r="IU158" s="471"/>
      <c r="IV158" s="471"/>
      <c r="IW158" s="471"/>
      <c r="IX158" s="471"/>
      <c r="IY158" s="471"/>
      <c r="IZ158" s="471"/>
      <c r="JA158" s="471"/>
      <c r="JB158" s="471"/>
      <c r="JC158" s="471"/>
      <c r="JD158" s="471"/>
      <c r="JE158" s="471"/>
      <c r="JF158" s="471"/>
      <c r="JG158" s="471"/>
      <c r="JH158" s="471"/>
      <c r="JI158" s="471"/>
      <c r="JJ158" s="471"/>
      <c r="JK158" s="471"/>
      <c r="JL158" s="471"/>
      <c r="JM158" s="471"/>
      <c r="JN158" s="471"/>
      <c r="JO158" s="471"/>
      <c r="JP158" s="471"/>
      <c r="JQ158" s="471"/>
      <c r="JR158" s="471"/>
      <c r="JS158" s="471"/>
      <c r="JT158" s="471"/>
      <c r="JU158" s="471"/>
      <c r="JV158" s="471"/>
      <c r="JW158" s="471"/>
      <c r="JX158" s="471"/>
      <c r="JY158" s="471"/>
      <c r="JZ158" s="471"/>
      <c r="KA158" s="471"/>
      <c r="KB158" s="471"/>
      <c r="KC158" s="471"/>
      <c r="KD158" s="471"/>
      <c r="KE158" s="471"/>
      <c r="KF158" s="471"/>
      <c r="KG158" s="471"/>
      <c r="KH158" s="471"/>
      <c r="KI158" s="471"/>
      <c r="KJ158" s="471"/>
      <c r="KK158" s="471"/>
      <c r="KL158" s="471"/>
    </row>
    <row r="159" spans="1:298">
      <c r="B159" s="468" t="s">
        <v>847</v>
      </c>
      <c r="C159" s="471">
        <f>AVERAGE('monthly data'!B157:B157)</f>
        <v>510.99696959581195</v>
      </c>
      <c r="D159" s="471"/>
      <c r="E159" s="471"/>
      <c r="F159" s="471"/>
      <c r="G159" s="471"/>
      <c r="H159" s="471"/>
      <c r="I159" s="471"/>
      <c r="J159" s="471"/>
      <c r="K159" s="471"/>
      <c r="L159" s="471"/>
      <c r="M159" s="471"/>
      <c r="N159" s="471"/>
      <c r="O159" s="471"/>
      <c r="P159" s="471"/>
      <c r="Q159" s="471"/>
      <c r="R159" s="471"/>
      <c r="S159" s="471"/>
      <c r="T159" s="471"/>
      <c r="U159" s="471"/>
      <c r="V159" s="471"/>
      <c r="W159" s="471"/>
      <c r="X159" s="471"/>
      <c r="Y159" s="471"/>
      <c r="Z159" s="471"/>
      <c r="AA159" s="471"/>
      <c r="AB159" s="471"/>
      <c r="AC159" s="471"/>
      <c r="AD159" s="471"/>
      <c r="AE159" s="471"/>
      <c r="AF159" s="471"/>
      <c r="AG159" s="471"/>
      <c r="AH159" s="471"/>
      <c r="AI159" s="471"/>
      <c r="AJ159" s="471"/>
      <c r="AK159" s="471"/>
      <c r="AL159" s="471"/>
      <c r="AM159" s="471"/>
      <c r="AN159" s="471"/>
      <c r="AO159" s="471"/>
      <c r="AP159" s="471"/>
      <c r="AQ159" s="471"/>
      <c r="AR159" s="471"/>
      <c r="AS159" s="471"/>
      <c r="AT159" s="471"/>
      <c r="AU159" s="471"/>
      <c r="AV159" s="471"/>
      <c r="AW159" s="471"/>
      <c r="AX159" s="471"/>
      <c r="AY159" s="471"/>
      <c r="AZ159" s="471"/>
      <c r="BA159" s="471"/>
      <c r="BB159" s="471"/>
      <c r="BC159" s="471"/>
      <c r="BD159" s="471"/>
      <c r="BE159" s="471"/>
      <c r="BF159" s="471"/>
      <c r="BG159" s="471">
        <f>AVERAGE('monthly data'!FN157:FP157)</f>
        <v>54.311406765483525</v>
      </c>
      <c r="BH159" s="471">
        <f>AVERAGE('monthly data'!FQ157:FS157)</f>
        <v>82.558472223128831</v>
      </c>
      <c r="BI159" s="471">
        <f>AVERAGE('monthly data'!FT157:FV157)</f>
        <v>83.105210510627828</v>
      </c>
      <c r="BJ159" s="471">
        <f>AVERAGE('monthly data'!FW157:FY157)</f>
        <v>84.622466384149689</v>
      </c>
      <c r="BK159" s="471">
        <f>AVERAGE('monthly data'!FZ157:GB157)</f>
        <v>83.250268907150101</v>
      </c>
      <c r="BL159" s="471">
        <f>AVERAGE('monthly data'!GC157:GE157)</f>
        <v>87.206807920156578</v>
      </c>
      <c r="BM159" s="471">
        <f>AVERAGE('monthly data'!GF157:GH157)</f>
        <v>86.805097402365675</v>
      </c>
      <c r="BN159" s="471">
        <f>AVERAGE('monthly data'!GI157:GK157)</f>
        <v>87.697603823925576</v>
      </c>
      <c r="BO159" s="471">
        <f>AVERAGE('monthly data'!GL157:GN157)</f>
        <v>86.315451548969349</v>
      </c>
      <c r="BP159" s="471">
        <f>AVERAGE('monthly data'!GO157:GQ157)</f>
        <v>91.374329930503222</v>
      </c>
      <c r="BQ159" s="471">
        <f>AVERAGE('monthly data'!GR157:GT157)</f>
        <v>92.734157128607634</v>
      </c>
      <c r="BR159" s="471">
        <f>AVERAGE('monthly data'!GU157:GW157)</f>
        <v>94.485403119019153</v>
      </c>
      <c r="BS159" s="471">
        <f>AVERAGE('monthly data'!GX157:GZ157)</f>
        <v>92.788520336827162</v>
      </c>
      <c r="BT159" s="471">
        <f>AVERAGE('monthly data'!HA157:HC157)</f>
        <v>98.79634748925946</v>
      </c>
      <c r="BU159" s="471">
        <f>AVERAGE('monthly data'!HD157:HF157)</f>
        <v>97.947500859660195</v>
      </c>
      <c r="BV159" s="471">
        <f>AVERAGE('monthly data'!HG157:HI157)</f>
        <v>99.874017050322323</v>
      </c>
      <c r="BW159" s="471">
        <f>AVERAGE('monthly data'!HJ157:HL157)</f>
        <v>98.535642854749426</v>
      </c>
      <c r="BX159" s="471">
        <f>AVERAGE('monthly data'!HM157:HO157)</f>
        <v>101.98668362430222</v>
      </c>
      <c r="BY159" s="471">
        <f>AVERAGE('monthly data'!HP157:HR157)</f>
        <v>99.229456705072394</v>
      </c>
      <c r="BZ159" s="471">
        <f>AVERAGE('monthly data'!HS157:HU157)</f>
        <v>100.0536609992397</v>
      </c>
      <c r="CA159" s="471">
        <f>AVERAGE('monthly data'!HV157:HX157)</f>
        <v>99.815866582365018</v>
      </c>
      <c r="CB159" s="471">
        <f>AVERAGE('monthly data'!HY157:IA157)</f>
        <v>100.43520081506365</v>
      </c>
      <c r="CC159" s="471">
        <f>AVERAGE('monthly data'!IB157:ID157)</f>
        <v>100.61816127654096</v>
      </c>
      <c r="CD159" s="471">
        <f>AVERAGE('monthly data'!IE157:IG157)</f>
        <v>101.2083861017688</v>
      </c>
      <c r="CE159" s="471">
        <f>AVERAGE('monthly data'!IH157:IJ157)</f>
        <v>99.508840456132361</v>
      </c>
      <c r="CF159" s="471">
        <f>AVERAGE('monthly data'!IK157:IM157)</f>
        <v>99.831473437814353</v>
      </c>
      <c r="CG159" s="471">
        <f>AVERAGE('monthly data'!IN157:IP157)</f>
        <v>102.84836826873918</v>
      </c>
      <c r="CH159" s="471">
        <f>AVERAGE('monthly data'!IQ157:IS157)</f>
        <v>104.15440919976281</v>
      </c>
      <c r="CI159" s="471">
        <f>AVERAGE('monthly data'!IT157:IV157)</f>
        <v>103.66912764871516</v>
      </c>
      <c r="CJ159" s="471">
        <f>AVERAGE('monthly data'!IW157:IY157)</f>
        <v>106.00592559141326</v>
      </c>
      <c r="CK159" s="471">
        <f>AVERAGE('monthly data'!IZ157:JB157)</f>
        <v>106.82455489095264</v>
      </c>
      <c r="CL159" s="471">
        <f>AVERAGE('monthly data'!JC157:JE157)</f>
        <v>105.89850151986651</v>
      </c>
      <c r="CM159" s="471">
        <f>AVERAGE('monthly data'!JF157:JH157)</f>
        <v>108.08012150151741</v>
      </c>
      <c r="CN159" s="471">
        <f>AVERAGE('monthly data'!JI157:JK157)</f>
        <v>111.56074341389144</v>
      </c>
      <c r="CO159" s="471">
        <f>AVERAGE('monthly data'!JL157:JN157)</f>
        <v>110.5855581197394</v>
      </c>
      <c r="CP159" s="471">
        <f>AVERAGE('monthly data'!JO157:JQ157)</f>
        <v>112.60598694464933</v>
      </c>
      <c r="CQ159" s="471">
        <f>AVERAGE('monthly data'!JR157:JT157)</f>
        <v>115.92966460718519</v>
      </c>
      <c r="CR159" s="471">
        <f>AVERAGE('monthly data'!JU157:JW157)</f>
        <v>125.69890019625454</v>
      </c>
      <c r="CS159" s="471">
        <f>AVERAGE('monthly data'!JX157:JZ157)</f>
        <v>122.71207924144274</v>
      </c>
      <c r="CT159" s="471">
        <f>AVERAGE('monthly data'!KA157:KC157)</f>
        <v>121.99976757143811</v>
      </c>
      <c r="CU159" s="471">
        <f>AVERAGE('monthly data'!KD157:KF157)</f>
        <v>118.19867051112566</v>
      </c>
      <c r="CV159" s="471">
        <f>AVERAGE('monthly data'!KG157:KI157)</f>
        <v>120.5616306398385</v>
      </c>
      <c r="CW159" s="471">
        <f>AVERAGE('monthly data'!KJ157:KL157)</f>
        <v>120.45951142762642</v>
      </c>
      <c r="CX159" s="471">
        <f>AVERAGE('monthly data'!KM157:KO157)</f>
        <v>122.66946276134583</v>
      </c>
      <c r="CY159" s="471">
        <f>AVERAGE('monthly data'!KP157:KR157)</f>
        <v>129.03807584986052</v>
      </c>
      <c r="CZ159" s="471">
        <f>AVERAGE('monthly data'!KS157:KU157)</f>
        <v>133.97142264606262</v>
      </c>
      <c r="DA159" s="471">
        <f>AVERAGE('monthly data'!KV157:KX157)</f>
        <v>126.78663497663347</v>
      </c>
      <c r="DB159" s="471">
        <f>AVERAGE('monthly data'!KY157:LA157)</f>
        <v>129.6843615122846</v>
      </c>
      <c r="DC159" s="471">
        <f>AVERAGE('monthly data'!LB157:LD157)</f>
        <v>130.63824132118054</v>
      </c>
      <c r="DD159" s="471">
        <f>AVERAGE('monthly data'!LE157:LG157)</f>
        <v>43.640198416230142</v>
      </c>
      <c r="DE159" s="471"/>
      <c r="DF159" s="471"/>
      <c r="DG159" s="471"/>
      <c r="DH159" s="471"/>
      <c r="DI159" s="471"/>
      <c r="DJ159" s="471"/>
      <c r="DK159" s="471"/>
      <c r="DL159" s="471"/>
      <c r="DM159" s="471"/>
      <c r="DN159" s="471"/>
      <c r="DO159" s="471"/>
      <c r="DP159" s="471"/>
      <c r="DQ159" s="471"/>
      <c r="DR159" s="471"/>
      <c r="DS159" s="471"/>
      <c r="DT159" s="471"/>
      <c r="DU159" s="471"/>
      <c r="DV159" s="471"/>
      <c r="DW159" s="471"/>
      <c r="DX159" s="471"/>
      <c r="DY159" s="471"/>
      <c r="DZ159" s="471"/>
      <c r="EA159" s="471"/>
      <c r="EB159" s="471"/>
      <c r="EC159" s="471"/>
      <c r="ED159" s="471"/>
      <c r="EE159" s="471"/>
      <c r="EF159" s="471"/>
      <c r="EG159" s="471"/>
      <c r="EH159" s="471"/>
      <c r="EI159" s="471"/>
      <c r="EJ159" s="471"/>
      <c r="EK159" s="471"/>
      <c r="EL159" s="471"/>
      <c r="EM159" s="471"/>
      <c r="EN159" s="471"/>
      <c r="EO159" s="471"/>
      <c r="EP159" s="471"/>
      <c r="EQ159" s="471"/>
      <c r="ER159" s="471"/>
      <c r="ES159" s="471"/>
      <c r="ET159" s="471"/>
      <c r="EU159" s="471"/>
      <c r="EV159" s="471"/>
      <c r="EW159" s="471"/>
      <c r="EX159" s="471"/>
      <c r="EY159" s="471"/>
      <c r="EZ159" s="471"/>
      <c r="FA159" s="471"/>
      <c r="FB159" s="471"/>
      <c r="FC159" s="471"/>
      <c r="FD159" s="471"/>
      <c r="FE159" s="471"/>
      <c r="FF159" s="471"/>
      <c r="FG159" s="471"/>
      <c r="FH159" s="471"/>
      <c r="FI159" s="471"/>
      <c r="FJ159" s="471"/>
      <c r="FK159" s="471"/>
      <c r="FL159" s="471"/>
      <c r="FM159" s="471"/>
      <c r="FN159" s="471"/>
      <c r="FO159" s="471"/>
      <c r="FP159" s="471"/>
      <c r="FQ159" s="471"/>
      <c r="FR159" s="471"/>
      <c r="FS159" s="471"/>
      <c r="FT159" s="471"/>
      <c r="FU159" s="471"/>
      <c r="FV159" s="471"/>
      <c r="FW159" s="471"/>
      <c r="FX159" s="471"/>
      <c r="FY159" s="471"/>
      <c r="FZ159" s="471"/>
      <c r="GA159" s="471"/>
      <c r="GB159" s="471"/>
      <c r="GC159" s="471"/>
      <c r="GD159" s="471"/>
      <c r="GE159" s="471"/>
      <c r="GF159" s="471"/>
      <c r="GG159" s="471"/>
      <c r="GH159" s="471"/>
      <c r="GI159" s="471"/>
      <c r="GJ159" s="471"/>
      <c r="GK159" s="471"/>
      <c r="GL159" s="471"/>
      <c r="GM159" s="471"/>
      <c r="GN159" s="471"/>
      <c r="GO159" s="471"/>
      <c r="GP159" s="471"/>
      <c r="GQ159" s="471"/>
      <c r="GR159" s="471"/>
      <c r="GS159" s="471"/>
      <c r="GT159" s="471"/>
      <c r="GU159" s="471"/>
      <c r="GV159" s="471"/>
      <c r="GW159" s="471"/>
      <c r="GX159" s="471"/>
      <c r="GY159" s="471"/>
      <c r="GZ159" s="471"/>
      <c r="HA159" s="471"/>
      <c r="HB159" s="471"/>
      <c r="HC159" s="471"/>
      <c r="HD159" s="471"/>
      <c r="HE159" s="471"/>
      <c r="HF159" s="471"/>
      <c r="HG159" s="471"/>
      <c r="HH159" s="471"/>
      <c r="HI159" s="471"/>
      <c r="HJ159" s="471"/>
      <c r="HK159" s="471"/>
      <c r="HL159" s="471"/>
      <c r="HM159" s="471"/>
      <c r="HN159" s="471"/>
      <c r="HO159" s="471"/>
      <c r="HP159" s="471"/>
      <c r="HQ159" s="471"/>
      <c r="HR159" s="471"/>
      <c r="HS159" s="471"/>
      <c r="HT159" s="471"/>
      <c r="HU159" s="471"/>
      <c r="HV159" s="471"/>
      <c r="HW159" s="471"/>
      <c r="HX159" s="471"/>
      <c r="HY159" s="471"/>
      <c r="HZ159" s="471"/>
      <c r="IA159" s="471"/>
      <c r="IB159" s="471"/>
      <c r="IC159" s="471"/>
      <c r="ID159" s="471"/>
      <c r="IE159" s="471"/>
      <c r="IF159" s="471"/>
      <c r="IG159" s="471"/>
      <c r="IH159" s="471"/>
      <c r="II159" s="471"/>
      <c r="IJ159" s="471"/>
      <c r="IK159" s="471"/>
      <c r="IL159" s="471"/>
      <c r="IM159" s="471"/>
      <c r="IN159" s="471"/>
      <c r="IO159" s="471"/>
      <c r="IP159" s="471"/>
      <c r="IQ159" s="471"/>
      <c r="IR159" s="471"/>
      <c r="IS159" s="471"/>
      <c r="IT159" s="471"/>
      <c r="IU159" s="471"/>
      <c r="IV159" s="471"/>
      <c r="IW159" s="471"/>
      <c r="IX159" s="471"/>
      <c r="IY159" s="471"/>
      <c r="IZ159" s="471"/>
      <c r="JA159" s="471"/>
      <c r="JB159" s="471"/>
      <c r="JC159" s="471"/>
      <c r="JD159" s="471"/>
      <c r="JE159" s="471"/>
      <c r="JF159" s="471"/>
      <c r="JG159" s="471"/>
      <c r="JH159" s="471"/>
      <c r="JI159" s="471"/>
      <c r="JJ159" s="471"/>
      <c r="JK159" s="471"/>
      <c r="JL159" s="471"/>
      <c r="JM159" s="471"/>
      <c r="JN159" s="471"/>
      <c r="JO159" s="471"/>
      <c r="JP159" s="471"/>
      <c r="JQ159" s="471"/>
      <c r="JR159" s="471"/>
      <c r="JS159" s="471"/>
      <c r="JT159" s="471"/>
      <c r="JU159" s="471"/>
      <c r="JV159" s="471"/>
      <c r="JW159" s="471"/>
      <c r="JX159" s="471"/>
      <c r="JY159" s="471"/>
      <c r="JZ159" s="471"/>
      <c r="KA159" s="471"/>
      <c r="KB159" s="471"/>
      <c r="KC159" s="471"/>
      <c r="KD159" s="471"/>
      <c r="KE159" s="471"/>
      <c r="KF159" s="471"/>
      <c r="KG159" s="471"/>
      <c r="KH159" s="471"/>
      <c r="KI159" s="471"/>
      <c r="KJ159" s="471"/>
      <c r="KK159" s="471"/>
      <c r="KL159" s="471"/>
    </row>
    <row r="160" spans="1:298">
      <c r="B160" s="468" t="s">
        <v>910</v>
      </c>
      <c r="C160" s="471">
        <f>AVERAGE('monthly data'!B158:B158)</f>
        <v>1560.1683336282322</v>
      </c>
      <c r="D160" s="471"/>
      <c r="E160" s="471"/>
      <c r="F160" s="471"/>
      <c r="G160" s="471"/>
      <c r="H160" s="471"/>
      <c r="I160" s="471"/>
      <c r="J160" s="471"/>
      <c r="K160" s="471"/>
      <c r="L160" s="471"/>
      <c r="M160" s="471"/>
      <c r="N160" s="471"/>
      <c r="O160" s="471"/>
      <c r="P160" s="471"/>
      <c r="Q160" s="471"/>
      <c r="R160" s="471"/>
      <c r="S160" s="471"/>
      <c r="T160" s="471"/>
      <c r="U160" s="471"/>
      <c r="V160" s="471"/>
      <c r="W160" s="471"/>
      <c r="X160" s="471"/>
      <c r="Y160" s="471"/>
      <c r="Z160" s="471"/>
      <c r="AA160" s="471"/>
      <c r="AB160" s="471"/>
      <c r="AC160" s="471"/>
      <c r="AD160" s="471"/>
      <c r="AE160" s="471"/>
      <c r="AF160" s="471"/>
      <c r="AG160" s="471"/>
      <c r="AH160" s="471"/>
      <c r="AI160" s="471"/>
      <c r="AJ160" s="471"/>
      <c r="AK160" s="471"/>
      <c r="AL160" s="471"/>
      <c r="AM160" s="471"/>
      <c r="AN160" s="471"/>
      <c r="AO160" s="471"/>
      <c r="AP160" s="471"/>
      <c r="AQ160" s="471"/>
      <c r="AR160" s="471"/>
      <c r="AS160" s="471"/>
      <c r="AT160" s="471"/>
      <c r="AU160" s="471"/>
      <c r="AV160" s="471"/>
      <c r="AW160" s="471"/>
      <c r="AX160" s="471"/>
      <c r="AY160" s="471"/>
      <c r="AZ160" s="471"/>
      <c r="BA160" s="471"/>
      <c r="BB160" s="471"/>
      <c r="BC160" s="471"/>
      <c r="BD160" s="471"/>
      <c r="BE160" s="471"/>
      <c r="BF160" s="471"/>
      <c r="BG160" s="471">
        <f>AVERAGE('monthly data'!FN158:FP158)</f>
        <v>61.791137666973135</v>
      </c>
      <c r="BH160" s="471">
        <f>AVERAGE('monthly data'!FQ158:FS158)</f>
        <v>92.863020136938374</v>
      </c>
      <c r="BI160" s="471">
        <f>AVERAGE('monthly data'!FT158:FV158)</f>
        <v>92.458997118569258</v>
      </c>
      <c r="BJ160" s="471">
        <f>AVERAGE('monthly data'!FW158:FY158)</f>
        <v>92.761012354384107</v>
      </c>
      <c r="BK160" s="471">
        <f>AVERAGE('monthly data'!FZ158:GB158)</f>
        <v>91.515824880183246</v>
      </c>
      <c r="BL160" s="471">
        <f>AVERAGE('monthly data'!GC158:GE158)</f>
        <v>92.407089722210685</v>
      </c>
      <c r="BM160" s="471">
        <f>AVERAGE('monthly data'!GF158:GH158)</f>
        <v>93.85161565728454</v>
      </c>
      <c r="BN160" s="471">
        <f>AVERAGE('monthly data'!GI158:GK158)</f>
        <v>93.901570111978529</v>
      </c>
      <c r="BO160" s="471">
        <f>AVERAGE('monthly data'!GL158:GN158)</f>
        <v>93.893907716843174</v>
      </c>
      <c r="BP160" s="471">
        <f>AVERAGE('monthly data'!GO158:GQ158)</f>
        <v>94.262733227433685</v>
      </c>
      <c r="BQ160" s="471">
        <f>AVERAGE('monthly data'!GR158:GT158)</f>
        <v>95.810961482595374</v>
      </c>
      <c r="BR160" s="471">
        <f>AVERAGE('monthly data'!GU158:GW158)</f>
        <v>99.026989804864357</v>
      </c>
      <c r="BS160" s="471">
        <f>AVERAGE('monthly data'!GX158:GZ158)</f>
        <v>98.175616399152162</v>
      </c>
      <c r="BT160" s="471">
        <f>AVERAGE('monthly data'!HA158:HC158)</f>
        <v>100.54315975847358</v>
      </c>
      <c r="BU160" s="471">
        <f>AVERAGE('monthly data'!HD158:HF158)</f>
        <v>100.08379489812243</v>
      </c>
      <c r="BV160" s="471">
        <f>AVERAGE('monthly data'!HG158:HI158)</f>
        <v>99.927703500229882</v>
      </c>
      <c r="BW160" s="471">
        <f>AVERAGE('monthly data'!HJ158:HL158)</f>
        <v>100.11019241395103</v>
      </c>
      <c r="BX160" s="471">
        <f>AVERAGE('monthly data'!HM158:HO158)</f>
        <v>100.51333700304349</v>
      </c>
      <c r="BY160" s="471">
        <f>AVERAGE('monthly data'!HP158:HR158)</f>
        <v>99.965867610698638</v>
      </c>
      <c r="BZ160" s="471">
        <f>AVERAGE('monthly data'!HS158:HU158)</f>
        <v>99.712811386586324</v>
      </c>
      <c r="CA160" s="471">
        <f>AVERAGE('monthly data'!HV158:HX158)</f>
        <v>99.858352370377702</v>
      </c>
      <c r="CB160" s="471">
        <f>AVERAGE('monthly data'!HY158:IA158)</f>
        <v>100.57669653015023</v>
      </c>
      <c r="CC160" s="471">
        <f>AVERAGE('monthly data'!IB158:ID158)</f>
        <v>100.92641063703572</v>
      </c>
      <c r="CD160" s="471">
        <f>AVERAGE('monthly data'!IE158:IG158)</f>
        <v>103.33054499516446</v>
      </c>
      <c r="CE160" s="471">
        <f>AVERAGE('monthly data'!IH158:IJ158)</f>
        <v>104.93389318870727</v>
      </c>
      <c r="CF160" s="471">
        <f>AVERAGE('monthly data'!IK158:IM158)</f>
        <v>106.09921707135523</v>
      </c>
      <c r="CG160" s="471">
        <f>AVERAGE('monthly data'!IN158:IP158)</f>
        <v>106.67328973194874</v>
      </c>
      <c r="CH160" s="471">
        <f>AVERAGE('monthly data'!IQ158:IS158)</f>
        <v>107.25257154330676</v>
      </c>
      <c r="CI160" s="471">
        <f>AVERAGE('monthly data'!IT158:IV158)</f>
        <v>107.7374437841823</v>
      </c>
      <c r="CJ160" s="471">
        <f>AVERAGE('monthly data'!IW158:IY158)</f>
        <v>108.72110883706802</v>
      </c>
      <c r="CK160" s="471">
        <f>AVERAGE('monthly data'!IZ158:JB158)</f>
        <v>108.60057585592638</v>
      </c>
      <c r="CL160" s="471">
        <f>AVERAGE('monthly data'!JC158:JE158)</f>
        <v>108.57941239257612</v>
      </c>
      <c r="CM160" s="471">
        <f>AVERAGE('monthly data'!JF158:JH158)</f>
        <v>109.27504813781793</v>
      </c>
      <c r="CN160" s="471">
        <f>AVERAGE('monthly data'!JI158:JK158)</f>
        <v>109.63769645404626</v>
      </c>
      <c r="CO160" s="471">
        <f>AVERAGE('monthly data'!JL158:JN158)</f>
        <v>109.85534236469522</v>
      </c>
      <c r="CP160" s="471">
        <f>AVERAGE('monthly data'!JO158:JQ158)</f>
        <v>109.64712337735246</v>
      </c>
      <c r="CQ160" s="471">
        <f>AVERAGE('monthly data'!JR158:JT158)</f>
        <v>110.23708747383533</v>
      </c>
      <c r="CR160" s="471">
        <f>AVERAGE('monthly data'!JU158:JW158)</f>
        <v>111.41424024604476</v>
      </c>
      <c r="CS160" s="471">
        <f>AVERAGE('monthly data'!JX158:JZ158)</f>
        <v>111.11660643189987</v>
      </c>
      <c r="CT160" s="471">
        <f>AVERAGE('monthly data'!KA158:KC158)</f>
        <v>110.89728825106984</v>
      </c>
      <c r="CU160" s="471">
        <f>AVERAGE('monthly data'!KD158:KF158)</f>
        <v>111.9383704772344</v>
      </c>
      <c r="CV160" s="471">
        <f>AVERAGE('monthly data'!KG158:KI158)</f>
        <v>112.34832047194151</v>
      </c>
      <c r="CW160" s="471">
        <f>AVERAGE('monthly data'!KJ158:KL158)</f>
        <v>112.48786224995403</v>
      </c>
      <c r="CX160" s="471">
        <f>AVERAGE('monthly data'!KM158:KO158)</f>
        <v>112.83021605202869</v>
      </c>
      <c r="CY160" s="471">
        <f>AVERAGE('monthly data'!KP158:KR158)</f>
        <v>114.0119625272926</v>
      </c>
      <c r="CZ160" s="471">
        <f>AVERAGE('monthly data'!KS158:KU158)</f>
        <v>116.25747358172448</v>
      </c>
      <c r="DA160" s="471">
        <f>AVERAGE('monthly data'!KV158:KX158)</f>
        <v>117.46187850336196</v>
      </c>
      <c r="DB160" s="471">
        <f>AVERAGE('monthly data'!KY158:LA158)</f>
        <v>118.32034687293185</v>
      </c>
      <c r="DC160" s="471">
        <f>AVERAGE('monthly data'!LB158:LD158)</f>
        <v>118.03780594615279</v>
      </c>
      <c r="DD160" s="471">
        <f>AVERAGE('monthly data'!LE158:LG158)</f>
        <v>39.349702974649304</v>
      </c>
      <c r="DE160" s="471"/>
      <c r="DF160" s="471"/>
      <c r="DG160" s="471"/>
      <c r="DH160" s="471"/>
      <c r="DI160" s="471"/>
      <c r="DJ160" s="471"/>
      <c r="DK160" s="471"/>
      <c r="DL160" s="471"/>
      <c r="DM160" s="471"/>
      <c r="DN160" s="471"/>
      <c r="DO160" s="471"/>
      <c r="DP160" s="471"/>
      <c r="DQ160" s="471"/>
      <c r="DR160" s="471"/>
      <c r="DS160" s="471"/>
      <c r="DT160" s="471"/>
      <c r="DU160" s="471"/>
      <c r="DV160" s="471"/>
      <c r="DW160" s="471"/>
      <c r="DX160" s="471"/>
      <c r="DY160" s="471"/>
      <c r="DZ160" s="471"/>
      <c r="EA160" s="471"/>
      <c r="EB160" s="471"/>
      <c r="EC160" s="471"/>
      <c r="ED160" s="471"/>
      <c r="EE160" s="471"/>
      <c r="EF160" s="471"/>
      <c r="EG160" s="471"/>
      <c r="EH160" s="471"/>
      <c r="EI160" s="471"/>
      <c r="EJ160" s="471"/>
      <c r="EK160" s="471"/>
      <c r="EL160" s="471"/>
      <c r="EM160" s="471"/>
      <c r="EN160" s="471"/>
      <c r="EO160" s="471"/>
      <c r="EP160" s="471"/>
      <c r="EQ160" s="471"/>
      <c r="ER160" s="471"/>
      <c r="ES160" s="471"/>
      <c r="ET160" s="471"/>
      <c r="EU160" s="471"/>
      <c r="EV160" s="471"/>
      <c r="EW160" s="471"/>
      <c r="EX160" s="471"/>
      <c r="EY160" s="471"/>
      <c r="EZ160" s="471"/>
      <c r="FA160" s="471"/>
      <c r="FB160" s="471"/>
      <c r="FC160" s="471"/>
      <c r="FD160" s="471"/>
      <c r="FE160" s="471"/>
      <c r="FF160" s="471"/>
      <c r="FG160" s="471"/>
      <c r="FH160" s="471"/>
      <c r="FI160" s="471"/>
      <c r="FJ160" s="471"/>
      <c r="FK160" s="471"/>
      <c r="FL160" s="471"/>
      <c r="FM160" s="471"/>
      <c r="FN160" s="471"/>
      <c r="FO160" s="471"/>
      <c r="FP160" s="471"/>
      <c r="FQ160" s="471"/>
      <c r="FR160" s="471"/>
      <c r="FS160" s="471"/>
      <c r="FT160" s="471"/>
      <c r="FU160" s="471"/>
      <c r="FV160" s="471"/>
      <c r="FW160" s="471"/>
      <c r="FX160" s="471"/>
      <c r="FY160" s="471"/>
      <c r="FZ160" s="471"/>
      <c r="GA160" s="471"/>
      <c r="GB160" s="471"/>
      <c r="GC160" s="471"/>
      <c r="GD160" s="471"/>
      <c r="GE160" s="471"/>
      <c r="GF160" s="471"/>
      <c r="GG160" s="471"/>
      <c r="GH160" s="471"/>
      <c r="GI160" s="471"/>
      <c r="GJ160" s="471"/>
      <c r="GK160" s="471"/>
      <c r="GL160" s="471"/>
      <c r="GM160" s="471"/>
      <c r="GN160" s="471"/>
      <c r="GO160" s="471"/>
      <c r="GP160" s="471"/>
      <c r="GQ160" s="471"/>
      <c r="GR160" s="471"/>
      <c r="GS160" s="471"/>
      <c r="GT160" s="471"/>
      <c r="GU160" s="471"/>
      <c r="GV160" s="471"/>
      <c r="GW160" s="471"/>
      <c r="GX160" s="471"/>
      <c r="GY160" s="471"/>
      <c r="GZ160" s="471"/>
      <c r="HA160" s="471"/>
      <c r="HB160" s="471"/>
      <c r="HC160" s="471"/>
      <c r="HD160" s="471"/>
      <c r="HE160" s="471"/>
      <c r="HF160" s="471"/>
      <c r="HG160" s="471"/>
      <c r="HH160" s="471"/>
      <c r="HI160" s="471"/>
      <c r="HJ160" s="471"/>
      <c r="HK160" s="471"/>
      <c r="HL160" s="471"/>
      <c r="HM160" s="471"/>
      <c r="HN160" s="471"/>
      <c r="HO160" s="471"/>
      <c r="HP160" s="471"/>
      <c r="HQ160" s="471"/>
      <c r="HR160" s="471"/>
      <c r="HS160" s="471"/>
      <c r="HT160" s="471"/>
      <c r="HU160" s="471"/>
      <c r="HV160" s="471"/>
      <c r="HW160" s="471"/>
      <c r="HX160" s="471"/>
      <c r="HY160" s="471"/>
      <c r="HZ160" s="471"/>
      <c r="IA160" s="471"/>
      <c r="IB160" s="471"/>
      <c r="IC160" s="471"/>
      <c r="ID160" s="471"/>
      <c r="IE160" s="471"/>
      <c r="IF160" s="471"/>
      <c r="IG160" s="471"/>
      <c r="IH160" s="471"/>
      <c r="II160" s="471"/>
      <c r="IJ160" s="471"/>
      <c r="IK160" s="471"/>
      <c r="IL160" s="471"/>
      <c r="IM160" s="471"/>
      <c r="IN160" s="471"/>
      <c r="IO160" s="471"/>
      <c r="IP160" s="471"/>
      <c r="IQ160" s="471"/>
      <c r="IR160" s="471"/>
      <c r="IS160" s="471"/>
      <c r="IT160" s="471"/>
      <c r="IU160" s="471"/>
      <c r="IV160" s="471"/>
      <c r="IW160" s="471"/>
      <c r="IX160" s="471"/>
      <c r="IY160" s="471"/>
      <c r="IZ160" s="471"/>
      <c r="JA160" s="471"/>
      <c r="JB160" s="471"/>
      <c r="JC160" s="471"/>
      <c r="JD160" s="471"/>
      <c r="JE160" s="471"/>
      <c r="JF160" s="471"/>
      <c r="JG160" s="471"/>
      <c r="JH160" s="471"/>
      <c r="JI160" s="471"/>
      <c r="JJ160" s="471"/>
      <c r="JK160" s="471"/>
      <c r="JL160" s="471"/>
      <c r="JM160" s="471"/>
      <c r="JN160" s="471"/>
      <c r="JO160" s="471"/>
      <c r="JP160" s="471"/>
      <c r="JQ160" s="471"/>
      <c r="JR160" s="471"/>
      <c r="JS160" s="471"/>
      <c r="JT160" s="471"/>
      <c r="JU160" s="471"/>
      <c r="JV160" s="471"/>
      <c r="JW160" s="471"/>
      <c r="JX160" s="471"/>
      <c r="JY160" s="471"/>
      <c r="JZ160" s="471"/>
      <c r="KA160" s="471"/>
      <c r="KB160" s="471"/>
      <c r="KC160" s="471"/>
      <c r="KD160" s="471"/>
      <c r="KE160" s="471"/>
      <c r="KF160" s="471"/>
      <c r="KG160" s="471"/>
      <c r="KH160" s="471"/>
      <c r="KI160" s="471"/>
      <c r="KJ160" s="471"/>
      <c r="KK160" s="471"/>
      <c r="KL160" s="471"/>
    </row>
    <row r="161" spans="2:298">
      <c r="B161" s="467" t="s">
        <v>637</v>
      </c>
      <c r="C161" s="471">
        <f>AVERAGE('monthly data'!B159:B159)</f>
        <v>157.70302900915195</v>
      </c>
      <c r="D161" s="471"/>
      <c r="E161" s="471"/>
      <c r="F161" s="471"/>
      <c r="G161" s="471"/>
      <c r="H161" s="471"/>
      <c r="I161" s="471"/>
      <c r="J161" s="471"/>
      <c r="K161" s="471"/>
      <c r="L161" s="471"/>
      <c r="M161" s="471"/>
      <c r="N161" s="471"/>
      <c r="O161" s="471"/>
      <c r="P161" s="471"/>
      <c r="Q161" s="471"/>
      <c r="R161" s="471"/>
      <c r="S161" s="471"/>
      <c r="T161" s="471"/>
      <c r="U161" s="471"/>
      <c r="V161" s="471"/>
      <c r="W161" s="471"/>
      <c r="X161" s="471"/>
      <c r="Y161" s="471"/>
      <c r="Z161" s="471"/>
      <c r="AA161" s="471"/>
      <c r="AB161" s="471"/>
      <c r="AC161" s="471"/>
      <c r="AD161" s="471"/>
      <c r="AE161" s="471"/>
      <c r="AF161" s="471"/>
      <c r="AG161" s="471"/>
      <c r="AH161" s="471"/>
      <c r="AI161" s="471"/>
      <c r="AJ161" s="471"/>
      <c r="AK161" s="471"/>
      <c r="AL161" s="471"/>
      <c r="AM161" s="471"/>
      <c r="AN161" s="471"/>
      <c r="AO161" s="471"/>
      <c r="AP161" s="471"/>
      <c r="AQ161" s="471"/>
      <c r="AR161" s="471"/>
      <c r="AS161" s="471"/>
      <c r="AT161" s="471"/>
      <c r="AU161" s="471"/>
      <c r="AV161" s="471"/>
      <c r="AW161" s="471"/>
      <c r="AX161" s="471"/>
      <c r="AY161" s="471"/>
      <c r="AZ161" s="471"/>
      <c r="BA161" s="471"/>
      <c r="BB161" s="471"/>
      <c r="BC161" s="471"/>
      <c r="BD161" s="471"/>
      <c r="BE161" s="471"/>
      <c r="BF161" s="471"/>
      <c r="BG161" s="471">
        <f>AVERAGE('monthly data'!FN159:FP159)</f>
        <v>56.868192752006131</v>
      </c>
      <c r="BH161" s="471">
        <f>AVERAGE('monthly data'!FQ159:FS159)</f>
        <v>85.311332378769109</v>
      </c>
      <c r="BI161" s="471">
        <f>AVERAGE('monthly data'!FT159:FV159)</f>
        <v>85.203792625444436</v>
      </c>
      <c r="BJ161" s="471">
        <f>AVERAGE('monthly data'!FW159:FY159)</f>
        <v>84.398835423851665</v>
      </c>
      <c r="BK161" s="471">
        <f>AVERAGE('monthly data'!FZ159:GB159)</f>
        <v>83.949153220286902</v>
      </c>
      <c r="BL161" s="471">
        <f>AVERAGE('monthly data'!GC159:GE159)</f>
        <v>84.114328400989919</v>
      </c>
      <c r="BM161" s="471">
        <f>AVERAGE('monthly data'!GF159:GH159)</f>
        <v>82.810721756975866</v>
      </c>
      <c r="BN161" s="471">
        <f>AVERAGE('monthly data'!GI159:GK159)</f>
        <v>82.173648097617146</v>
      </c>
      <c r="BO161" s="471">
        <f>AVERAGE('monthly data'!GL159:GN159)</f>
        <v>83.398847162636514</v>
      </c>
      <c r="BP161" s="471">
        <f>AVERAGE('monthly data'!GO159:GQ159)</f>
        <v>84.399430381802134</v>
      </c>
      <c r="BQ161" s="471">
        <f>AVERAGE('monthly data'!GR159:GT159)</f>
        <v>85.975023755970156</v>
      </c>
      <c r="BR161" s="471">
        <f>AVERAGE('monthly data'!GU159:GW159)</f>
        <v>86.901188032417465</v>
      </c>
      <c r="BS161" s="471">
        <f>AVERAGE('monthly data'!GX159:GZ159)</f>
        <v>87.546725184514571</v>
      </c>
      <c r="BT161" s="471">
        <f>AVERAGE('monthly data'!HA159:HC159)</f>
        <v>88.144873789812152</v>
      </c>
      <c r="BU161" s="471">
        <f>AVERAGE('monthly data'!HD159:HF159)</f>
        <v>90.307532535462215</v>
      </c>
      <c r="BV161" s="471">
        <f>AVERAGE('monthly data'!HG159:HI159)</f>
        <v>91.253555646334988</v>
      </c>
      <c r="BW161" s="471">
        <f>AVERAGE('monthly data'!HJ159:HL159)</f>
        <v>91.807652830126415</v>
      </c>
      <c r="BX161" s="471">
        <f>AVERAGE('monthly data'!HM159:HO159)</f>
        <v>92.33440213715221</v>
      </c>
      <c r="BY161" s="471">
        <f>AVERAGE('monthly data'!HP159:HR159)</f>
        <v>92.073496106291671</v>
      </c>
      <c r="BZ161" s="471">
        <f>AVERAGE('monthly data'!HS159:HU159)</f>
        <v>91.582252787522023</v>
      </c>
      <c r="CA161" s="471">
        <f>AVERAGE('monthly data'!HV159:HX159)</f>
        <v>92.218833392135835</v>
      </c>
      <c r="CB161" s="471">
        <f>AVERAGE('monthly data'!HY159:IA159)</f>
        <v>92.674024078356794</v>
      </c>
      <c r="CC161" s="471">
        <f>AVERAGE('monthly data'!IB159:ID159)</f>
        <v>93.465401701873091</v>
      </c>
      <c r="CD161" s="471">
        <f>AVERAGE('monthly data'!IE159:IG159)</f>
        <v>93.287021682717977</v>
      </c>
      <c r="CE161" s="471">
        <f>AVERAGE('monthly data'!IH159:IJ159)</f>
        <v>93.293506431239393</v>
      </c>
      <c r="CF161" s="471">
        <f>AVERAGE('monthly data'!IK159:IM159)</f>
        <v>93.357412390732506</v>
      </c>
      <c r="CG161" s="471">
        <f>AVERAGE('monthly data'!IN159:IP159)</f>
        <v>95.624422406297981</v>
      </c>
      <c r="CH161" s="471">
        <f>AVERAGE('monthly data'!IQ159:IS159)</f>
        <v>96.140717335416184</v>
      </c>
      <c r="CI161" s="471">
        <f>AVERAGE('monthly data'!IT159:IV159)</f>
        <v>96.82498447490191</v>
      </c>
      <c r="CJ161" s="471">
        <f>AVERAGE('monthly data'!IW159:IY159)</f>
        <v>97.376445319721256</v>
      </c>
      <c r="CK161" s="471">
        <f>AVERAGE('monthly data'!IZ159:JB159)</f>
        <v>97.939437628183896</v>
      </c>
      <c r="CL161" s="471">
        <f>AVERAGE('monthly data'!JC159:JE159)</f>
        <v>99.483473317810407</v>
      </c>
      <c r="CM161" s="471">
        <f>AVERAGE('monthly data'!JF159:JH159)</f>
        <v>100.61032157522548</v>
      </c>
      <c r="CN161" s="471">
        <f>AVERAGE('monthly data'!JI159:JK159)</f>
        <v>100.79855026071642</v>
      </c>
      <c r="CO161" s="471">
        <f>AVERAGE('monthly data'!JL159:JN159)</f>
        <v>101.12309300962089</v>
      </c>
      <c r="CP161" s="471">
        <f>AVERAGE('monthly data'!JO159:JQ159)</f>
        <v>101.29677739796784</v>
      </c>
      <c r="CQ161" s="471">
        <f>AVERAGE('monthly data'!JR159:JT159)</f>
        <v>101.97253542540072</v>
      </c>
      <c r="CR161" s="471">
        <f>AVERAGE('monthly data'!JU159:JW159)</f>
        <v>102.98133446513719</v>
      </c>
      <c r="CS161" s="471">
        <f>AVERAGE('monthly data'!JX159:JZ159)</f>
        <v>103.88023778720499</v>
      </c>
      <c r="CT161" s="471">
        <f>AVERAGE('monthly data'!KA159:KC159)</f>
        <v>105.54024711299523</v>
      </c>
      <c r="CU161" s="471">
        <f>AVERAGE('monthly data'!KD159:KF159)</f>
        <v>106.39736394077592</v>
      </c>
      <c r="CV161" s="471">
        <f>AVERAGE('monthly data'!KG159:KI159)</f>
        <v>107.03024173072066</v>
      </c>
      <c r="CW161" s="471">
        <f>AVERAGE('monthly data'!KJ159:KL159)</f>
        <v>107.84594641724982</v>
      </c>
      <c r="CX161" s="471">
        <f>AVERAGE('monthly data'!KM159:KO159)</f>
        <v>108.09987275951254</v>
      </c>
      <c r="CY161" s="471">
        <f>AVERAGE('monthly data'!KP159:KR159)</f>
        <v>108.49501810054913</v>
      </c>
      <c r="CZ161" s="471">
        <f>AVERAGE('monthly data'!KS159:KU159)</f>
        <v>109.36938935045123</v>
      </c>
      <c r="DA161" s="471">
        <f>AVERAGE('monthly data'!KV159:KX159)</f>
        <v>109.88504653826847</v>
      </c>
      <c r="DB161" s="471">
        <f>AVERAGE('monthly data'!KY159:LA159)</f>
        <v>111.17161320615548</v>
      </c>
      <c r="DC161" s="471">
        <f>AVERAGE('monthly data'!LB159:LD159)</f>
        <v>112.2804757689471</v>
      </c>
      <c r="DD161" s="471">
        <f>AVERAGE('monthly data'!LE159:LG159)</f>
        <v>32.558574778124601</v>
      </c>
      <c r="DE161" s="471"/>
      <c r="DF161" s="471"/>
      <c r="DG161" s="471"/>
      <c r="DH161" s="471"/>
      <c r="DI161" s="471"/>
      <c r="DJ161" s="471"/>
      <c r="DK161" s="471"/>
      <c r="DL161" s="471"/>
      <c r="DM161" s="471"/>
      <c r="DN161" s="471"/>
      <c r="DO161" s="471"/>
      <c r="DP161" s="471"/>
      <c r="DQ161" s="471"/>
      <c r="DR161" s="471"/>
      <c r="DS161" s="471"/>
      <c r="DT161" s="471"/>
      <c r="DU161" s="471"/>
      <c r="DV161" s="471"/>
      <c r="DW161" s="471"/>
      <c r="DX161" s="471"/>
      <c r="DY161" s="471"/>
      <c r="DZ161" s="471"/>
      <c r="EA161" s="471"/>
      <c r="EB161" s="471"/>
      <c r="EC161" s="471"/>
      <c r="ED161" s="471"/>
      <c r="EE161" s="471"/>
      <c r="EF161" s="471"/>
      <c r="EG161" s="471"/>
      <c r="EH161" s="471"/>
      <c r="EI161" s="471"/>
      <c r="EJ161" s="471"/>
      <c r="EK161" s="471"/>
      <c r="EL161" s="471"/>
      <c r="EM161" s="471"/>
      <c r="EN161" s="471"/>
      <c r="EO161" s="471"/>
      <c r="EP161" s="471"/>
      <c r="EQ161" s="471"/>
      <c r="ER161" s="471"/>
      <c r="ES161" s="471"/>
      <c r="ET161" s="471"/>
      <c r="EU161" s="471"/>
      <c r="EV161" s="471"/>
      <c r="EW161" s="471"/>
      <c r="EX161" s="471"/>
      <c r="EY161" s="471"/>
      <c r="EZ161" s="471"/>
      <c r="FA161" s="471"/>
      <c r="FB161" s="471"/>
      <c r="FC161" s="471"/>
      <c r="FD161" s="471"/>
      <c r="FE161" s="471"/>
      <c r="FF161" s="471"/>
      <c r="FG161" s="471"/>
      <c r="FH161" s="471"/>
      <c r="FI161" s="471"/>
      <c r="FJ161" s="471"/>
      <c r="FK161" s="471"/>
      <c r="FL161" s="471"/>
      <c r="FM161" s="471"/>
      <c r="FN161" s="471"/>
      <c r="FO161" s="471"/>
      <c r="FP161" s="471"/>
      <c r="FQ161" s="471"/>
      <c r="FR161" s="471"/>
      <c r="FS161" s="471"/>
      <c r="FT161" s="471"/>
      <c r="FU161" s="471"/>
      <c r="FV161" s="471"/>
      <c r="FW161" s="471"/>
      <c r="FX161" s="471"/>
      <c r="FY161" s="471"/>
      <c r="FZ161" s="471"/>
      <c r="GA161" s="471"/>
      <c r="GB161" s="471"/>
      <c r="GC161" s="471"/>
      <c r="GD161" s="471"/>
      <c r="GE161" s="471"/>
      <c r="GF161" s="471"/>
      <c r="GG161" s="471"/>
      <c r="GH161" s="471"/>
      <c r="GI161" s="471"/>
      <c r="GJ161" s="471"/>
      <c r="GK161" s="471"/>
      <c r="GL161" s="471"/>
      <c r="GM161" s="471"/>
      <c r="GN161" s="471"/>
      <c r="GO161" s="471"/>
      <c r="GP161" s="471"/>
      <c r="GQ161" s="471"/>
      <c r="GR161" s="471"/>
      <c r="GS161" s="471"/>
      <c r="GT161" s="471"/>
      <c r="GU161" s="471"/>
      <c r="GV161" s="471"/>
      <c r="GW161" s="471"/>
      <c r="GX161" s="471"/>
      <c r="GY161" s="471"/>
      <c r="GZ161" s="471"/>
      <c r="HA161" s="471"/>
      <c r="HB161" s="471"/>
      <c r="HC161" s="471"/>
      <c r="HD161" s="471"/>
      <c r="HE161" s="471"/>
      <c r="HF161" s="471"/>
      <c r="HG161" s="471"/>
      <c r="HH161" s="471"/>
      <c r="HI161" s="471"/>
      <c r="HJ161" s="471"/>
      <c r="HK161" s="471"/>
      <c r="HL161" s="471"/>
      <c r="HM161" s="471"/>
      <c r="HN161" s="471"/>
      <c r="HO161" s="471"/>
      <c r="HP161" s="471"/>
      <c r="HQ161" s="471"/>
      <c r="HR161" s="471"/>
      <c r="HS161" s="471"/>
      <c r="HT161" s="471"/>
      <c r="HU161" s="471"/>
      <c r="HV161" s="471"/>
      <c r="HW161" s="471"/>
      <c r="HX161" s="471"/>
      <c r="HY161" s="471"/>
      <c r="HZ161" s="471"/>
      <c r="IA161" s="471"/>
      <c r="IB161" s="471"/>
      <c r="IC161" s="471"/>
      <c r="ID161" s="471"/>
      <c r="IE161" s="471"/>
      <c r="IF161" s="471"/>
      <c r="IG161" s="471"/>
      <c r="IH161" s="471"/>
      <c r="II161" s="471"/>
      <c r="IJ161" s="471"/>
      <c r="IK161" s="471"/>
      <c r="IL161" s="471"/>
      <c r="IM161" s="471"/>
      <c r="IN161" s="471"/>
      <c r="IO161" s="471"/>
      <c r="IP161" s="471"/>
      <c r="IQ161" s="471"/>
      <c r="IR161" s="471"/>
      <c r="IS161" s="471"/>
      <c r="IT161" s="471"/>
      <c r="IU161" s="471"/>
      <c r="IV161" s="471"/>
      <c r="IW161" s="471"/>
      <c r="IX161" s="471"/>
      <c r="IY161" s="471"/>
      <c r="IZ161" s="471"/>
      <c r="JA161" s="471"/>
      <c r="JB161" s="471"/>
      <c r="JC161" s="471"/>
      <c r="JD161" s="471"/>
      <c r="JE161" s="471"/>
      <c r="JF161" s="471"/>
      <c r="JG161" s="471"/>
      <c r="JH161" s="471"/>
      <c r="JI161" s="471"/>
      <c r="JJ161" s="471"/>
      <c r="JK161" s="471"/>
      <c r="JL161" s="471"/>
      <c r="JM161" s="471"/>
      <c r="JN161" s="471"/>
      <c r="JO161" s="471"/>
      <c r="JP161" s="471"/>
      <c r="JQ161" s="471"/>
      <c r="JR161" s="471"/>
      <c r="JS161" s="471"/>
      <c r="JT161" s="471"/>
      <c r="JU161" s="471"/>
      <c r="JV161" s="471"/>
      <c r="JW161" s="471"/>
      <c r="JX161" s="471"/>
      <c r="JY161" s="471"/>
      <c r="JZ161" s="471"/>
      <c r="KA161" s="471"/>
      <c r="KB161" s="471"/>
      <c r="KC161" s="471"/>
      <c r="KD161" s="471"/>
      <c r="KE161" s="471"/>
      <c r="KF161" s="471"/>
      <c r="KG161" s="471"/>
      <c r="KH161" s="471"/>
      <c r="KI161" s="471"/>
      <c r="KJ161" s="471"/>
      <c r="KK161" s="471"/>
      <c r="KL161" s="471"/>
    </row>
    <row r="162" spans="2:298">
      <c r="B162" s="468" t="s">
        <v>848</v>
      </c>
      <c r="C162" s="471">
        <f>AVERAGE('monthly data'!B160:B160)</f>
        <v>2777.4447180312523</v>
      </c>
      <c r="D162" s="471"/>
      <c r="E162" s="471"/>
      <c r="F162" s="471"/>
      <c r="G162" s="471"/>
      <c r="H162" s="471"/>
      <c r="I162" s="471"/>
      <c r="J162" s="471"/>
      <c r="K162" s="471"/>
      <c r="L162" s="471"/>
      <c r="M162" s="471"/>
      <c r="N162" s="471"/>
      <c r="O162" s="471"/>
      <c r="P162" s="471"/>
      <c r="Q162" s="471"/>
      <c r="R162" s="471"/>
      <c r="S162" s="471"/>
      <c r="T162" s="471"/>
      <c r="U162" s="471"/>
      <c r="V162" s="471"/>
      <c r="W162" s="471"/>
      <c r="X162" s="471"/>
      <c r="Y162" s="471"/>
      <c r="Z162" s="471"/>
      <c r="AA162" s="471"/>
      <c r="AB162" s="471"/>
      <c r="AC162" s="471"/>
      <c r="AD162" s="471"/>
      <c r="AE162" s="471"/>
      <c r="AF162" s="471"/>
      <c r="AG162" s="471"/>
      <c r="AH162" s="471"/>
      <c r="AI162" s="471"/>
      <c r="AJ162" s="471"/>
      <c r="AK162" s="471"/>
      <c r="AL162" s="471"/>
      <c r="AM162" s="471"/>
      <c r="AN162" s="471"/>
      <c r="AO162" s="471"/>
      <c r="AP162" s="471"/>
      <c r="AQ162" s="471"/>
      <c r="AR162" s="471"/>
      <c r="AS162" s="471"/>
      <c r="AT162" s="471"/>
      <c r="AU162" s="471"/>
      <c r="AV162" s="471"/>
      <c r="AW162" s="471"/>
      <c r="AX162" s="471"/>
      <c r="AY162" s="471"/>
      <c r="AZ162" s="471"/>
      <c r="BA162" s="471"/>
      <c r="BB162" s="471"/>
      <c r="BC162" s="471"/>
      <c r="BD162" s="471"/>
      <c r="BE162" s="471"/>
      <c r="BF162" s="471"/>
      <c r="BG162" s="471">
        <f>AVERAGE('monthly data'!FN160:FP160)</f>
        <v>51.039000490242984</v>
      </c>
      <c r="BH162" s="471">
        <f>AVERAGE('monthly data'!FQ160:FS160)</f>
        <v>76.185413436422706</v>
      </c>
      <c r="BI162" s="471">
        <f>AVERAGE('monthly data'!FT160:FV160)</f>
        <v>78.156674848962567</v>
      </c>
      <c r="BJ162" s="471">
        <f>AVERAGE('monthly data'!FW160:FY160)</f>
        <v>80.655881431236239</v>
      </c>
      <c r="BK162" s="471">
        <f>AVERAGE('monthly data'!FZ160:GB160)</f>
        <v>80.212767352539231</v>
      </c>
      <c r="BL162" s="471">
        <f>AVERAGE('monthly data'!GC160:GE160)</f>
        <v>80.746704936362107</v>
      </c>
      <c r="BM162" s="471">
        <f>AVERAGE('monthly data'!GF160:GH160)</f>
        <v>81.195911037407839</v>
      </c>
      <c r="BN162" s="471">
        <f>AVERAGE('monthly data'!GI160:GK160)</f>
        <v>81.397896963062408</v>
      </c>
      <c r="BO162" s="471">
        <f>AVERAGE('monthly data'!GL160:GN160)</f>
        <v>82.75243516701353</v>
      </c>
      <c r="BP162" s="471">
        <f>AVERAGE('monthly data'!GO160:GQ160)</f>
        <v>83.780891787925938</v>
      </c>
      <c r="BQ162" s="471">
        <f>AVERAGE('monthly data'!GR160:GT160)</f>
        <v>84.320601982653386</v>
      </c>
      <c r="BR162" s="471">
        <f>AVERAGE('monthly data'!GU160:GW160)</f>
        <v>84.446422229456473</v>
      </c>
      <c r="BS162" s="471">
        <f>AVERAGE('monthly data'!GX160:GZ160)</f>
        <v>86.144403837686625</v>
      </c>
      <c r="BT162" s="471">
        <f>AVERAGE('monthly data'!HA160:HC160)</f>
        <v>87.075808552190566</v>
      </c>
      <c r="BU162" s="471">
        <f>AVERAGE('monthly data'!HD160:HF160)</f>
        <v>87.513072697933879</v>
      </c>
      <c r="BV162" s="471">
        <f>AVERAGE('monthly data'!HG160:HI160)</f>
        <v>87.037800409336171</v>
      </c>
      <c r="BW162" s="471">
        <f>AVERAGE('monthly data'!HJ160:HL160)</f>
        <v>91.696352582304414</v>
      </c>
      <c r="BX162" s="471">
        <f>AVERAGE('monthly data'!HM160:HO160)</f>
        <v>93.131861120671488</v>
      </c>
      <c r="BY162" s="471">
        <f>AVERAGE('monthly data'!HP160:HR160)</f>
        <v>94.885816386941713</v>
      </c>
      <c r="BZ162" s="471">
        <f>AVERAGE('monthly data'!HS160:HU160)</f>
        <v>93.518767452922006</v>
      </c>
      <c r="CA162" s="471">
        <f>AVERAGE('monthly data'!HV160:HX160)</f>
        <v>96.956025710329925</v>
      </c>
      <c r="CB162" s="471">
        <f>AVERAGE('monthly data'!HY160:IA160)</f>
        <v>97.253573969805458</v>
      </c>
      <c r="CC162" s="471">
        <f>AVERAGE('monthly data'!IB160:ID160)</f>
        <v>96.714882803955959</v>
      </c>
      <c r="CD162" s="471">
        <f>AVERAGE('monthly data'!IE160:IG160)</f>
        <v>97.457348370969612</v>
      </c>
      <c r="CE162" s="471">
        <f>AVERAGE('monthly data'!IH160:IJ160)</f>
        <v>96.657113785466137</v>
      </c>
      <c r="CF162" s="471">
        <f>AVERAGE('monthly data'!IK160:IM160)</f>
        <v>97.006148021531729</v>
      </c>
      <c r="CG162" s="471">
        <f>AVERAGE('monthly data'!IN160:IP160)</f>
        <v>98.526403305924191</v>
      </c>
      <c r="CH162" s="471">
        <f>AVERAGE('monthly data'!IQ160:IS160)</f>
        <v>98.620619906641878</v>
      </c>
      <c r="CI162" s="471">
        <f>AVERAGE('monthly data'!IT160:IV160)</f>
        <v>99.451761012270438</v>
      </c>
      <c r="CJ162" s="471">
        <f>AVERAGE('monthly data'!IW160:IY160)</f>
        <v>101.10079610446967</v>
      </c>
      <c r="CK162" s="471">
        <f>AVERAGE('monthly data'!IZ160:JB160)</f>
        <v>103.00602751549961</v>
      </c>
      <c r="CL162" s="471">
        <f>AVERAGE('monthly data'!JC160:JE160)</f>
        <v>102.38263335477576</v>
      </c>
      <c r="CM162" s="471">
        <f>AVERAGE('monthly data'!JF160:JH160)</f>
        <v>103.92636595283948</v>
      </c>
      <c r="CN162" s="471">
        <f>AVERAGE('monthly data'!JI160:JK160)</f>
        <v>104.2594659446728</v>
      </c>
      <c r="CO162" s="471">
        <f>AVERAGE('monthly data'!JL160:JN160)</f>
        <v>104.63933087898545</v>
      </c>
      <c r="CP162" s="471">
        <f>AVERAGE('monthly data'!JO160:JQ160)</f>
        <v>104.14058015840352</v>
      </c>
      <c r="CQ162" s="471">
        <f>AVERAGE('monthly data'!JR160:JT160)</f>
        <v>105.02988579681244</v>
      </c>
      <c r="CR162" s="471">
        <f>AVERAGE('monthly data'!JU160:JW160)</f>
        <v>105.61943874371093</v>
      </c>
      <c r="CS162" s="471">
        <f>AVERAGE('monthly data'!JX160:JZ160)</f>
        <v>105.16226967004036</v>
      </c>
      <c r="CT162" s="471">
        <f>AVERAGE('monthly data'!KA160:KC160)</f>
        <v>106.43396246859929</v>
      </c>
      <c r="CU162" s="471">
        <f>AVERAGE('monthly data'!KD160:KF160)</f>
        <v>107.56844990585064</v>
      </c>
      <c r="CV162" s="471">
        <f>AVERAGE('monthly data'!KG160:KI160)</f>
        <v>107.60307146000737</v>
      </c>
      <c r="CW162" s="471">
        <f>AVERAGE('monthly data'!KJ160:KL160)</f>
        <v>107.70557655972692</v>
      </c>
      <c r="CX162" s="471">
        <f>AVERAGE('monthly data'!KM160:KO160)</f>
        <v>110.45728128616406</v>
      </c>
      <c r="CY162" s="471">
        <f>AVERAGE('monthly data'!KP160:KR160)</f>
        <v>112.30271471570273</v>
      </c>
      <c r="CZ162" s="471">
        <f>AVERAGE('monthly data'!KS160:KU160)</f>
        <v>112.66194368269966</v>
      </c>
      <c r="DA162" s="471">
        <f>AVERAGE('monthly data'!KV160:KX160)</f>
        <v>114.0935401686359</v>
      </c>
      <c r="DB162" s="471">
        <f>AVERAGE('monthly data'!KY160:LA160)</f>
        <v>115.07942718661972</v>
      </c>
      <c r="DC162" s="471">
        <f>AVERAGE('monthly data'!LB160:LD160)</f>
        <v>116.24886527642411</v>
      </c>
      <c r="DD162" s="471">
        <f>AVERAGE('monthly data'!LE160:LG160)</f>
        <v>34.39605719892058</v>
      </c>
      <c r="DE162" s="471"/>
      <c r="DF162" s="471"/>
      <c r="DG162" s="471"/>
      <c r="DH162" s="471"/>
      <c r="DI162" s="471"/>
      <c r="DJ162" s="471"/>
      <c r="DK162" s="471"/>
      <c r="DL162" s="471"/>
      <c r="DM162" s="471"/>
      <c r="DN162" s="471"/>
      <c r="DO162" s="471"/>
      <c r="DP162" s="471"/>
      <c r="DQ162" s="471"/>
      <c r="DR162" s="471"/>
      <c r="DS162" s="471"/>
      <c r="DT162" s="471"/>
      <c r="DU162" s="471"/>
      <c r="DV162" s="471"/>
      <c r="DW162" s="471"/>
      <c r="DX162" s="471"/>
      <c r="DY162" s="471"/>
      <c r="DZ162" s="471"/>
      <c r="EA162" s="471"/>
      <c r="EB162" s="471"/>
      <c r="EC162" s="471"/>
      <c r="ED162" s="471"/>
      <c r="EE162" s="471"/>
      <c r="EF162" s="471"/>
      <c r="EG162" s="471"/>
      <c r="EH162" s="471"/>
      <c r="EI162" s="471"/>
      <c r="EJ162" s="471"/>
      <c r="EK162" s="471"/>
      <c r="EL162" s="471"/>
      <c r="EM162" s="471"/>
      <c r="EN162" s="471"/>
      <c r="EO162" s="471"/>
      <c r="EP162" s="471"/>
      <c r="EQ162" s="471"/>
      <c r="ER162" s="471"/>
      <c r="ES162" s="471"/>
      <c r="ET162" s="471"/>
      <c r="EU162" s="471"/>
      <c r="EV162" s="471"/>
      <c r="EW162" s="471"/>
      <c r="EX162" s="471"/>
      <c r="EY162" s="471"/>
      <c r="EZ162" s="471"/>
      <c r="FA162" s="471"/>
      <c r="FB162" s="471"/>
      <c r="FC162" s="471"/>
      <c r="FD162" s="471"/>
      <c r="FE162" s="471"/>
      <c r="FF162" s="471"/>
      <c r="FG162" s="471"/>
      <c r="FH162" s="471"/>
      <c r="FI162" s="471"/>
      <c r="FJ162" s="471"/>
      <c r="FK162" s="471"/>
      <c r="FL162" s="471"/>
      <c r="FM162" s="471"/>
      <c r="FN162" s="471"/>
      <c r="FO162" s="471"/>
      <c r="FP162" s="471"/>
      <c r="FQ162" s="471"/>
      <c r="FR162" s="471"/>
      <c r="FS162" s="471"/>
      <c r="FT162" s="471"/>
      <c r="FU162" s="471"/>
      <c r="FV162" s="471"/>
      <c r="FW162" s="471"/>
      <c r="FX162" s="471"/>
      <c r="FY162" s="471"/>
      <c r="FZ162" s="471"/>
      <c r="GA162" s="471"/>
      <c r="GB162" s="471"/>
      <c r="GC162" s="471"/>
      <c r="GD162" s="471"/>
      <c r="GE162" s="471"/>
      <c r="GF162" s="471"/>
      <c r="GG162" s="471"/>
      <c r="GH162" s="471"/>
      <c r="GI162" s="471"/>
      <c r="GJ162" s="471"/>
      <c r="GK162" s="471"/>
      <c r="GL162" s="471"/>
      <c r="GM162" s="471"/>
      <c r="GN162" s="471"/>
      <c r="GO162" s="471"/>
      <c r="GP162" s="471"/>
      <c r="GQ162" s="471"/>
      <c r="GR162" s="471"/>
      <c r="GS162" s="471"/>
      <c r="GT162" s="471"/>
      <c r="GU162" s="471"/>
      <c r="GV162" s="471"/>
      <c r="GW162" s="471"/>
      <c r="GX162" s="471"/>
      <c r="GY162" s="471"/>
      <c r="GZ162" s="471"/>
      <c r="HA162" s="471"/>
      <c r="HB162" s="471"/>
      <c r="HC162" s="471"/>
      <c r="HD162" s="471"/>
      <c r="HE162" s="471"/>
      <c r="HF162" s="471"/>
      <c r="HG162" s="471"/>
      <c r="HH162" s="471"/>
      <c r="HI162" s="471"/>
      <c r="HJ162" s="471"/>
      <c r="HK162" s="471"/>
      <c r="HL162" s="471"/>
      <c r="HM162" s="471"/>
      <c r="HN162" s="471"/>
      <c r="HO162" s="471"/>
      <c r="HP162" s="471"/>
      <c r="HQ162" s="471"/>
      <c r="HR162" s="471"/>
      <c r="HS162" s="471"/>
      <c r="HT162" s="471"/>
      <c r="HU162" s="471"/>
      <c r="HV162" s="471"/>
      <c r="HW162" s="471"/>
      <c r="HX162" s="471"/>
      <c r="HY162" s="471"/>
      <c r="HZ162" s="471"/>
      <c r="IA162" s="471"/>
      <c r="IB162" s="471"/>
      <c r="IC162" s="471"/>
      <c r="ID162" s="471"/>
      <c r="IE162" s="471"/>
      <c r="IF162" s="471"/>
      <c r="IG162" s="471"/>
      <c r="IH162" s="471"/>
      <c r="II162" s="471"/>
      <c r="IJ162" s="471"/>
      <c r="IK162" s="471"/>
      <c r="IL162" s="471"/>
      <c r="IM162" s="471"/>
      <c r="IN162" s="471"/>
      <c r="IO162" s="471"/>
      <c r="IP162" s="471"/>
      <c r="IQ162" s="471"/>
      <c r="IR162" s="471"/>
      <c r="IS162" s="471"/>
      <c r="IT162" s="471"/>
      <c r="IU162" s="471"/>
      <c r="IV162" s="471"/>
      <c r="IW162" s="471"/>
      <c r="IX162" s="471"/>
      <c r="IY162" s="471"/>
      <c r="IZ162" s="471"/>
      <c r="JA162" s="471"/>
      <c r="JB162" s="471"/>
      <c r="JC162" s="471"/>
      <c r="JD162" s="471"/>
      <c r="JE162" s="471"/>
      <c r="JF162" s="471"/>
      <c r="JG162" s="471"/>
      <c r="JH162" s="471"/>
      <c r="JI162" s="471"/>
      <c r="JJ162" s="471"/>
      <c r="JK162" s="471"/>
      <c r="JL162" s="471"/>
      <c r="JM162" s="471"/>
      <c r="JN162" s="471"/>
      <c r="JO162" s="471"/>
      <c r="JP162" s="471"/>
      <c r="JQ162" s="471"/>
      <c r="JR162" s="471"/>
      <c r="JS162" s="471"/>
      <c r="JT162" s="471"/>
      <c r="JU162" s="471"/>
      <c r="JV162" s="471"/>
      <c r="JW162" s="471"/>
      <c r="JX162" s="471"/>
      <c r="JY162" s="471"/>
      <c r="JZ162" s="471"/>
      <c r="KA162" s="471"/>
      <c r="KB162" s="471"/>
      <c r="KC162" s="471"/>
      <c r="KD162" s="471"/>
      <c r="KE162" s="471"/>
      <c r="KF162" s="471"/>
      <c r="KG162" s="471"/>
      <c r="KH162" s="471"/>
      <c r="KI162" s="471"/>
      <c r="KJ162" s="471"/>
      <c r="KK162" s="471"/>
      <c r="KL162" s="471"/>
    </row>
    <row r="163" spans="2:298">
      <c r="B163" s="467" t="s">
        <v>34</v>
      </c>
      <c r="C163" s="471">
        <f>AVERAGE('monthly data'!B161:B161)</f>
        <v>642.55313192925541</v>
      </c>
      <c r="D163" s="471"/>
      <c r="E163" s="471"/>
      <c r="F163" s="471"/>
      <c r="G163" s="471"/>
      <c r="H163" s="471"/>
      <c r="I163" s="471"/>
      <c r="J163" s="471"/>
      <c r="K163" s="471"/>
      <c r="L163" s="471"/>
      <c r="M163" s="471"/>
      <c r="N163" s="471"/>
      <c r="O163" s="471"/>
      <c r="P163" s="471"/>
      <c r="Q163" s="471"/>
      <c r="R163" s="471"/>
      <c r="S163" s="471"/>
      <c r="T163" s="471"/>
      <c r="U163" s="471"/>
      <c r="V163" s="471"/>
      <c r="W163" s="471"/>
      <c r="X163" s="471"/>
      <c r="Y163" s="471"/>
      <c r="Z163" s="471"/>
      <c r="AA163" s="471"/>
      <c r="AB163" s="471"/>
      <c r="AC163" s="471"/>
      <c r="AD163" s="471"/>
      <c r="AE163" s="471"/>
      <c r="AF163" s="471"/>
      <c r="AG163" s="471"/>
      <c r="AH163" s="471"/>
      <c r="AI163" s="471"/>
      <c r="AJ163" s="471"/>
      <c r="AK163" s="471"/>
      <c r="AL163" s="471"/>
      <c r="AM163" s="471"/>
      <c r="AN163" s="471"/>
      <c r="AO163" s="471"/>
      <c r="AP163" s="471"/>
      <c r="AQ163" s="471"/>
      <c r="AR163" s="471"/>
      <c r="AS163" s="471"/>
      <c r="AT163" s="471"/>
      <c r="AU163" s="471"/>
      <c r="AV163" s="471"/>
      <c r="AW163" s="471"/>
      <c r="AX163" s="471"/>
      <c r="AY163" s="471"/>
      <c r="AZ163" s="471"/>
      <c r="BA163" s="471"/>
      <c r="BB163" s="471"/>
      <c r="BC163" s="471"/>
      <c r="BD163" s="471"/>
      <c r="BE163" s="471"/>
      <c r="BF163" s="471"/>
      <c r="BG163" s="471">
        <f>AVERAGE('monthly data'!FN161:FP161)</f>
        <v>52.32052323659525</v>
      </c>
      <c r="BH163" s="471">
        <f>AVERAGE('monthly data'!FQ161:FS161)</f>
        <v>77.508234754580585</v>
      </c>
      <c r="BI163" s="471">
        <f>AVERAGE('monthly data'!FT161:FV161)</f>
        <v>86.763814749783307</v>
      </c>
      <c r="BJ163" s="471">
        <f>AVERAGE('monthly data'!FW161:FY161)</f>
        <v>88.726117814501222</v>
      </c>
      <c r="BK163" s="471">
        <f>AVERAGE('monthly data'!FZ161:GB161)</f>
        <v>88.869297718066662</v>
      </c>
      <c r="BL163" s="471">
        <f>AVERAGE('monthly data'!GC161:GE161)</f>
        <v>88.661077219767137</v>
      </c>
      <c r="BM163" s="471">
        <f>AVERAGE('monthly data'!GF161:GH161)</f>
        <v>88.583824743014972</v>
      </c>
      <c r="BN163" s="471">
        <f>AVERAGE('monthly data'!GI161:GK161)</f>
        <v>89.732821856940632</v>
      </c>
      <c r="BO163" s="471">
        <f>AVERAGE('monthly data'!GL161:GN161)</f>
        <v>90.866866403655266</v>
      </c>
      <c r="BP163" s="471">
        <f>AVERAGE('monthly data'!GO161:GQ161)</f>
        <v>94.826815733123411</v>
      </c>
      <c r="BQ163" s="471">
        <f>AVERAGE('monthly data'!GR161:GT161)</f>
        <v>99.931641912177454</v>
      </c>
      <c r="BR163" s="471">
        <f>AVERAGE('monthly data'!GU161:GW161)</f>
        <v>100.20677334424403</v>
      </c>
      <c r="BS163" s="471">
        <f>AVERAGE('monthly data'!GX161:GZ161)</f>
        <v>98.713373865119181</v>
      </c>
      <c r="BT163" s="471">
        <f>AVERAGE('monthly data'!HA161:HC161)</f>
        <v>98.576456432077975</v>
      </c>
      <c r="BU163" s="471">
        <f>AVERAGE('monthly data'!HD161:HF161)</f>
        <v>98.814744118818155</v>
      </c>
      <c r="BV163" s="471">
        <f>AVERAGE('monthly data'!HG161:HI161)</f>
        <v>99.012816322220075</v>
      </c>
      <c r="BW163" s="471">
        <f>AVERAGE('monthly data'!HJ161:HL161)</f>
        <v>99.458660450512198</v>
      </c>
      <c r="BX163" s="471">
        <f>AVERAGE('monthly data'!HM161:HO161)</f>
        <v>99.736437645456888</v>
      </c>
      <c r="BY163" s="471">
        <f>AVERAGE('monthly data'!HP161:HR161)</f>
        <v>99.694510453388489</v>
      </c>
      <c r="BZ163" s="471">
        <f>AVERAGE('monthly data'!HS161:HU161)</f>
        <v>100.11262825884337</v>
      </c>
      <c r="CA163" s="471">
        <f>AVERAGE('monthly data'!HV161:HX161)</f>
        <v>99.961809795212687</v>
      </c>
      <c r="CB163" s="471">
        <f>AVERAGE('monthly data'!HY161:IA161)</f>
        <v>99.80575811391094</v>
      </c>
      <c r="CC163" s="471">
        <f>AVERAGE('monthly data'!IB161:ID161)</f>
        <v>99.701048761725517</v>
      </c>
      <c r="CD163" s="471">
        <f>AVERAGE('monthly data'!IE161:IG161)</f>
        <v>99.850262461740655</v>
      </c>
      <c r="CE163" s="471">
        <f>AVERAGE('monthly data'!IH161:IJ161)</f>
        <v>98.843476184938098</v>
      </c>
      <c r="CF163" s="471">
        <f>AVERAGE('monthly data'!IK161:IM161)</f>
        <v>99.062998853302346</v>
      </c>
      <c r="CG163" s="471">
        <f>AVERAGE('monthly data'!IN161:IP161)</f>
        <v>99.626430574797482</v>
      </c>
      <c r="CH163" s="471">
        <f>AVERAGE('monthly data'!IQ161:IS161)</f>
        <v>103.80482105626544</v>
      </c>
      <c r="CI163" s="471">
        <f>AVERAGE('monthly data'!IT161:IV161)</f>
        <v>105.87656804482818</v>
      </c>
      <c r="CJ163" s="471">
        <f>AVERAGE('monthly data'!IW161:IY161)</f>
        <v>105.90794292833557</v>
      </c>
      <c r="CK163" s="471">
        <f>AVERAGE('monthly data'!IZ161:JB161)</f>
        <v>105.82394839587953</v>
      </c>
      <c r="CL163" s="471">
        <f>AVERAGE('monthly data'!JC161:JE161)</f>
        <v>105.91237881946252</v>
      </c>
      <c r="CM163" s="471">
        <f>AVERAGE('monthly data'!JF161:JH161)</f>
        <v>106.22862905022583</v>
      </c>
      <c r="CN163" s="471">
        <f>AVERAGE('monthly data'!JI161:JK161)</f>
        <v>106.03521998547046</v>
      </c>
      <c r="CO163" s="471">
        <f>AVERAGE('monthly data'!JL161:JN161)</f>
        <v>105.83797599842187</v>
      </c>
      <c r="CP163" s="471">
        <f>AVERAGE('monthly data'!JO161:JQ161)</f>
        <v>106.24563798250968</v>
      </c>
      <c r="CQ163" s="471">
        <f>AVERAGE('monthly data'!JR161:JT161)</f>
        <v>106.52249380834837</v>
      </c>
      <c r="CR163" s="471">
        <f>AVERAGE('monthly data'!JU161:JW161)</f>
        <v>114.03579077926686</v>
      </c>
      <c r="CS163" s="471">
        <f>AVERAGE('monthly data'!JX161:JZ161)</f>
        <v>115.74627617988217</v>
      </c>
      <c r="CT163" s="471">
        <f>AVERAGE('monthly data'!KA161:KC161)</f>
        <v>117.52093241155303</v>
      </c>
      <c r="CU163" s="471">
        <f>AVERAGE('monthly data'!KD161:KF161)</f>
        <v>118.11156230712254</v>
      </c>
      <c r="CV163" s="471">
        <f>AVERAGE('monthly data'!KG161:KI161)</f>
        <v>118.14113726812833</v>
      </c>
      <c r="CW163" s="471">
        <f>AVERAGE('monthly data'!KJ161:KL161)</f>
        <v>118.78782739197398</v>
      </c>
      <c r="CX163" s="471">
        <f>AVERAGE('monthly data'!KM161:KO161)</f>
        <v>119.04358587860595</v>
      </c>
      <c r="CY163" s="471">
        <f>AVERAGE('monthly data'!KP161:KR161)</f>
        <v>119.76676002721791</v>
      </c>
      <c r="CZ163" s="471">
        <f>AVERAGE('monthly data'!KS161:KU161)</f>
        <v>148.56081938580317</v>
      </c>
      <c r="DA163" s="471">
        <f>AVERAGE('monthly data'!KV161:KX161)</f>
        <v>161.2650377738411</v>
      </c>
      <c r="DB163" s="471">
        <f>AVERAGE('monthly data'!KY161:LA161)</f>
        <v>125.03205093263938</v>
      </c>
      <c r="DC163" s="471">
        <f>AVERAGE('monthly data'!LB161:LD161)</f>
        <v>119.93499653269247</v>
      </c>
      <c r="DD163" s="471">
        <f>AVERAGE('monthly data'!LE161:LG161)</f>
        <v>39.998781567733651</v>
      </c>
      <c r="DE163" s="471"/>
      <c r="DF163" s="471"/>
      <c r="DG163" s="471"/>
      <c r="DH163" s="471"/>
      <c r="DI163" s="471"/>
      <c r="DJ163" s="471"/>
      <c r="DK163" s="471"/>
      <c r="DL163" s="471"/>
      <c r="DM163" s="471"/>
      <c r="DN163" s="471"/>
      <c r="DO163" s="471"/>
      <c r="DP163" s="471"/>
      <c r="DQ163" s="471"/>
      <c r="DR163" s="471"/>
      <c r="DS163" s="471"/>
      <c r="DT163" s="471"/>
      <c r="DU163" s="471"/>
      <c r="DV163" s="471"/>
      <c r="DW163" s="471"/>
      <c r="DX163" s="471"/>
      <c r="DY163" s="471"/>
      <c r="DZ163" s="471"/>
      <c r="EA163" s="471"/>
      <c r="EB163" s="471"/>
      <c r="EC163" s="471"/>
      <c r="ED163" s="471"/>
      <c r="EE163" s="471"/>
      <c r="EF163" s="471"/>
      <c r="EG163" s="471"/>
      <c r="EH163" s="471"/>
      <c r="EI163" s="471"/>
      <c r="EJ163" s="471"/>
      <c r="EK163" s="471"/>
      <c r="EL163" s="471"/>
      <c r="EM163" s="471"/>
      <c r="EN163" s="471"/>
      <c r="EO163" s="471"/>
      <c r="EP163" s="471"/>
      <c r="EQ163" s="471"/>
      <c r="ER163" s="471"/>
      <c r="ES163" s="471"/>
      <c r="ET163" s="471"/>
      <c r="EU163" s="471"/>
      <c r="EV163" s="471"/>
      <c r="EW163" s="471"/>
      <c r="EX163" s="471"/>
      <c r="EY163" s="471"/>
      <c r="EZ163" s="471"/>
      <c r="FA163" s="471"/>
      <c r="FB163" s="471"/>
      <c r="FC163" s="471"/>
      <c r="FD163" s="471"/>
      <c r="FE163" s="471"/>
      <c r="FF163" s="471"/>
      <c r="FG163" s="471"/>
      <c r="FH163" s="471"/>
      <c r="FI163" s="471"/>
      <c r="FJ163" s="471"/>
      <c r="FK163" s="471"/>
      <c r="FL163" s="471"/>
      <c r="FM163" s="471"/>
      <c r="FN163" s="471"/>
      <c r="FO163" s="471"/>
      <c r="FP163" s="471"/>
      <c r="FQ163" s="471"/>
      <c r="FR163" s="471"/>
      <c r="FS163" s="471"/>
      <c r="FT163" s="471"/>
      <c r="FU163" s="471"/>
      <c r="FV163" s="471"/>
      <c r="FW163" s="471"/>
      <c r="FX163" s="471"/>
      <c r="FY163" s="471"/>
      <c r="FZ163" s="471"/>
      <c r="GA163" s="471"/>
      <c r="GB163" s="471"/>
      <c r="GC163" s="471"/>
      <c r="GD163" s="471"/>
      <c r="GE163" s="471"/>
      <c r="GF163" s="471"/>
      <c r="GG163" s="471"/>
      <c r="GH163" s="471"/>
      <c r="GI163" s="471"/>
      <c r="GJ163" s="471"/>
      <c r="GK163" s="471"/>
      <c r="GL163" s="471"/>
      <c r="GM163" s="471"/>
      <c r="GN163" s="471"/>
      <c r="GO163" s="471"/>
      <c r="GP163" s="471"/>
      <c r="GQ163" s="471"/>
      <c r="GR163" s="471"/>
      <c r="GS163" s="471"/>
      <c r="GT163" s="471"/>
      <c r="GU163" s="471"/>
      <c r="GV163" s="471"/>
      <c r="GW163" s="471"/>
      <c r="GX163" s="471"/>
      <c r="GY163" s="471"/>
      <c r="GZ163" s="471"/>
      <c r="HA163" s="471"/>
      <c r="HB163" s="471"/>
      <c r="HC163" s="471"/>
      <c r="HD163" s="471"/>
      <c r="HE163" s="471"/>
      <c r="HF163" s="471"/>
      <c r="HG163" s="471"/>
      <c r="HH163" s="471"/>
      <c r="HI163" s="471"/>
      <c r="HJ163" s="471"/>
      <c r="HK163" s="471"/>
      <c r="HL163" s="471"/>
      <c r="HM163" s="471"/>
      <c r="HN163" s="471"/>
      <c r="HO163" s="471"/>
      <c r="HP163" s="471"/>
      <c r="HQ163" s="471"/>
      <c r="HR163" s="471"/>
      <c r="HS163" s="471"/>
      <c r="HT163" s="471"/>
      <c r="HU163" s="471"/>
      <c r="HV163" s="471"/>
      <c r="HW163" s="471"/>
      <c r="HX163" s="471"/>
      <c r="HY163" s="471"/>
      <c r="HZ163" s="471"/>
      <c r="IA163" s="471"/>
      <c r="IB163" s="471"/>
      <c r="IC163" s="471"/>
      <c r="ID163" s="471"/>
      <c r="IE163" s="471"/>
      <c r="IF163" s="471"/>
      <c r="IG163" s="471"/>
      <c r="IH163" s="471"/>
      <c r="II163" s="471"/>
      <c r="IJ163" s="471"/>
      <c r="IK163" s="471"/>
      <c r="IL163" s="471"/>
      <c r="IM163" s="471"/>
      <c r="IN163" s="471"/>
      <c r="IO163" s="471"/>
      <c r="IP163" s="471"/>
      <c r="IQ163" s="471"/>
      <c r="IR163" s="471"/>
      <c r="IS163" s="471"/>
      <c r="IT163" s="471"/>
      <c r="IU163" s="471"/>
      <c r="IV163" s="471"/>
      <c r="IW163" s="471"/>
      <c r="IX163" s="471"/>
      <c r="IY163" s="471"/>
      <c r="IZ163" s="471"/>
      <c r="JA163" s="471"/>
      <c r="JB163" s="471"/>
      <c r="JC163" s="471"/>
      <c r="JD163" s="471"/>
      <c r="JE163" s="471"/>
      <c r="JF163" s="471"/>
      <c r="JG163" s="471"/>
      <c r="JH163" s="471"/>
      <c r="JI163" s="471"/>
      <c r="JJ163" s="471"/>
      <c r="JK163" s="471"/>
      <c r="JL163" s="471"/>
      <c r="JM163" s="471"/>
      <c r="JN163" s="471"/>
      <c r="JO163" s="471"/>
      <c r="JP163" s="471"/>
      <c r="JQ163" s="471"/>
      <c r="JR163" s="471"/>
      <c r="JS163" s="471"/>
      <c r="JT163" s="471"/>
      <c r="JU163" s="471"/>
      <c r="JV163" s="471"/>
      <c r="JW163" s="471"/>
      <c r="JX163" s="471"/>
      <c r="JY163" s="471"/>
      <c r="JZ163" s="471"/>
      <c r="KA163" s="471"/>
      <c r="KB163" s="471"/>
      <c r="KC163" s="471"/>
      <c r="KD163" s="471"/>
      <c r="KE163" s="471"/>
      <c r="KF163" s="471"/>
      <c r="KG163" s="471"/>
      <c r="KH163" s="471"/>
      <c r="KI163" s="471"/>
      <c r="KJ163" s="471"/>
      <c r="KK163" s="471"/>
      <c r="KL163" s="471"/>
    </row>
    <row r="164" spans="2:298">
      <c r="B164" s="468" t="s">
        <v>847</v>
      </c>
      <c r="C164" s="471">
        <f>AVERAGE('monthly data'!B162:B162)</f>
        <v>0</v>
      </c>
      <c r="D164" s="471"/>
      <c r="E164" s="471"/>
      <c r="F164" s="471"/>
      <c r="G164" s="471"/>
      <c r="H164" s="471"/>
      <c r="I164" s="471"/>
      <c r="J164" s="471"/>
      <c r="K164" s="471"/>
      <c r="L164" s="471"/>
      <c r="M164" s="471"/>
      <c r="N164" s="471"/>
      <c r="O164" s="471"/>
      <c r="P164" s="471"/>
      <c r="Q164" s="471"/>
      <c r="R164" s="471"/>
      <c r="S164" s="471"/>
      <c r="T164" s="471"/>
      <c r="U164" s="471"/>
      <c r="V164" s="471"/>
      <c r="W164" s="471"/>
      <c r="X164" s="471"/>
      <c r="Y164" s="471"/>
      <c r="Z164" s="471"/>
      <c r="AA164" s="471"/>
      <c r="AB164" s="471"/>
      <c r="AC164" s="471"/>
      <c r="AD164" s="471"/>
      <c r="AE164" s="471"/>
      <c r="AF164" s="471"/>
      <c r="AG164" s="471"/>
      <c r="AH164" s="471"/>
      <c r="AI164" s="471"/>
      <c r="AJ164" s="471"/>
      <c r="AK164" s="471"/>
      <c r="AL164" s="471"/>
      <c r="AM164" s="471"/>
      <c r="AN164" s="471"/>
      <c r="AO164" s="471"/>
      <c r="AP164" s="471"/>
      <c r="AQ164" s="471"/>
      <c r="AR164" s="471"/>
      <c r="AS164" s="471"/>
      <c r="AT164" s="471"/>
      <c r="AU164" s="471"/>
      <c r="AV164" s="471"/>
      <c r="AW164" s="471"/>
      <c r="AX164" s="471"/>
      <c r="AY164" s="471"/>
      <c r="AZ164" s="471"/>
      <c r="BA164" s="471"/>
      <c r="BB164" s="471"/>
      <c r="BC164" s="471"/>
      <c r="BD164" s="471"/>
      <c r="BE164" s="471"/>
      <c r="BF164" s="471"/>
      <c r="BG164" s="471">
        <f>AVERAGE('monthly data'!FN162:FP162)</f>
        <v>54.311406765483525</v>
      </c>
      <c r="BH164" s="471">
        <f>AVERAGE('monthly data'!FQ162:FS162)</f>
        <v>82.558472223128831</v>
      </c>
      <c r="BI164" s="471">
        <f>AVERAGE('monthly data'!FT162:FV162)</f>
        <v>83.105210510627828</v>
      </c>
      <c r="BJ164" s="471">
        <f>AVERAGE('monthly data'!FW162:FY162)</f>
        <v>84.622466384149689</v>
      </c>
      <c r="BK164" s="471">
        <f>AVERAGE('monthly data'!FZ162:GB162)</f>
        <v>83.250268907150101</v>
      </c>
      <c r="BL164" s="471">
        <f>AVERAGE('monthly data'!GC162:GE162)</f>
        <v>87.206807920156578</v>
      </c>
      <c r="BM164" s="471">
        <f>AVERAGE('monthly data'!GF162:GH162)</f>
        <v>86.805097402365675</v>
      </c>
      <c r="BN164" s="471">
        <f>AVERAGE('monthly data'!GI162:GK162)</f>
        <v>87.697603823925576</v>
      </c>
      <c r="BO164" s="471">
        <f>AVERAGE('monthly data'!GL162:GN162)</f>
        <v>86.315451548969349</v>
      </c>
      <c r="BP164" s="471">
        <f>AVERAGE('monthly data'!GO162:GQ162)</f>
        <v>91.374329930503222</v>
      </c>
      <c r="BQ164" s="471">
        <f>AVERAGE('monthly data'!GR162:GT162)</f>
        <v>92.734157128607634</v>
      </c>
      <c r="BR164" s="471">
        <f>AVERAGE('monthly data'!GU162:GW162)</f>
        <v>94.485403119019153</v>
      </c>
      <c r="BS164" s="471">
        <f>AVERAGE('monthly data'!GX162:GZ162)</f>
        <v>92.788520336827162</v>
      </c>
      <c r="BT164" s="471">
        <f>AVERAGE('monthly data'!HA162:HC162)</f>
        <v>98.79634748925946</v>
      </c>
      <c r="BU164" s="471">
        <f>AVERAGE('monthly data'!HD162:HF162)</f>
        <v>97.947500859660195</v>
      </c>
      <c r="BV164" s="471">
        <f>AVERAGE('monthly data'!HG162:HI162)</f>
        <v>99.874017050322323</v>
      </c>
      <c r="BW164" s="471">
        <f>AVERAGE('monthly data'!HJ162:HL162)</f>
        <v>98.535642854749426</v>
      </c>
      <c r="BX164" s="471">
        <f>AVERAGE('monthly data'!HM162:HO162)</f>
        <v>101.98668362430222</v>
      </c>
      <c r="BY164" s="471">
        <f>AVERAGE('monthly data'!HP162:HR162)</f>
        <v>99.229456705072394</v>
      </c>
      <c r="BZ164" s="471">
        <f>AVERAGE('monthly data'!HS162:HU162)</f>
        <v>100.0536609992397</v>
      </c>
      <c r="CA164" s="471">
        <f>AVERAGE('monthly data'!HV162:HX162)</f>
        <v>99.815866582365018</v>
      </c>
      <c r="CB164" s="471">
        <f>AVERAGE('monthly data'!HY162:IA162)</f>
        <v>100.43520081506365</v>
      </c>
      <c r="CC164" s="471">
        <f>AVERAGE('monthly data'!IB162:ID162)</f>
        <v>100.61816127654096</v>
      </c>
      <c r="CD164" s="471">
        <f>AVERAGE('monthly data'!IE162:IG162)</f>
        <v>101.2083861017688</v>
      </c>
      <c r="CE164" s="471">
        <f>AVERAGE('monthly data'!IH162:IJ162)</f>
        <v>99.508840456132361</v>
      </c>
      <c r="CF164" s="471">
        <f>AVERAGE('monthly data'!IK162:IM162)</f>
        <v>99.831473437814353</v>
      </c>
      <c r="CG164" s="471">
        <f>AVERAGE('monthly data'!IN162:IP162)</f>
        <v>102.84836826873918</v>
      </c>
      <c r="CH164" s="471">
        <f>AVERAGE('monthly data'!IQ162:IS162)</f>
        <v>104.15440919976281</v>
      </c>
      <c r="CI164" s="471">
        <f>AVERAGE('monthly data'!IT162:IV162)</f>
        <v>103.66912764871516</v>
      </c>
      <c r="CJ164" s="471">
        <f>AVERAGE('monthly data'!IW162:IY162)</f>
        <v>106.00592559141326</v>
      </c>
      <c r="CK164" s="471">
        <f>AVERAGE('monthly data'!IZ162:JB162)</f>
        <v>106.82455489095264</v>
      </c>
      <c r="CL164" s="471">
        <f>AVERAGE('monthly data'!JC162:JE162)</f>
        <v>105.89850151986651</v>
      </c>
      <c r="CM164" s="471">
        <f>AVERAGE('monthly data'!JF162:JH162)</f>
        <v>108.08012150151741</v>
      </c>
      <c r="CN164" s="471">
        <f>AVERAGE('monthly data'!JI162:JK162)</f>
        <v>111.56074341389144</v>
      </c>
      <c r="CO164" s="471">
        <f>AVERAGE('monthly data'!JL162:JN162)</f>
        <v>110.5855581197394</v>
      </c>
      <c r="CP164" s="471">
        <f>AVERAGE('monthly data'!JO162:JQ162)</f>
        <v>112.60598694464933</v>
      </c>
      <c r="CQ164" s="471">
        <f>AVERAGE('monthly data'!JR162:JT162)</f>
        <v>115.92966460718519</v>
      </c>
      <c r="CR164" s="471">
        <f>AVERAGE('monthly data'!JU162:JW162)</f>
        <v>125.69890019625454</v>
      </c>
      <c r="CS164" s="471">
        <f>AVERAGE('monthly data'!JX162:JZ162)</f>
        <v>122.71207924144274</v>
      </c>
      <c r="CT164" s="471">
        <f>AVERAGE('monthly data'!KA162:KC162)</f>
        <v>121.99976757143811</v>
      </c>
      <c r="CU164" s="471">
        <f>AVERAGE('monthly data'!KD162:KF162)</f>
        <v>118.19867051112566</v>
      </c>
      <c r="CV164" s="471">
        <f>AVERAGE('monthly data'!KG162:KI162)</f>
        <v>120.5616306398385</v>
      </c>
      <c r="CW164" s="471">
        <f>AVERAGE('monthly data'!KJ162:KL162)</f>
        <v>120.45951142762642</v>
      </c>
      <c r="CX164" s="471">
        <f>AVERAGE('monthly data'!KM162:KO162)</f>
        <v>122.66946276134583</v>
      </c>
      <c r="CY164" s="471">
        <f>AVERAGE('monthly data'!KP162:KR162)</f>
        <v>129.03807584986052</v>
      </c>
      <c r="CZ164" s="471">
        <f>AVERAGE('monthly data'!KS162:KU162)</f>
        <v>133.97142264606262</v>
      </c>
      <c r="DA164" s="471">
        <f>AVERAGE('monthly data'!KV162:KX162)</f>
        <v>126.78663497663347</v>
      </c>
      <c r="DB164" s="471">
        <f>AVERAGE('monthly data'!KY162:LA162)</f>
        <v>129.6843615122846</v>
      </c>
      <c r="DC164" s="471">
        <f>AVERAGE('monthly data'!LB162:LD162)</f>
        <v>130.63824132118054</v>
      </c>
      <c r="DD164" s="471">
        <f>AVERAGE('monthly data'!LE162:LG162)</f>
        <v>43.640198416230142</v>
      </c>
      <c r="DE164" s="471"/>
      <c r="DF164" s="471"/>
      <c r="DG164" s="471"/>
      <c r="DH164" s="471"/>
      <c r="DI164" s="471"/>
      <c r="DJ164" s="471"/>
      <c r="DK164" s="471"/>
      <c r="DL164" s="471"/>
      <c r="DM164" s="471"/>
      <c r="DN164" s="471"/>
      <c r="DO164" s="471"/>
      <c r="DP164" s="471"/>
      <c r="DQ164" s="471"/>
      <c r="DR164" s="471"/>
      <c r="DS164" s="471"/>
      <c r="DT164" s="471"/>
      <c r="DU164" s="471"/>
      <c r="DV164" s="471"/>
      <c r="DW164" s="471"/>
      <c r="DX164" s="471"/>
      <c r="DY164" s="471"/>
      <c r="DZ164" s="471"/>
      <c r="EA164" s="471"/>
      <c r="EB164" s="471"/>
      <c r="EC164" s="471"/>
      <c r="ED164" s="471"/>
      <c r="EE164" s="471"/>
      <c r="EF164" s="471"/>
      <c r="EG164" s="471"/>
      <c r="EH164" s="471"/>
      <c r="EI164" s="471"/>
      <c r="EJ164" s="471"/>
      <c r="EK164" s="471"/>
      <c r="EL164" s="471"/>
      <c r="EM164" s="471"/>
      <c r="EN164" s="471"/>
      <c r="EO164" s="471"/>
      <c r="EP164" s="471"/>
      <c r="EQ164" s="471"/>
      <c r="ER164" s="471"/>
      <c r="ES164" s="471"/>
      <c r="ET164" s="471"/>
      <c r="EU164" s="471"/>
      <c r="EV164" s="471"/>
      <c r="EW164" s="471"/>
      <c r="EX164" s="471"/>
      <c r="EY164" s="471"/>
      <c r="EZ164" s="471"/>
      <c r="FA164" s="471"/>
      <c r="FB164" s="471"/>
      <c r="FC164" s="471"/>
      <c r="FD164" s="471"/>
      <c r="FE164" s="471"/>
      <c r="FF164" s="471"/>
      <c r="FG164" s="471"/>
      <c r="FH164" s="471"/>
      <c r="FI164" s="471"/>
      <c r="FJ164" s="471"/>
      <c r="FK164" s="471"/>
      <c r="FL164" s="471"/>
      <c r="FM164" s="471"/>
      <c r="FN164" s="471"/>
      <c r="FO164" s="471"/>
      <c r="FP164" s="471"/>
      <c r="FQ164" s="471"/>
      <c r="FR164" s="471"/>
      <c r="FS164" s="471"/>
      <c r="FT164" s="471"/>
      <c r="FU164" s="471"/>
      <c r="FV164" s="471"/>
      <c r="FW164" s="471"/>
      <c r="FX164" s="471"/>
      <c r="FY164" s="471"/>
      <c r="FZ164" s="471"/>
      <c r="GA164" s="471"/>
      <c r="GB164" s="471"/>
      <c r="GC164" s="471"/>
      <c r="GD164" s="471"/>
      <c r="GE164" s="471"/>
      <c r="GF164" s="471"/>
      <c r="GG164" s="471"/>
      <c r="GH164" s="471"/>
      <c r="GI164" s="471"/>
      <c r="GJ164" s="471"/>
      <c r="GK164" s="471"/>
      <c r="GL164" s="471"/>
      <c r="GM164" s="471"/>
      <c r="GN164" s="471"/>
      <c r="GO164" s="471"/>
      <c r="GP164" s="471"/>
      <c r="GQ164" s="471"/>
      <c r="GR164" s="471"/>
      <c r="GS164" s="471"/>
      <c r="GT164" s="471"/>
      <c r="GU164" s="471"/>
      <c r="GV164" s="471"/>
      <c r="GW164" s="471"/>
      <c r="GX164" s="471"/>
      <c r="GY164" s="471"/>
      <c r="GZ164" s="471"/>
      <c r="HA164" s="471"/>
      <c r="HB164" s="471"/>
      <c r="HC164" s="471"/>
      <c r="HD164" s="471"/>
      <c r="HE164" s="471"/>
      <c r="HF164" s="471"/>
      <c r="HG164" s="471"/>
      <c r="HH164" s="471"/>
      <c r="HI164" s="471"/>
      <c r="HJ164" s="471"/>
      <c r="HK164" s="471"/>
      <c r="HL164" s="471"/>
      <c r="HM164" s="471"/>
      <c r="HN164" s="471"/>
      <c r="HO164" s="471"/>
      <c r="HP164" s="471"/>
      <c r="HQ164" s="471"/>
      <c r="HR164" s="471"/>
      <c r="HS164" s="471"/>
      <c r="HT164" s="471"/>
      <c r="HU164" s="471"/>
      <c r="HV164" s="471"/>
      <c r="HW164" s="471"/>
      <c r="HX164" s="471"/>
      <c r="HY164" s="471"/>
      <c r="HZ164" s="471"/>
      <c r="IA164" s="471"/>
      <c r="IB164" s="471"/>
      <c r="IC164" s="471"/>
      <c r="ID164" s="471"/>
      <c r="IE164" s="471"/>
      <c r="IF164" s="471"/>
      <c r="IG164" s="471"/>
      <c r="IH164" s="471"/>
      <c r="II164" s="471"/>
      <c r="IJ164" s="471"/>
      <c r="IK164" s="471"/>
      <c r="IL164" s="471"/>
      <c r="IM164" s="471"/>
      <c r="IN164" s="471"/>
      <c r="IO164" s="471"/>
      <c r="IP164" s="471"/>
      <c r="IQ164" s="471"/>
      <c r="IR164" s="471"/>
      <c r="IS164" s="471"/>
      <c r="IT164" s="471"/>
      <c r="IU164" s="471"/>
      <c r="IV164" s="471"/>
      <c r="IW164" s="471"/>
      <c r="IX164" s="471"/>
      <c r="IY164" s="471"/>
      <c r="IZ164" s="471"/>
      <c r="JA164" s="471"/>
      <c r="JB164" s="471"/>
      <c r="JC164" s="471"/>
      <c r="JD164" s="471"/>
      <c r="JE164" s="471"/>
      <c r="JF164" s="471"/>
      <c r="JG164" s="471"/>
      <c r="JH164" s="471"/>
      <c r="JI164" s="471"/>
      <c r="JJ164" s="471"/>
      <c r="JK164" s="471"/>
      <c r="JL164" s="471"/>
      <c r="JM164" s="471"/>
      <c r="JN164" s="471"/>
      <c r="JO164" s="471"/>
      <c r="JP164" s="471"/>
      <c r="JQ164" s="471"/>
      <c r="JR164" s="471"/>
      <c r="JS164" s="471"/>
      <c r="JT164" s="471"/>
      <c r="JU164" s="471"/>
      <c r="JV164" s="471"/>
      <c r="JW164" s="471"/>
      <c r="JX164" s="471"/>
      <c r="JY164" s="471"/>
      <c r="JZ164" s="471"/>
      <c r="KA164" s="471"/>
      <c r="KB164" s="471"/>
      <c r="KC164" s="471"/>
      <c r="KD164" s="471"/>
      <c r="KE164" s="471"/>
      <c r="KF164" s="471"/>
      <c r="KG164" s="471"/>
      <c r="KH164" s="471"/>
      <c r="KI164" s="471"/>
      <c r="KJ164" s="471"/>
      <c r="KK164" s="471"/>
      <c r="KL164" s="471"/>
    </row>
    <row r="165" spans="2:298">
      <c r="B165" s="468" t="s">
        <v>910</v>
      </c>
      <c r="C165" s="471">
        <f>AVERAGE('monthly data'!B163:B163)</f>
        <v>642.55313192925541</v>
      </c>
      <c r="D165" s="471"/>
      <c r="E165" s="471"/>
      <c r="F165" s="471"/>
      <c r="G165" s="471"/>
      <c r="H165" s="471"/>
      <c r="I165" s="471"/>
      <c r="J165" s="471"/>
      <c r="K165" s="471"/>
      <c r="L165" s="471"/>
      <c r="M165" s="471"/>
      <c r="N165" s="471"/>
      <c r="O165" s="471"/>
      <c r="P165" s="471"/>
      <c r="Q165" s="471"/>
      <c r="R165" s="471"/>
      <c r="S165" s="471"/>
      <c r="T165" s="471"/>
      <c r="U165" s="471"/>
      <c r="V165" s="471"/>
      <c r="W165" s="471"/>
      <c r="X165" s="471"/>
      <c r="Y165" s="471"/>
      <c r="Z165" s="471"/>
      <c r="AA165" s="471"/>
      <c r="AB165" s="471"/>
      <c r="AC165" s="471"/>
      <c r="AD165" s="471"/>
      <c r="AE165" s="471"/>
      <c r="AF165" s="471"/>
      <c r="AG165" s="471"/>
      <c r="AH165" s="471"/>
      <c r="AI165" s="471"/>
      <c r="AJ165" s="471"/>
      <c r="AK165" s="471"/>
      <c r="AL165" s="471"/>
      <c r="AM165" s="471"/>
      <c r="AN165" s="471"/>
      <c r="AO165" s="471"/>
      <c r="AP165" s="471"/>
      <c r="AQ165" s="471"/>
      <c r="AR165" s="471"/>
      <c r="AS165" s="471"/>
      <c r="AT165" s="471"/>
      <c r="AU165" s="471"/>
      <c r="AV165" s="471"/>
      <c r="AW165" s="471"/>
      <c r="AX165" s="471"/>
      <c r="AY165" s="471"/>
      <c r="AZ165" s="471"/>
      <c r="BA165" s="471"/>
      <c r="BB165" s="471"/>
      <c r="BC165" s="471"/>
      <c r="BD165" s="471"/>
      <c r="BE165" s="471"/>
      <c r="BF165" s="471"/>
      <c r="BG165" s="471">
        <f>AVERAGE('monthly data'!FN163:FP163)</f>
        <v>52.32052323659525</v>
      </c>
      <c r="BH165" s="471">
        <f>AVERAGE('monthly data'!FQ163:FS163)</f>
        <v>77.508234754580585</v>
      </c>
      <c r="BI165" s="471">
        <f>AVERAGE('monthly data'!FT163:FV163)</f>
        <v>86.763814749783307</v>
      </c>
      <c r="BJ165" s="471">
        <f>AVERAGE('monthly data'!FW163:FY163)</f>
        <v>88.726117814501222</v>
      </c>
      <c r="BK165" s="471">
        <f>AVERAGE('monthly data'!FZ163:GB163)</f>
        <v>88.869297718066662</v>
      </c>
      <c r="BL165" s="471">
        <f>AVERAGE('monthly data'!GC163:GE163)</f>
        <v>88.661077219767137</v>
      </c>
      <c r="BM165" s="471">
        <f>AVERAGE('monthly data'!GF163:GH163)</f>
        <v>88.583824743014972</v>
      </c>
      <c r="BN165" s="471">
        <f>AVERAGE('monthly data'!GI163:GK163)</f>
        <v>89.732821856940632</v>
      </c>
      <c r="BO165" s="471">
        <f>AVERAGE('monthly data'!GL163:GN163)</f>
        <v>90.866866403655266</v>
      </c>
      <c r="BP165" s="471">
        <f>AVERAGE('monthly data'!GO163:GQ163)</f>
        <v>94.826815733123411</v>
      </c>
      <c r="BQ165" s="471">
        <f>AVERAGE('monthly data'!GR163:GT163)</f>
        <v>99.931641912177454</v>
      </c>
      <c r="BR165" s="471">
        <f>AVERAGE('monthly data'!GU163:GW163)</f>
        <v>100.20677334424403</v>
      </c>
      <c r="BS165" s="471">
        <f>AVERAGE('monthly data'!GX163:GZ163)</f>
        <v>98.713373865119181</v>
      </c>
      <c r="BT165" s="471">
        <f>AVERAGE('monthly data'!HA163:HC163)</f>
        <v>98.576456432077975</v>
      </c>
      <c r="BU165" s="471">
        <f>AVERAGE('monthly data'!HD163:HF163)</f>
        <v>98.814744118818155</v>
      </c>
      <c r="BV165" s="471">
        <f>AVERAGE('monthly data'!HG163:HI163)</f>
        <v>99.012816322220075</v>
      </c>
      <c r="BW165" s="471">
        <f>AVERAGE('monthly data'!HJ163:HL163)</f>
        <v>99.458660450512198</v>
      </c>
      <c r="BX165" s="471">
        <f>AVERAGE('monthly data'!HM163:HO163)</f>
        <v>99.736437645456888</v>
      </c>
      <c r="BY165" s="471">
        <f>AVERAGE('monthly data'!HP163:HR163)</f>
        <v>99.694510453388489</v>
      </c>
      <c r="BZ165" s="471">
        <f>AVERAGE('monthly data'!HS163:HU163)</f>
        <v>100.11262825884337</v>
      </c>
      <c r="CA165" s="471">
        <f>AVERAGE('monthly data'!HV163:HX163)</f>
        <v>99.961809795212687</v>
      </c>
      <c r="CB165" s="471">
        <f>AVERAGE('monthly data'!HY163:IA163)</f>
        <v>99.80575811391094</v>
      </c>
      <c r="CC165" s="471">
        <f>AVERAGE('monthly data'!IB163:ID163)</f>
        <v>99.701048761725517</v>
      </c>
      <c r="CD165" s="471">
        <f>AVERAGE('monthly data'!IE163:IG163)</f>
        <v>99.850262461740655</v>
      </c>
      <c r="CE165" s="471">
        <f>AVERAGE('monthly data'!IH163:IJ163)</f>
        <v>98.843476184938098</v>
      </c>
      <c r="CF165" s="471">
        <f>AVERAGE('monthly data'!IK163:IM163)</f>
        <v>99.062998853302346</v>
      </c>
      <c r="CG165" s="471">
        <f>AVERAGE('monthly data'!IN163:IP163)</f>
        <v>99.626430574797482</v>
      </c>
      <c r="CH165" s="471">
        <f>AVERAGE('monthly data'!IQ163:IS163)</f>
        <v>103.80482105626544</v>
      </c>
      <c r="CI165" s="471">
        <f>AVERAGE('monthly data'!IT163:IV163)</f>
        <v>105.87656804482818</v>
      </c>
      <c r="CJ165" s="471">
        <f>AVERAGE('monthly data'!IW163:IY163)</f>
        <v>105.90794292833557</v>
      </c>
      <c r="CK165" s="471">
        <f>AVERAGE('monthly data'!IZ163:JB163)</f>
        <v>105.82394839587953</v>
      </c>
      <c r="CL165" s="471">
        <f>AVERAGE('monthly data'!JC163:JE163)</f>
        <v>105.91237881946252</v>
      </c>
      <c r="CM165" s="471">
        <f>AVERAGE('monthly data'!JF163:JH163)</f>
        <v>106.22862905022583</v>
      </c>
      <c r="CN165" s="471">
        <f>AVERAGE('monthly data'!JI163:JK163)</f>
        <v>106.03521998547046</v>
      </c>
      <c r="CO165" s="471">
        <f>AVERAGE('monthly data'!JL163:JN163)</f>
        <v>105.83797599842187</v>
      </c>
      <c r="CP165" s="471">
        <f>AVERAGE('monthly data'!JO163:JQ163)</f>
        <v>106.24563798250968</v>
      </c>
      <c r="CQ165" s="471">
        <f>AVERAGE('monthly data'!JR163:JT163)</f>
        <v>106.52249380834837</v>
      </c>
      <c r="CR165" s="471">
        <f>AVERAGE('monthly data'!JU163:JW163)</f>
        <v>114.03579077926686</v>
      </c>
      <c r="CS165" s="471">
        <f>AVERAGE('monthly data'!JX163:JZ163)</f>
        <v>115.74627617988217</v>
      </c>
      <c r="CT165" s="471">
        <f>AVERAGE('monthly data'!KA163:KC163)</f>
        <v>117.52093241155303</v>
      </c>
      <c r="CU165" s="471">
        <f>AVERAGE('monthly data'!KD163:KF163)</f>
        <v>118.11156230712254</v>
      </c>
      <c r="CV165" s="471">
        <f>AVERAGE('monthly data'!KG163:KI163)</f>
        <v>118.14113726812833</v>
      </c>
      <c r="CW165" s="471">
        <f>AVERAGE('monthly data'!KJ163:KL163)</f>
        <v>118.78782739197398</v>
      </c>
      <c r="CX165" s="471">
        <f>AVERAGE('monthly data'!KM163:KO163)</f>
        <v>119.04358587860595</v>
      </c>
      <c r="CY165" s="471">
        <f>AVERAGE('monthly data'!KP163:KR163)</f>
        <v>119.76676002721791</v>
      </c>
      <c r="CZ165" s="471">
        <f>AVERAGE('monthly data'!KS163:KU163)</f>
        <v>148.56081938580317</v>
      </c>
      <c r="DA165" s="471">
        <f>AVERAGE('monthly data'!KV163:KX163)</f>
        <v>161.2650377738411</v>
      </c>
      <c r="DB165" s="471">
        <f>AVERAGE('monthly data'!KY163:LA163)</f>
        <v>125.03205093263938</v>
      </c>
      <c r="DC165" s="471">
        <f>AVERAGE('monthly data'!LB163:LD163)</f>
        <v>119.93499653269247</v>
      </c>
      <c r="DD165" s="471">
        <f>AVERAGE('monthly data'!LE163:LG163)</f>
        <v>39.998781567733651</v>
      </c>
      <c r="DE165" s="471"/>
      <c r="DF165" s="471"/>
      <c r="DG165" s="471"/>
      <c r="DH165" s="471"/>
      <c r="DI165" s="471"/>
      <c r="DJ165" s="471"/>
      <c r="DK165" s="471"/>
      <c r="DL165" s="471"/>
      <c r="DM165" s="471"/>
      <c r="DN165" s="471"/>
      <c r="DO165" s="471"/>
      <c r="DP165" s="471"/>
      <c r="DQ165" s="471"/>
      <c r="DR165" s="471"/>
      <c r="DS165" s="471"/>
      <c r="DT165" s="471"/>
      <c r="DU165" s="471"/>
      <c r="DV165" s="471"/>
      <c r="DW165" s="471"/>
      <c r="DX165" s="471"/>
      <c r="DY165" s="471"/>
      <c r="DZ165" s="471"/>
      <c r="EA165" s="471"/>
      <c r="EB165" s="471"/>
      <c r="EC165" s="471"/>
      <c r="ED165" s="471"/>
      <c r="EE165" s="471"/>
      <c r="EF165" s="471"/>
      <c r="EG165" s="471"/>
      <c r="EH165" s="471"/>
      <c r="EI165" s="471"/>
      <c r="EJ165" s="471"/>
      <c r="EK165" s="471"/>
      <c r="EL165" s="471"/>
      <c r="EM165" s="471"/>
      <c r="EN165" s="471"/>
      <c r="EO165" s="471"/>
      <c r="EP165" s="471"/>
      <c r="EQ165" s="471"/>
      <c r="ER165" s="471"/>
      <c r="ES165" s="471"/>
      <c r="ET165" s="471"/>
      <c r="EU165" s="471"/>
      <c r="EV165" s="471"/>
      <c r="EW165" s="471"/>
      <c r="EX165" s="471"/>
      <c r="EY165" s="471"/>
      <c r="EZ165" s="471"/>
      <c r="FA165" s="471"/>
      <c r="FB165" s="471"/>
      <c r="FC165" s="471"/>
      <c r="FD165" s="471"/>
      <c r="FE165" s="471"/>
      <c r="FF165" s="471"/>
      <c r="FG165" s="471"/>
      <c r="FH165" s="471"/>
      <c r="FI165" s="471"/>
      <c r="FJ165" s="471"/>
      <c r="FK165" s="471"/>
      <c r="FL165" s="471"/>
      <c r="FM165" s="471"/>
      <c r="FN165" s="471"/>
      <c r="FO165" s="471"/>
      <c r="FP165" s="471"/>
      <c r="FQ165" s="471"/>
      <c r="FR165" s="471"/>
      <c r="FS165" s="471"/>
      <c r="FT165" s="471"/>
      <c r="FU165" s="471"/>
      <c r="FV165" s="471"/>
      <c r="FW165" s="471"/>
      <c r="FX165" s="471"/>
      <c r="FY165" s="471"/>
      <c r="FZ165" s="471"/>
      <c r="GA165" s="471"/>
      <c r="GB165" s="471"/>
      <c r="GC165" s="471"/>
      <c r="GD165" s="471"/>
      <c r="GE165" s="471"/>
      <c r="GF165" s="471"/>
      <c r="GG165" s="471"/>
      <c r="GH165" s="471"/>
      <c r="GI165" s="471"/>
      <c r="GJ165" s="471"/>
      <c r="GK165" s="471"/>
      <c r="GL165" s="471"/>
      <c r="GM165" s="471"/>
      <c r="GN165" s="471"/>
      <c r="GO165" s="471"/>
      <c r="GP165" s="471"/>
      <c r="GQ165" s="471"/>
      <c r="GR165" s="471"/>
      <c r="GS165" s="471"/>
      <c r="GT165" s="471"/>
      <c r="GU165" s="471"/>
      <c r="GV165" s="471"/>
      <c r="GW165" s="471"/>
      <c r="GX165" s="471"/>
      <c r="GY165" s="471"/>
      <c r="GZ165" s="471"/>
      <c r="HA165" s="471"/>
      <c r="HB165" s="471"/>
      <c r="HC165" s="471"/>
      <c r="HD165" s="471"/>
      <c r="HE165" s="471"/>
      <c r="HF165" s="471"/>
      <c r="HG165" s="471"/>
      <c r="HH165" s="471"/>
      <c r="HI165" s="471"/>
      <c r="HJ165" s="471"/>
      <c r="HK165" s="471"/>
      <c r="HL165" s="471"/>
      <c r="HM165" s="471"/>
      <c r="HN165" s="471"/>
      <c r="HO165" s="471"/>
      <c r="HP165" s="471"/>
      <c r="HQ165" s="471"/>
      <c r="HR165" s="471"/>
      <c r="HS165" s="471"/>
      <c r="HT165" s="471"/>
      <c r="HU165" s="471"/>
      <c r="HV165" s="471"/>
      <c r="HW165" s="471"/>
      <c r="HX165" s="471"/>
      <c r="HY165" s="471"/>
      <c r="HZ165" s="471"/>
      <c r="IA165" s="471"/>
      <c r="IB165" s="471"/>
      <c r="IC165" s="471"/>
      <c r="ID165" s="471"/>
      <c r="IE165" s="471"/>
      <c r="IF165" s="471"/>
      <c r="IG165" s="471"/>
      <c r="IH165" s="471"/>
      <c r="II165" s="471"/>
      <c r="IJ165" s="471"/>
      <c r="IK165" s="471"/>
      <c r="IL165" s="471"/>
      <c r="IM165" s="471"/>
      <c r="IN165" s="471"/>
      <c r="IO165" s="471"/>
      <c r="IP165" s="471"/>
      <c r="IQ165" s="471"/>
      <c r="IR165" s="471"/>
      <c r="IS165" s="471"/>
      <c r="IT165" s="471"/>
      <c r="IU165" s="471"/>
      <c r="IV165" s="471"/>
      <c r="IW165" s="471"/>
      <c r="IX165" s="471"/>
      <c r="IY165" s="471"/>
      <c r="IZ165" s="471"/>
      <c r="JA165" s="471"/>
      <c r="JB165" s="471"/>
      <c r="JC165" s="471"/>
      <c r="JD165" s="471"/>
      <c r="JE165" s="471"/>
      <c r="JF165" s="471"/>
      <c r="JG165" s="471"/>
      <c r="JH165" s="471"/>
      <c r="JI165" s="471"/>
      <c r="JJ165" s="471"/>
      <c r="JK165" s="471"/>
      <c r="JL165" s="471"/>
      <c r="JM165" s="471"/>
      <c r="JN165" s="471"/>
      <c r="JO165" s="471"/>
      <c r="JP165" s="471"/>
      <c r="JQ165" s="471"/>
      <c r="JR165" s="471"/>
      <c r="JS165" s="471"/>
      <c r="JT165" s="471"/>
      <c r="JU165" s="471"/>
      <c r="JV165" s="471"/>
      <c r="JW165" s="471"/>
      <c r="JX165" s="471"/>
      <c r="JY165" s="471"/>
      <c r="JZ165" s="471"/>
      <c r="KA165" s="471"/>
      <c r="KB165" s="471"/>
      <c r="KC165" s="471"/>
      <c r="KD165" s="471"/>
      <c r="KE165" s="471"/>
      <c r="KF165" s="471"/>
      <c r="KG165" s="471"/>
      <c r="KH165" s="471"/>
      <c r="KI165" s="471"/>
      <c r="KJ165" s="471"/>
      <c r="KK165" s="471"/>
      <c r="KL165" s="471"/>
    </row>
    <row r="166" spans="2:298">
      <c r="B166" s="466" t="s">
        <v>636</v>
      </c>
      <c r="C166" s="470">
        <f>AVERAGE('monthly data'!B164:B164)</f>
        <v>2268.9017571996587</v>
      </c>
      <c r="D166" s="470"/>
      <c r="E166" s="470"/>
      <c r="F166" s="470"/>
      <c r="G166" s="470"/>
      <c r="H166" s="470"/>
      <c r="I166" s="470"/>
      <c r="J166" s="470"/>
      <c r="K166" s="470"/>
      <c r="L166" s="470"/>
      <c r="M166" s="470"/>
      <c r="N166" s="470"/>
      <c r="O166" s="470"/>
      <c r="P166" s="470"/>
      <c r="Q166" s="470"/>
      <c r="R166" s="470"/>
      <c r="S166" s="470"/>
      <c r="T166" s="470"/>
      <c r="U166" s="470"/>
      <c r="V166" s="470"/>
      <c r="W166" s="470"/>
      <c r="X166" s="470"/>
      <c r="Y166" s="470"/>
      <c r="Z166" s="470"/>
      <c r="AA166" s="470"/>
      <c r="AB166" s="470"/>
      <c r="AC166" s="470"/>
      <c r="AD166" s="470"/>
      <c r="AE166" s="470"/>
      <c r="AF166" s="470"/>
      <c r="AG166" s="470"/>
      <c r="AH166" s="470"/>
      <c r="AI166" s="470"/>
      <c r="AJ166" s="470"/>
      <c r="AK166" s="470"/>
      <c r="AL166" s="470"/>
      <c r="AM166" s="470">
        <f>AVERAGE('monthly data'!DF164:DH164)</f>
        <v>57.770227673045639</v>
      </c>
      <c r="AN166" s="470">
        <f>AVERAGE('monthly data'!DI164:DK164)</f>
        <v>58.853124038843511</v>
      </c>
      <c r="AO166" s="470">
        <f>AVERAGE('monthly data'!DL164:DN164)</f>
        <v>60.494856312762458</v>
      </c>
      <c r="AP166" s="470">
        <f>AVERAGE('monthly data'!DO164:DQ164)</f>
        <v>62.577303900742812</v>
      </c>
      <c r="AQ166" s="470">
        <f>AVERAGE('monthly data'!DR164:DT164)</f>
        <v>63.745825684402178</v>
      </c>
      <c r="AR166" s="470">
        <f>AVERAGE('monthly data'!DU164:DW164)</f>
        <v>64.901652481485613</v>
      </c>
      <c r="AS166" s="470">
        <f>AVERAGE('monthly data'!DX164:DZ164)</f>
        <v>64.771779200694894</v>
      </c>
      <c r="AT166" s="470">
        <f>AVERAGE('monthly data'!EA164:EC164)</f>
        <v>64.231016782242037</v>
      </c>
      <c r="AU166" s="470">
        <f>AVERAGE('monthly data'!ED164:EF164)</f>
        <v>64.654383417806613</v>
      </c>
      <c r="AV166" s="470">
        <f>AVERAGE('monthly data'!EG164:EI164)</f>
        <v>66.398275678128641</v>
      </c>
      <c r="AW166" s="470">
        <f>AVERAGE('monthly data'!EJ164:EL164)</f>
        <v>66.987046398382361</v>
      </c>
      <c r="AX166" s="470">
        <f>AVERAGE('monthly data'!EM164:EO164)</f>
        <v>66.89302945992641</v>
      </c>
      <c r="AY166" s="470">
        <f>AVERAGE('monthly data'!EP164:ER164)</f>
        <v>67.666433288653948</v>
      </c>
      <c r="AZ166" s="470">
        <f>AVERAGE('monthly data'!ES164:EU164)</f>
        <v>66.544800020111936</v>
      </c>
      <c r="BA166" s="470">
        <f>AVERAGE('monthly data'!EV164:EX164)</f>
        <v>67.355830554087603</v>
      </c>
      <c r="BB166" s="470">
        <f>AVERAGE('monthly data'!EY164:FA164)</f>
        <v>68.863670895799274</v>
      </c>
      <c r="BC166" s="470">
        <f>AVERAGE('monthly data'!FB164:FD164)</f>
        <v>72.791347364384023</v>
      </c>
      <c r="BD166" s="470">
        <f>AVERAGE('monthly data'!FE164:FG164)</f>
        <v>79.138179119449489</v>
      </c>
      <c r="BE166" s="470">
        <f>AVERAGE('monthly data'!FH164:FJ164)</f>
        <v>83.887058476284878</v>
      </c>
      <c r="BF166" s="470">
        <f>AVERAGE('monthly data'!FK164:FM164)</f>
        <v>84.600543950683843</v>
      </c>
      <c r="BG166" s="470">
        <f>AVERAGE('monthly data'!FN164:FP164)</f>
        <v>86.67298358555017</v>
      </c>
      <c r="BH166" s="470">
        <f>AVERAGE('monthly data'!FQ164:FS164)</f>
        <v>86.831967240250847</v>
      </c>
      <c r="BI166" s="470">
        <f>AVERAGE('monthly data'!FT164:FV164)</f>
        <v>85.836924687089166</v>
      </c>
      <c r="BJ166" s="470">
        <f>AVERAGE('monthly data'!FW164:FY164)</f>
        <v>85.095764893334476</v>
      </c>
      <c r="BK166" s="470">
        <f>AVERAGE('monthly data'!FZ164:GB164)</f>
        <v>85.844419251749557</v>
      </c>
      <c r="BL166" s="470">
        <f>AVERAGE('monthly data'!GC164:GE164)</f>
        <v>86.315301075925959</v>
      </c>
      <c r="BM166" s="470">
        <f>AVERAGE('monthly data'!GF164:GH164)</f>
        <v>85.168475779247942</v>
      </c>
      <c r="BN166" s="470">
        <f>AVERAGE('monthly data'!GI164:GK164)</f>
        <v>85.775478124816161</v>
      </c>
      <c r="BO166" s="470">
        <f>AVERAGE('monthly data'!GL164:GN164)</f>
        <v>88.678015876872777</v>
      </c>
      <c r="BP166" s="470">
        <f>AVERAGE('monthly data'!GO164:GQ164)</f>
        <v>94.083105853914503</v>
      </c>
      <c r="BQ166" s="470">
        <f>AVERAGE('monthly data'!GR164:GT164)</f>
        <v>96.633125927084151</v>
      </c>
      <c r="BR166" s="470">
        <f>AVERAGE('monthly data'!GU164:GW164)</f>
        <v>96.484008168889531</v>
      </c>
      <c r="BS166" s="470">
        <f>AVERAGE('monthly data'!GX164:GZ164)</f>
        <v>96.19543904916263</v>
      </c>
      <c r="BT166" s="470">
        <f>AVERAGE('monthly data'!HA164:HC164)</f>
        <v>98.559628574599969</v>
      </c>
      <c r="BU166" s="470">
        <f>AVERAGE('monthly data'!HD164:HF164)</f>
        <v>99.489401137007576</v>
      </c>
      <c r="BV166" s="470">
        <f>AVERAGE('monthly data'!HG164:HI164)</f>
        <v>100.66621374073753</v>
      </c>
      <c r="BW166" s="470">
        <f>AVERAGE('monthly data'!HJ164:HL164)</f>
        <v>101.05572189454728</v>
      </c>
      <c r="BX166" s="470">
        <f>AVERAGE('monthly data'!HM164:HO164)</f>
        <v>102.17234609527925</v>
      </c>
      <c r="BY166" s="470">
        <f>AVERAGE('monthly data'!HP164:HR164)</f>
        <v>102.28670658545521</v>
      </c>
      <c r="BZ166" s="470">
        <f>AVERAGE('monthly data'!HS164:HU164)</f>
        <v>103.29018033016609</v>
      </c>
      <c r="CA166" s="470">
        <f>AVERAGE('monthly data'!HV164:HX164)</f>
        <v>103.69048866533085</v>
      </c>
      <c r="CB166" s="470">
        <f>AVERAGE('monthly data'!HY164:IA164)</f>
        <v>103.85384264462881</v>
      </c>
      <c r="CC166" s="470">
        <f>AVERAGE('monthly data'!IB164:ID164)</f>
        <v>105.1973259550369</v>
      </c>
      <c r="CD166" s="470">
        <f>AVERAGE('monthly data'!IE164:IG164)</f>
        <v>106.56373238217638</v>
      </c>
      <c r="CE166" s="470">
        <f>AVERAGE('monthly data'!IH164:IJ164)</f>
        <v>106.4365433494376</v>
      </c>
      <c r="CF166" s="470">
        <f>AVERAGE('monthly data'!IK164:IM164)</f>
        <v>107.02089653677274</v>
      </c>
      <c r="CG166" s="470">
        <f>AVERAGE('monthly data'!IN164:IP164)</f>
        <v>108.03408691103095</v>
      </c>
      <c r="CH166" s="470">
        <f>AVERAGE('monthly data'!IQ164:IS164)</f>
        <v>107.98058204715329</v>
      </c>
      <c r="CI166" s="470">
        <f>AVERAGE('monthly data'!IT164:IV164)</f>
        <v>107.92120541331751</v>
      </c>
      <c r="CJ166" s="470">
        <f>AVERAGE('monthly data'!IW164:IY164)</f>
        <v>110.45639170779394</v>
      </c>
      <c r="CK166" s="470">
        <f>AVERAGE('monthly data'!IZ164:JB164)</f>
        <v>113.11262965385892</v>
      </c>
      <c r="CL166" s="470">
        <f>AVERAGE('monthly data'!JC164:JE164)</f>
        <v>115.60230599819812</v>
      </c>
      <c r="CM166" s="470">
        <f>AVERAGE('monthly data'!JF164:JH164)</f>
        <v>116.46744000052428</v>
      </c>
      <c r="CN166" s="470">
        <f>AVERAGE('monthly data'!JI164:JK164)</f>
        <v>117.72529518785849</v>
      </c>
      <c r="CO166" s="470">
        <f>AVERAGE('monthly data'!JL164:JN164)</f>
        <v>117.95126070349032</v>
      </c>
      <c r="CP166" s="470">
        <f>AVERAGE('monthly data'!JO164:JQ164)</f>
        <v>120.31900701389736</v>
      </c>
      <c r="CQ166" s="470">
        <f>AVERAGE('monthly data'!JR164:JT164)</f>
        <v>120.92081349630791</v>
      </c>
      <c r="CR166" s="470">
        <f>AVERAGE('monthly data'!JU164:JW164)</f>
        <v>122.44870841624076</v>
      </c>
      <c r="CS166" s="470">
        <f>AVERAGE('monthly data'!JX164:JZ164)</f>
        <v>122.80293604503446</v>
      </c>
      <c r="CT166" s="470">
        <f>AVERAGE('monthly data'!KA164:KC164)</f>
        <v>123.07085466121329</v>
      </c>
      <c r="CU166" s="470">
        <f>AVERAGE('monthly data'!KD164:KF164)</f>
        <v>122.85054179548608</v>
      </c>
      <c r="CV166" s="470">
        <f>AVERAGE('monthly data'!KG164:KI164)</f>
        <v>125.17129882167315</v>
      </c>
      <c r="CW166" s="470">
        <f>AVERAGE('monthly data'!KJ164:KL164)</f>
        <v>127.52679558696518</v>
      </c>
      <c r="CX166" s="470">
        <f>AVERAGE('monthly data'!KM164:KO164)</f>
        <v>127.16804377438221</v>
      </c>
      <c r="CY166" s="470">
        <f>AVERAGE('monthly data'!KP164:KR164)</f>
        <v>128.64178627202168</v>
      </c>
      <c r="CZ166" s="470">
        <f>AVERAGE('monthly data'!KS164:KU164)</f>
        <v>132.3630261789817</v>
      </c>
      <c r="DA166" s="470">
        <f>AVERAGE('monthly data'!KV164:KX164)</f>
        <v>134.13134102219306</v>
      </c>
      <c r="DB166" s="470">
        <f>AVERAGE('monthly data'!KY164:LA164)</f>
        <v>133.80594091941529</v>
      </c>
      <c r="DC166" s="470">
        <f>AVERAGE('monthly data'!LB164:LD164)</f>
        <v>136.93210304428894</v>
      </c>
      <c r="DD166" s="470">
        <f>AVERAGE('monthly data'!LE164:LG164)</f>
        <v>49.687046156111485</v>
      </c>
      <c r="DE166" s="470"/>
      <c r="DF166" s="470"/>
      <c r="DG166" s="470"/>
      <c r="DH166" s="470"/>
      <c r="DI166" s="470"/>
      <c r="DJ166" s="470"/>
      <c r="DK166" s="470"/>
      <c r="DL166" s="470"/>
      <c r="DM166" s="470"/>
      <c r="DN166" s="470"/>
      <c r="DO166" s="470"/>
      <c r="DP166" s="470"/>
      <c r="DQ166" s="470"/>
      <c r="DR166" s="470"/>
      <c r="DS166" s="470"/>
      <c r="DT166" s="470"/>
      <c r="DU166" s="470"/>
      <c r="DV166" s="470"/>
      <c r="DW166" s="470"/>
      <c r="DX166" s="470"/>
      <c r="DY166" s="470"/>
      <c r="DZ166" s="470"/>
      <c r="EA166" s="470"/>
      <c r="EB166" s="470"/>
      <c r="EC166" s="470"/>
      <c r="ED166" s="470"/>
      <c r="EE166" s="470"/>
      <c r="EF166" s="470"/>
      <c r="EG166" s="470"/>
      <c r="EH166" s="470"/>
      <c r="EI166" s="470"/>
      <c r="EJ166" s="470"/>
      <c r="EK166" s="470"/>
      <c r="EL166" s="470"/>
      <c r="EM166" s="470"/>
      <c r="EN166" s="470"/>
      <c r="EO166" s="470"/>
      <c r="EP166" s="470"/>
      <c r="EQ166" s="470"/>
      <c r="ER166" s="470"/>
      <c r="ES166" s="470"/>
      <c r="ET166" s="470"/>
      <c r="EU166" s="470"/>
      <c r="EV166" s="470"/>
      <c r="EW166" s="470"/>
      <c r="EX166" s="470"/>
      <c r="EY166" s="470"/>
      <c r="EZ166" s="470"/>
      <c r="FA166" s="470"/>
      <c r="FB166" s="470"/>
      <c r="FC166" s="470"/>
      <c r="FD166" s="470"/>
      <c r="FE166" s="470"/>
      <c r="FF166" s="470"/>
      <c r="FG166" s="470"/>
      <c r="FH166" s="470"/>
      <c r="FI166" s="470"/>
      <c r="FJ166" s="470"/>
      <c r="FK166" s="470"/>
      <c r="FL166" s="470"/>
      <c r="FM166" s="470"/>
      <c r="FN166" s="470"/>
      <c r="FO166" s="470"/>
      <c r="FP166" s="470"/>
      <c r="FQ166" s="470"/>
      <c r="FR166" s="470"/>
      <c r="FS166" s="470"/>
      <c r="FT166" s="470"/>
      <c r="FU166" s="470"/>
      <c r="FV166" s="470"/>
      <c r="FW166" s="470"/>
      <c r="FX166" s="470"/>
      <c r="FY166" s="470"/>
      <c r="FZ166" s="470"/>
      <c r="GA166" s="470"/>
      <c r="GB166" s="470"/>
      <c r="GC166" s="470"/>
      <c r="GD166" s="470"/>
      <c r="GE166" s="470"/>
      <c r="GF166" s="470"/>
      <c r="GG166" s="470"/>
      <c r="GH166" s="470"/>
      <c r="GI166" s="470"/>
      <c r="GJ166" s="470"/>
      <c r="GK166" s="470"/>
      <c r="GL166" s="470"/>
      <c r="GM166" s="470"/>
      <c r="GN166" s="470"/>
      <c r="GO166" s="470"/>
      <c r="GP166" s="470"/>
      <c r="GQ166" s="470"/>
      <c r="GR166" s="470"/>
      <c r="GS166" s="470"/>
      <c r="GT166" s="470"/>
      <c r="GU166" s="470"/>
      <c r="GV166" s="470"/>
      <c r="GW166" s="470"/>
      <c r="GX166" s="470"/>
      <c r="GY166" s="470"/>
      <c r="GZ166" s="470"/>
      <c r="HA166" s="470"/>
      <c r="HB166" s="470"/>
      <c r="HC166" s="470"/>
      <c r="HD166" s="470"/>
      <c r="HE166" s="470"/>
      <c r="HF166" s="470"/>
      <c r="HG166" s="470"/>
      <c r="HH166" s="470"/>
      <c r="HI166" s="470"/>
      <c r="HJ166" s="470"/>
      <c r="HK166" s="470"/>
      <c r="HL166" s="470"/>
      <c r="HM166" s="470"/>
      <c r="HN166" s="470"/>
      <c r="HO166" s="470"/>
      <c r="HP166" s="470"/>
      <c r="HQ166" s="470"/>
      <c r="HR166" s="470"/>
      <c r="HS166" s="470"/>
      <c r="HT166" s="470"/>
      <c r="HU166" s="470"/>
      <c r="HV166" s="470"/>
      <c r="HW166" s="470"/>
      <c r="HX166" s="470"/>
      <c r="HY166" s="470"/>
      <c r="HZ166" s="470"/>
      <c r="IA166" s="470"/>
      <c r="IB166" s="470"/>
      <c r="IC166" s="470"/>
      <c r="ID166" s="470"/>
      <c r="IE166" s="470"/>
      <c r="IF166" s="470"/>
      <c r="IG166" s="470"/>
      <c r="IH166" s="470"/>
      <c r="II166" s="470"/>
      <c r="IJ166" s="470"/>
      <c r="IK166" s="470"/>
      <c r="IL166" s="470"/>
      <c r="IM166" s="470"/>
      <c r="IN166" s="470"/>
      <c r="IO166" s="470"/>
      <c r="IP166" s="470"/>
      <c r="IQ166" s="470"/>
      <c r="IR166" s="470"/>
      <c r="IS166" s="470"/>
      <c r="IT166" s="470"/>
      <c r="IU166" s="470"/>
      <c r="IV166" s="470"/>
      <c r="IW166" s="470"/>
      <c r="IX166" s="470"/>
      <c r="IY166" s="470"/>
      <c r="IZ166" s="470"/>
      <c r="JA166" s="470"/>
      <c r="JB166" s="470"/>
      <c r="JC166" s="470"/>
      <c r="JD166" s="470"/>
      <c r="JE166" s="470"/>
      <c r="JF166" s="470"/>
      <c r="JG166" s="470"/>
      <c r="JH166" s="470"/>
      <c r="JI166" s="470"/>
      <c r="JJ166" s="470"/>
      <c r="JK166" s="470"/>
      <c r="JL166" s="470"/>
      <c r="JM166" s="470"/>
      <c r="JN166" s="470"/>
      <c r="JO166" s="470"/>
      <c r="JP166" s="470"/>
      <c r="JQ166" s="470"/>
      <c r="JR166" s="470"/>
      <c r="JS166" s="470"/>
      <c r="JT166" s="470"/>
      <c r="JU166" s="470"/>
      <c r="JV166" s="470"/>
      <c r="JW166" s="470"/>
      <c r="JX166" s="470"/>
      <c r="JY166" s="470"/>
      <c r="JZ166" s="470"/>
      <c r="KA166" s="470"/>
      <c r="KB166" s="470"/>
      <c r="KC166" s="470"/>
      <c r="KD166" s="470"/>
      <c r="KE166" s="470"/>
      <c r="KF166" s="470"/>
      <c r="KG166" s="470"/>
      <c r="KH166" s="470"/>
      <c r="KI166" s="470"/>
      <c r="KJ166" s="470"/>
      <c r="KK166" s="470"/>
      <c r="KL166" s="470"/>
    </row>
    <row r="167" spans="2:298">
      <c r="B167" s="467" t="s">
        <v>633</v>
      </c>
      <c r="C167" s="471">
        <f>AVERAGE('monthly data'!B165:B165)</f>
        <v>655.67376967001667</v>
      </c>
      <c r="D167" s="471"/>
      <c r="E167" s="471"/>
      <c r="F167" s="471"/>
      <c r="G167" s="471"/>
      <c r="H167" s="471"/>
      <c r="I167" s="471"/>
      <c r="J167" s="471"/>
      <c r="K167" s="471"/>
      <c r="L167" s="471"/>
      <c r="M167" s="471"/>
      <c r="N167" s="471"/>
      <c r="O167" s="471"/>
      <c r="P167" s="471"/>
      <c r="Q167" s="471"/>
      <c r="R167" s="471"/>
      <c r="S167" s="471"/>
      <c r="T167" s="471"/>
      <c r="U167" s="471"/>
      <c r="V167" s="471"/>
      <c r="W167" s="471"/>
      <c r="X167" s="471"/>
      <c r="Y167" s="471"/>
      <c r="Z167" s="471"/>
      <c r="AA167" s="471"/>
      <c r="AB167" s="471"/>
      <c r="AC167" s="471"/>
      <c r="AD167" s="471"/>
      <c r="AE167" s="471"/>
      <c r="AF167" s="471"/>
      <c r="AG167" s="471"/>
      <c r="AH167" s="471"/>
      <c r="AI167" s="471"/>
      <c r="AJ167" s="471"/>
      <c r="AK167" s="471"/>
      <c r="AL167" s="471"/>
      <c r="AM167" s="471"/>
      <c r="AN167" s="471"/>
      <c r="AO167" s="471"/>
      <c r="AP167" s="471"/>
      <c r="AQ167" s="471"/>
      <c r="AR167" s="471"/>
      <c r="AS167" s="471"/>
      <c r="AT167" s="471"/>
      <c r="AU167" s="471"/>
      <c r="AV167" s="471"/>
      <c r="AW167" s="471"/>
      <c r="AX167" s="471"/>
      <c r="AY167" s="471"/>
      <c r="AZ167" s="471"/>
      <c r="BA167" s="471"/>
      <c r="BB167" s="471"/>
      <c r="BC167" s="471"/>
      <c r="BD167" s="471"/>
      <c r="BE167" s="471"/>
      <c r="BF167" s="471"/>
      <c r="BG167" s="471">
        <f>AVERAGE('monthly data'!FN165:FP165)</f>
        <v>55.906451419816165</v>
      </c>
      <c r="BH167" s="471">
        <f>AVERAGE('monthly data'!FQ165:FS165)</f>
        <v>82.764870205856539</v>
      </c>
      <c r="BI167" s="471">
        <f>AVERAGE('monthly data'!FT165:FV165)</f>
        <v>79.900197458054365</v>
      </c>
      <c r="BJ167" s="471">
        <f>AVERAGE('monthly data'!FW165:FY165)</f>
        <v>78.296843683320517</v>
      </c>
      <c r="BK167" s="471">
        <f>AVERAGE('monthly data'!FZ165:GB165)</f>
        <v>78.932329998237947</v>
      </c>
      <c r="BL167" s="471">
        <f>AVERAGE('monthly data'!GC165:GE165)</f>
        <v>78.930656065284111</v>
      </c>
      <c r="BM167" s="471">
        <f>AVERAGE('monthly data'!GF165:GH165)</f>
        <v>77.057835192772146</v>
      </c>
      <c r="BN167" s="471">
        <f>AVERAGE('monthly data'!GI165:GK165)</f>
        <v>77.169936432619608</v>
      </c>
      <c r="BO167" s="471">
        <f>AVERAGE('monthly data'!GL165:GN165)</f>
        <v>80.826703895176124</v>
      </c>
      <c r="BP167" s="471">
        <f>AVERAGE('monthly data'!GO165:GQ165)</f>
        <v>86.574247207791146</v>
      </c>
      <c r="BQ167" s="471">
        <f>AVERAGE('monthly data'!GR165:GT165)</f>
        <v>90.314426970562366</v>
      </c>
      <c r="BR167" s="471">
        <f>AVERAGE('monthly data'!GU165:GW165)</f>
        <v>90.429919544356821</v>
      </c>
      <c r="BS167" s="471">
        <f>AVERAGE('monthly data'!GX165:GZ165)</f>
        <v>91.076586476238276</v>
      </c>
      <c r="BT167" s="471">
        <f>AVERAGE('monthly data'!HA165:HC165)</f>
        <v>93.546053336269964</v>
      </c>
      <c r="BU167" s="471">
        <f>AVERAGE('monthly data'!HD165:HF165)</f>
        <v>95.200583052605012</v>
      </c>
      <c r="BV167" s="471">
        <f>AVERAGE('monthly data'!HG165:HI165)</f>
        <v>95.727593378933662</v>
      </c>
      <c r="BW167" s="471">
        <f>AVERAGE('monthly data'!HJ165:HL165)</f>
        <v>96.792931910573159</v>
      </c>
      <c r="BX167" s="471">
        <f>AVERAGE('monthly data'!HM165:HO165)</f>
        <v>97.747726740311052</v>
      </c>
      <c r="BY167" s="471">
        <f>AVERAGE('monthly data'!HP165:HR165)</f>
        <v>98.605493817196233</v>
      </c>
      <c r="BZ167" s="471">
        <f>AVERAGE('monthly data'!HS165:HU165)</f>
        <v>99.522237947745268</v>
      </c>
      <c r="CA167" s="471">
        <f>AVERAGE('monthly data'!HV165:HX165)</f>
        <v>99.854352597739265</v>
      </c>
      <c r="CB167" s="471">
        <f>AVERAGE('monthly data'!HY165:IA165)</f>
        <v>101.23347013549058</v>
      </c>
      <c r="CC167" s="471">
        <f>AVERAGE('monthly data'!IB165:ID165)</f>
        <v>103.69950812476526</v>
      </c>
      <c r="CD167" s="471">
        <f>AVERAGE('monthly data'!IE165:IG165)</f>
        <v>104.77519719351533</v>
      </c>
      <c r="CE167" s="471">
        <f>AVERAGE('monthly data'!IH165:IJ165)</f>
        <v>106.38421401154493</v>
      </c>
      <c r="CF167" s="471">
        <f>AVERAGE('monthly data'!IK165:IM165)</f>
        <v>106.95535741309828</v>
      </c>
      <c r="CG167" s="471">
        <f>AVERAGE('monthly data'!IN165:IP165)</f>
        <v>107.06836201963506</v>
      </c>
      <c r="CH167" s="471">
        <f>AVERAGE('monthly data'!IQ165:IS165)</f>
        <v>107.35697643981922</v>
      </c>
      <c r="CI167" s="471">
        <f>AVERAGE('monthly data'!IT165:IV165)</f>
        <v>107.51610595055273</v>
      </c>
      <c r="CJ167" s="471">
        <f>AVERAGE('monthly data'!IW165:IY165)</f>
        <v>109.44570237269274</v>
      </c>
      <c r="CK167" s="471">
        <f>AVERAGE('monthly data'!IZ165:JB165)</f>
        <v>110.94640678440457</v>
      </c>
      <c r="CL167" s="471">
        <f>AVERAGE('monthly data'!JC165:JE165)</f>
        <v>114.46108570989384</v>
      </c>
      <c r="CM167" s="471">
        <f>AVERAGE('monthly data'!JF165:JH165)</f>
        <v>115.03549238800595</v>
      </c>
      <c r="CN167" s="471">
        <f>AVERAGE('monthly data'!JI165:JK165)</f>
        <v>116.74788279211951</v>
      </c>
      <c r="CO167" s="471">
        <f>AVERAGE('monthly data'!JL165:JN165)</f>
        <v>117.34386685599561</v>
      </c>
      <c r="CP167" s="471">
        <f>AVERAGE('monthly data'!JO165:JQ165)</f>
        <v>119.46762685142012</v>
      </c>
      <c r="CQ167" s="471">
        <f>AVERAGE('monthly data'!JR165:JT165)</f>
        <v>119.32498624963664</v>
      </c>
      <c r="CR167" s="471">
        <f>AVERAGE('monthly data'!JU165:JW165)</f>
        <v>119.78995408988366</v>
      </c>
      <c r="CS167" s="471">
        <f>AVERAGE('monthly data'!JX165:JZ165)</f>
        <v>119.46638279529616</v>
      </c>
      <c r="CT167" s="471">
        <f>AVERAGE('monthly data'!KA165:KC165)</f>
        <v>119.1395479370368</v>
      </c>
      <c r="CU167" s="471">
        <f>AVERAGE('monthly data'!KD165:KF165)</f>
        <v>119.64374142568913</v>
      </c>
      <c r="CV167" s="471">
        <f>AVERAGE('monthly data'!KG165:KI165)</f>
        <v>122.20520890528115</v>
      </c>
      <c r="CW167" s="471">
        <f>AVERAGE('monthly data'!KJ165:KL165)</f>
        <v>125.62746952844306</v>
      </c>
      <c r="CX167" s="471">
        <f>AVERAGE('monthly data'!KM165:KO165)</f>
        <v>124.39239983454802</v>
      </c>
      <c r="CY167" s="471">
        <f>AVERAGE('monthly data'!KP165:KR165)</f>
        <v>126.13486610220254</v>
      </c>
      <c r="CZ167" s="471">
        <f>AVERAGE('monthly data'!KS165:KU165)</f>
        <v>129.01951804928925</v>
      </c>
      <c r="DA167" s="471">
        <f>AVERAGE('monthly data'!KV165:KX165)</f>
        <v>130.9337497445384</v>
      </c>
      <c r="DB167" s="471">
        <f>AVERAGE('monthly data'!KY165:LA165)</f>
        <v>130.36131810375949</v>
      </c>
      <c r="DC167" s="471">
        <f>AVERAGE('monthly data'!LB165:LD165)</f>
        <v>134.58056682381508</v>
      </c>
      <c r="DD167" s="471">
        <f>AVERAGE('monthly data'!LE165:LG165)</f>
        <v>46.824912461224557</v>
      </c>
      <c r="DE167" s="471"/>
      <c r="DF167" s="471"/>
      <c r="DG167" s="471"/>
      <c r="DH167" s="471"/>
      <c r="DI167" s="471"/>
      <c r="DJ167" s="471"/>
      <c r="DK167" s="471"/>
      <c r="DL167" s="471"/>
      <c r="DM167" s="471"/>
      <c r="DN167" s="471"/>
      <c r="DO167" s="471"/>
      <c r="DP167" s="471"/>
      <c r="DQ167" s="471"/>
      <c r="DR167" s="471"/>
      <c r="DS167" s="471"/>
      <c r="DT167" s="471"/>
      <c r="DU167" s="471"/>
      <c r="DV167" s="471"/>
      <c r="DW167" s="471"/>
      <c r="DX167" s="471"/>
      <c r="DY167" s="471"/>
      <c r="DZ167" s="471"/>
      <c r="EA167" s="471"/>
      <c r="EB167" s="471"/>
      <c r="EC167" s="471"/>
      <c r="ED167" s="471"/>
      <c r="EE167" s="471"/>
      <c r="EF167" s="471"/>
      <c r="EG167" s="471"/>
      <c r="EH167" s="471"/>
      <c r="EI167" s="471"/>
      <c r="EJ167" s="471"/>
      <c r="EK167" s="471"/>
      <c r="EL167" s="471"/>
      <c r="EM167" s="471"/>
      <c r="EN167" s="471"/>
      <c r="EO167" s="471"/>
      <c r="EP167" s="471"/>
      <c r="EQ167" s="471"/>
      <c r="ER167" s="471"/>
      <c r="ES167" s="471"/>
      <c r="ET167" s="471"/>
      <c r="EU167" s="471"/>
      <c r="EV167" s="471"/>
      <c r="EW167" s="471"/>
      <c r="EX167" s="471"/>
      <c r="EY167" s="471"/>
      <c r="EZ167" s="471"/>
      <c r="FA167" s="471"/>
      <c r="FB167" s="471"/>
      <c r="FC167" s="471"/>
      <c r="FD167" s="471"/>
      <c r="FE167" s="471"/>
      <c r="FF167" s="471"/>
      <c r="FG167" s="471"/>
      <c r="FH167" s="471"/>
      <c r="FI167" s="471"/>
      <c r="FJ167" s="471"/>
      <c r="FK167" s="471"/>
      <c r="FL167" s="471"/>
      <c r="FM167" s="471"/>
      <c r="FN167" s="471"/>
      <c r="FO167" s="471"/>
      <c r="FP167" s="471"/>
      <c r="FQ167" s="471"/>
      <c r="FR167" s="471"/>
      <c r="FS167" s="471"/>
      <c r="FT167" s="471"/>
      <c r="FU167" s="471"/>
      <c r="FV167" s="471"/>
      <c r="FW167" s="471"/>
      <c r="FX167" s="471"/>
      <c r="FY167" s="471"/>
      <c r="FZ167" s="471"/>
      <c r="GA167" s="471"/>
      <c r="GB167" s="471"/>
      <c r="GC167" s="471"/>
      <c r="GD167" s="471"/>
      <c r="GE167" s="471"/>
      <c r="GF167" s="471"/>
      <c r="GG167" s="471"/>
      <c r="GH167" s="471"/>
      <c r="GI167" s="471"/>
      <c r="GJ167" s="471"/>
      <c r="GK167" s="471"/>
      <c r="GL167" s="471"/>
      <c r="GM167" s="471"/>
      <c r="GN167" s="471"/>
      <c r="GO167" s="471"/>
      <c r="GP167" s="471"/>
      <c r="GQ167" s="471"/>
      <c r="GR167" s="471"/>
      <c r="GS167" s="471"/>
      <c r="GT167" s="471"/>
      <c r="GU167" s="471"/>
      <c r="GV167" s="471"/>
      <c r="GW167" s="471"/>
      <c r="GX167" s="471"/>
      <c r="GY167" s="471"/>
      <c r="GZ167" s="471"/>
      <c r="HA167" s="471"/>
      <c r="HB167" s="471"/>
      <c r="HC167" s="471"/>
      <c r="HD167" s="471"/>
      <c r="HE167" s="471"/>
      <c r="HF167" s="471"/>
      <c r="HG167" s="471"/>
      <c r="HH167" s="471"/>
      <c r="HI167" s="471"/>
      <c r="HJ167" s="471"/>
      <c r="HK167" s="471"/>
      <c r="HL167" s="471"/>
      <c r="HM167" s="471"/>
      <c r="HN167" s="471"/>
      <c r="HO167" s="471"/>
      <c r="HP167" s="471"/>
      <c r="HQ167" s="471"/>
      <c r="HR167" s="471"/>
      <c r="HS167" s="471"/>
      <c r="HT167" s="471"/>
      <c r="HU167" s="471"/>
      <c r="HV167" s="471"/>
      <c r="HW167" s="471"/>
      <c r="HX167" s="471"/>
      <c r="HY167" s="471"/>
      <c r="HZ167" s="471"/>
      <c r="IA167" s="471"/>
      <c r="IB167" s="471"/>
      <c r="IC167" s="471"/>
      <c r="ID167" s="471"/>
      <c r="IE167" s="471"/>
      <c r="IF167" s="471"/>
      <c r="IG167" s="471"/>
      <c r="IH167" s="471"/>
      <c r="II167" s="471"/>
      <c r="IJ167" s="471"/>
      <c r="IK167" s="471"/>
      <c r="IL167" s="471"/>
      <c r="IM167" s="471"/>
      <c r="IN167" s="471"/>
      <c r="IO167" s="471"/>
      <c r="IP167" s="471"/>
      <c r="IQ167" s="471"/>
      <c r="IR167" s="471"/>
      <c r="IS167" s="471"/>
      <c r="IT167" s="471"/>
      <c r="IU167" s="471"/>
      <c r="IV167" s="471"/>
      <c r="IW167" s="471"/>
      <c r="IX167" s="471"/>
      <c r="IY167" s="471"/>
      <c r="IZ167" s="471"/>
      <c r="JA167" s="471"/>
      <c r="JB167" s="471"/>
      <c r="JC167" s="471"/>
      <c r="JD167" s="471"/>
      <c r="JE167" s="471"/>
      <c r="JF167" s="471"/>
      <c r="JG167" s="471"/>
      <c r="JH167" s="471"/>
      <c r="JI167" s="471"/>
      <c r="JJ167" s="471"/>
      <c r="JK167" s="471"/>
      <c r="JL167" s="471"/>
      <c r="JM167" s="471"/>
      <c r="JN167" s="471"/>
      <c r="JO167" s="471"/>
      <c r="JP167" s="471"/>
      <c r="JQ167" s="471"/>
      <c r="JR167" s="471"/>
      <c r="JS167" s="471"/>
      <c r="JT167" s="471"/>
      <c r="JU167" s="471"/>
      <c r="JV167" s="471"/>
      <c r="JW167" s="471"/>
      <c r="JX167" s="471"/>
      <c r="JY167" s="471"/>
      <c r="JZ167" s="471"/>
      <c r="KA167" s="471"/>
      <c r="KB167" s="471"/>
      <c r="KC167" s="471"/>
      <c r="KD167" s="471"/>
      <c r="KE167" s="471"/>
      <c r="KF167" s="471"/>
      <c r="KG167" s="471"/>
      <c r="KH167" s="471"/>
      <c r="KI167" s="471"/>
      <c r="KJ167" s="471"/>
      <c r="KK167" s="471"/>
      <c r="KL167" s="471"/>
    </row>
    <row r="168" spans="2:298">
      <c r="B168" s="468" t="s">
        <v>846</v>
      </c>
      <c r="C168" s="471">
        <f>AVERAGE('monthly data'!B166:B166)</f>
        <v>157.65374003672719</v>
      </c>
      <c r="D168" s="471"/>
      <c r="E168" s="471"/>
      <c r="F168" s="471"/>
      <c r="G168" s="471"/>
      <c r="H168" s="471"/>
      <c r="I168" s="471"/>
      <c r="J168" s="471"/>
      <c r="K168" s="471"/>
      <c r="L168" s="471"/>
      <c r="M168" s="471"/>
      <c r="N168" s="471"/>
      <c r="O168" s="471"/>
      <c r="P168" s="471"/>
      <c r="Q168" s="471"/>
      <c r="R168" s="471"/>
      <c r="S168" s="471"/>
      <c r="T168" s="471"/>
      <c r="U168" s="471"/>
      <c r="V168" s="471"/>
      <c r="W168" s="471"/>
      <c r="X168" s="471"/>
      <c r="Y168" s="471"/>
      <c r="Z168" s="471"/>
      <c r="AA168" s="471"/>
      <c r="AB168" s="471"/>
      <c r="AC168" s="471"/>
      <c r="AD168" s="471"/>
      <c r="AE168" s="471"/>
      <c r="AF168" s="471"/>
      <c r="AG168" s="471"/>
      <c r="AH168" s="471"/>
      <c r="AI168" s="471"/>
      <c r="AJ168" s="471"/>
      <c r="AK168" s="471"/>
      <c r="AL168" s="471"/>
      <c r="AM168" s="471"/>
      <c r="AN168" s="471"/>
      <c r="AO168" s="471"/>
      <c r="AP168" s="471"/>
      <c r="AQ168" s="471"/>
      <c r="AR168" s="471"/>
      <c r="AS168" s="471"/>
      <c r="AT168" s="471"/>
      <c r="AU168" s="471"/>
      <c r="AV168" s="471"/>
      <c r="AW168" s="471"/>
      <c r="AX168" s="471"/>
      <c r="AY168" s="471"/>
      <c r="AZ168" s="471"/>
      <c r="BA168" s="471"/>
      <c r="BB168" s="471"/>
      <c r="BC168" s="471"/>
      <c r="BD168" s="471"/>
      <c r="BE168" s="471"/>
      <c r="BF168" s="471"/>
      <c r="BG168" s="471">
        <f>AVERAGE('monthly data'!FN166:FP166)</f>
        <v>55.906451419816165</v>
      </c>
      <c r="BH168" s="471">
        <f>AVERAGE('monthly data'!FQ166:FS166)</f>
        <v>82.764870205856539</v>
      </c>
      <c r="BI168" s="471">
        <f>AVERAGE('monthly data'!FT166:FV166)</f>
        <v>79.900197458054365</v>
      </c>
      <c r="BJ168" s="471">
        <f>AVERAGE('monthly data'!FW166:FY166)</f>
        <v>78.296843683320517</v>
      </c>
      <c r="BK168" s="471">
        <f>AVERAGE('monthly data'!FZ166:GB166)</f>
        <v>78.932329998237947</v>
      </c>
      <c r="BL168" s="471">
        <f>AVERAGE('monthly data'!GC166:GE166)</f>
        <v>78.930656065284111</v>
      </c>
      <c r="BM168" s="471">
        <f>AVERAGE('monthly data'!GF166:GH166)</f>
        <v>77.057835192772146</v>
      </c>
      <c r="BN168" s="471">
        <f>AVERAGE('monthly data'!GI166:GK166)</f>
        <v>77.169936432619608</v>
      </c>
      <c r="BO168" s="471">
        <f>AVERAGE('monthly data'!GL166:GN166)</f>
        <v>80.826703895176124</v>
      </c>
      <c r="BP168" s="471">
        <f>AVERAGE('monthly data'!GO166:GQ166)</f>
        <v>86.574247207791146</v>
      </c>
      <c r="BQ168" s="471">
        <f>AVERAGE('monthly data'!GR166:GT166)</f>
        <v>90.314426970562366</v>
      </c>
      <c r="BR168" s="471">
        <f>AVERAGE('monthly data'!GU166:GW166)</f>
        <v>90.429919544356821</v>
      </c>
      <c r="BS168" s="471">
        <f>AVERAGE('monthly data'!GX166:GZ166)</f>
        <v>91.076586476238276</v>
      </c>
      <c r="BT168" s="471">
        <f>AVERAGE('monthly data'!HA166:HC166)</f>
        <v>93.546053336269964</v>
      </c>
      <c r="BU168" s="471">
        <f>AVERAGE('monthly data'!HD166:HF166)</f>
        <v>95.200583052605012</v>
      </c>
      <c r="BV168" s="471">
        <f>AVERAGE('monthly data'!HG166:HI166)</f>
        <v>95.727593378933662</v>
      </c>
      <c r="BW168" s="471">
        <f>AVERAGE('monthly data'!HJ166:HL166)</f>
        <v>96.792931910573159</v>
      </c>
      <c r="BX168" s="471">
        <f>AVERAGE('monthly data'!HM166:HO166)</f>
        <v>97.747726740311052</v>
      </c>
      <c r="BY168" s="471">
        <f>AVERAGE('monthly data'!HP166:HR166)</f>
        <v>98.605493817196233</v>
      </c>
      <c r="BZ168" s="471">
        <f>AVERAGE('monthly data'!HS166:HU166)</f>
        <v>99.522237947745268</v>
      </c>
      <c r="CA168" s="471">
        <f>AVERAGE('monthly data'!HV166:HX166)</f>
        <v>99.854352597739265</v>
      </c>
      <c r="CB168" s="471">
        <f>AVERAGE('monthly data'!HY166:IA166)</f>
        <v>101.23347013549058</v>
      </c>
      <c r="CC168" s="471">
        <f>AVERAGE('monthly data'!IB166:ID166)</f>
        <v>103.69950812476526</v>
      </c>
      <c r="CD168" s="471">
        <f>AVERAGE('monthly data'!IE166:IG166)</f>
        <v>104.77519719351533</v>
      </c>
      <c r="CE168" s="471">
        <f>AVERAGE('monthly data'!IH166:IJ166)</f>
        <v>106.38421401154493</v>
      </c>
      <c r="CF168" s="471">
        <f>AVERAGE('monthly data'!IK166:IM166)</f>
        <v>106.95535741309828</v>
      </c>
      <c r="CG168" s="471">
        <f>AVERAGE('monthly data'!IN166:IP166)</f>
        <v>107.06836201963506</v>
      </c>
      <c r="CH168" s="471">
        <f>AVERAGE('monthly data'!IQ166:IS166)</f>
        <v>107.35697643981922</v>
      </c>
      <c r="CI168" s="471">
        <f>AVERAGE('monthly data'!IT166:IV166)</f>
        <v>107.51610595055273</v>
      </c>
      <c r="CJ168" s="471">
        <f>AVERAGE('monthly data'!IW166:IY166)</f>
        <v>109.44570237269274</v>
      </c>
      <c r="CK168" s="471">
        <f>AVERAGE('monthly data'!IZ166:JB166)</f>
        <v>110.94640678440457</v>
      </c>
      <c r="CL168" s="471">
        <f>AVERAGE('monthly data'!JC166:JE166)</f>
        <v>114.46108570989384</v>
      </c>
      <c r="CM168" s="471">
        <f>AVERAGE('monthly data'!JF166:JH166)</f>
        <v>115.03549238800595</v>
      </c>
      <c r="CN168" s="471">
        <f>AVERAGE('monthly data'!JI166:JK166)</f>
        <v>116.74788279211951</v>
      </c>
      <c r="CO168" s="471">
        <f>AVERAGE('monthly data'!JL166:JN166)</f>
        <v>117.34386685599561</v>
      </c>
      <c r="CP168" s="471">
        <f>AVERAGE('monthly data'!JO166:JQ166)</f>
        <v>119.46762685142012</v>
      </c>
      <c r="CQ168" s="471">
        <f>AVERAGE('monthly data'!JR166:JT166)</f>
        <v>119.32498624963664</v>
      </c>
      <c r="CR168" s="471">
        <f>AVERAGE('monthly data'!JU166:JW166)</f>
        <v>119.78995408988366</v>
      </c>
      <c r="CS168" s="471">
        <f>AVERAGE('monthly data'!JX166:JZ166)</f>
        <v>119.46638279529616</v>
      </c>
      <c r="CT168" s="471">
        <f>AVERAGE('monthly data'!KA166:KC166)</f>
        <v>119.1395479370368</v>
      </c>
      <c r="CU168" s="471">
        <f>AVERAGE('monthly data'!KD166:KF166)</f>
        <v>119.64374142568913</v>
      </c>
      <c r="CV168" s="471">
        <f>AVERAGE('monthly data'!KG166:KI166)</f>
        <v>122.20520890528115</v>
      </c>
      <c r="CW168" s="471">
        <f>AVERAGE('monthly data'!KJ166:KL166)</f>
        <v>125.62746952844306</v>
      </c>
      <c r="CX168" s="471">
        <f>AVERAGE('monthly data'!KM166:KO166)</f>
        <v>124.39239983454802</v>
      </c>
      <c r="CY168" s="471">
        <f>AVERAGE('monthly data'!KP166:KR166)</f>
        <v>126.13486610220254</v>
      </c>
      <c r="CZ168" s="471">
        <f>AVERAGE('monthly data'!KS166:KU166)</f>
        <v>129.01951804928925</v>
      </c>
      <c r="DA168" s="471">
        <f>AVERAGE('monthly data'!KV166:KX166)</f>
        <v>130.9337497445384</v>
      </c>
      <c r="DB168" s="471">
        <f>AVERAGE('monthly data'!KY166:LA166)</f>
        <v>130.36131810375949</v>
      </c>
      <c r="DC168" s="471">
        <f>AVERAGE('monthly data'!LB166:LD166)</f>
        <v>134.58056682381508</v>
      </c>
      <c r="DD168" s="471">
        <f>AVERAGE('monthly data'!LE166:LG166)</f>
        <v>46.824912461224557</v>
      </c>
      <c r="DE168" s="471"/>
      <c r="DF168" s="471"/>
      <c r="DG168" s="471"/>
      <c r="DH168" s="471"/>
      <c r="DI168" s="471"/>
      <c r="DJ168" s="471"/>
      <c r="DK168" s="471"/>
      <c r="DL168" s="471"/>
      <c r="DM168" s="471"/>
      <c r="DN168" s="471"/>
      <c r="DO168" s="471"/>
      <c r="DP168" s="471"/>
      <c r="DQ168" s="471"/>
      <c r="DR168" s="471"/>
      <c r="DS168" s="471"/>
      <c r="DT168" s="471"/>
      <c r="DU168" s="471"/>
      <c r="DV168" s="471"/>
      <c r="DW168" s="471"/>
      <c r="DX168" s="471"/>
      <c r="DY168" s="471"/>
      <c r="DZ168" s="471"/>
      <c r="EA168" s="471"/>
      <c r="EB168" s="471"/>
      <c r="EC168" s="471"/>
      <c r="ED168" s="471"/>
      <c r="EE168" s="471"/>
      <c r="EF168" s="471"/>
      <c r="EG168" s="471"/>
      <c r="EH168" s="471"/>
      <c r="EI168" s="471"/>
      <c r="EJ168" s="471"/>
      <c r="EK168" s="471"/>
      <c r="EL168" s="471"/>
      <c r="EM168" s="471"/>
      <c r="EN168" s="471"/>
      <c r="EO168" s="471"/>
      <c r="EP168" s="471"/>
      <c r="EQ168" s="471"/>
      <c r="ER168" s="471"/>
      <c r="ES168" s="471"/>
      <c r="ET168" s="471"/>
      <c r="EU168" s="471"/>
      <c r="EV168" s="471"/>
      <c r="EW168" s="471"/>
      <c r="EX168" s="471"/>
      <c r="EY168" s="471"/>
      <c r="EZ168" s="471"/>
      <c r="FA168" s="471"/>
      <c r="FB168" s="471"/>
      <c r="FC168" s="471"/>
      <c r="FD168" s="471"/>
      <c r="FE168" s="471"/>
      <c r="FF168" s="471"/>
      <c r="FG168" s="471"/>
      <c r="FH168" s="471"/>
      <c r="FI168" s="471"/>
      <c r="FJ168" s="471"/>
      <c r="FK168" s="471"/>
      <c r="FL168" s="471"/>
      <c r="FM168" s="471"/>
      <c r="FN168" s="471"/>
      <c r="FO168" s="471"/>
      <c r="FP168" s="471"/>
      <c r="FQ168" s="471"/>
      <c r="FR168" s="471"/>
      <c r="FS168" s="471"/>
      <c r="FT168" s="471"/>
      <c r="FU168" s="471"/>
      <c r="FV168" s="471"/>
      <c r="FW168" s="471"/>
      <c r="FX168" s="471"/>
      <c r="FY168" s="471"/>
      <c r="FZ168" s="471"/>
      <c r="GA168" s="471"/>
      <c r="GB168" s="471"/>
      <c r="GC168" s="471"/>
      <c r="GD168" s="471"/>
      <c r="GE168" s="471"/>
      <c r="GF168" s="471"/>
      <c r="GG168" s="471"/>
      <c r="GH168" s="471"/>
      <c r="GI168" s="471"/>
      <c r="GJ168" s="471"/>
      <c r="GK168" s="471"/>
      <c r="GL168" s="471"/>
      <c r="GM168" s="471"/>
      <c r="GN168" s="471"/>
      <c r="GO168" s="471"/>
      <c r="GP168" s="471"/>
      <c r="GQ168" s="471"/>
      <c r="GR168" s="471"/>
      <c r="GS168" s="471"/>
      <c r="GT168" s="471"/>
      <c r="GU168" s="471"/>
      <c r="GV168" s="471"/>
      <c r="GW168" s="471"/>
      <c r="GX168" s="471"/>
      <c r="GY168" s="471"/>
      <c r="GZ168" s="471"/>
      <c r="HA168" s="471"/>
      <c r="HB168" s="471"/>
      <c r="HC168" s="471"/>
      <c r="HD168" s="471"/>
      <c r="HE168" s="471"/>
      <c r="HF168" s="471"/>
      <c r="HG168" s="471"/>
      <c r="HH168" s="471"/>
      <c r="HI168" s="471"/>
      <c r="HJ168" s="471"/>
      <c r="HK168" s="471"/>
      <c r="HL168" s="471"/>
      <c r="HM168" s="471"/>
      <c r="HN168" s="471"/>
      <c r="HO168" s="471"/>
      <c r="HP168" s="471"/>
      <c r="HQ168" s="471"/>
      <c r="HR168" s="471"/>
      <c r="HS168" s="471"/>
      <c r="HT168" s="471"/>
      <c r="HU168" s="471"/>
      <c r="HV168" s="471"/>
      <c r="HW168" s="471"/>
      <c r="HX168" s="471"/>
      <c r="HY168" s="471"/>
      <c r="HZ168" s="471"/>
      <c r="IA168" s="471"/>
      <c r="IB168" s="471"/>
      <c r="IC168" s="471"/>
      <c r="ID168" s="471"/>
      <c r="IE168" s="471"/>
      <c r="IF168" s="471"/>
      <c r="IG168" s="471"/>
      <c r="IH168" s="471"/>
      <c r="II168" s="471"/>
      <c r="IJ168" s="471"/>
      <c r="IK168" s="471"/>
      <c r="IL168" s="471"/>
      <c r="IM168" s="471"/>
      <c r="IN168" s="471"/>
      <c r="IO168" s="471"/>
      <c r="IP168" s="471"/>
      <c r="IQ168" s="471"/>
      <c r="IR168" s="471"/>
      <c r="IS168" s="471"/>
      <c r="IT168" s="471"/>
      <c r="IU168" s="471"/>
      <c r="IV168" s="471"/>
      <c r="IW168" s="471"/>
      <c r="IX168" s="471"/>
      <c r="IY168" s="471"/>
      <c r="IZ168" s="471"/>
      <c r="JA168" s="471"/>
      <c r="JB168" s="471"/>
      <c r="JC168" s="471"/>
      <c r="JD168" s="471"/>
      <c r="JE168" s="471"/>
      <c r="JF168" s="471"/>
      <c r="JG168" s="471"/>
      <c r="JH168" s="471"/>
      <c r="JI168" s="471"/>
      <c r="JJ168" s="471"/>
      <c r="JK168" s="471"/>
      <c r="JL168" s="471"/>
      <c r="JM168" s="471"/>
      <c r="JN168" s="471"/>
      <c r="JO168" s="471"/>
      <c r="JP168" s="471"/>
      <c r="JQ168" s="471"/>
      <c r="JR168" s="471"/>
      <c r="JS168" s="471"/>
      <c r="JT168" s="471"/>
      <c r="JU168" s="471"/>
      <c r="JV168" s="471"/>
      <c r="JW168" s="471"/>
      <c r="JX168" s="471"/>
      <c r="JY168" s="471"/>
      <c r="JZ168" s="471"/>
      <c r="KA168" s="471"/>
      <c r="KB168" s="471"/>
      <c r="KC168" s="471"/>
      <c r="KD168" s="471"/>
      <c r="KE168" s="471"/>
      <c r="KF168" s="471"/>
      <c r="KG168" s="471"/>
      <c r="KH168" s="471"/>
      <c r="KI168" s="471"/>
      <c r="KJ168" s="471"/>
      <c r="KK168" s="471"/>
      <c r="KL168" s="471"/>
    </row>
    <row r="169" spans="2:298">
      <c r="B169" s="468" t="s">
        <v>910</v>
      </c>
      <c r="C169" s="471">
        <f>AVERAGE('monthly data'!B167:B167)</f>
        <v>498.02002963328948</v>
      </c>
      <c r="D169" s="471"/>
      <c r="E169" s="471"/>
      <c r="F169" s="471"/>
      <c r="G169" s="471"/>
      <c r="H169" s="471"/>
      <c r="I169" s="471"/>
      <c r="J169" s="471"/>
      <c r="K169" s="471"/>
      <c r="L169" s="471"/>
      <c r="M169" s="471"/>
      <c r="N169" s="471"/>
      <c r="O169" s="471"/>
      <c r="P169" s="471"/>
      <c r="Q169" s="471"/>
      <c r="R169" s="471"/>
      <c r="S169" s="471"/>
      <c r="T169" s="471"/>
      <c r="U169" s="471"/>
      <c r="V169" s="471"/>
      <c r="W169" s="471"/>
      <c r="X169" s="471"/>
      <c r="Y169" s="471"/>
      <c r="Z169" s="471"/>
      <c r="AA169" s="471"/>
      <c r="AB169" s="471"/>
      <c r="AC169" s="471"/>
      <c r="AD169" s="471"/>
      <c r="AE169" s="471"/>
      <c r="AF169" s="471"/>
      <c r="AG169" s="471"/>
      <c r="AH169" s="471"/>
      <c r="AI169" s="471"/>
      <c r="AJ169" s="471"/>
      <c r="AK169" s="471"/>
      <c r="AL169" s="471"/>
      <c r="AM169" s="471"/>
      <c r="AN169" s="471"/>
      <c r="AO169" s="471"/>
      <c r="AP169" s="471"/>
      <c r="AQ169" s="471"/>
      <c r="AR169" s="471"/>
      <c r="AS169" s="471"/>
      <c r="AT169" s="471"/>
      <c r="AU169" s="471"/>
      <c r="AV169" s="471"/>
      <c r="AW169" s="471"/>
      <c r="AX169" s="471"/>
      <c r="AY169" s="471"/>
      <c r="AZ169" s="471"/>
      <c r="BA169" s="471"/>
      <c r="BB169" s="471"/>
      <c r="BC169" s="471"/>
      <c r="BD169" s="471"/>
      <c r="BE169" s="471"/>
      <c r="BF169" s="471"/>
      <c r="BG169" s="471">
        <f>AVERAGE('monthly data'!FN167:FP167)</f>
        <v>55.906451419816158</v>
      </c>
      <c r="BH169" s="471">
        <f>AVERAGE('monthly data'!FQ167:FS167)</f>
        <v>82.764870205856539</v>
      </c>
      <c r="BI169" s="471">
        <f>AVERAGE('monthly data'!FT167:FV167)</f>
        <v>79.900197458054365</v>
      </c>
      <c r="BJ169" s="471">
        <f>AVERAGE('monthly data'!FW167:FY167)</f>
        <v>78.296843683320517</v>
      </c>
      <c r="BK169" s="471">
        <f>AVERAGE('monthly data'!FZ167:GB167)</f>
        <v>78.932329998237947</v>
      </c>
      <c r="BL169" s="471">
        <f>AVERAGE('monthly data'!GC167:GE167)</f>
        <v>78.930656065284111</v>
      </c>
      <c r="BM169" s="471">
        <f>AVERAGE('monthly data'!GF167:GH167)</f>
        <v>77.057835192772146</v>
      </c>
      <c r="BN169" s="471">
        <f>AVERAGE('monthly data'!GI167:GK167)</f>
        <v>77.169936432619608</v>
      </c>
      <c r="BO169" s="471">
        <f>AVERAGE('monthly data'!GL167:GN167)</f>
        <v>80.826703895176109</v>
      </c>
      <c r="BP169" s="471">
        <f>AVERAGE('monthly data'!GO167:GQ167)</f>
        <v>86.574247207791146</v>
      </c>
      <c r="BQ169" s="471">
        <f>AVERAGE('monthly data'!GR167:GT167)</f>
        <v>90.314426970562366</v>
      </c>
      <c r="BR169" s="471">
        <f>AVERAGE('monthly data'!GU167:GW167)</f>
        <v>90.429919544356821</v>
      </c>
      <c r="BS169" s="471">
        <f>AVERAGE('monthly data'!GX167:GZ167)</f>
        <v>91.076586476238276</v>
      </c>
      <c r="BT169" s="471">
        <f>AVERAGE('monthly data'!HA167:HC167)</f>
        <v>93.546053336269964</v>
      </c>
      <c r="BU169" s="471">
        <f>AVERAGE('monthly data'!HD167:HF167)</f>
        <v>95.200583052605012</v>
      </c>
      <c r="BV169" s="471">
        <f>AVERAGE('monthly data'!HG167:HI167)</f>
        <v>95.727593378933662</v>
      </c>
      <c r="BW169" s="471">
        <f>AVERAGE('monthly data'!HJ167:HL167)</f>
        <v>96.792931910573145</v>
      </c>
      <c r="BX169" s="471">
        <f>AVERAGE('monthly data'!HM167:HO167)</f>
        <v>97.747726740311052</v>
      </c>
      <c r="BY169" s="471">
        <f>AVERAGE('monthly data'!HP167:HR167)</f>
        <v>98.605493817196205</v>
      </c>
      <c r="BZ169" s="471">
        <f>AVERAGE('monthly data'!HS167:HU167)</f>
        <v>99.522237947745268</v>
      </c>
      <c r="CA169" s="471">
        <f>AVERAGE('monthly data'!HV167:HX167)</f>
        <v>99.854352597739265</v>
      </c>
      <c r="CB169" s="471">
        <f>AVERAGE('monthly data'!HY167:IA167)</f>
        <v>101.23347013549058</v>
      </c>
      <c r="CC169" s="471">
        <f>AVERAGE('monthly data'!IB167:ID167)</f>
        <v>103.69950812476526</v>
      </c>
      <c r="CD169" s="471">
        <f>AVERAGE('monthly data'!IE167:IG167)</f>
        <v>104.7751971935153</v>
      </c>
      <c r="CE169" s="471">
        <f>AVERAGE('monthly data'!IH167:IJ167)</f>
        <v>106.38421401154493</v>
      </c>
      <c r="CF169" s="471">
        <f>AVERAGE('monthly data'!IK167:IM167)</f>
        <v>106.95535741309828</v>
      </c>
      <c r="CG169" s="471">
        <f>AVERAGE('monthly data'!IN167:IP167)</f>
        <v>107.06836201963506</v>
      </c>
      <c r="CH169" s="471">
        <f>AVERAGE('monthly data'!IQ167:IS167)</f>
        <v>107.35697643981921</v>
      </c>
      <c r="CI169" s="471">
        <f>AVERAGE('monthly data'!IT167:IV167)</f>
        <v>107.5161059505527</v>
      </c>
      <c r="CJ169" s="471">
        <f>AVERAGE('monthly data'!IW167:IY167)</f>
        <v>109.44570237269274</v>
      </c>
      <c r="CK169" s="471">
        <f>AVERAGE('monthly data'!IZ167:JB167)</f>
        <v>110.94640678440457</v>
      </c>
      <c r="CL169" s="471">
        <f>AVERAGE('monthly data'!JC167:JE167)</f>
        <v>114.46108570989384</v>
      </c>
      <c r="CM169" s="471">
        <f>AVERAGE('monthly data'!JF167:JH167)</f>
        <v>115.03549238800595</v>
      </c>
      <c r="CN169" s="471">
        <f>AVERAGE('monthly data'!JI167:JK167)</f>
        <v>116.74788279211948</v>
      </c>
      <c r="CO169" s="471">
        <f>AVERAGE('monthly data'!JL167:JN167)</f>
        <v>117.34386685599561</v>
      </c>
      <c r="CP169" s="471">
        <f>AVERAGE('monthly data'!JO167:JQ167)</f>
        <v>119.46762685142012</v>
      </c>
      <c r="CQ169" s="471">
        <f>AVERAGE('monthly data'!JR167:JT167)</f>
        <v>119.32498624963664</v>
      </c>
      <c r="CR169" s="471">
        <f>AVERAGE('monthly data'!JU167:JW167)</f>
        <v>119.78995408988366</v>
      </c>
      <c r="CS169" s="471">
        <f>AVERAGE('monthly data'!JX167:JZ167)</f>
        <v>119.46638279529616</v>
      </c>
      <c r="CT169" s="471">
        <f>AVERAGE('monthly data'!KA167:KC167)</f>
        <v>119.1395479370368</v>
      </c>
      <c r="CU169" s="471">
        <f>AVERAGE('monthly data'!KD167:KF167)</f>
        <v>119.64374142568913</v>
      </c>
      <c r="CV169" s="471">
        <f>AVERAGE('monthly data'!KG167:KI167)</f>
        <v>122.20520890528115</v>
      </c>
      <c r="CW169" s="471">
        <f>AVERAGE('monthly data'!KJ167:KL167)</f>
        <v>125.62746952844306</v>
      </c>
      <c r="CX169" s="471">
        <f>AVERAGE('monthly data'!KM167:KO167)</f>
        <v>124.39239983454802</v>
      </c>
      <c r="CY169" s="471">
        <f>AVERAGE('monthly data'!KP167:KR167)</f>
        <v>126.13486610220252</v>
      </c>
      <c r="CZ169" s="471">
        <f>AVERAGE('monthly data'!KS167:KU167)</f>
        <v>129.01951804928922</v>
      </c>
      <c r="DA169" s="471">
        <f>AVERAGE('monthly data'!KV167:KX167)</f>
        <v>130.9337497445384</v>
      </c>
      <c r="DB169" s="471">
        <f>AVERAGE('monthly data'!KY167:LA167)</f>
        <v>130.36131810375949</v>
      </c>
      <c r="DC169" s="471">
        <f>AVERAGE('monthly data'!LB167:LD167)</f>
        <v>134.58056682381508</v>
      </c>
      <c r="DD169" s="471">
        <f>AVERAGE('monthly data'!LE167:LG167)</f>
        <v>46.82491246122455</v>
      </c>
      <c r="DE169" s="471"/>
      <c r="DF169" s="471"/>
      <c r="DG169" s="471"/>
      <c r="DH169" s="471"/>
      <c r="DI169" s="471"/>
      <c r="DJ169" s="471"/>
      <c r="DK169" s="471"/>
      <c r="DL169" s="471"/>
      <c r="DM169" s="471"/>
      <c r="DN169" s="471"/>
      <c r="DO169" s="471"/>
      <c r="DP169" s="471"/>
      <c r="DQ169" s="471"/>
      <c r="DR169" s="471"/>
      <c r="DS169" s="471"/>
      <c r="DT169" s="471"/>
      <c r="DU169" s="471"/>
      <c r="DV169" s="471"/>
      <c r="DW169" s="471"/>
      <c r="DX169" s="471"/>
      <c r="DY169" s="471"/>
      <c r="DZ169" s="471"/>
      <c r="EA169" s="471"/>
      <c r="EB169" s="471"/>
      <c r="EC169" s="471"/>
      <c r="ED169" s="471"/>
      <c r="EE169" s="471"/>
      <c r="EF169" s="471"/>
      <c r="EG169" s="471"/>
      <c r="EH169" s="471"/>
      <c r="EI169" s="471"/>
      <c r="EJ169" s="471"/>
      <c r="EK169" s="471"/>
      <c r="EL169" s="471"/>
      <c r="EM169" s="471"/>
      <c r="EN169" s="471"/>
      <c r="EO169" s="471"/>
      <c r="EP169" s="471"/>
      <c r="EQ169" s="471"/>
      <c r="ER169" s="471"/>
      <c r="ES169" s="471"/>
      <c r="ET169" s="471"/>
      <c r="EU169" s="471"/>
      <c r="EV169" s="471"/>
      <c r="EW169" s="471"/>
      <c r="EX169" s="471"/>
      <c r="EY169" s="471"/>
      <c r="EZ169" s="471"/>
      <c r="FA169" s="471"/>
      <c r="FB169" s="471"/>
      <c r="FC169" s="471"/>
      <c r="FD169" s="471"/>
      <c r="FE169" s="471"/>
      <c r="FF169" s="471"/>
      <c r="FG169" s="471"/>
      <c r="FH169" s="471"/>
      <c r="FI169" s="471"/>
      <c r="FJ169" s="471"/>
      <c r="FK169" s="471"/>
      <c r="FL169" s="471"/>
      <c r="FM169" s="471"/>
      <c r="FN169" s="471"/>
      <c r="FO169" s="471"/>
      <c r="FP169" s="471"/>
      <c r="FQ169" s="471"/>
      <c r="FR169" s="471"/>
      <c r="FS169" s="471"/>
      <c r="FT169" s="471"/>
      <c r="FU169" s="471"/>
      <c r="FV169" s="471"/>
      <c r="FW169" s="471"/>
      <c r="FX169" s="471"/>
      <c r="FY169" s="471"/>
      <c r="FZ169" s="471"/>
      <c r="GA169" s="471"/>
      <c r="GB169" s="471"/>
      <c r="GC169" s="471"/>
      <c r="GD169" s="471"/>
      <c r="GE169" s="471"/>
      <c r="GF169" s="471"/>
      <c r="GG169" s="471"/>
      <c r="GH169" s="471"/>
      <c r="GI169" s="471"/>
      <c r="GJ169" s="471"/>
      <c r="GK169" s="471"/>
      <c r="GL169" s="471"/>
      <c r="GM169" s="471"/>
      <c r="GN169" s="471"/>
      <c r="GO169" s="471"/>
      <c r="GP169" s="471"/>
      <c r="GQ169" s="471"/>
      <c r="GR169" s="471"/>
      <c r="GS169" s="471"/>
      <c r="GT169" s="471"/>
      <c r="GU169" s="471"/>
      <c r="GV169" s="471"/>
      <c r="GW169" s="471"/>
      <c r="GX169" s="471"/>
      <c r="GY169" s="471"/>
      <c r="GZ169" s="471"/>
      <c r="HA169" s="471"/>
      <c r="HB169" s="471"/>
      <c r="HC169" s="471"/>
      <c r="HD169" s="471"/>
      <c r="HE169" s="471"/>
      <c r="HF169" s="471"/>
      <c r="HG169" s="471"/>
      <c r="HH169" s="471"/>
      <c r="HI169" s="471"/>
      <c r="HJ169" s="471"/>
      <c r="HK169" s="471"/>
      <c r="HL169" s="471"/>
      <c r="HM169" s="471"/>
      <c r="HN169" s="471"/>
      <c r="HO169" s="471"/>
      <c r="HP169" s="471"/>
      <c r="HQ169" s="471"/>
      <c r="HR169" s="471"/>
      <c r="HS169" s="471"/>
      <c r="HT169" s="471"/>
      <c r="HU169" s="471"/>
      <c r="HV169" s="471"/>
      <c r="HW169" s="471"/>
      <c r="HX169" s="471"/>
      <c r="HY169" s="471"/>
      <c r="HZ169" s="471"/>
      <c r="IA169" s="471"/>
      <c r="IB169" s="471"/>
      <c r="IC169" s="471"/>
      <c r="ID169" s="471"/>
      <c r="IE169" s="471"/>
      <c r="IF169" s="471"/>
      <c r="IG169" s="471"/>
      <c r="IH169" s="471"/>
      <c r="II169" s="471"/>
      <c r="IJ169" s="471"/>
      <c r="IK169" s="471"/>
      <c r="IL169" s="471"/>
      <c r="IM169" s="471"/>
      <c r="IN169" s="471"/>
      <c r="IO169" s="471"/>
      <c r="IP169" s="471"/>
      <c r="IQ169" s="471"/>
      <c r="IR169" s="471"/>
      <c r="IS169" s="471"/>
      <c r="IT169" s="471"/>
      <c r="IU169" s="471"/>
      <c r="IV169" s="471"/>
      <c r="IW169" s="471"/>
      <c r="IX169" s="471"/>
      <c r="IY169" s="471"/>
      <c r="IZ169" s="471"/>
      <c r="JA169" s="471"/>
      <c r="JB169" s="471"/>
      <c r="JC169" s="471"/>
      <c r="JD169" s="471"/>
      <c r="JE169" s="471"/>
      <c r="JF169" s="471"/>
      <c r="JG169" s="471"/>
      <c r="JH169" s="471"/>
      <c r="JI169" s="471"/>
      <c r="JJ169" s="471"/>
      <c r="JK169" s="471"/>
      <c r="JL169" s="471"/>
      <c r="JM169" s="471"/>
      <c r="JN169" s="471"/>
      <c r="JO169" s="471"/>
      <c r="JP169" s="471"/>
      <c r="JQ169" s="471"/>
      <c r="JR169" s="471"/>
      <c r="JS169" s="471"/>
      <c r="JT169" s="471"/>
      <c r="JU169" s="471"/>
      <c r="JV169" s="471"/>
      <c r="JW169" s="471"/>
      <c r="JX169" s="471"/>
      <c r="JY169" s="471"/>
      <c r="JZ169" s="471"/>
      <c r="KA169" s="471"/>
      <c r="KB169" s="471"/>
      <c r="KC169" s="471"/>
      <c r="KD169" s="471"/>
      <c r="KE169" s="471"/>
      <c r="KF169" s="471"/>
      <c r="KG169" s="471"/>
      <c r="KH169" s="471"/>
      <c r="KI169" s="471"/>
      <c r="KJ169" s="471"/>
      <c r="KK169" s="471"/>
      <c r="KL169" s="471"/>
    </row>
    <row r="170" spans="2:298">
      <c r="B170" s="467" t="s">
        <v>634</v>
      </c>
      <c r="C170" s="471">
        <f>AVERAGE('monthly data'!B168:B168)</f>
        <v>4.0000999999999998</v>
      </c>
      <c r="D170" s="471"/>
      <c r="E170" s="471"/>
      <c r="F170" s="471"/>
      <c r="G170" s="471"/>
      <c r="H170" s="471"/>
      <c r="I170" s="471"/>
      <c r="J170" s="471"/>
      <c r="K170" s="471"/>
      <c r="L170" s="471"/>
      <c r="M170" s="471"/>
      <c r="N170" s="471"/>
      <c r="O170" s="471"/>
      <c r="P170" s="471"/>
      <c r="Q170" s="471"/>
      <c r="R170" s="471"/>
      <c r="S170" s="471"/>
      <c r="T170" s="471"/>
      <c r="U170" s="471"/>
      <c r="V170" s="471"/>
      <c r="W170" s="471"/>
      <c r="X170" s="471"/>
      <c r="Y170" s="471"/>
      <c r="Z170" s="471"/>
      <c r="AA170" s="471"/>
      <c r="AB170" s="471"/>
      <c r="AC170" s="471"/>
      <c r="AD170" s="471"/>
      <c r="AE170" s="471"/>
      <c r="AF170" s="471"/>
      <c r="AG170" s="471"/>
      <c r="AH170" s="471"/>
      <c r="AI170" s="471"/>
      <c r="AJ170" s="471"/>
      <c r="AK170" s="471"/>
      <c r="AL170" s="471"/>
      <c r="AM170" s="471"/>
      <c r="AN170" s="471"/>
      <c r="AO170" s="471"/>
      <c r="AP170" s="471"/>
      <c r="AQ170" s="471"/>
      <c r="AR170" s="471"/>
      <c r="AS170" s="471"/>
      <c r="AT170" s="471"/>
      <c r="AU170" s="471"/>
      <c r="AV170" s="471"/>
      <c r="AW170" s="471"/>
      <c r="AX170" s="471"/>
      <c r="AY170" s="471"/>
      <c r="AZ170" s="471"/>
      <c r="BA170" s="471"/>
      <c r="BB170" s="471"/>
      <c r="BC170" s="471"/>
      <c r="BD170" s="471"/>
      <c r="BE170" s="471"/>
      <c r="BF170" s="471"/>
      <c r="BG170" s="471">
        <f>AVERAGE('monthly data'!FN168:FP168)</f>
        <v>54.311406765483525</v>
      </c>
      <c r="BH170" s="471">
        <f>AVERAGE('monthly data'!FQ168:FS168)</f>
        <v>82.558472223128831</v>
      </c>
      <c r="BI170" s="471">
        <f>AVERAGE('monthly data'!FT168:FV168)</f>
        <v>83.105210510627828</v>
      </c>
      <c r="BJ170" s="471">
        <f>AVERAGE('monthly data'!FW168:FY168)</f>
        <v>84.622466384149689</v>
      </c>
      <c r="BK170" s="471">
        <f>AVERAGE('monthly data'!FZ168:GB168)</f>
        <v>83.250268907150101</v>
      </c>
      <c r="BL170" s="471">
        <f>AVERAGE('monthly data'!GC168:GE168)</f>
        <v>87.206807920156578</v>
      </c>
      <c r="BM170" s="471">
        <f>AVERAGE('monthly data'!GF168:GH168)</f>
        <v>86.805097402365675</v>
      </c>
      <c r="BN170" s="471">
        <f>AVERAGE('monthly data'!GI168:GK168)</f>
        <v>87.697603823925576</v>
      </c>
      <c r="BO170" s="471">
        <f>AVERAGE('monthly data'!GL168:GN168)</f>
        <v>86.315451548969349</v>
      </c>
      <c r="BP170" s="471">
        <f>AVERAGE('monthly data'!GO168:GQ168)</f>
        <v>91.374329930503222</v>
      </c>
      <c r="BQ170" s="471">
        <f>AVERAGE('monthly data'!GR168:GT168)</f>
        <v>92.734157128607634</v>
      </c>
      <c r="BR170" s="471">
        <f>AVERAGE('monthly data'!GU168:GW168)</f>
        <v>94.485403119019125</v>
      </c>
      <c r="BS170" s="471">
        <f>AVERAGE('monthly data'!GX168:GZ168)</f>
        <v>92.788520336827162</v>
      </c>
      <c r="BT170" s="471">
        <f>AVERAGE('monthly data'!HA168:HC168)</f>
        <v>98.79634748925946</v>
      </c>
      <c r="BU170" s="471">
        <f>AVERAGE('monthly data'!HD168:HF168)</f>
        <v>97.947500859660195</v>
      </c>
      <c r="BV170" s="471">
        <f>AVERAGE('monthly data'!HG168:HI168)</f>
        <v>99.874017050322308</v>
      </c>
      <c r="BW170" s="471">
        <f>AVERAGE('monthly data'!HJ168:HL168)</f>
        <v>98.535642854749426</v>
      </c>
      <c r="BX170" s="471">
        <f>AVERAGE('monthly data'!HM168:HO168)</f>
        <v>101.98668362430222</v>
      </c>
      <c r="BY170" s="471">
        <f>AVERAGE('monthly data'!HP168:HR168)</f>
        <v>99.22945670507238</v>
      </c>
      <c r="BZ170" s="471">
        <f>AVERAGE('monthly data'!HS168:HU168)</f>
        <v>100.0536609992397</v>
      </c>
      <c r="CA170" s="471">
        <f>AVERAGE('monthly data'!HV168:HX168)</f>
        <v>99.815866582365018</v>
      </c>
      <c r="CB170" s="471">
        <f>AVERAGE('monthly data'!HY168:IA168)</f>
        <v>100.43520081506365</v>
      </c>
      <c r="CC170" s="471">
        <f>AVERAGE('monthly data'!IB168:ID168)</f>
        <v>100.61816127654096</v>
      </c>
      <c r="CD170" s="471">
        <f>AVERAGE('monthly data'!IE168:IG168)</f>
        <v>101.2083861017688</v>
      </c>
      <c r="CE170" s="471">
        <f>AVERAGE('monthly data'!IH168:IJ168)</f>
        <v>99.508840456132361</v>
      </c>
      <c r="CF170" s="471">
        <f>AVERAGE('monthly data'!IK168:IM168)</f>
        <v>99.831473437814338</v>
      </c>
      <c r="CG170" s="471">
        <f>AVERAGE('monthly data'!IN168:IP168)</f>
        <v>102.84836826873918</v>
      </c>
      <c r="CH170" s="471">
        <f>AVERAGE('monthly data'!IQ168:IS168)</f>
        <v>104.15440919976281</v>
      </c>
      <c r="CI170" s="471">
        <f>AVERAGE('monthly data'!IT168:IV168)</f>
        <v>103.66912764871518</v>
      </c>
      <c r="CJ170" s="471">
        <f>AVERAGE('monthly data'!IW168:IY168)</f>
        <v>106.00592559141329</v>
      </c>
      <c r="CK170" s="471">
        <f>AVERAGE('monthly data'!IZ168:JB168)</f>
        <v>106.82455489095263</v>
      </c>
      <c r="CL170" s="471">
        <f>AVERAGE('monthly data'!JC168:JE168)</f>
        <v>105.89850151986651</v>
      </c>
      <c r="CM170" s="471">
        <f>AVERAGE('monthly data'!JF168:JH168)</f>
        <v>108.08012150151741</v>
      </c>
      <c r="CN170" s="471">
        <f>AVERAGE('monthly data'!JI168:JK168)</f>
        <v>111.56074341389144</v>
      </c>
      <c r="CO170" s="471">
        <f>AVERAGE('monthly data'!JL168:JN168)</f>
        <v>110.5855581197394</v>
      </c>
      <c r="CP170" s="471">
        <f>AVERAGE('monthly data'!JO168:JQ168)</f>
        <v>112.60598694464933</v>
      </c>
      <c r="CQ170" s="471">
        <f>AVERAGE('monthly data'!JR168:JT168)</f>
        <v>115.92966460718519</v>
      </c>
      <c r="CR170" s="471">
        <f>AVERAGE('monthly data'!JU168:JW168)</f>
        <v>125.69890019625454</v>
      </c>
      <c r="CS170" s="471">
        <f>AVERAGE('monthly data'!JX168:JZ168)</f>
        <v>122.71207924144271</v>
      </c>
      <c r="CT170" s="471">
        <f>AVERAGE('monthly data'!KA168:KC168)</f>
        <v>121.99976757143811</v>
      </c>
      <c r="CU170" s="471">
        <f>AVERAGE('monthly data'!KD168:KF168)</f>
        <v>118.19867051112566</v>
      </c>
      <c r="CV170" s="471">
        <f>AVERAGE('monthly data'!KG168:KI168)</f>
        <v>120.56163063983848</v>
      </c>
      <c r="CW170" s="471">
        <f>AVERAGE('monthly data'!KJ168:KL168)</f>
        <v>120.45951142762642</v>
      </c>
      <c r="CX170" s="471">
        <f>AVERAGE('monthly data'!KM168:KO168)</f>
        <v>122.66946276134581</v>
      </c>
      <c r="CY170" s="471">
        <f>AVERAGE('monthly data'!KP168:KR168)</f>
        <v>129.03807584986052</v>
      </c>
      <c r="CZ170" s="471">
        <f>AVERAGE('monthly data'!KS168:KU168)</f>
        <v>133.97142264606262</v>
      </c>
      <c r="DA170" s="471">
        <f>AVERAGE('monthly data'!KV168:KX168)</f>
        <v>126.78663497663347</v>
      </c>
      <c r="DB170" s="471">
        <f>AVERAGE('monthly data'!KY168:LA168)</f>
        <v>129.6843615122846</v>
      </c>
      <c r="DC170" s="471">
        <f>AVERAGE('monthly data'!LB168:LD168)</f>
        <v>130.63824132118054</v>
      </c>
      <c r="DD170" s="471">
        <f>AVERAGE('monthly data'!LE168:LG168)</f>
        <v>43.640198416230142</v>
      </c>
      <c r="DE170" s="471"/>
      <c r="DF170" s="471"/>
      <c r="DG170" s="471"/>
      <c r="DH170" s="471"/>
      <c r="DI170" s="471"/>
      <c r="DJ170" s="471"/>
      <c r="DK170" s="471"/>
      <c r="DL170" s="471"/>
      <c r="DM170" s="471"/>
      <c r="DN170" s="471"/>
      <c r="DO170" s="471"/>
      <c r="DP170" s="471"/>
      <c r="DQ170" s="471"/>
      <c r="DR170" s="471"/>
      <c r="DS170" s="471"/>
      <c r="DT170" s="471"/>
      <c r="DU170" s="471"/>
      <c r="DV170" s="471"/>
      <c r="DW170" s="471"/>
      <c r="DX170" s="471"/>
      <c r="DY170" s="471"/>
      <c r="DZ170" s="471"/>
      <c r="EA170" s="471"/>
      <c r="EB170" s="471"/>
      <c r="EC170" s="471"/>
      <c r="ED170" s="471"/>
      <c r="EE170" s="471"/>
      <c r="EF170" s="471"/>
      <c r="EG170" s="471"/>
      <c r="EH170" s="471"/>
      <c r="EI170" s="471"/>
      <c r="EJ170" s="471"/>
      <c r="EK170" s="471"/>
      <c r="EL170" s="471"/>
      <c r="EM170" s="471"/>
      <c r="EN170" s="471"/>
      <c r="EO170" s="471"/>
      <c r="EP170" s="471"/>
      <c r="EQ170" s="471"/>
      <c r="ER170" s="471"/>
      <c r="ES170" s="471"/>
      <c r="ET170" s="471"/>
      <c r="EU170" s="471"/>
      <c r="EV170" s="471"/>
      <c r="EW170" s="471"/>
      <c r="EX170" s="471"/>
      <c r="EY170" s="471"/>
      <c r="EZ170" s="471"/>
      <c r="FA170" s="471"/>
      <c r="FB170" s="471"/>
      <c r="FC170" s="471"/>
      <c r="FD170" s="471"/>
      <c r="FE170" s="471"/>
      <c r="FF170" s="471"/>
      <c r="FG170" s="471"/>
      <c r="FH170" s="471"/>
      <c r="FI170" s="471"/>
      <c r="FJ170" s="471"/>
      <c r="FK170" s="471"/>
      <c r="FL170" s="471"/>
      <c r="FM170" s="471"/>
      <c r="FN170" s="471"/>
      <c r="FO170" s="471"/>
      <c r="FP170" s="471"/>
      <c r="FQ170" s="471"/>
      <c r="FR170" s="471"/>
      <c r="FS170" s="471"/>
      <c r="FT170" s="471"/>
      <c r="FU170" s="471"/>
      <c r="FV170" s="471"/>
      <c r="FW170" s="471"/>
      <c r="FX170" s="471"/>
      <c r="FY170" s="471"/>
      <c r="FZ170" s="471"/>
      <c r="GA170" s="471"/>
      <c r="GB170" s="471"/>
      <c r="GC170" s="471"/>
      <c r="GD170" s="471"/>
      <c r="GE170" s="471"/>
      <c r="GF170" s="471"/>
      <c r="GG170" s="471"/>
      <c r="GH170" s="471"/>
      <c r="GI170" s="471"/>
      <c r="GJ170" s="471"/>
      <c r="GK170" s="471"/>
      <c r="GL170" s="471"/>
      <c r="GM170" s="471"/>
      <c r="GN170" s="471"/>
      <c r="GO170" s="471"/>
      <c r="GP170" s="471"/>
      <c r="GQ170" s="471"/>
      <c r="GR170" s="471"/>
      <c r="GS170" s="471"/>
      <c r="GT170" s="471"/>
      <c r="GU170" s="471"/>
      <c r="GV170" s="471"/>
      <c r="GW170" s="471"/>
      <c r="GX170" s="471"/>
      <c r="GY170" s="471"/>
      <c r="GZ170" s="471"/>
      <c r="HA170" s="471"/>
      <c r="HB170" s="471"/>
      <c r="HC170" s="471"/>
      <c r="HD170" s="471"/>
      <c r="HE170" s="471"/>
      <c r="HF170" s="471"/>
      <c r="HG170" s="471"/>
      <c r="HH170" s="471"/>
      <c r="HI170" s="471"/>
      <c r="HJ170" s="471"/>
      <c r="HK170" s="471"/>
      <c r="HL170" s="471"/>
      <c r="HM170" s="471"/>
      <c r="HN170" s="471"/>
      <c r="HO170" s="471"/>
      <c r="HP170" s="471"/>
      <c r="HQ170" s="471"/>
      <c r="HR170" s="471"/>
      <c r="HS170" s="471"/>
      <c r="HT170" s="471"/>
      <c r="HU170" s="471"/>
      <c r="HV170" s="471"/>
      <c r="HW170" s="471"/>
      <c r="HX170" s="471"/>
      <c r="HY170" s="471"/>
      <c r="HZ170" s="471"/>
      <c r="IA170" s="471"/>
      <c r="IB170" s="471"/>
      <c r="IC170" s="471"/>
      <c r="ID170" s="471"/>
      <c r="IE170" s="471"/>
      <c r="IF170" s="471"/>
      <c r="IG170" s="471"/>
      <c r="IH170" s="471"/>
      <c r="II170" s="471"/>
      <c r="IJ170" s="471"/>
      <c r="IK170" s="471"/>
      <c r="IL170" s="471"/>
      <c r="IM170" s="471"/>
      <c r="IN170" s="471"/>
      <c r="IO170" s="471"/>
      <c r="IP170" s="471"/>
      <c r="IQ170" s="471"/>
      <c r="IR170" s="471"/>
      <c r="IS170" s="471"/>
      <c r="IT170" s="471"/>
      <c r="IU170" s="471"/>
      <c r="IV170" s="471"/>
      <c r="IW170" s="471"/>
      <c r="IX170" s="471"/>
      <c r="IY170" s="471"/>
      <c r="IZ170" s="471"/>
      <c r="JA170" s="471"/>
      <c r="JB170" s="471"/>
      <c r="JC170" s="471"/>
      <c r="JD170" s="471"/>
      <c r="JE170" s="471"/>
      <c r="JF170" s="471"/>
      <c r="JG170" s="471"/>
      <c r="JH170" s="471"/>
      <c r="JI170" s="471"/>
      <c r="JJ170" s="471"/>
      <c r="JK170" s="471"/>
      <c r="JL170" s="471"/>
      <c r="JM170" s="471"/>
      <c r="JN170" s="471"/>
      <c r="JO170" s="471"/>
      <c r="JP170" s="471"/>
      <c r="JQ170" s="471"/>
      <c r="JR170" s="471"/>
      <c r="JS170" s="471"/>
      <c r="JT170" s="471"/>
      <c r="JU170" s="471"/>
      <c r="JV170" s="471"/>
      <c r="JW170" s="471"/>
      <c r="JX170" s="471"/>
      <c r="JY170" s="471"/>
      <c r="JZ170" s="471"/>
      <c r="KA170" s="471"/>
      <c r="KB170" s="471"/>
      <c r="KC170" s="471"/>
      <c r="KD170" s="471"/>
      <c r="KE170" s="471"/>
      <c r="KF170" s="471"/>
      <c r="KG170" s="471"/>
      <c r="KH170" s="471"/>
      <c r="KI170" s="471"/>
      <c r="KJ170" s="471"/>
      <c r="KK170" s="471"/>
      <c r="KL170" s="471"/>
    </row>
    <row r="171" spans="2:298">
      <c r="B171" s="467" t="s">
        <v>847</v>
      </c>
      <c r="C171" s="471">
        <f>AVERAGE('monthly data'!B169:B169)</f>
        <v>4</v>
      </c>
      <c r="D171" s="471"/>
      <c r="E171" s="471"/>
      <c r="F171" s="471"/>
      <c r="G171" s="471"/>
      <c r="H171" s="471"/>
      <c r="I171" s="471"/>
      <c r="J171" s="471"/>
      <c r="K171" s="471"/>
      <c r="L171" s="471"/>
      <c r="M171" s="471"/>
      <c r="N171" s="471"/>
      <c r="O171" s="471"/>
      <c r="P171" s="471"/>
      <c r="Q171" s="471"/>
      <c r="R171" s="471"/>
      <c r="S171" s="471"/>
      <c r="T171" s="471"/>
      <c r="U171" s="471"/>
      <c r="V171" s="471"/>
      <c r="W171" s="471"/>
      <c r="X171" s="471"/>
      <c r="Y171" s="471"/>
      <c r="Z171" s="471"/>
      <c r="AA171" s="471"/>
      <c r="AB171" s="471"/>
      <c r="AC171" s="471"/>
      <c r="AD171" s="471"/>
      <c r="AE171" s="471"/>
      <c r="AF171" s="471"/>
      <c r="AG171" s="471"/>
      <c r="AH171" s="471"/>
      <c r="AI171" s="471"/>
      <c r="AJ171" s="471"/>
      <c r="AK171" s="471"/>
      <c r="AL171" s="471"/>
      <c r="AM171" s="471"/>
      <c r="AN171" s="471"/>
      <c r="AO171" s="471"/>
      <c r="AP171" s="471"/>
      <c r="AQ171" s="471"/>
      <c r="AR171" s="471"/>
      <c r="AS171" s="471"/>
      <c r="AT171" s="471"/>
      <c r="AU171" s="471"/>
      <c r="AV171" s="471"/>
      <c r="AW171" s="471"/>
      <c r="AX171" s="471"/>
      <c r="AY171" s="471"/>
      <c r="AZ171" s="471"/>
      <c r="BA171" s="471"/>
      <c r="BB171" s="471"/>
      <c r="BC171" s="471"/>
      <c r="BD171" s="471"/>
      <c r="BE171" s="471"/>
      <c r="BF171" s="471"/>
      <c r="BG171" s="471">
        <f>AVERAGE('monthly data'!FN169:FP169)</f>
        <v>54.311406765483525</v>
      </c>
      <c r="BH171" s="471">
        <f>AVERAGE('monthly data'!FQ169:FS169)</f>
        <v>82.558472223128831</v>
      </c>
      <c r="BI171" s="471">
        <f>AVERAGE('monthly data'!FT169:FV169)</f>
        <v>83.105210510627828</v>
      </c>
      <c r="BJ171" s="471">
        <f>AVERAGE('monthly data'!FW169:FY169)</f>
        <v>84.622466384149689</v>
      </c>
      <c r="BK171" s="471">
        <f>AVERAGE('monthly data'!FZ169:GB169)</f>
        <v>83.250268907150101</v>
      </c>
      <c r="BL171" s="471">
        <f>AVERAGE('monthly data'!GC169:GE169)</f>
        <v>87.206807920156578</v>
      </c>
      <c r="BM171" s="471">
        <f>AVERAGE('monthly data'!GF169:GH169)</f>
        <v>86.805097402365675</v>
      </c>
      <c r="BN171" s="471">
        <f>AVERAGE('monthly data'!GI169:GK169)</f>
        <v>87.697603823925576</v>
      </c>
      <c r="BO171" s="471">
        <f>AVERAGE('monthly data'!GL169:GN169)</f>
        <v>86.315451548969349</v>
      </c>
      <c r="BP171" s="471">
        <f>AVERAGE('monthly data'!GO169:GQ169)</f>
        <v>91.374329930503222</v>
      </c>
      <c r="BQ171" s="471">
        <f>AVERAGE('monthly data'!GR169:GT169)</f>
        <v>92.734157128607634</v>
      </c>
      <c r="BR171" s="471">
        <f>AVERAGE('monthly data'!GU169:GW169)</f>
        <v>94.485403119019125</v>
      </c>
      <c r="BS171" s="471">
        <f>AVERAGE('monthly data'!GX169:GZ169)</f>
        <v>92.788520336827162</v>
      </c>
      <c r="BT171" s="471">
        <f>AVERAGE('monthly data'!HA169:HC169)</f>
        <v>98.79634748925946</v>
      </c>
      <c r="BU171" s="471">
        <f>AVERAGE('monthly data'!HD169:HF169)</f>
        <v>97.947500859660195</v>
      </c>
      <c r="BV171" s="471">
        <f>AVERAGE('monthly data'!HG169:HI169)</f>
        <v>99.874017050322308</v>
      </c>
      <c r="BW171" s="471">
        <f>AVERAGE('monthly data'!HJ169:HL169)</f>
        <v>98.535642854749426</v>
      </c>
      <c r="BX171" s="471">
        <f>AVERAGE('monthly data'!HM169:HO169)</f>
        <v>101.98668362430222</v>
      </c>
      <c r="BY171" s="471">
        <f>AVERAGE('monthly data'!HP169:HR169)</f>
        <v>99.22945670507238</v>
      </c>
      <c r="BZ171" s="471">
        <f>AVERAGE('monthly data'!HS169:HU169)</f>
        <v>100.0536609992397</v>
      </c>
      <c r="CA171" s="471">
        <f>AVERAGE('monthly data'!HV169:HX169)</f>
        <v>99.815866582365018</v>
      </c>
      <c r="CB171" s="471">
        <f>AVERAGE('monthly data'!HY169:IA169)</f>
        <v>100.43520081506365</v>
      </c>
      <c r="CC171" s="471">
        <f>AVERAGE('monthly data'!IB169:ID169)</f>
        <v>100.61816127654096</v>
      </c>
      <c r="CD171" s="471">
        <f>AVERAGE('monthly data'!IE169:IG169)</f>
        <v>101.2083861017688</v>
      </c>
      <c r="CE171" s="471">
        <f>AVERAGE('monthly data'!IH169:IJ169)</f>
        <v>99.508840456132361</v>
      </c>
      <c r="CF171" s="471">
        <f>AVERAGE('monthly data'!IK169:IM169)</f>
        <v>99.831473437814338</v>
      </c>
      <c r="CG171" s="471">
        <f>AVERAGE('monthly data'!IN169:IP169)</f>
        <v>102.84836826873918</v>
      </c>
      <c r="CH171" s="471">
        <f>AVERAGE('monthly data'!IQ169:IS169)</f>
        <v>104.15440919976281</v>
      </c>
      <c r="CI171" s="471">
        <f>AVERAGE('monthly data'!IT169:IV169)</f>
        <v>103.66912764871518</v>
      </c>
      <c r="CJ171" s="471">
        <f>AVERAGE('monthly data'!IW169:IY169)</f>
        <v>106.00592559141329</v>
      </c>
      <c r="CK171" s="471">
        <f>AVERAGE('monthly data'!IZ169:JB169)</f>
        <v>106.82455489095263</v>
      </c>
      <c r="CL171" s="471">
        <f>AVERAGE('monthly data'!JC169:JE169)</f>
        <v>105.89850151986651</v>
      </c>
      <c r="CM171" s="471">
        <f>AVERAGE('monthly data'!JF169:JH169)</f>
        <v>108.08012150151741</v>
      </c>
      <c r="CN171" s="471">
        <f>AVERAGE('monthly data'!JI169:JK169)</f>
        <v>111.56074341389144</v>
      </c>
      <c r="CO171" s="471">
        <f>AVERAGE('monthly data'!JL169:JN169)</f>
        <v>110.5855581197394</v>
      </c>
      <c r="CP171" s="471">
        <f>AVERAGE('monthly data'!JO169:JQ169)</f>
        <v>112.60598694464933</v>
      </c>
      <c r="CQ171" s="471">
        <f>AVERAGE('monthly data'!JR169:JT169)</f>
        <v>115.92966460718519</v>
      </c>
      <c r="CR171" s="471">
        <f>AVERAGE('monthly data'!JU169:JW169)</f>
        <v>125.69890019625454</v>
      </c>
      <c r="CS171" s="471">
        <f>AVERAGE('monthly data'!JX169:JZ169)</f>
        <v>122.71207924144271</v>
      </c>
      <c r="CT171" s="471">
        <f>AVERAGE('monthly data'!KA169:KC169)</f>
        <v>121.99976757143811</v>
      </c>
      <c r="CU171" s="471">
        <f>AVERAGE('monthly data'!KD169:KF169)</f>
        <v>118.19867051112566</v>
      </c>
      <c r="CV171" s="471">
        <f>AVERAGE('monthly data'!KG169:KI169)</f>
        <v>120.56163063983848</v>
      </c>
      <c r="CW171" s="471">
        <f>AVERAGE('monthly data'!KJ169:KL169)</f>
        <v>120.45951142762642</v>
      </c>
      <c r="CX171" s="471">
        <f>AVERAGE('monthly data'!KM169:KO169)</f>
        <v>122.66946276134581</v>
      </c>
      <c r="CY171" s="471">
        <f>AVERAGE('monthly data'!KP169:KR169)</f>
        <v>129.03807584986052</v>
      </c>
      <c r="CZ171" s="471">
        <f>AVERAGE('monthly data'!KS169:KU169)</f>
        <v>133.97142264606262</v>
      </c>
      <c r="DA171" s="471">
        <f>AVERAGE('monthly data'!KV169:KX169)</f>
        <v>126.78663497663347</v>
      </c>
      <c r="DB171" s="471">
        <f>AVERAGE('monthly data'!KY169:LA169)</f>
        <v>129.6843615122846</v>
      </c>
      <c r="DC171" s="471">
        <f>AVERAGE('monthly data'!LB169:LD169)</f>
        <v>130.63824132118054</v>
      </c>
      <c r="DD171" s="471">
        <f>AVERAGE('monthly data'!LE169:LG169)</f>
        <v>43.640198416230142</v>
      </c>
      <c r="DE171" s="471"/>
      <c r="DF171" s="471"/>
      <c r="DG171" s="471"/>
      <c r="DH171" s="471"/>
      <c r="DI171" s="471"/>
      <c r="DJ171" s="471"/>
      <c r="DK171" s="471"/>
      <c r="DL171" s="471"/>
      <c r="DM171" s="471"/>
      <c r="DN171" s="471"/>
      <c r="DO171" s="471"/>
      <c r="DP171" s="471"/>
      <c r="DQ171" s="471"/>
      <c r="DR171" s="471"/>
      <c r="DS171" s="471"/>
      <c r="DT171" s="471"/>
      <c r="DU171" s="471"/>
      <c r="DV171" s="471"/>
      <c r="DW171" s="471"/>
      <c r="DX171" s="471"/>
      <c r="DY171" s="471"/>
      <c r="DZ171" s="471"/>
      <c r="EA171" s="471"/>
      <c r="EB171" s="471"/>
      <c r="EC171" s="471"/>
      <c r="ED171" s="471"/>
      <c r="EE171" s="471"/>
      <c r="EF171" s="471"/>
      <c r="EG171" s="471"/>
      <c r="EH171" s="471"/>
      <c r="EI171" s="471"/>
      <c r="EJ171" s="471"/>
      <c r="EK171" s="471"/>
      <c r="EL171" s="471"/>
      <c r="EM171" s="471"/>
      <c r="EN171" s="471"/>
      <c r="EO171" s="471"/>
      <c r="EP171" s="471"/>
      <c r="EQ171" s="471"/>
      <c r="ER171" s="471"/>
      <c r="ES171" s="471"/>
      <c r="ET171" s="471"/>
      <c r="EU171" s="471"/>
      <c r="EV171" s="471"/>
      <c r="EW171" s="471"/>
      <c r="EX171" s="471"/>
      <c r="EY171" s="471"/>
      <c r="EZ171" s="471"/>
      <c r="FA171" s="471"/>
      <c r="FB171" s="471"/>
      <c r="FC171" s="471"/>
      <c r="FD171" s="471"/>
      <c r="FE171" s="471"/>
      <c r="FF171" s="471"/>
      <c r="FG171" s="471"/>
      <c r="FH171" s="471"/>
      <c r="FI171" s="471"/>
      <c r="FJ171" s="471"/>
      <c r="FK171" s="471"/>
      <c r="FL171" s="471"/>
      <c r="FM171" s="471"/>
      <c r="FN171" s="471"/>
      <c r="FO171" s="471"/>
      <c r="FP171" s="471"/>
      <c r="FQ171" s="471"/>
      <c r="FR171" s="471"/>
      <c r="FS171" s="471"/>
      <c r="FT171" s="471"/>
      <c r="FU171" s="471"/>
      <c r="FV171" s="471"/>
      <c r="FW171" s="471"/>
      <c r="FX171" s="471"/>
      <c r="FY171" s="471"/>
      <c r="FZ171" s="471"/>
      <c r="GA171" s="471"/>
      <c r="GB171" s="471"/>
      <c r="GC171" s="471"/>
      <c r="GD171" s="471"/>
      <c r="GE171" s="471"/>
      <c r="GF171" s="471"/>
      <c r="GG171" s="471"/>
      <c r="GH171" s="471"/>
      <c r="GI171" s="471"/>
      <c r="GJ171" s="471"/>
      <c r="GK171" s="471"/>
      <c r="GL171" s="471"/>
      <c r="GM171" s="471"/>
      <c r="GN171" s="471"/>
      <c r="GO171" s="471"/>
      <c r="GP171" s="471"/>
      <c r="GQ171" s="471"/>
      <c r="GR171" s="471"/>
      <c r="GS171" s="471"/>
      <c r="GT171" s="471"/>
      <c r="GU171" s="471"/>
      <c r="GV171" s="471"/>
      <c r="GW171" s="471"/>
      <c r="GX171" s="471"/>
      <c r="GY171" s="471"/>
      <c r="GZ171" s="471"/>
      <c r="HA171" s="471"/>
      <c r="HB171" s="471"/>
      <c r="HC171" s="471"/>
      <c r="HD171" s="471"/>
      <c r="HE171" s="471"/>
      <c r="HF171" s="471"/>
      <c r="HG171" s="471"/>
      <c r="HH171" s="471"/>
      <c r="HI171" s="471"/>
      <c r="HJ171" s="471"/>
      <c r="HK171" s="471"/>
      <c r="HL171" s="471"/>
      <c r="HM171" s="471"/>
      <c r="HN171" s="471"/>
      <c r="HO171" s="471"/>
      <c r="HP171" s="471"/>
      <c r="HQ171" s="471"/>
      <c r="HR171" s="471"/>
      <c r="HS171" s="471"/>
      <c r="HT171" s="471"/>
      <c r="HU171" s="471"/>
      <c r="HV171" s="471"/>
      <c r="HW171" s="471"/>
      <c r="HX171" s="471"/>
      <c r="HY171" s="471"/>
      <c r="HZ171" s="471"/>
      <c r="IA171" s="471"/>
      <c r="IB171" s="471"/>
      <c r="IC171" s="471"/>
      <c r="ID171" s="471"/>
      <c r="IE171" s="471"/>
      <c r="IF171" s="471"/>
      <c r="IG171" s="471"/>
      <c r="IH171" s="471"/>
      <c r="II171" s="471"/>
      <c r="IJ171" s="471"/>
      <c r="IK171" s="471"/>
      <c r="IL171" s="471"/>
      <c r="IM171" s="471"/>
      <c r="IN171" s="471"/>
      <c r="IO171" s="471"/>
      <c r="IP171" s="471"/>
      <c r="IQ171" s="471"/>
      <c r="IR171" s="471"/>
      <c r="IS171" s="471"/>
      <c r="IT171" s="471"/>
      <c r="IU171" s="471"/>
      <c r="IV171" s="471"/>
      <c r="IW171" s="471"/>
      <c r="IX171" s="471"/>
      <c r="IY171" s="471"/>
      <c r="IZ171" s="471"/>
      <c r="JA171" s="471"/>
      <c r="JB171" s="471"/>
      <c r="JC171" s="471"/>
      <c r="JD171" s="471"/>
      <c r="JE171" s="471"/>
      <c r="JF171" s="471"/>
      <c r="JG171" s="471"/>
      <c r="JH171" s="471"/>
      <c r="JI171" s="471"/>
      <c r="JJ171" s="471"/>
      <c r="JK171" s="471"/>
      <c r="JL171" s="471"/>
      <c r="JM171" s="471"/>
      <c r="JN171" s="471"/>
      <c r="JO171" s="471"/>
      <c r="JP171" s="471"/>
      <c r="JQ171" s="471"/>
      <c r="JR171" s="471"/>
      <c r="JS171" s="471"/>
      <c r="JT171" s="471"/>
      <c r="JU171" s="471"/>
      <c r="JV171" s="471"/>
      <c r="JW171" s="471"/>
      <c r="JX171" s="471"/>
      <c r="JY171" s="471"/>
      <c r="JZ171" s="471"/>
      <c r="KA171" s="471"/>
      <c r="KB171" s="471"/>
      <c r="KC171" s="471"/>
      <c r="KD171" s="471"/>
      <c r="KE171" s="471"/>
      <c r="KF171" s="471"/>
      <c r="KG171" s="471"/>
      <c r="KH171" s="471"/>
      <c r="KI171" s="471"/>
      <c r="KJ171" s="471"/>
      <c r="KK171" s="471"/>
      <c r="KL171" s="471"/>
    </row>
    <row r="172" spans="2:298">
      <c r="B172" s="467" t="s">
        <v>910</v>
      </c>
      <c r="C172" s="471">
        <f>AVERAGE('monthly data'!B170:B170)</f>
        <v>9.9999999999766942E-5</v>
      </c>
      <c r="D172" s="471"/>
      <c r="E172" s="471"/>
      <c r="F172" s="471"/>
      <c r="G172" s="471"/>
      <c r="H172" s="471"/>
      <c r="I172" s="471"/>
      <c r="J172" s="471"/>
      <c r="K172" s="471"/>
      <c r="L172" s="471"/>
      <c r="M172" s="471"/>
      <c r="N172" s="471"/>
      <c r="O172" s="471"/>
      <c r="P172" s="471"/>
      <c r="Q172" s="471"/>
      <c r="R172" s="471"/>
      <c r="S172" s="471"/>
      <c r="T172" s="471"/>
      <c r="U172" s="471"/>
      <c r="V172" s="471"/>
      <c r="W172" s="471"/>
      <c r="X172" s="471"/>
      <c r="Y172" s="471"/>
      <c r="Z172" s="471"/>
      <c r="AA172" s="471"/>
      <c r="AB172" s="471"/>
      <c r="AC172" s="471"/>
      <c r="AD172" s="471"/>
      <c r="AE172" s="471"/>
      <c r="AF172" s="471"/>
      <c r="AG172" s="471"/>
      <c r="AH172" s="471"/>
      <c r="AI172" s="471"/>
      <c r="AJ172" s="471"/>
      <c r="AK172" s="471"/>
      <c r="AL172" s="471"/>
      <c r="AM172" s="471"/>
      <c r="AN172" s="471"/>
      <c r="AO172" s="471"/>
      <c r="AP172" s="471"/>
      <c r="AQ172" s="471"/>
      <c r="AR172" s="471"/>
      <c r="AS172" s="471"/>
      <c r="AT172" s="471"/>
      <c r="AU172" s="471"/>
      <c r="AV172" s="471"/>
      <c r="AW172" s="471"/>
      <c r="AX172" s="471"/>
      <c r="AY172" s="471"/>
      <c r="AZ172" s="471"/>
      <c r="BA172" s="471"/>
      <c r="BB172" s="471"/>
      <c r="BC172" s="471"/>
      <c r="BD172" s="471"/>
      <c r="BE172" s="471"/>
      <c r="BF172" s="471"/>
      <c r="BG172" s="471">
        <f>AVERAGE('monthly data'!FN170:FP170)</f>
        <v>54.311406765410304</v>
      </c>
      <c r="BH172" s="471">
        <f>AVERAGE('monthly data'!FQ170:FS170)</f>
        <v>82.558472223150076</v>
      </c>
      <c r="BI172" s="471">
        <f>AVERAGE('monthly data'!FT170:FV170)</f>
        <v>83.105210510692544</v>
      </c>
      <c r="BJ172" s="471">
        <f>AVERAGE('monthly data'!FW170:FY170)</f>
        <v>84.622466384153256</v>
      </c>
      <c r="BK172" s="471">
        <f>AVERAGE('monthly data'!FZ170:GB170)</f>
        <v>83.250268907035419</v>
      </c>
      <c r="BL172" s="471">
        <f>AVERAGE('monthly data'!GC170:GE170)</f>
        <v>87.206807920162461</v>
      </c>
      <c r="BM172" s="471">
        <f>AVERAGE('monthly data'!GF170:GH170)</f>
        <v>86.805097402289448</v>
      </c>
      <c r="BN172" s="471">
        <f>AVERAGE('monthly data'!GI170:GK170)</f>
        <v>87.697603823931672</v>
      </c>
      <c r="BO172" s="471">
        <f>AVERAGE('monthly data'!GL170:GN170)</f>
        <v>86.31545154883618</v>
      </c>
      <c r="BP172" s="471">
        <f>AVERAGE('monthly data'!GO170:GQ170)</f>
        <v>91.374329930491854</v>
      </c>
      <c r="BQ172" s="471">
        <f>AVERAGE('monthly data'!GR170:GT170)</f>
        <v>92.734157128565286</v>
      </c>
      <c r="BR172" s="471">
        <f>AVERAGE('monthly data'!GU170:GW170)</f>
        <v>94.485403119019907</v>
      </c>
      <c r="BS172" s="471">
        <f>AVERAGE('monthly data'!GX170:GZ170)</f>
        <v>92.788520336915198</v>
      </c>
      <c r="BT172" s="471">
        <f>AVERAGE('monthly data'!HA170:HC170)</f>
        <v>98.796347489133368</v>
      </c>
      <c r="BU172" s="471">
        <f>AVERAGE('monthly data'!HD170:HF170)</f>
        <v>97.947500859554268</v>
      </c>
      <c r="BV172" s="471">
        <f>AVERAGE('monthly data'!HG170:HI170)</f>
        <v>99.874017050366305</v>
      </c>
      <c r="BW172" s="471">
        <f>AVERAGE('monthly data'!HJ170:HL170)</f>
        <v>98.535642854813943</v>
      </c>
      <c r="BX172" s="471">
        <f>AVERAGE('monthly data'!HM170:HO170)</f>
        <v>101.98668362443168</v>
      </c>
      <c r="BY172" s="471">
        <f>AVERAGE('monthly data'!HP170:HR170)</f>
        <v>99.229456704940844</v>
      </c>
      <c r="BZ172" s="471">
        <f>AVERAGE('monthly data'!HS170:HU170)</f>
        <v>100.0536609991985</v>
      </c>
      <c r="CA172" s="471">
        <f>AVERAGE('monthly data'!HV170:HX170)</f>
        <v>99.815866582219442</v>
      </c>
      <c r="CB172" s="471">
        <f>AVERAGE('monthly data'!HY170:IA170)</f>
        <v>100.43520081514443</v>
      </c>
      <c r="CC172" s="471">
        <f>AVERAGE('monthly data'!IB170:ID170)</f>
        <v>100.61816127649536</v>
      </c>
      <c r="CD172" s="471">
        <f>AVERAGE('monthly data'!IE170:IG170)</f>
        <v>101.20838610174501</v>
      </c>
      <c r="CE172" s="471">
        <f>AVERAGE('monthly data'!IH170:IJ170)</f>
        <v>99.508840456083007</v>
      </c>
      <c r="CF172" s="471">
        <f>AVERAGE('monthly data'!IK170:IM170)</f>
        <v>99.831473437810715</v>
      </c>
      <c r="CG172" s="471">
        <f>AVERAGE('monthly data'!IN170:IP170)</f>
        <v>102.84836826869378</v>
      </c>
      <c r="CH172" s="471">
        <f>AVERAGE('monthly data'!IQ170:IS170)</f>
        <v>104.15440919962532</v>
      </c>
      <c r="CI172" s="471">
        <f>AVERAGE('monthly data'!IT170:IV170)</f>
        <v>103.66912764892929</v>
      </c>
      <c r="CJ172" s="471">
        <f>AVERAGE('monthly data'!IW170:IY170)</f>
        <v>106.00592559141062</v>
      </c>
      <c r="CK172" s="471">
        <f>AVERAGE('monthly data'!IZ170:JB170)</f>
        <v>106.82455489108831</v>
      </c>
      <c r="CL172" s="471">
        <f>AVERAGE('monthly data'!JC170:JE170)</f>
        <v>105.89850151993225</v>
      </c>
      <c r="CM172" s="471">
        <f>AVERAGE('monthly data'!JF170:JH170)</f>
        <v>108.08012150161915</v>
      </c>
      <c r="CN172" s="471">
        <f>AVERAGE('monthly data'!JI170:JK170)</f>
        <v>111.56074341377477</v>
      </c>
      <c r="CO172" s="471">
        <f>AVERAGE('monthly data'!JL170:JN170)</f>
        <v>110.58555811974524</v>
      </c>
      <c r="CP172" s="471">
        <f>AVERAGE('monthly data'!JO170:JQ170)</f>
        <v>112.60598694472414</v>
      </c>
      <c r="CQ172" s="471">
        <f>AVERAGE('monthly data'!JR170:JT170)</f>
        <v>115.92966460715506</v>
      </c>
      <c r="CR172" s="471">
        <f>AVERAGE('monthly data'!JU170:JW170)</f>
        <v>125.69890019605016</v>
      </c>
      <c r="CS172" s="471">
        <f>AVERAGE('monthly data'!JX170:JZ170)</f>
        <v>122.71207924124093</v>
      </c>
      <c r="CT172" s="471">
        <f>AVERAGE('monthly data'!KA170:KC170)</f>
        <v>121.99976757143413</v>
      </c>
      <c r="CU172" s="471">
        <f>AVERAGE('monthly data'!KD170:KF170)</f>
        <v>118.19867051108584</v>
      </c>
      <c r="CV172" s="471">
        <f>AVERAGE('monthly data'!KG170:KI170)</f>
        <v>120.56163063990014</v>
      </c>
      <c r="CW172" s="471">
        <f>AVERAGE('monthly data'!KJ170:KL170)</f>
        <v>120.45951142779559</v>
      </c>
      <c r="CX172" s="471">
        <f>AVERAGE('monthly data'!KM170:KO170)</f>
        <v>122.66946276136933</v>
      </c>
      <c r="CY172" s="471">
        <f>AVERAGE('monthly data'!KP170:KR170)</f>
        <v>129.03807584995093</v>
      </c>
      <c r="CZ172" s="471">
        <f>AVERAGE('monthly data'!KS170:KU170)</f>
        <v>133.97142264583559</v>
      </c>
      <c r="DA172" s="471">
        <f>AVERAGE('monthly data'!KV170:KX170)</f>
        <v>126.78663497674131</v>
      </c>
      <c r="DB172" s="471">
        <f>AVERAGE('monthly data'!KY170:LA170)</f>
        <v>129.6843615124408</v>
      </c>
      <c r="DC172" s="471">
        <f>AVERAGE('monthly data'!LB170:LD170)</f>
        <v>130.63824132104602</v>
      </c>
      <c r="DD172" s="471">
        <f>AVERAGE('monthly data'!LE170:LG170)</f>
        <v>43.640198416078285</v>
      </c>
      <c r="DE172" s="471"/>
      <c r="DF172" s="471"/>
      <c r="DG172" s="471"/>
      <c r="DH172" s="471"/>
      <c r="DI172" s="471"/>
      <c r="DJ172" s="471"/>
      <c r="DK172" s="471"/>
      <c r="DL172" s="471"/>
      <c r="DM172" s="471"/>
      <c r="DN172" s="471"/>
      <c r="DO172" s="471"/>
      <c r="DP172" s="471"/>
      <c r="DQ172" s="471"/>
      <c r="DR172" s="471"/>
      <c r="DS172" s="471"/>
      <c r="DT172" s="471"/>
      <c r="DU172" s="471"/>
      <c r="DV172" s="471"/>
      <c r="DW172" s="471"/>
      <c r="DX172" s="471"/>
      <c r="DY172" s="471"/>
      <c r="DZ172" s="471"/>
      <c r="EA172" s="471"/>
      <c r="EB172" s="471"/>
      <c r="EC172" s="471"/>
      <c r="ED172" s="471"/>
      <c r="EE172" s="471"/>
      <c r="EF172" s="471"/>
      <c r="EG172" s="471"/>
      <c r="EH172" s="471"/>
      <c r="EI172" s="471"/>
      <c r="EJ172" s="471"/>
      <c r="EK172" s="471"/>
      <c r="EL172" s="471"/>
      <c r="EM172" s="471"/>
      <c r="EN172" s="471"/>
      <c r="EO172" s="471"/>
      <c r="EP172" s="471"/>
      <c r="EQ172" s="471"/>
      <c r="ER172" s="471"/>
      <c r="ES172" s="471"/>
      <c r="ET172" s="471"/>
      <c r="EU172" s="471"/>
      <c r="EV172" s="471"/>
      <c r="EW172" s="471"/>
      <c r="EX172" s="471"/>
      <c r="EY172" s="471"/>
      <c r="EZ172" s="471"/>
      <c r="FA172" s="471"/>
      <c r="FB172" s="471"/>
      <c r="FC172" s="471"/>
      <c r="FD172" s="471"/>
      <c r="FE172" s="471"/>
      <c r="FF172" s="471"/>
      <c r="FG172" s="471"/>
      <c r="FH172" s="471"/>
      <c r="FI172" s="471"/>
      <c r="FJ172" s="471"/>
      <c r="FK172" s="471"/>
      <c r="FL172" s="471"/>
      <c r="FM172" s="471"/>
      <c r="FN172" s="471"/>
      <c r="FO172" s="471"/>
      <c r="FP172" s="471"/>
      <c r="FQ172" s="471"/>
      <c r="FR172" s="471"/>
      <c r="FS172" s="471"/>
      <c r="FT172" s="471"/>
      <c r="FU172" s="471"/>
      <c r="FV172" s="471"/>
      <c r="FW172" s="471"/>
      <c r="FX172" s="471"/>
      <c r="FY172" s="471"/>
      <c r="FZ172" s="471"/>
      <c r="GA172" s="471"/>
      <c r="GB172" s="471"/>
      <c r="GC172" s="471"/>
      <c r="GD172" s="471"/>
      <c r="GE172" s="471"/>
      <c r="GF172" s="471"/>
      <c r="GG172" s="471"/>
      <c r="GH172" s="471"/>
      <c r="GI172" s="471"/>
      <c r="GJ172" s="471"/>
      <c r="GK172" s="471"/>
      <c r="GL172" s="471"/>
      <c r="GM172" s="471"/>
      <c r="GN172" s="471"/>
      <c r="GO172" s="471"/>
      <c r="GP172" s="471"/>
      <c r="GQ172" s="471"/>
      <c r="GR172" s="471"/>
      <c r="GS172" s="471"/>
      <c r="GT172" s="471"/>
      <c r="GU172" s="471"/>
      <c r="GV172" s="471"/>
      <c r="GW172" s="471"/>
      <c r="GX172" s="471"/>
      <c r="GY172" s="471"/>
      <c r="GZ172" s="471"/>
      <c r="HA172" s="471"/>
      <c r="HB172" s="471"/>
      <c r="HC172" s="471"/>
      <c r="HD172" s="471"/>
      <c r="HE172" s="471"/>
      <c r="HF172" s="471"/>
      <c r="HG172" s="471"/>
      <c r="HH172" s="471"/>
      <c r="HI172" s="471"/>
      <c r="HJ172" s="471"/>
      <c r="HK172" s="471"/>
      <c r="HL172" s="471"/>
      <c r="HM172" s="471"/>
      <c r="HN172" s="471"/>
      <c r="HO172" s="471"/>
      <c r="HP172" s="471"/>
      <c r="HQ172" s="471"/>
      <c r="HR172" s="471"/>
      <c r="HS172" s="471"/>
      <c r="HT172" s="471"/>
      <c r="HU172" s="471"/>
      <c r="HV172" s="471"/>
      <c r="HW172" s="471"/>
      <c r="HX172" s="471"/>
      <c r="HY172" s="471"/>
      <c r="HZ172" s="471"/>
      <c r="IA172" s="471"/>
      <c r="IB172" s="471"/>
      <c r="IC172" s="471"/>
      <c r="ID172" s="471"/>
      <c r="IE172" s="471"/>
      <c r="IF172" s="471"/>
      <c r="IG172" s="471"/>
      <c r="IH172" s="471"/>
      <c r="II172" s="471"/>
      <c r="IJ172" s="471"/>
      <c r="IK172" s="471"/>
      <c r="IL172" s="471"/>
      <c r="IM172" s="471"/>
      <c r="IN172" s="471"/>
      <c r="IO172" s="471"/>
      <c r="IP172" s="471"/>
      <c r="IQ172" s="471"/>
      <c r="IR172" s="471"/>
      <c r="IS172" s="471"/>
      <c r="IT172" s="471"/>
      <c r="IU172" s="471"/>
      <c r="IV172" s="471"/>
      <c r="IW172" s="471"/>
      <c r="IX172" s="471"/>
      <c r="IY172" s="471"/>
      <c r="IZ172" s="471"/>
      <c r="JA172" s="471"/>
      <c r="JB172" s="471"/>
      <c r="JC172" s="471"/>
      <c r="JD172" s="471"/>
      <c r="JE172" s="471"/>
      <c r="JF172" s="471"/>
      <c r="JG172" s="471"/>
      <c r="JH172" s="471"/>
      <c r="JI172" s="471"/>
      <c r="JJ172" s="471"/>
      <c r="JK172" s="471"/>
      <c r="JL172" s="471"/>
      <c r="JM172" s="471"/>
      <c r="JN172" s="471"/>
      <c r="JO172" s="471"/>
      <c r="JP172" s="471"/>
      <c r="JQ172" s="471"/>
      <c r="JR172" s="471"/>
      <c r="JS172" s="471"/>
      <c r="JT172" s="471"/>
      <c r="JU172" s="471"/>
      <c r="JV172" s="471"/>
      <c r="JW172" s="471"/>
      <c r="JX172" s="471"/>
      <c r="JY172" s="471"/>
      <c r="JZ172" s="471"/>
      <c r="KA172" s="471"/>
      <c r="KB172" s="471"/>
      <c r="KC172" s="471"/>
      <c r="KD172" s="471"/>
      <c r="KE172" s="471"/>
      <c r="KF172" s="471"/>
      <c r="KG172" s="471"/>
      <c r="KH172" s="471"/>
      <c r="KI172" s="471"/>
      <c r="KJ172" s="471"/>
      <c r="KK172" s="471"/>
      <c r="KL172" s="471"/>
    </row>
    <row r="173" spans="2:298">
      <c r="B173" s="467" t="s">
        <v>637</v>
      </c>
      <c r="C173" s="471">
        <f>AVERAGE('monthly data'!B171:B171)</f>
        <v>217.13894933440596</v>
      </c>
      <c r="D173" s="471"/>
      <c r="E173" s="471"/>
      <c r="F173" s="471"/>
      <c r="G173" s="471"/>
      <c r="H173" s="471"/>
      <c r="I173" s="471"/>
      <c r="J173" s="471"/>
      <c r="K173" s="471"/>
      <c r="L173" s="471"/>
      <c r="M173" s="471"/>
      <c r="N173" s="471"/>
      <c r="O173" s="471"/>
      <c r="P173" s="471"/>
      <c r="Q173" s="471"/>
      <c r="R173" s="471"/>
      <c r="S173" s="471"/>
      <c r="T173" s="471"/>
      <c r="U173" s="471"/>
      <c r="V173" s="471"/>
      <c r="W173" s="471"/>
      <c r="X173" s="471"/>
      <c r="Y173" s="471"/>
      <c r="Z173" s="471"/>
      <c r="AA173" s="471"/>
      <c r="AB173" s="471"/>
      <c r="AC173" s="471"/>
      <c r="AD173" s="471"/>
      <c r="AE173" s="471"/>
      <c r="AF173" s="471"/>
      <c r="AG173" s="471"/>
      <c r="AH173" s="471"/>
      <c r="AI173" s="471"/>
      <c r="AJ173" s="471"/>
      <c r="AK173" s="471"/>
      <c r="AL173" s="471"/>
      <c r="AM173" s="471"/>
      <c r="AN173" s="471"/>
      <c r="AO173" s="471"/>
      <c r="AP173" s="471"/>
      <c r="AQ173" s="471"/>
      <c r="AR173" s="471"/>
      <c r="AS173" s="471"/>
      <c r="AT173" s="471"/>
      <c r="AU173" s="471"/>
      <c r="AV173" s="471"/>
      <c r="AW173" s="471"/>
      <c r="AX173" s="471"/>
      <c r="AY173" s="471"/>
      <c r="AZ173" s="471"/>
      <c r="BA173" s="471"/>
      <c r="BB173" s="471"/>
      <c r="BC173" s="471"/>
      <c r="BD173" s="471"/>
      <c r="BE173" s="471"/>
      <c r="BF173" s="471"/>
      <c r="BG173" s="471">
        <f>AVERAGE('monthly data'!FN171:FP171)</f>
        <v>66.755874254313852</v>
      </c>
      <c r="BH173" s="471">
        <f>AVERAGE('monthly data'!FQ171:FS171)</f>
        <v>100.04498988919329</v>
      </c>
      <c r="BI173" s="471">
        <f>AVERAGE('monthly data'!FT171:FV171)</f>
        <v>99.064984369211956</v>
      </c>
      <c r="BJ173" s="471">
        <f>AVERAGE('monthly data'!FW171:FY171)</f>
        <v>96.871489980052843</v>
      </c>
      <c r="BK173" s="471">
        <f>AVERAGE('monthly data'!FZ171:GB171)</f>
        <v>95.511071172211061</v>
      </c>
      <c r="BL173" s="471">
        <f>AVERAGE('monthly data'!GC171:GE171)</f>
        <v>94.915883400429266</v>
      </c>
      <c r="BM173" s="471">
        <f>AVERAGE('monthly data'!GF171:GH171)</f>
        <v>93.976998305641516</v>
      </c>
      <c r="BN173" s="471">
        <f>AVERAGE('monthly data'!GI171:GK171)</f>
        <v>92.98001148111733</v>
      </c>
      <c r="BO173" s="471">
        <f>AVERAGE('monthly data'!GL171:GN171)</f>
        <v>93.380957518595565</v>
      </c>
      <c r="BP173" s="471">
        <f>AVERAGE('monthly data'!GO171:GQ171)</f>
        <v>95.38709882868902</v>
      </c>
      <c r="BQ173" s="471">
        <f>AVERAGE('monthly data'!GR171:GT171)</f>
        <v>96.74050822609864</v>
      </c>
      <c r="BR173" s="471">
        <f>AVERAGE('monthly data'!GU171:GW171)</f>
        <v>97.16046237899873</v>
      </c>
      <c r="BS173" s="471">
        <f>AVERAGE('monthly data'!GX171:GZ171)</f>
        <v>96.706746705479802</v>
      </c>
      <c r="BT173" s="471">
        <f>AVERAGE('monthly data'!HA171:HC171)</f>
        <v>97.46764901613092</v>
      </c>
      <c r="BU173" s="471">
        <f>AVERAGE('monthly data'!HD171:HF171)</f>
        <v>97.972685371389602</v>
      </c>
      <c r="BV173" s="471">
        <f>AVERAGE('monthly data'!HG171:HI171)</f>
        <v>99.29053120499016</v>
      </c>
      <c r="BW173" s="471">
        <f>AVERAGE('monthly data'!HJ171:HL171)</f>
        <v>100.26274126497634</v>
      </c>
      <c r="BX173" s="471">
        <f>AVERAGE('monthly data'!HM171:HO171)</f>
        <v>100.97110383757673</v>
      </c>
      <c r="BY173" s="471">
        <f>AVERAGE('monthly data'!HP171:HR171)</f>
        <v>100.47408834623701</v>
      </c>
      <c r="BZ173" s="471">
        <f>AVERAGE('monthly data'!HS171:HU171)</f>
        <v>99.549373760162482</v>
      </c>
      <c r="CA173" s="471">
        <f>AVERAGE('monthly data'!HV171:HX171)</f>
        <v>100.82414855309746</v>
      </c>
      <c r="CB173" s="471">
        <f>AVERAGE('monthly data'!HY171:IA171)</f>
        <v>101.34683763953883</v>
      </c>
      <c r="CC173" s="471">
        <f>AVERAGE('monthly data'!IB171:ID171)</f>
        <v>102.39572038828982</v>
      </c>
      <c r="CD173" s="471">
        <f>AVERAGE('monthly data'!IE171:IG171)</f>
        <v>102.15759211718971</v>
      </c>
      <c r="CE173" s="471">
        <f>AVERAGE('monthly data'!IH171:IJ171)</f>
        <v>101.57709156482075</v>
      </c>
      <c r="CF173" s="471">
        <f>AVERAGE('monthly data'!IK171:IM171)</f>
        <v>101.59802330380296</v>
      </c>
      <c r="CG173" s="471">
        <f>AVERAGE('monthly data'!IN171:IP171)</f>
        <v>102.1133055208923</v>
      </c>
      <c r="CH173" s="471">
        <f>AVERAGE('monthly data'!IQ171:IS171)</f>
        <v>101.94207667628579</v>
      </c>
      <c r="CI173" s="471">
        <f>AVERAGE('monthly data'!IT171:IV171)</f>
        <v>101.61737614522497</v>
      </c>
      <c r="CJ173" s="471">
        <f>AVERAGE('monthly data'!IW171:IY171)</f>
        <v>100.89528498035503</v>
      </c>
      <c r="CK173" s="471">
        <f>AVERAGE('monthly data'!IZ171:JB171)</f>
        <v>101.44638602288764</v>
      </c>
      <c r="CL173" s="471">
        <f>AVERAGE('monthly data'!JC171:JE171)</f>
        <v>103.53340698985782</v>
      </c>
      <c r="CM173" s="471">
        <f>AVERAGE('monthly data'!JF171:JH171)</f>
        <v>103.52125991716254</v>
      </c>
      <c r="CN173" s="471">
        <f>AVERAGE('monthly data'!JI171:JK171)</f>
        <v>103.45936834671566</v>
      </c>
      <c r="CO173" s="471">
        <f>AVERAGE('monthly data'!JL171:JN171)</f>
        <v>103.41138249255812</v>
      </c>
      <c r="CP173" s="471">
        <f>AVERAGE('monthly data'!JO171:JQ171)</f>
        <v>103.72282712799561</v>
      </c>
      <c r="CQ173" s="471">
        <f>AVERAGE('monthly data'!JR171:JT171)</f>
        <v>104.51358885052927</v>
      </c>
      <c r="CR173" s="471">
        <f>AVERAGE('monthly data'!JU171:JW171)</f>
        <v>105.16840639184052</v>
      </c>
      <c r="CS173" s="471">
        <f>AVERAGE('monthly data'!JX171:JZ171)</f>
        <v>105.31293808180732</v>
      </c>
      <c r="CT173" s="471">
        <f>AVERAGE('monthly data'!KA171:KC171)</f>
        <v>106.33677646876414</v>
      </c>
      <c r="CU173" s="471">
        <f>AVERAGE('monthly data'!KD171:KF171)</f>
        <v>107.20519017023524</v>
      </c>
      <c r="CV173" s="471">
        <f>AVERAGE('monthly data'!KG171:KI171)</f>
        <v>107.9861831627352</v>
      </c>
      <c r="CW173" s="471">
        <f>AVERAGE('monthly data'!KJ171:KL171)</f>
        <v>109.39123690029339</v>
      </c>
      <c r="CX173" s="471">
        <f>AVERAGE('monthly data'!KM171:KO171)</f>
        <v>109.7375897502784</v>
      </c>
      <c r="CY173" s="471">
        <f>AVERAGE('monthly data'!KP171:KR171)</f>
        <v>110.17452591792433</v>
      </c>
      <c r="CZ173" s="471">
        <f>AVERAGE('monthly data'!KS171:KU171)</f>
        <v>111.11969533196635</v>
      </c>
      <c r="DA173" s="471">
        <f>AVERAGE('monthly data'!KV171:KX171)</f>
        <v>111.86346475136429</v>
      </c>
      <c r="DB173" s="471">
        <f>AVERAGE('monthly data'!KY171:LA171)</f>
        <v>113.77413556225925</v>
      </c>
      <c r="DC173" s="471">
        <f>AVERAGE('monthly data'!LB171:LD171)</f>
        <v>114.90379665960175</v>
      </c>
      <c r="DD173" s="471">
        <f>AVERAGE('monthly data'!LE171:LG171)</f>
        <v>38.543091705545514</v>
      </c>
      <c r="DE173" s="471"/>
      <c r="DF173" s="471"/>
      <c r="DG173" s="471"/>
      <c r="DH173" s="471"/>
      <c r="DI173" s="471"/>
      <c r="DJ173" s="471"/>
      <c r="DK173" s="471"/>
      <c r="DL173" s="471"/>
      <c r="DM173" s="471"/>
      <c r="DN173" s="471"/>
      <c r="DO173" s="471"/>
      <c r="DP173" s="471"/>
      <c r="DQ173" s="471"/>
      <c r="DR173" s="471"/>
      <c r="DS173" s="471"/>
      <c r="DT173" s="471"/>
      <c r="DU173" s="471"/>
      <c r="DV173" s="471"/>
      <c r="DW173" s="471"/>
      <c r="DX173" s="471"/>
      <c r="DY173" s="471"/>
      <c r="DZ173" s="471"/>
      <c r="EA173" s="471"/>
      <c r="EB173" s="471"/>
      <c r="EC173" s="471"/>
      <c r="ED173" s="471"/>
      <c r="EE173" s="471"/>
      <c r="EF173" s="471"/>
      <c r="EG173" s="471"/>
      <c r="EH173" s="471"/>
      <c r="EI173" s="471"/>
      <c r="EJ173" s="471"/>
      <c r="EK173" s="471"/>
      <c r="EL173" s="471"/>
      <c r="EM173" s="471"/>
      <c r="EN173" s="471"/>
      <c r="EO173" s="471"/>
      <c r="EP173" s="471"/>
      <c r="EQ173" s="471"/>
      <c r="ER173" s="471"/>
      <c r="ES173" s="471"/>
      <c r="ET173" s="471"/>
      <c r="EU173" s="471"/>
      <c r="EV173" s="471"/>
      <c r="EW173" s="471"/>
      <c r="EX173" s="471"/>
      <c r="EY173" s="471"/>
      <c r="EZ173" s="471"/>
      <c r="FA173" s="471"/>
      <c r="FB173" s="471"/>
      <c r="FC173" s="471"/>
      <c r="FD173" s="471"/>
      <c r="FE173" s="471"/>
      <c r="FF173" s="471"/>
      <c r="FG173" s="471"/>
      <c r="FH173" s="471"/>
      <c r="FI173" s="471"/>
      <c r="FJ173" s="471"/>
      <c r="FK173" s="471"/>
      <c r="FL173" s="471"/>
      <c r="FM173" s="471"/>
      <c r="FN173" s="471"/>
      <c r="FO173" s="471"/>
      <c r="FP173" s="471"/>
      <c r="FQ173" s="471"/>
      <c r="FR173" s="471"/>
      <c r="FS173" s="471"/>
      <c r="FT173" s="471"/>
      <c r="FU173" s="471"/>
      <c r="FV173" s="471"/>
      <c r="FW173" s="471"/>
      <c r="FX173" s="471"/>
      <c r="FY173" s="471"/>
      <c r="FZ173" s="471"/>
      <c r="GA173" s="471"/>
      <c r="GB173" s="471"/>
      <c r="GC173" s="471"/>
      <c r="GD173" s="471"/>
      <c r="GE173" s="471"/>
      <c r="GF173" s="471"/>
      <c r="GG173" s="471"/>
      <c r="GH173" s="471"/>
      <c r="GI173" s="471"/>
      <c r="GJ173" s="471"/>
      <c r="GK173" s="471"/>
      <c r="GL173" s="471"/>
      <c r="GM173" s="471"/>
      <c r="GN173" s="471"/>
      <c r="GO173" s="471"/>
      <c r="GP173" s="471"/>
      <c r="GQ173" s="471"/>
      <c r="GR173" s="471"/>
      <c r="GS173" s="471"/>
      <c r="GT173" s="471"/>
      <c r="GU173" s="471"/>
      <c r="GV173" s="471"/>
      <c r="GW173" s="471"/>
      <c r="GX173" s="471"/>
      <c r="GY173" s="471"/>
      <c r="GZ173" s="471"/>
      <c r="HA173" s="471"/>
      <c r="HB173" s="471"/>
      <c r="HC173" s="471"/>
      <c r="HD173" s="471"/>
      <c r="HE173" s="471"/>
      <c r="HF173" s="471"/>
      <c r="HG173" s="471"/>
      <c r="HH173" s="471"/>
      <c r="HI173" s="471"/>
      <c r="HJ173" s="471"/>
      <c r="HK173" s="471"/>
      <c r="HL173" s="471"/>
      <c r="HM173" s="471"/>
      <c r="HN173" s="471"/>
      <c r="HO173" s="471"/>
      <c r="HP173" s="471"/>
      <c r="HQ173" s="471"/>
      <c r="HR173" s="471"/>
      <c r="HS173" s="471"/>
      <c r="HT173" s="471"/>
      <c r="HU173" s="471"/>
      <c r="HV173" s="471"/>
      <c r="HW173" s="471"/>
      <c r="HX173" s="471"/>
      <c r="HY173" s="471"/>
      <c r="HZ173" s="471"/>
      <c r="IA173" s="471"/>
      <c r="IB173" s="471"/>
      <c r="IC173" s="471"/>
      <c r="ID173" s="471"/>
      <c r="IE173" s="471"/>
      <c r="IF173" s="471"/>
      <c r="IG173" s="471"/>
      <c r="IH173" s="471"/>
      <c r="II173" s="471"/>
      <c r="IJ173" s="471"/>
      <c r="IK173" s="471"/>
      <c r="IL173" s="471"/>
      <c r="IM173" s="471"/>
      <c r="IN173" s="471"/>
      <c r="IO173" s="471"/>
      <c r="IP173" s="471"/>
      <c r="IQ173" s="471"/>
      <c r="IR173" s="471"/>
      <c r="IS173" s="471"/>
      <c r="IT173" s="471"/>
      <c r="IU173" s="471"/>
      <c r="IV173" s="471"/>
      <c r="IW173" s="471"/>
      <c r="IX173" s="471"/>
      <c r="IY173" s="471"/>
      <c r="IZ173" s="471"/>
      <c r="JA173" s="471"/>
      <c r="JB173" s="471"/>
      <c r="JC173" s="471"/>
      <c r="JD173" s="471"/>
      <c r="JE173" s="471"/>
      <c r="JF173" s="471"/>
      <c r="JG173" s="471"/>
      <c r="JH173" s="471"/>
      <c r="JI173" s="471"/>
      <c r="JJ173" s="471"/>
      <c r="JK173" s="471"/>
      <c r="JL173" s="471"/>
      <c r="JM173" s="471"/>
      <c r="JN173" s="471"/>
      <c r="JO173" s="471"/>
      <c r="JP173" s="471"/>
      <c r="JQ173" s="471"/>
      <c r="JR173" s="471"/>
      <c r="JS173" s="471"/>
      <c r="JT173" s="471"/>
      <c r="JU173" s="471"/>
      <c r="JV173" s="471"/>
      <c r="JW173" s="471"/>
      <c r="JX173" s="471"/>
      <c r="JY173" s="471"/>
      <c r="JZ173" s="471"/>
      <c r="KA173" s="471"/>
      <c r="KB173" s="471"/>
      <c r="KC173" s="471"/>
      <c r="KD173" s="471"/>
      <c r="KE173" s="471"/>
      <c r="KF173" s="471"/>
      <c r="KG173" s="471"/>
      <c r="KH173" s="471"/>
      <c r="KI173" s="471"/>
      <c r="KJ173" s="471"/>
      <c r="KK173" s="471"/>
      <c r="KL173" s="471"/>
    </row>
    <row r="174" spans="2:298">
      <c r="B174" s="467" t="s">
        <v>848</v>
      </c>
      <c r="C174" s="471">
        <f>AVERAGE('monthly data'!B172:B172)</f>
        <v>789.47178554896175</v>
      </c>
      <c r="D174" s="471"/>
      <c r="E174" s="471"/>
      <c r="F174" s="471"/>
      <c r="G174" s="471"/>
      <c r="H174" s="471"/>
      <c r="I174" s="471"/>
      <c r="J174" s="471"/>
      <c r="K174" s="471"/>
      <c r="L174" s="471"/>
      <c r="M174" s="471"/>
      <c r="N174" s="471"/>
      <c r="O174" s="471"/>
      <c r="P174" s="471"/>
      <c r="Q174" s="471"/>
      <c r="R174" s="471"/>
      <c r="S174" s="471"/>
      <c r="T174" s="471"/>
      <c r="U174" s="471"/>
      <c r="V174" s="471"/>
      <c r="W174" s="471"/>
      <c r="X174" s="471"/>
      <c r="Y174" s="471"/>
      <c r="Z174" s="471"/>
      <c r="AA174" s="471"/>
      <c r="AB174" s="471"/>
      <c r="AC174" s="471"/>
      <c r="AD174" s="471"/>
      <c r="AE174" s="471"/>
      <c r="AF174" s="471"/>
      <c r="AG174" s="471"/>
      <c r="AH174" s="471"/>
      <c r="AI174" s="471"/>
      <c r="AJ174" s="471"/>
      <c r="AK174" s="471"/>
      <c r="AL174" s="471"/>
      <c r="AM174" s="471"/>
      <c r="AN174" s="471"/>
      <c r="AO174" s="471"/>
      <c r="AP174" s="471"/>
      <c r="AQ174" s="471"/>
      <c r="AR174" s="471"/>
      <c r="AS174" s="471"/>
      <c r="AT174" s="471"/>
      <c r="AU174" s="471"/>
      <c r="AV174" s="471"/>
      <c r="AW174" s="471"/>
      <c r="AX174" s="471"/>
      <c r="AY174" s="471"/>
      <c r="AZ174" s="471"/>
      <c r="BA174" s="471"/>
      <c r="BB174" s="471"/>
      <c r="BC174" s="471"/>
      <c r="BD174" s="471"/>
      <c r="BE174" s="471"/>
      <c r="BF174" s="471"/>
      <c r="BG174" s="471">
        <f>AVERAGE('monthly data'!FN172:FP172)</f>
        <v>63.2397847531495</v>
      </c>
      <c r="BH174" s="471">
        <f>AVERAGE('monthly data'!FQ172:FS172)</f>
        <v>93.764870205856539</v>
      </c>
      <c r="BI174" s="471">
        <f>AVERAGE('monthly data'!FT172:FV172)</f>
        <v>90.900197458054365</v>
      </c>
      <c r="BJ174" s="471">
        <f>AVERAGE('monthly data'!FW172:FY172)</f>
        <v>89.296843683320517</v>
      </c>
      <c r="BK174" s="471">
        <f>AVERAGE('monthly data'!FZ172:GB172)</f>
        <v>89.932329998237947</v>
      </c>
      <c r="BL174" s="471">
        <f>AVERAGE('monthly data'!GC172:GE172)</f>
        <v>89.930656065284111</v>
      </c>
      <c r="BM174" s="471">
        <f>AVERAGE('monthly data'!GF172:GH172)</f>
        <v>88.057835192772146</v>
      </c>
      <c r="BN174" s="471">
        <f>AVERAGE('monthly data'!GI172:GK172)</f>
        <v>88.169936432619622</v>
      </c>
      <c r="BO174" s="471">
        <f>AVERAGE('monthly data'!GL172:GN172)</f>
        <v>91.826703895176124</v>
      </c>
      <c r="BP174" s="471">
        <f>AVERAGE('monthly data'!GO172:GQ172)</f>
        <v>97.574247207791146</v>
      </c>
      <c r="BQ174" s="471">
        <f>AVERAGE('monthly data'!GR172:GT172)</f>
        <v>101.31442697056237</v>
      </c>
      <c r="BR174" s="471">
        <f>AVERAGE('monthly data'!GU172:GW172)</f>
        <v>101.42991954435682</v>
      </c>
      <c r="BS174" s="471">
        <f>AVERAGE('monthly data'!GX172:GZ172)</f>
        <v>102.07658647623828</v>
      </c>
      <c r="BT174" s="471">
        <f>AVERAGE('monthly data'!HA172:HC172)</f>
        <v>104.54605333626996</v>
      </c>
      <c r="BU174" s="471">
        <f>AVERAGE('monthly data'!HD172:HF172)</f>
        <v>106.20058305260501</v>
      </c>
      <c r="BV174" s="471">
        <f>AVERAGE('monthly data'!HG172:HI172)</f>
        <v>106.72759337893366</v>
      </c>
      <c r="BW174" s="471">
        <f>AVERAGE('monthly data'!HJ172:HL172)</f>
        <v>107.79293191057316</v>
      </c>
      <c r="BX174" s="471">
        <f>AVERAGE('monthly data'!HM172:HO172)</f>
        <v>108.74772674031105</v>
      </c>
      <c r="BY174" s="471">
        <f>AVERAGE('monthly data'!HP172:HR172)</f>
        <v>109.60549381719623</v>
      </c>
      <c r="BZ174" s="471">
        <f>AVERAGE('monthly data'!HS172:HU172)</f>
        <v>110.52223794774527</v>
      </c>
      <c r="CA174" s="471">
        <f>AVERAGE('monthly data'!HV172:HX172)</f>
        <v>110.85435259773926</v>
      </c>
      <c r="CB174" s="471">
        <f>AVERAGE('monthly data'!HY172:IA172)</f>
        <v>112.23347013549058</v>
      </c>
      <c r="CC174" s="471">
        <f>AVERAGE('monthly data'!IB172:ID172)</f>
        <v>114.69950812476526</v>
      </c>
      <c r="CD174" s="471">
        <f>AVERAGE('monthly data'!IE172:IG172)</f>
        <v>115.77519719351533</v>
      </c>
      <c r="CE174" s="471">
        <f>AVERAGE('monthly data'!IH172:IJ172)</f>
        <v>117.38421401154493</v>
      </c>
      <c r="CF174" s="471">
        <f>AVERAGE('monthly data'!IK172:IM172)</f>
        <v>117.95535741309828</v>
      </c>
      <c r="CG174" s="471">
        <f>AVERAGE('monthly data'!IN172:IP172)</f>
        <v>118.06836201963506</v>
      </c>
      <c r="CH174" s="471">
        <f>AVERAGE('monthly data'!IQ172:IS172)</f>
        <v>118.35697643981922</v>
      </c>
      <c r="CI174" s="471">
        <f>AVERAGE('monthly data'!IT172:IV172)</f>
        <v>118.51610595055273</v>
      </c>
      <c r="CJ174" s="471">
        <f>AVERAGE('monthly data'!IW172:IY172)</f>
        <v>120.44570237269274</v>
      </c>
      <c r="CK174" s="471">
        <f>AVERAGE('monthly data'!IZ172:JB172)</f>
        <v>121.94640678440457</v>
      </c>
      <c r="CL174" s="471">
        <f>AVERAGE('monthly data'!JC172:JE172)</f>
        <v>125.46108570989384</v>
      </c>
      <c r="CM174" s="471">
        <f>AVERAGE('monthly data'!JF172:JH172)</f>
        <v>126.03549238800595</v>
      </c>
      <c r="CN174" s="471">
        <f>AVERAGE('monthly data'!JI172:JK172)</f>
        <v>127.74788279211951</v>
      </c>
      <c r="CO174" s="471">
        <f>AVERAGE('monthly data'!JL172:JN172)</f>
        <v>128.34386685599563</v>
      </c>
      <c r="CP174" s="471">
        <f>AVERAGE('monthly data'!JO172:JQ172)</f>
        <v>130.46762685142014</v>
      </c>
      <c r="CQ174" s="471">
        <f>AVERAGE('monthly data'!JR172:JT172)</f>
        <v>130.32498624963665</v>
      </c>
      <c r="CR174" s="471">
        <f>AVERAGE('monthly data'!JU172:JW172)</f>
        <v>130.78995408988365</v>
      </c>
      <c r="CS174" s="471">
        <f>AVERAGE('monthly data'!JX172:JZ172)</f>
        <v>130.46638279529617</v>
      </c>
      <c r="CT174" s="471">
        <f>AVERAGE('monthly data'!KA172:KC172)</f>
        <v>130.13954793703681</v>
      </c>
      <c r="CU174" s="471">
        <f>AVERAGE('monthly data'!KD172:KF172)</f>
        <v>130.64374142568911</v>
      </c>
      <c r="CV174" s="471">
        <f>AVERAGE('monthly data'!KG172:KI172)</f>
        <v>133.20520890528115</v>
      </c>
      <c r="CW174" s="471">
        <f>AVERAGE('monthly data'!KJ172:KL172)</f>
        <v>136.62746952844307</v>
      </c>
      <c r="CX174" s="471">
        <f>AVERAGE('monthly data'!KM172:KO172)</f>
        <v>135.392399834548</v>
      </c>
      <c r="CY174" s="471">
        <f>AVERAGE('monthly data'!KP172:KR172)</f>
        <v>137.13486610220255</v>
      </c>
      <c r="CZ174" s="471">
        <f>AVERAGE('monthly data'!KS172:KU172)</f>
        <v>140.01951804928925</v>
      </c>
      <c r="DA174" s="471">
        <f>AVERAGE('monthly data'!KV172:KX172)</f>
        <v>141.9337497445384</v>
      </c>
      <c r="DB174" s="471">
        <f>AVERAGE('monthly data'!KY172:LA172)</f>
        <v>141.36131810375949</v>
      </c>
      <c r="DC174" s="471">
        <f>AVERAGE('monthly data'!LB172:LD172)</f>
        <v>145.58056682381508</v>
      </c>
      <c r="DD174" s="471">
        <f>AVERAGE('monthly data'!LE172:LG172)</f>
        <v>57.824912461224557</v>
      </c>
      <c r="DE174" s="471"/>
      <c r="DF174" s="471"/>
      <c r="DG174" s="471"/>
      <c r="DH174" s="471"/>
      <c r="DI174" s="471"/>
      <c r="DJ174" s="471"/>
      <c r="DK174" s="471"/>
      <c r="DL174" s="471"/>
      <c r="DM174" s="471"/>
      <c r="DN174" s="471"/>
      <c r="DO174" s="471"/>
      <c r="DP174" s="471"/>
      <c r="DQ174" s="471"/>
      <c r="DR174" s="471"/>
      <c r="DS174" s="471"/>
      <c r="DT174" s="471"/>
      <c r="DU174" s="471"/>
      <c r="DV174" s="471"/>
      <c r="DW174" s="471"/>
      <c r="DX174" s="471"/>
      <c r="DY174" s="471"/>
      <c r="DZ174" s="471"/>
      <c r="EA174" s="471"/>
      <c r="EB174" s="471"/>
      <c r="EC174" s="471"/>
      <c r="ED174" s="471"/>
      <c r="EE174" s="471"/>
      <c r="EF174" s="471"/>
      <c r="EG174" s="471"/>
      <c r="EH174" s="471"/>
      <c r="EI174" s="471"/>
      <c r="EJ174" s="471"/>
      <c r="EK174" s="471"/>
      <c r="EL174" s="471"/>
      <c r="EM174" s="471"/>
      <c r="EN174" s="471"/>
      <c r="EO174" s="471"/>
      <c r="EP174" s="471"/>
      <c r="EQ174" s="471"/>
      <c r="ER174" s="471"/>
      <c r="ES174" s="471"/>
      <c r="ET174" s="471"/>
      <c r="EU174" s="471"/>
      <c r="EV174" s="471"/>
      <c r="EW174" s="471"/>
      <c r="EX174" s="471"/>
      <c r="EY174" s="471"/>
      <c r="EZ174" s="471"/>
      <c r="FA174" s="471"/>
      <c r="FB174" s="471"/>
      <c r="FC174" s="471"/>
      <c r="FD174" s="471"/>
      <c r="FE174" s="471"/>
      <c r="FF174" s="471"/>
      <c r="FG174" s="471"/>
      <c r="FH174" s="471"/>
      <c r="FI174" s="471"/>
      <c r="FJ174" s="471"/>
      <c r="FK174" s="471"/>
      <c r="FL174" s="471"/>
      <c r="FM174" s="471"/>
      <c r="FN174" s="471"/>
      <c r="FO174" s="471"/>
      <c r="FP174" s="471"/>
      <c r="FQ174" s="471"/>
      <c r="FR174" s="471"/>
      <c r="FS174" s="471"/>
      <c r="FT174" s="471"/>
      <c r="FU174" s="471"/>
      <c r="FV174" s="471"/>
      <c r="FW174" s="471"/>
      <c r="FX174" s="471"/>
      <c r="FY174" s="471"/>
      <c r="FZ174" s="471"/>
      <c r="GA174" s="471"/>
      <c r="GB174" s="471"/>
      <c r="GC174" s="471"/>
      <c r="GD174" s="471"/>
      <c r="GE174" s="471"/>
      <c r="GF174" s="471"/>
      <c r="GG174" s="471"/>
      <c r="GH174" s="471"/>
      <c r="GI174" s="471"/>
      <c r="GJ174" s="471"/>
      <c r="GK174" s="471"/>
      <c r="GL174" s="471"/>
      <c r="GM174" s="471"/>
      <c r="GN174" s="471"/>
      <c r="GO174" s="471"/>
      <c r="GP174" s="471"/>
      <c r="GQ174" s="471"/>
      <c r="GR174" s="471"/>
      <c r="GS174" s="471"/>
      <c r="GT174" s="471"/>
      <c r="GU174" s="471"/>
      <c r="GV174" s="471"/>
      <c r="GW174" s="471"/>
      <c r="GX174" s="471"/>
      <c r="GY174" s="471"/>
      <c r="GZ174" s="471"/>
      <c r="HA174" s="471"/>
      <c r="HB174" s="471"/>
      <c r="HC174" s="471"/>
      <c r="HD174" s="471"/>
      <c r="HE174" s="471"/>
      <c r="HF174" s="471"/>
      <c r="HG174" s="471"/>
      <c r="HH174" s="471"/>
      <c r="HI174" s="471"/>
      <c r="HJ174" s="471"/>
      <c r="HK174" s="471"/>
      <c r="HL174" s="471"/>
      <c r="HM174" s="471"/>
      <c r="HN174" s="471"/>
      <c r="HO174" s="471"/>
      <c r="HP174" s="471"/>
      <c r="HQ174" s="471"/>
      <c r="HR174" s="471"/>
      <c r="HS174" s="471"/>
      <c r="HT174" s="471"/>
      <c r="HU174" s="471"/>
      <c r="HV174" s="471"/>
      <c r="HW174" s="471"/>
      <c r="HX174" s="471"/>
      <c r="HY174" s="471"/>
      <c r="HZ174" s="471"/>
      <c r="IA174" s="471"/>
      <c r="IB174" s="471"/>
      <c r="IC174" s="471"/>
      <c r="ID174" s="471"/>
      <c r="IE174" s="471"/>
      <c r="IF174" s="471"/>
      <c r="IG174" s="471"/>
      <c r="IH174" s="471"/>
      <c r="II174" s="471"/>
      <c r="IJ174" s="471"/>
      <c r="IK174" s="471"/>
      <c r="IL174" s="471"/>
      <c r="IM174" s="471"/>
      <c r="IN174" s="471"/>
      <c r="IO174" s="471"/>
      <c r="IP174" s="471"/>
      <c r="IQ174" s="471"/>
      <c r="IR174" s="471"/>
      <c r="IS174" s="471"/>
      <c r="IT174" s="471"/>
      <c r="IU174" s="471"/>
      <c r="IV174" s="471"/>
      <c r="IW174" s="471"/>
      <c r="IX174" s="471"/>
      <c r="IY174" s="471"/>
      <c r="IZ174" s="471"/>
      <c r="JA174" s="471"/>
      <c r="JB174" s="471"/>
      <c r="JC174" s="471"/>
      <c r="JD174" s="471"/>
      <c r="JE174" s="471"/>
      <c r="JF174" s="471"/>
      <c r="JG174" s="471"/>
      <c r="JH174" s="471"/>
      <c r="JI174" s="471"/>
      <c r="JJ174" s="471"/>
      <c r="JK174" s="471"/>
      <c r="JL174" s="471"/>
      <c r="JM174" s="471"/>
      <c r="JN174" s="471"/>
      <c r="JO174" s="471"/>
      <c r="JP174" s="471"/>
      <c r="JQ174" s="471"/>
      <c r="JR174" s="471"/>
      <c r="JS174" s="471"/>
      <c r="JT174" s="471"/>
      <c r="JU174" s="471"/>
      <c r="JV174" s="471"/>
      <c r="JW174" s="471"/>
      <c r="JX174" s="471"/>
      <c r="JY174" s="471"/>
      <c r="JZ174" s="471"/>
      <c r="KA174" s="471"/>
      <c r="KB174" s="471"/>
      <c r="KC174" s="471"/>
      <c r="KD174" s="471"/>
      <c r="KE174" s="471"/>
      <c r="KF174" s="471"/>
      <c r="KG174" s="471"/>
      <c r="KH174" s="471"/>
      <c r="KI174" s="471"/>
      <c r="KJ174" s="471"/>
      <c r="KK174" s="471"/>
      <c r="KL174" s="471"/>
    </row>
    <row r="175" spans="2:298">
      <c r="B175" s="467" t="s">
        <v>34</v>
      </c>
      <c r="C175" s="471">
        <f>AVERAGE('monthly data'!B173:B173)</f>
        <v>602.61715264627458</v>
      </c>
      <c r="D175" s="471"/>
      <c r="E175" s="471"/>
      <c r="F175" s="471"/>
      <c r="G175" s="471"/>
      <c r="H175" s="471"/>
      <c r="I175" s="471"/>
      <c r="J175" s="471"/>
      <c r="K175" s="471"/>
      <c r="L175" s="471"/>
      <c r="M175" s="471"/>
      <c r="N175" s="471"/>
      <c r="O175" s="471"/>
      <c r="P175" s="471"/>
      <c r="Q175" s="471"/>
      <c r="R175" s="471"/>
      <c r="S175" s="471"/>
      <c r="T175" s="471"/>
      <c r="U175" s="471"/>
      <c r="V175" s="471"/>
      <c r="W175" s="471"/>
      <c r="X175" s="471"/>
      <c r="Y175" s="471"/>
      <c r="Z175" s="471"/>
      <c r="AA175" s="471"/>
      <c r="AB175" s="471"/>
      <c r="AC175" s="471"/>
      <c r="AD175" s="471"/>
      <c r="AE175" s="471"/>
      <c r="AF175" s="471"/>
      <c r="AG175" s="471"/>
      <c r="AH175" s="471"/>
      <c r="AI175" s="471"/>
      <c r="AJ175" s="471"/>
      <c r="AK175" s="471"/>
      <c r="AL175" s="471"/>
      <c r="AM175" s="471"/>
      <c r="AN175" s="471"/>
      <c r="AO175" s="471"/>
      <c r="AP175" s="471"/>
      <c r="AQ175" s="471"/>
      <c r="AR175" s="471"/>
      <c r="AS175" s="471"/>
      <c r="AT175" s="471"/>
      <c r="AU175" s="471"/>
      <c r="AV175" s="471"/>
      <c r="AW175" s="471"/>
      <c r="AX175" s="471"/>
      <c r="AY175" s="471"/>
      <c r="AZ175" s="471"/>
      <c r="BA175" s="471"/>
      <c r="BB175" s="471"/>
      <c r="BC175" s="471"/>
      <c r="BD175" s="471"/>
      <c r="BE175" s="471"/>
      <c r="BF175" s="471"/>
      <c r="BG175" s="471">
        <f>AVERAGE('monthly data'!FN173:FP173)</f>
        <v>51.524075323556652</v>
      </c>
      <c r="BH175" s="471">
        <f>AVERAGE('monthly data'!FQ173:FS173)</f>
        <v>77.441909452489938</v>
      </c>
      <c r="BI175" s="471">
        <f>AVERAGE('monthly data'!FT173:FV173)</f>
        <v>80.914803715825926</v>
      </c>
      <c r="BJ175" s="471">
        <f>AVERAGE('monthly data'!FW173:FY173)</f>
        <v>82.749608300365693</v>
      </c>
      <c r="BK175" s="471">
        <f>AVERAGE('monthly data'!FZ173:GB173)</f>
        <v>84.543685682510272</v>
      </c>
      <c r="BL175" s="471">
        <f>AVERAGE('monthly data'!GC173:GE173)</f>
        <v>86.508806598153626</v>
      </c>
      <c r="BM175" s="471">
        <f>AVERAGE('monthly data'!GF173:GH173)</f>
        <v>87.023130215905439</v>
      </c>
      <c r="BN175" s="471">
        <f>AVERAGE('monthly data'!GI173:GK173)</f>
        <v>89.393027306210854</v>
      </c>
      <c r="BO175" s="471">
        <f>AVERAGE('monthly data'!GL173:GN173)</f>
        <v>91.416666198065812</v>
      </c>
      <c r="BP175" s="471">
        <f>AVERAGE('monthly data'!GO173:GQ173)</f>
        <v>97.227543010975765</v>
      </c>
      <c r="BQ175" s="471">
        <f>AVERAGE('monthly data'!GR173:GT173)</f>
        <v>97.362493576712453</v>
      </c>
      <c r="BR175" s="471">
        <f>AVERAGE('monthly data'!GU173:GW173)</f>
        <v>96.361143576562242</v>
      </c>
      <c r="BS175" s="471">
        <f>AVERAGE('monthly data'!GX173:GZ173)</f>
        <v>93.898625254341368</v>
      </c>
      <c r="BT175" s="471">
        <f>AVERAGE('monthly data'!HA173:HC173)</f>
        <v>96.563868464489204</v>
      </c>
      <c r="BU175" s="471">
        <f>AVERAGE('monthly data'!HD173:HF173)</f>
        <v>95.920439621902389</v>
      </c>
      <c r="BV175" s="471">
        <f>AVERAGE('monthly data'!HG173:HI173)</f>
        <v>98.599758704759552</v>
      </c>
      <c r="BW175" s="471">
        <f>AVERAGE('monthly data'!HJ173:HL173)</f>
        <v>97.170054047773874</v>
      </c>
      <c r="BX175" s="471">
        <f>AVERAGE('monthly data'!HM173:HO173)</f>
        <v>98.806375698354103</v>
      </c>
      <c r="BY175" s="471">
        <f>AVERAGE('monthly data'!HP173:HR173)</f>
        <v>97.377317543129678</v>
      </c>
      <c r="BZ175" s="471">
        <f>AVERAGE('monthly data'!HS173:HU173)</f>
        <v>99.284746308062708</v>
      </c>
      <c r="CA175" s="471">
        <f>AVERAGE('monthly data'!HV173:HX173)</f>
        <v>99.537733161185884</v>
      </c>
      <c r="CB175" s="471">
        <f>AVERAGE('monthly data'!HY173:IA173)</f>
        <v>96.653040949190157</v>
      </c>
      <c r="CC175" s="471">
        <f>AVERAGE('monthly data'!IB173:ID173)</f>
        <v>95.418364255436074</v>
      </c>
      <c r="CD175" s="471">
        <f>AVERAGE('monthly data'!IE173:IG173)</f>
        <v>98.0652531206958</v>
      </c>
      <c r="CE175" s="471">
        <f>AVERAGE('monthly data'!IH173:IJ173)</f>
        <v>93.948219147692797</v>
      </c>
      <c r="CF175" s="471">
        <f>AVERAGE('monthly data'!IK173:IM173)</f>
        <v>94.769003891787861</v>
      </c>
      <c r="CG175" s="471">
        <f>AVERAGE('monthly data'!IN173:IP173)</f>
        <v>98.107052911136677</v>
      </c>
      <c r="CH175" s="471">
        <f>AVERAGE('monthly data'!IQ173:IS173)</f>
        <v>97.266501050204283</v>
      </c>
      <c r="CI175" s="471">
        <f>AVERAGE('monthly data'!IT173:IV173)</f>
        <v>96.781551782151169</v>
      </c>
      <c r="CJ175" s="471">
        <f>AVERAGE('monthly data'!IW173:IY173)</f>
        <v>101.94401292899306</v>
      </c>
      <c r="CK175" s="471">
        <f>AVERAGE('monthly data'!IZ173:JB173)</f>
        <v>108.14208830117406</v>
      </c>
      <c r="CL175" s="471">
        <f>AVERAGE('monthly data'!JC173:JE173)</f>
        <v>108.34145065070614</v>
      </c>
      <c r="CM175" s="471">
        <f>AVERAGE('monthly data'!JF173:JH173)</f>
        <v>110.21115133860616</v>
      </c>
      <c r="CN175" s="471">
        <f>AVERAGE('monthly data'!JI173:JK173)</f>
        <v>110.83976387767065</v>
      </c>
      <c r="CO175" s="471">
        <f>AVERAGE('monthly data'!JL173:JN173)</f>
        <v>110.28506720617594</v>
      </c>
      <c r="CP175" s="471">
        <f>AVERAGE('monthly data'!JO173:JQ173)</f>
        <v>113.98116639370782</v>
      </c>
      <c r="CQ175" s="471">
        <f>AVERAGE('monthly data'!JR173:JT173)</f>
        <v>116.28208995418896</v>
      </c>
      <c r="CR175" s="471">
        <f>AVERAGE('monthly data'!JU173:JW173)</f>
        <v>120.61889473532915</v>
      </c>
      <c r="CS175" s="471">
        <f>AVERAGE('monthly data'!JX173:JZ173)</f>
        <v>122.69629897994326</v>
      </c>
      <c r="CT175" s="471">
        <f>AVERAGE('monthly data'!KA173:KC173)</f>
        <v>124.12463384269687</v>
      </c>
      <c r="CU175" s="471">
        <f>AVERAGE('monthly data'!KD173:KF173)</f>
        <v>121.79834277796948</v>
      </c>
      <c r="CV175" s="471">
        <f>AVERAGE('monthly data'!KG173:KI173)</f>
        <v>124.09638602326673</v>
      </c>
      <c r="CW175" s="471">
        <f>AVERAGE('monthly data'!KJ173:KL173)</f>
        <v>124.25244300870412</v>
      </c>
      <c r="CX175" s="471">
        <f>AVERAGE('monthly data'!KM173:KO173)</f>
        <v>125.72408406037506</v>
      </c>
      <c r="CY175" s="471">
        <f>AVERAGE('monthly data'!KP173:KR173)</f>
        <v>126.8944931800833</v>
      </c>
      <c r="CZ175" s="471">
        <f>AVERAGE('monthly data'!KS173:KU173)</f>
        <v>133.61421370640289</v>
      </c>
      <c r="DA175" s="471">
        <f>AVERAGE('monthly data'!KV173:KX173)</f>
        <v>135.46120359540555</v>
      </c>
      <c r="DB175" s="471">
        <f>AVERAGE('monthly data'!KY173:LA173)</f>
        <v>134.90110325560971</v>
      </c>
      <c r="DC175" s="471">
        <f>AVERAGE('monthly data'!LB173:LD173)</f>
        <v>136.13972907729917</v>
      </c>
      <c r="DD175" s="471">
        <f>AVERAGE('monthly data'!LE173:LG173)</f>
        <v>46.195583479152795</v>
      </c>
      <c r="DE175" s="471"/>
      <c r="DF175" s="471"/>
      <c r="DG175" s="471"/>
      <c r="DH175" s="471"/>
      <c r="DI175" s="471"/>
      <c r="DJ175" s="471"/>
      <c r="DK175" s="471"/>
      <c r="DL175" s="471"/>
      <c r="DM175" s="471"/>
      <c r="DN175" s="471"/>
      <c r="DO175" s="471"/>
      <c r="DP175" s="471"/>
      <c r="DQ175" s="471"/>
      <c r="DR175" s="471"/>
      <c r="DS175" s="471"/>
      <c r="DT175" s="471"/>
      <c r="DU175" s="471"/>
      <c r="DV175" s="471"/>
      <c r="DW175" s="471"/>
      <c r="DX175" s="471"/>
      <c r="DY175" s="471"/>
      <c r="DZ175" s="471"/>
      <c r="EA175" s="471"/>
      <c r="EB175" s="471"/>
      <c r="EC175" s="471"/>
      <c r="ED175" s="471"/>
      <c r="EE175" s="471"/>
      <c r="EF175" s="471"/>
      <c r="EG175" s="471"/>
      <c r="EH175" s="471"/>
      <c r="EI175" s="471"/>
      <c r="EJ175" s="471"/>
      <c r="EK175" s="471"/>
      <c r="EL175" s="471"/>
      <c r="EM175" s="471"/>
      <c r="EN175" s="471"/>
      <c r="EO175" s="471"/>
      <c r="EP175" s="471"/>
      <c r="EQ175" s="471"/>
      <c r="ER175" s="471"/>
      <c r="ES175" s="471"/>
      <c r="ET175" s="471"/>
      <c r="EU175" s="471"/>
      <c r="EV175" s="471"/>
      <c r="EW175" s="471"/>
      <c r="EX175" s="471"/>
      <c r="EY175" s="471"/>
      <c r="EZ175" s="471"/>
      <c r="FA175" s="471"/>
      <c r="FB175" s="471"/>
      <c r="FC175" s="471"/>
      <c r="FD175" s="471"/>
      <c r="FE175" s="471"/>
      <c r="FF175" s="471"/>
      <c r="FG175" s="471"/>
      <c r="FH175" s="471"/>
      <c r="FI175" s="471"/>
      <c r="FJ175" s="471"/>
      <c r="FK175" s="471"/>
      <c r="FL175" s="471"/>
      <c r="FM175" s="471"/>
      <c r="FN175" s="471"/>
      <c r="FO175" s="471"/>
      <c r="FP175" s="471"/>
      <c r="FQ175" s="471"/>
      <c r="FR175" s="471"/>
      <c r="FS175" s="471"/>
      <c r="FT175" s="471"/>
      <c r="FU175" s="471"/>
      <c r="FV175" s="471"/>
      <c r="FW175" s="471"/>
      <c r="FX175" s="471"/>
      <c r="FY175" s="471"/>
      <c r="FZ175" s="471"/>
      <c r="GA175" s="471"/>
      <c r="GB175" s="471"/>
      <c r="GC175" s="471"/>
      <c r="GD175" s="471"/>
      <c r="GE175" s="471"/>
      <c r="GF175" s="471"/>
      <c r="GG175" s="471"/>
      <c r="GH175" s="471"/>
      <c r="GI175" s="471"/>
      <c r="GJ175" s="471"/>
      <c r="GK175" s="471"/>
      <c r="GL175" s="471"/>
      <c r="GM175" s="471"/>
      <c r="GN175" s="471"/>
      <c r="GO175" s="471"/>
      <c r="GP175" s="471"/>
      <c r="GQ175" s="471"/>
      <c r="GR175" s="471"/>
      <c r="GS175" s="471"/>
      <c r="GT175" s="471"/>
      <c r="GU175" s="471"/>
      <c r="GV175" s="471"/>
      <c r="GW175" s="471"/>
      <c r="GX175" s="471"/>
      <c r="GY175" s="471"/>
      <c r="GZ175" s="471"/>
      <c r="HA175" s="471"/>
      <c r="HB175" s="471"/>
      <c r="HC175" s="471"/>
      <c r="HD175" s="471"/>
      <c r="HE175" s="471"/>
      <c r="HF175" s="471"/>
      <c r="HG175" s="471"/>
      <c r="HH175" s="471"/>
      <c r="HI175" s="471"/>
      <c r="HJ175" s="471"/>
      <c r="HK175" s="471"/>
      <c r="HL175" s="471"/>
      <c r="HM175" s="471"/>
      <c r="HN175" s="471"/>
      <c r="HO175" s="471"/>
      <c r="HP175" s="471"/>
      <c r="HQ175" s="471"/>
      <c r="HR175" s="471"/>
      <c r="HS175" s="471"/>
      <c r="HT175" s="471"/>
      <c r="HU175" s="471"/>
      <c r="HV175" s="471"/>
      <c r="HW175" s="471"/>
      <c r="HX175" s="471"/>
      <c r="HY175" s="471"/>
      <c r="HZ175" s="471"/>
      <c r="IA175" s="471"/>
      <c r="IB175" s="471"/>
      <c r="IC175" s="471"/>
      <c r="ID175" s="471"/>
      <c r="IE175" s="471"/>
      <c r="IF175" s="471"/>
      <c r="IG175" s="471"/>
      <c r="IH175" s="471"/>
      <c r="II175" s="471"/>
      <c r="IJ175" s="471"/>
      <c r="IK175" s="471"/>
      <c r="IL175" s="471"/>
      <c r="IM175" s="471"/>
      <c r="IN175" s="471"/>
      <c r="IO175" s="471"/>
      <c r="IP175" s="471"/>
      <c r="IQ175" s="471"/>
      <c r="IR175" s="471"/>
      <c r="IS175" s="471"/>
      <c r="IT175" s="471"/>
      <c r="IU175" s="471"/>
      <c r="IV175" s="471"/>
      <c r="IW175" s="471"/>
      <c r="IX175" s="471"/>
      <c r="IY175" s="471"/>
      <c r="IZ175" s="471"/>
      <c r="JA175" s="471"/>
      <c r="JB175" s="471"/>
      <c r="JC175" s="471"/>
      <c r="JD175" s="471"/>
      <c r="JE175" s="471"/>
      <c r="JF175" s="471"/>
      <c r="JG175" s="471"/>
      <c r="JH175" s="471"/>
      <c r="JI175" s="471"/>
      <c r="JJ175" s="471"/>
      <c r="JK175" s="471"/>
      <c r="JL175" s="471"/>
      <c r="JM175" s="471"/>
      <c r="JN175" s="471"/>
      <c r="JO175" s="471"/>
      <c r="JP175" s="471"/>
      <c r="JQ175" s="471"/>
      <c r="JR175" s="471"/>
      <c r="JS175" s="471"/>
      <c r="JT175" s="471"/>
      <c r="JU175" s="471"/>
      <c r="JV175" s="471"/>
      <c r="JW175" s="471"/>
      <c r="JX175" s="471"/>
      <c r="JY175" s="471"/>
      <c r="JZ175" s="471"/>
      <c r="KA175" s="471"/>
      <c r="KB175" s="471"/>
      <c r="KC175" s="471"/>
      <c r="KD175" s="471"/>
      <c r="KE175" s="471"/>
      <c r="KF175" s="471"/>
      <c r="KG175" s="471"/>
      <c r="KH175" s="471"/>
      <c r="KI175" s="471"/>
      <c r="KJ175" s="471"/>
      <c r="KK175" s="471"/>
      <c r="KL175" s="471"/>
    </row>
    <row r="176" spans="2:298">
      <c r="B176" s="467" t="s">
        <v>847</v>
      </c>
      <c r="C176" s="471">
        <f>AVERAGE('monthly data'!B174:B174)</f>
        <v>160.98753901717066</v>
      </c>
      <c r="D176" s="471"/>
      <c r="E176" s="471"/>
      <c r="F176" s="471"/>
      <c r="G176" s="471"/>
      <c r="H176" s="471"/>
      <c r="I176" s="471"/>
      <c r="J176" s="471"/>
      <c r="K176" s="471"/>
      <c r="L176" s="471"/>
      <c r="M176" s="471"/>
      <c r="N176" s="471"/>
      <c r="O176" s="471"/>
      <c r="P176" s="471"/>
      <c r="Q176" s="471"/>
      <c r="R176" s="471"/>
      <c r="S176" s="471"/>
      <c r="T176" s="471"/>
      <c r="U176" s="471"/>
      <c r="V176" s="471"/>
      <c r="W176" s="471"/>
      <c r="X176" s="471"/>
      <c r="Y176" s="471"/>
      <c r="Z176" s="471"/>
      <c r="AA176" s="471"/>
      <c r="AB176" s="471"/>
      <c r="AC176" s="471"/>
      <c r="AD176" s="471"/>
      <c r="AE176" s="471"/>
      <c r="AF176" s="471"/>
      <c r="AG176" s="471"/>
      <c r="AH176" s="471"/>
      <c r="AI176" s="471"/>
      <c r="AJ176" s="471"/>
      <c r="AK176" s="471"/>
      <c r="AL176" s="471"/>
      <c r="AM176" s="471"/>
      <c r="AN176" s="471"/>
      <c r="AO176" s="471"/>
      <c r="AP176" s="471"/>
      <c r="AQ176" s="471"/>
      <c r="AR176" s="471"/>
      <c r="AS176" s="471"/>
      <c r="AT176" s="471"/>
      <c r="AU176" s="471"/>
      <c r="AV176" s="471"/>
      <c r="AW176" s="471"/>
      <c r="AX176" s="471"/>
      <c r="AY176" s="471"/>
      <c r="AZ176" s="471"/>
      <c r="BA176" s="471"/>
      <c r="BB176" s="471"/>
      <c r="BC176" s="471"/>
      <c r="BD176" s="471"/>
      <c r="BE176" s="471"/>
      <c r="BF176" s="471"/>
      <c r="BG176" s="471">
        <f>AVERAGE('monthly data'!FN174:FP174)</f>
        <v>54.311406765483525</v>
      </c>
      <c r="BH176" s="471">
        <f>AVERAGE('monthly data'!FQ174:FS174)</f>
        <v>82.558472223128831</v>
      </c>
      <c r="BI176" s="471">
        <f>AVERAGE('monthly data'!FT174:FV174)</f>
        <v>83.105210510627828</v>
      </c>
      <c r="BJ176" s="471">
        <f>AVERAGE('monthly data'!FW174:FY174)</f>
        <v>84.622466384149689</v>
      </c>
      <c r="BK176" s="471">
        <f>AVERAGE('monthly data'!FZ174:GB174)</f>
        <v>83.250268907150101</v>
      </c>
      <c r="BL176" s="471">
        <f>AVERAGE('monthly data'!GC174:GE174)</f>
        <v>87.206807920156578</v>
      </c>
      <c r="BM176" s="471">
        <f>AVERAGE('monthly data'!GF174:GH174)</f>
        <v>86.805097402365675</v>
      </c>
      <c r="BN176" s="471">
        <f>AVERAGE('monthly data'!GI174:GK174)</f>
        <v>87.697603823925576</v>
      </c>
      <c r="BO176" s="471">
        <f>AVERAGE('monthly data'!GL174:GN174)</f>
        <v>86.315451548969349</v>
      </c>
      <c r="BP176" s="471">
        <f>AVERAGE('monthly data'!GO174:GQ174)</f>
        <v>91.374329930503222</v>
      </c>
      <c r="BQ176" s="471">
        <f>AVERAGE('monthly data'!GR174:GT174)</f>
        <v>92.734157128607634</v>
      </c>
      <c r="BR176" s="471">
        <f>AVERAGE('monthly data'!GU174:GW174)</f>
        <v>94.485403119019125</v>
      </c>
      <c r="BS176" s="471">
        <f>AVERAGE('monthly data'!GX174:GZ174)</f>
        <v>92.788520336827162</v>
      </c>
      <c r="BT176" s="471">
        <f>AVERAGE('monthly data'!HA174:HC174)</f>
        <v>98.79634748925946</v>
      </c>
      <c r="BU176" s="471">
        <f>AVERAGE('monthly data'!HD174:HF174)</f>
        <v>97.947500859660195</v>
      </c>
      <c r="BV176" s="471">
        <f>AVERAGE('monthly data'!HG174:HI174)</f>
        <v>99.874017050322308</v>
      </c>
      <c r="BW176" s="471">
        <f>AVERAGE('monthly data'!HJ174:HL174)</f>
        <v>98.535642854749426</v>
      </c>
      <c r="BX176" s="471">
        <f>AVERAGE('monthly data'!HM174:HO174)</f>
        <v>101.98668362430222</v>
      </c>
      <c r="BY176" s="471">
        <f>AVERAGE('monthly data'!HP174:HR174)</f>
        <v>99.22945670507238</v>
      </c>
      <c r="BZ176" s="471">
        <f>AVERAGE('monthly data'!HS174:HU174)</f>
        <v>100.0536609992397</v>
      </c>
      <c r="CA176" s="471">
        <f>AVERAGE('monthly data'!HV174:HX174)</f>
        <v>99.815866582365018</v>
      </c>
      <c r="CB176" s="471">
        <f>AVERAGE('monthly data'!HY174:IA174)</f>
        <v>100.43520081506365</v>
      </c>
      <c r="CC176" s="471">
        <f>AVERAGE('monthly data'!IB174:ID174)</f>
        <v>100.61816127654096</v>
      </c>
      <c r="CD176" s="471">
        <f>AVERAGE('monthly data'!IE174:IG174)</f>
        <v>101.2083861017688</v>
      </c>
      <c r="CE176" s="471">
        <f>AVERAGE('monthly data'!IH174:IJ174)</f>
        <v>99.508840456132361</v>
      </c>
      <c r="CF176" s="471">
        <f>AVERAGE('monthly data'!IK174:IM174)</f>
        <v>99.831473437814338</v>
      </c>
      <c r="CG176" s="471">
        <f>AVERAGE('monthly data'!IN174:IP174)</f>
        <v>102.84836826873918</v>
      </c>
      <c r="CH176" s="471">
        <f>AVERAGE('monthly data'!IQ174:IS174)</f>
        <v>104.15440919976281</v>
      </c>
      <c r="CI176" s="471">
        <f>AVERAGE('monthly data'!IT174:IV174)</f>
        <v>103.66912764871518</v>
      </c>
      <c r="CJ176" s="471">
        <f>AVERAGE('monthly data'!IW174:IY174)</f>
        <v>106.00592559141329</v>
      </c>
      <c r="CK176" s="471">
        <f>AVERAGE('monthly data'!IZ174:JB174)</f>
        <v>106.82455489095263</v>
      </c>
      <c r="CL176" s="471">
        <f>AVERAGE('monthly data'!JC174:JE174)</f>
        <v>105.89850151986651</v>
      </c>
      <c r="CM176" s="471">
        <f>AVERAGE('monthly data'!JF174:JH174)</f>
        <v>108.08012150151741</v>
      </c>
      <c r="CN176" s="471">
        <f>AVERAGE('monthly data'!JI174:JK174)</f>
        <v>111.56074341389144</v>
      </c>
      <c r="CO176" s="471">
        <f>AVERAGE('monthly data'!JL174:JN174)</f>
        <v>110.5855581197394</v>
      </c>
      <c r="CP176" s="471">
        <f>AVERAGE('monthly data'!JO174:JQ174)</f>
        <v>112.60598694464933</v>
      </c>
      <c r="CQ176" s="471">
        <f>AVERAGE('monthly data'!JR174:JT174)</f>
        <v>115.92966460718519</v>
      </c>
      <c r="CR176" s="471">
        <f>AVERAGE('monthly data'!JU174:JW174)</f>
        <v>125.69890019625454</v>
      </c>
      <c r="CS176" s="471">
        <f>AVERAGE('monthly data'!JX174:JZ174)</f>
        <v>122.71207924144271</v>
      </c>
      <c r="CT176" s="471">
        <f>AVERAGE('monthly data'!KA174:KC174)</f>
        <v>121.99976757143811</v>
      </c>
      <c r="CU176" s="471">
        <f>AVERAGE('monthly data'!KD174:KF174)</f>
        <v>118.19867051112566</v>
      </c>
      <c r="CV176" s="471">
        <f>AVERAGE('monthly data'!KG174:KI174)</f>
        <v>120.56163063983848</v>
      </c>
      <c r="CW176" s="471">
        <f>AVERAGE('monthly data'!KJ174:KL174)</f>
        <v>120.45951142762642</v>
      </c>
      <c r="CX176" s="471">
        <f>AVERAGE('monthly data'!KM174:KO174)</f>
        <v>122.66946276134581</v>
      </c>
      <c r="CY176" s="471">
        <f>AVERAGE('monthly data'!KP174:KR174)</f>
        <v>129.03807584986052</v>
      </c>
      <c r="CZ176" s="471">
        <f>AVERAGE('monthly data'!KS174:KU174)</f>
        <v>133.97142264606262</v>
      </c>
      <c r="DA176" s="471">
        <f>AVERAGE('monthly data'!KV174:KX174)</f>
        <v>126.78663497663347</v>
      </c>
      <c r="DB176" s="471">
        <f>AVERAGE('monthly data'!KY174:LA174)</f>
        <v>129.6843615122846</v>
      </c>
      <c r="DC176" s="471">
        <f>AVERAGE('monthly data'!LB174:LD174)</f>
        <v>130.63824132118054</v>
      </c>
      <c r="DD176" s="471">
        <f>AVERAGE('monthly data'!LE174:LG174)</f>
        <v>43.640198416230142</v>
      </c>
      <c r="DE176" s="471"/>
      <c r="DF176" s="471"/>
      <c r="DG176" s="471"/>
      <c r="DH176" s="471"/>
      <c r="DI176" s="471"/>
      <c r="DJ176" s="471"/>
      <c r="DK176" s="471"/>
      <c r="DL176" s="471"/>
      <c r="DM176" s="471"/>
      <c r="DN176" s="471"/>
      <c r="DO176" s="471"/>
      <c r="DP176" s="471"/>
      <c r="DQ176" s="471"/>
      <c r="DR176" s="471"/>
      <c r="DS176" s="471"/>
      <c r="DT176" s="471"/>
      <c r="DU176" s="471"/>
      <c r="DV176" s="471"/>
      <c r="DW176" s="471"/>
      <c r="DX176" s="471"/>
      <c r="DY176" s="471"/>
      <c r="DZ176" s="471"/>
      <c r="EA176" s="471"/>
      <c r="EB176" s="471"/>
      <c r="EC176" s="471"/>
      <c r="ED176" s="471"/>
      <c r="EE176" s="471"/>
      <c r="EF176" s="471"/>
      <c r="EG176" s="471"/>
      <c r="EH176" s="471"/>
      <c r="EI176" s="471"/>
      <c r="EJ176" s="471"/>
      <c r="EK176" s="471"/>
      <c r="EL176" s="471"/>
      <c r="EM176" s="471"/>
      <c r="EN176" s="471"/>
      <c r="EO176" s="471"/>
      <c r="EP176" s="471"/>
      <c r="EQ176" s="471"/>
      <c r="ER176" s="471"/>
      <c r="ES176" s="471"/>
      <c r="ET176" s="471"/>
      <c r="EU176" s="471"/>
      <c r="EV176" s="471"/>
      <c r="EW176" s="471"/>
      <c r="EX176" s="471"/>
      <c r="EY176" s="471"/>
      <c r="EZ176" s="471"/>
      <c r="FA176" s="471"/>
      <c r="FB176" s="471"/>
      <c r="FC176" s="471"/>
      <c r="FD176" s="471"/>
      <c r="FE176" s="471"/>
      <c r="FF176" s="471"/>
      <c r="FG176" s="471"/>
      <c r="FH176" s="471"/>
      <c r="FI176" s="471"/>
      <c r="FJ176" s="471"/>
      <c r="FK176" s="471"/>
      <c r="FL176" s="471"/>
      <c r="FM176" s="471"/>
      <c r="FN176" s="471"/>
      <c r="FO176" s="471"/>
      <c r="FP176" s="471"/>
      <c r="FQ176" s="471"/>
      <c r="FR176" s="471"/>
      <c r="FS176" s="471"/>
      <c r="FT176" s="471"/>
      <c r="FU176" s="471"/>
      <c r="FV176" s="471"/>
      <c r="FW176" s="471"/>
      <c r="FX176" s="471"/>
      <c r="FY176" s="471"/>
      <c r="FZ176" s="471"/>
      <c r="GA176" s="471"/>
      <c r="GB176" s="471"/>
      <c r="GC176" s="471"/>
      <c r="GD176" s="471"/>
      <c r="GE176" s="471"/>
      <c r="GF176" s="471"/>
      <c r="GG176" s="471"/>
      <c r="GH176" s="471"/>
      <c r="GI176" s="471"/>
      <c r="GJ176" s="471"/>
      <c r="GK176" s="471"/>
      <c r="GL176" s="471"/>
      <c r="GM176" s="471"/>
      <c r="GN176" s="471"/>
      <c r="GO176" s="471"/>
      <c r="GP176" s="471"/>
      <c r="GQ176" s="471"/>
      <c r="GR176" s="471"/>
      <c r="GS176" s="471"/>
      <c r="GT176" s="471"/>
      <c r="GU176" s="471"/>
      <c r="GV176" s="471"/>
      <c r="GW176" s="471"/>
      <c r="GX176" s="471"/>
      <c r="GY176" s="471"/>
      <c r="GZ176" s="471"/>
      <c r="HA176" s="471"/>
      <c r="HB176" s="471"/>
      <c r="HC176" s="471"/>
      <c r="HD176" s="471"/>
      <c r="HE176" s="471"/>
      <c r="HF176" s="471"/>
      <c r="HG176" s="471"/>
      <c r="HH176" s="471"/>
      <c r="HI176" s="471"/>
      <c r="HJ176" s="471"/>
      <c r="HK176" s="471"/>
      <c r="HL176" s="471"/>
      <c r="HM176" s="471"/>
      <c r="HN176" s="471"/>
      <c r="HO176" s="471"/>
      <c r="HP176" s="471"/>
      <c r="HQ176" s="471"/>
      <c r="HR176" s="471"/>
      <c r="HS176" s="471"/>
      <c r="HT176" s="471"/>
      <c r="HU176" s="471"/>
      <c r="HV176" s="471"/>
      <c r="HW176" s="471"/>
      <c r="HX176" s="471"/>
      <c r="HY176" s="471"/>
      <c r="HZ176" s="471"/>
      <c r="IA176" s="471"/>
      <c r="IB176" s="471"/>
      <c r="IC176" s="471"/>
      <c r="ID176" s="471"/>
      <c r="IE176" s="471"/>
      <c r="IF176" s="471"/>
      <c r="IG176" s="471"/>
      <c r="IH176" s="471"/>
      <c r="II176" s="471"/>
      <c r="IJ176" s="471"/>
      <c r="IK176" s="471"/>
      <c r="IL176" s="471"/>
      <c r="IM176" s="471"/>
      <c r="IN176" s="471"/>
      <c r="IO176" s="471"/>
      <c r="IP176" s="471"/>
      <c r="IQ176" s="471"/>
      <c r="IR176" s="471"/>
      <c r="IS176" s="471"/>
      <c r="IT176" s="471"/>
      <c r="IU176" s="471"/>
      <c r="IV176" s="471"/>
      <c r="IW176" s="471"/>
      <c r="IX176" s="471"/>
      <c r="IY176" s="471"/>
      <c r="IZ176" s="471"/>
      <c r="JA176" s="471"/>
      <c r="JB176" s="471"/>
      <c r="JC176" s="471"/>
      <c r="JD176" s="471"/>
      <c r="JE176" s="471"/>
      <c r="JF176" s="471"/>
      <c r="JG176" s="471"/>
      <c r="JH176" s="471"/>
      <c r="JI176" s="471"/>
      <c r="JJ176" s="471"/>
      <c r="JK176" s="471"/>
      <c r="JL176" s="471"/>
      <c r="JM176" s="471"/>
      <c r="JN176" s="471"/>
      <c r="JO176" s="471"/>
      <c r="JP176" s="471"/>
      <c r="JQ176" s="471"/>
      <c r="JR176" s="471"/>
      <c r="JS176" s="471"/>
      <c r="JT176" s="471"/>
      <c r="JU176" s="471"/>
      <c r="JV176" s="471"/>
      <c r="JW176" s="471"/>
      <c r="JX176" s="471"/>
      <c r="JY176" s="471"/>
      <c r="JZ176" s="471"/>
      <c r="KA176" s="471"/>
      <c r="KB176" s="471"/>
      <c r="KC176" s="471"/>
      <c r="KD176" s="471"/>
      <c r="KE176" s="471"/>
      <c r="KF176" s="471"/>
      <c r="KG176" s="471"/>
      <c r="KH176" s="471"/>
      <c r="KI176" s="471"/>
      <c r="KJ176" s="471"/>
      <c r="KK176" s="471"/>
      <c r="KL176" s="471"/>
    </row>
    <row r="177" spans="1:298">
      <c r="B177" s="467" t="s">
        <v>910</v>
      </c>
      <c r="C177" s="471">
        <f>AVERAGE('monthly data'!B175:B175)</f>
        <v>441.62961362910391</v>
      </c>
      <c r="D177" s="471"/>
      <c r="E177" s="471"/>
      <c r="F177" s="471"/>
      <c r="G177" s="471"/>
      <c r="H177" s="471"/>
      <c r="I177" s="471"/>
      <c r="J177" s="471"/>
      <c r="K177" s="471"/>
      <c r="L177" s="471"/>
      <c r="M177" s="471"/>
      <c r="N177" s="471"/>
      <c r="O177" s="471"/>
      <c r="P177" s="471"/>
      <c r="Q177" s="471"/>
      <c r="R177" s="471"/>
      <c r="S177" s="471"/>
      <c r="T177" s="471"/>
      <c r="U177" s="471"/>
      <c r="V177" s="471"/>
      <c r="W177" s="471"/>
      <c r="X177" s="471"/>
      <c r="Y177" s="471"/>
      <c r="Z177" s="471"/>
      <c r="AA177" s="471"/>
      <c r="AB177" s="471"/>
      <c r="AC177" s="471"/>
      <c r="AD177" s="471"/>
      <c r="AE177" s="471"/>
      <c r="AF177" s="471"/>
      <c r="AG177" s="471"/>
      <c r="AH177" s="471"/>
      <c r="AI177" s="471"/>
      <c r="AJ177" s="471"/>
      <c r="AK177" s="471"/>
      <c r="AL177" s="471"/>
      <c r="AM177" s="471"/>
      <c r="AN177" s="471"/>
      <c r="AO177" s="471"/>
      <c r="AP177" s="471"/>
      <c r="AQ177" s="471"/>
      <c r="AR177" s="471"/>
      <c r="AS177" s="471"/>
      <c r="AT177" s="471"/>
      <c r="AU177" s="471"/>
      <c r="AV177" s="471"/>
      <c r="AW177" s="471"/>
      <c r="AX177" s="471"/>
      <c r="AY177" s="471"/>
      <c r="AZ177" s="471"/>
      <c r="BA177" s="471"/>
      <c r="BB177" s="471"/>
      <c r="BC177" s="471"/>
      <c r="BD177" s="471"/>
      <c r="BE177" s="471"/>
      <c r="BF177" s="471"/>
      <c r="BG177" s="471">
        <f>AVERAGE('monthly data'!FN175:FP175)</f>
        <v>50.508007525082782</v>
      </c>
      <c r="BH177" s="471">
        <f>AVERAGE('monthly data'!FQ175:FS175)</f>
        <v>75.576765396811197</v>
      </c>
      <c r="BI177" s="471">
        <f>AVERAGE('monthly data'!FT175:FV175)</f>
        <v>80.116333259001451</v>
      </c>
      <c r="BJ177" s="471">
        <f>AVERAGE('monthly data'!FW175:FY175)</f>
        <v>82.066894087975882</v>
      </c>
      <c r="BK177" s="471">
        <f>AVERAGE('monthly data'!FZ175:GB175)</f>
        <v>85.01517576642398</v>
      </c>
      <c r="BL177" s="471">
        <f>AVERAGE('monthly data'!GC175:GE175)</f>
        <v>86.254363708473761</v>
      </c>
      <c r="BM177" s="471">
        <f>AVERAGE('monthly data'!GF175:GH175)</f>
        <v>87.102609863541204</v>
      </c>
      <c r="BN177" s="471">
        <f>AVERAGE('monthly data'!GI175:GK175)</f>
        <v>90.011061164407366</v>
      </c>
      <c r="BO177" s="471">
        <f>AVERAGE('monthly data'!GL175:GN175)</f>
        <v>93.27621539271307</v>
      </c>
      <c r="BP177" s="471">
        <f>AVERAGE('monthly data'!GO175:GQ175)</f>
        <v>99.361218697769189</v>
      </c>
      <c r="BQ177" s="471">
        <f>AVERAGE('monthly data'!GR175:GT175)</f>
        <v>99.049664163849855</v>
      </c>
      <c r="BR177" s="471">
        <f>AVERAGE('monthly data'!GU175:GW175)</f>
        <v>97.044908502590076</v>
      </c>
      <c r="BS177" s="471">
        <f>AVERAGE('monthly data'!GX175:GZ175)</f>
        <v>94.303292543866846</v>
      </c>
      <c r="BT177" s="471">
        <f>AVERAGE('monthly data'!HA175:HC175)</f>
        <v>95.750061389479413</v>
      </c>
      <c r="BU177" s="471">
        <f>AVERAGE('monthly data'!HD175:HF175)</f>
        <v>95.18151363045429</v>
      </c>
      <c r="BV177" s="471">
        <f>AVERAGE('monthly data'!HG175:HI175)</f>
        <v>98.135252456099067</v>
      </c>
      <c r="BW177" s="471">
        <f>AVERAGE('monthly data'!HJ175:HL175)</f>
        <v>96.672255044808864</v>
      </c>
      <c r="BX177" s="471">
        <f>AVERAGE('monthly data'!HM175:HO175)</f>
        <v>97.647055918804242</v>
      </c>
      <c r="BY177" s="471">
        <f>AVERAGE('monthly data'!HP175:HR175)</f>
        <v>96.702156013203634</v>
      </c>
      <c r="BZ177" s="471">
        <f>AVERAGE('monthly data'!HS175:HU175)</f>
        <v>99.004453320394802</v>
      </c>
      <c r="CA177" s="471">
        <f>AVERAGE('monthly data'!HV175:HX175)</f>
        <v>99.436344998770551</v>
      </c>
      <c r="CB177" s="471">
        <f>AVERAGE('monthly data'!HY175:IA175)</f>
        <v>95.274327678644298</v>
      </c>
      <c r="CC177" s="471">
        <f>AVERAGE('monthly data'!IB175:ID175)</f>
        <v>93.522878762654969</v>
      </c>
      <c r="CD177" s="471">
        <f>AVERAGE('monthly data'!IE175:IG175)</f>
        <v>96.919484748714282</v>
      </c>
      <c r="CE177" s="471">
        <f>AVERAGE('monthly data'!IH175:IJ175)</f>
        <v>91.92120213564084</v>
      </c>
      <c r="CF177" s="471">
        <f>AVERAGE('monthly data'!IK175:IM175)</f>
        <v>92.923578475527961</v>
      </c>
      <c r="CG177" s="471">
        <f>AVERAGE('monthly data'!IN175:IP175)</f>
        <v>96.378698046406569</v>
      </c>
      <c r="CH177" s="471">
        <f>AVERAGE('monthly data'!IQ175:IS175)</f>
        <v>94.755647276469347</v>
      </c>
      <c r="CI177" s="471">
        <f>AVERAGE('monthly data'!IT175:IV175)</f>
        <v>94.270819135758913</v>
      </c>
      <c r="CJ177" s="471">
        <f>AVERAGE('monthly data'!IW175:IY175)</f>
        <v>100.46332118404386</v>
      </c>
      <c r="CK177" s="471">
        <f>AVERAGE('monthly data'!IZ175:JB175)</f>
        <v>108.62236963815565</v>
      </c>
      <c r="CL177" s="471">
        <f>AVERAGE('monthly data'!JC175:JE175)</f>
        <v>109.23198053452934</v>
      </c>
      <c r="CM177" s="471">
        <f>AVERAGE('monthly data'!JF175:JH175)</f>
        <v>110.98797707324358</v>
      </c>
      <c r="CN177" s="471">
        <f>AVERAGE('monthly data'!JI175:JK175)</f>
        <v>110.57694472416297</v>
      </c>
      <c r="CO177" s="471">
        <f>AVERAGE('monthly data'!JL175:JN175)</f>
        <v>110.17552905207872</v>
      </c>
      <c r="CP177" s="471">
        <f>AVERAGE('monthly data'!JO175:JQ175)</f>
        <v>114.48246147985856</v>
      </c>
      <c r="CQ177" s="471">
        <f>AVERAGE('monthly data'!JR175:JT175)</f>
        <v>116.4105598021124</v>
      </c>
      <c r="CR177" s="471">
        <f>AVERAGE('monthly data'!JU175:JW175)</f>
        <v>118.76707694025937</v>
      </c>
      <c r="CS177" s="471">
        <f>AVERAGE('monthly data'!JX175:JZ175)</f>
        <v>122.69054659064362</v>
      </c>
      <c r="CT177" s="471">
        <f>AVERAGE('monthly data'!KA175:KC175)</f>
        <v>124.89921276855176</v>
      </c>
      <c r="CU177" s="471">
        <f>AVERAGE('monthly data'!KD175:KF175)</f>
        <v>123.11053372174581</v>
      </c>
      <c r="CV177" s="471">
        <f>AVERAGE('monthly data'!KG175:KI175)</f>
        <v>125.38491277202708</v>
      </c>
      <c r="CW177" s="471">
        <f>AVERAGE('monthly data'!KJ175:KL175)</f>
        <v>125.63508289981212</v>
      </c>
      <c r="CX177" s="471">
        <f>AVERAGE('monthly data'!KM175:KO175)</f>
        <v>126.83758720958451</v>
      </c>
      <c r="CY177" s="471">
        <f>AVERAGE('monthly data'!KP175:KR175)</f>
        <v>126.11309155293357</v>
      </c>
      <c r="CZ177" s="471">
        <f>AVERAGE('monthly data'!KS175:KU175)</f>
        <v>133.48400009224284</v>
      </c>
      <c r="DA177" s="471">
        <f>AVERAGE('monthly data'!KV175:KX175)</f>
        <v>138.62334990732504</v>
      </c>
      <c r="DB177" s="471">
        <f>AVERAGE('monthly data'!KY175:LA175)</f>
        <v>136.80276561933741</v>
      </c>
      <c r="DC177" s="471">
        <f>AVERAGE('monthly data'!LB175:LD175)</f>
        <v>138.14519009589483</v>
      </c>
      <c r="DD177" s="471">
        <f>AVERAGE('monthly data'!LE175:LG175)</f>
        <v>47.127099708647883</v>
      </c>
      <c r="DE177" s="471"/>
      <c r="DF177" s="471"/>
      <c r="DG177" s="471"/>
      <c r="DH177" s="471"/>
      <c r="DI177" s="471"/>
      <c r="DJ177" s="471"/>
      <c r="DK177" s="471"/>
      <c r="DL177" s="471"/>
      <c r="DM177" s="471"/>
      <c r="DN177" s="471"/>
      <c r="DO177" s="471"/>
      <c r="DP177" s="471"/>
      <c r="DQ177" s="471"/>
      <c r="DR177" s="471"/>
      <c r="DS177" s="471"/>
      <c r="DT177" s="471"/>
      <c r="DU177" s="471"/>
      <c r="DV177" s="471"/>
      <c r="DW177" s="471"/>
      <c r="DX177" s="471"/>
      <c r="DY177" s="471"/>
      <c r="DZ177" s="471"/>
      <c r="EA177" s="471"/>
      <c r="EB177" s="471"/>
      <c r="EC177" s="471"/>
      <c r="ED177" s="471"/>
      <c r="EE177" s="471"/>
      <c r="EF177" s="471"/>
      <c r="EG177" s="471"/>
      <c r="EH177" s="471"/>
      <c r="EI177" s="471"/>
      <c r="EJ177" s="471"/>
      <c r="EK177" s="471"/>
      <c r="EL177" s="471"/>
      <c r="EM177" s="471"/>
      <c r="EN177" s="471"/>
      <c r="EO177" s="471"/>
      <c r="EP177" s="471"/>
      <c r="EQ177" s="471"/>
      <c r="ER177" s="471"/>
      <c r="ES177" s="471"/>
      <c r="ET177" s="471"/>
      <c r="EU177" s="471"/>
      <c r="EV177" s="471"/>
      <c r="EW177" s="471"/>
      <c r="EX177" s="471"/>
      <c r="EY177" s="471"/>
      <c r="EZ177" s="471"/>
      <c r="FA177" s="471"/>
      <c r="FB177" s="471"/>
      <c r="FC177" s="471"/>
      <c r="FD177" s="471"/>
      <c r="FE177" s="471"/>
      <c r="FF177" s="471"/>
      <c r="FG177" s="471"/>
      <c r="FH177" s="471"/>
      <c r="FI177" s="471"/>
      <c r="FJ177" s="471"/>
      <c r="FK177" s="471"/>
      <c r="FL177" s="471"/>
      <c r="FM177" s="471"/>
      <c r="FN177" s="471"/>
      <c r="FO177" s="471"/>
      <c r="FP177" s="471"/>
      <c r="FQ177" s="471"/>
      <c r="FR177" s="471"/>
      <c r="FS177" s="471"/>
      <c r="FT177" s="471"/>
      <c r="FU177" s="471"/>
      <c r="FV177" s="471"/>
      <c r="FW177" s="471"/>
      <c r="FX177" s="471"/>
      <c r="FY177" s="471"/>
      <c r="FZ177" s="471"/>
      <c r="GA177" s="471"/>
      <c r="GB177" s="471"/>
      <c r="GC177" s="471"/>
      <c r="GD177" s="471"/>
      <c r="GE177" s="471"/>
      <c r="GF177" s="471"/>
      <c r="GG177" s="471"/>
      <c r="GH177" s="471"/>
      <c r="GI177" s="471"/>
      <c r="GJ177" s="471"/>
      <c r="GK177" s="471"/>
      <c r="GL177" s="471"/>
      <c r="GM177" s="471"/>
      <c r="GN177" s="471"/>
      <c r="GO177" s="471"/>
      <c r="GP177" s="471"/>
      <c r="GQ177" s="471"/>
      <c r="GR177" s="471"/>
      <c r="GS177" s="471"/>
      <c r="GT177" s="471"/>
      <c r="GU177" s="471"/>
      <c r="GV177" s="471"/>
      <c r="GW177" s="471"/>
      <c r="GX177" s="471"/>
      <c r="GY177" s="471"/>
      <c r="GZ177" s="471"/>
      <c r="HA177" s="471"/>
      <c r="HB177" s="471"/>
      <c r="HC177" s="471"/>
      <c r="HD177" s="471"/>
      <c r="HE177" s="471"/>
      <c r="HF177" s="471"/>
      <c r="HG177" s="471"/>
      <c r="HH177" s="471"/>
      <c r="HI177" s="471"/>
      <c r="HJ177" s="471"/>
      <c r="HK177" s="471"/>
      <c r="HL177" s="471"/>
      <c r="HM177" s="471"/>
      <c r="HN177" s="471"/>
      <c r="HO177" s="471"/>
      <c r="HP177" s="471"/>
      <c r="HQ177" s="471"/>
      <c r="HR177" s="471"/>
      <c r="HS177" s="471"/>
      <c r="HT177" s="471"/>
      <c r="HU177" s="471"/>
      <c r="HV177" s="471"/>
      <c r="HW177" s="471"/>
      <c r="HX177" s="471"/>
      <c r="HY177" s="471"/>
      <c r="HZ177" s="471"/>
      <c r="IA177" s="471"/>
      <c r="IB177" s="471"/>
      <c r="IC177" s="471"/>
      <c r="ID177" s="471"/>
      <c r="IE177" s="471"/>
      <c r="IF177" s="471"/>
      <c r="IG177" s="471"/>
      <c r="IH177" s="471"/>
      <c r="II177" s="471"/>
      <c r="IJ177" s="471"/>
      <c r="IK177" s="471"/>
      <c r="IL177" s="471"/>
      <c r="IM177" s="471"/>
      <c r="IN177" s="471"/>
      <c r="IO177" s="471"/>
      <c r="IP177" s="471"/>
      <c r="IQ177" s="471"/>
      <c r="IR177" s="471"/>
      <c r="IS177" s="471"/>
      <c r="IT177" s="471"/>
      <c r="IU177" s="471"/>
      <c r="IV177" s="471"/>
      <c r="IW177" s="471"/>
      <c r="IX177" s="471"/>
      <c r="IY177" s="471"/>
      <c r="IZ177" s="471"/>
      <c r="JA177" s="471"/>
      <c r="JB177" s="471"/>
      <c r="JC177" s="471"/>
      <c r="JD177" s="471"/>
      <c r="JE177" s="471"/>
      <c r="JF177" s="471"/>
      <c r="JG177" s="471"/>
      <c r="JH177" s="471"/>
      <c r="JI177" s="471"/>
      <c r="JJ177" s="471"/>
      <c r="JK177" s="471"/>
      <c r="JL177" s="471"/>
      <c r="JM177" s="471"/>
      <c r="JN177" s="471"/>
      <c r="JO177" s="471"/>
      <c r="JP177" s="471"/>
      <c r="JQ177" s="471"/>
      <c r="JR177" s="471"/>
      <c r="JS177" s="471"/>
      <c r="JT177" s="471"/>
      <c r="JU177" s="471"/>
      <c r="JV177" s="471"/>
      <c r="JW177" s="471"/>
      <c r="JX177" s="471"/>
      <c r="JY177" s="471"/>
      <c r="JZ177" s="471"/>
      <c r="KA177" s="471"/>
      <c r="KB177" s="471"/>
      <c r="KC177" s="471"/>
      <c r="KD177" s="471"/>
      <c r="KE177" s="471"/>
      <c r="KF177" s="471"/>
      <c r="KG177" s="471"/>
      <c r="KH177" s="471"/>
      <c r="KI177" s="471"/>
      <c r="KJ177" s="471"/>
      <c r="KK177" s="471"/>
      <c r="KL177" s="471"/>
    </row>
    <row r="178" spans="1:298">
      <c r="A178" t="s">
        <v>1459</v>
      </c>
      <c r="B178" s="466" t="s">
        <v>849</v>
      </c>
      <c r="C178" s="470">
        <f>AVERAGE('monthly data'!B176:B176)</f>
        <v>1576.537400367273</v>
      </c>
      <c r="D178" s="470"/>
      <c r="E178" s="470"/>
      <c r="F178" s="470"/>
      <c r="G178" s="470"/>
      <c r="H178" s="470"/>
      <c r="I178" s="470"/>
      <c r="J178" s="470"/>
      <c r="K178" s="470"/>
      <c r="L178" s="470"/>
      <c r="M178" s="470"/>
      <c r="N178" s="470"/>
      <c r="O178" s="470"/>
      <c r="P178" s="470"/>
      <c r="Q178" s="470"/>
      <c r="R178" s="470"/>
      <c r="S178" s="470"/>
      <c r="T178" s="470"/>
      <c r="U178" s="470"/>
      <c r="V178" s="470"/>
      <c r="W178" s="470"/>
      <c r="X178" s="470"/>
      <c r="Y178" s="470"/>
      <c r="Z178" s="470"/>
      <c r="AA178" s="470"/>
      <c r="AB178" s="470"/>
      <c r="AC178" s="470"/>
      <c r="AD178" s="470"/>
      <c r="AE178" s="470"/>
      <c r="AF178" s="470"/>
      <c r="AG178" s="470"/>
      <c r="AH178" s="470"/>
      <c r="AI178" s="470"/>
      <c r="AJ178" s="470"/>
      <c r="AK178" s="470"/>
      <c r="AL178" s="470"/>
      <c r="AM178" s="470">
        <f>AVERAGE('monthly data'!DF176:DH176)</f>
        <v>35.440306030031287</v>
      </c>
      <c r="AN178" s="470">
        <f>AVERAGE('monthly data'!DI176:DK176)</f>
        <v>36.859208182280042</v>
      </c>
      <c r="AO178" s="470">
        <f>AVERAGE('monthly data'!DL176:DN176)</f>
        <v>40.556953185110117</v>
      </c>
      <c r="AP178" s="470">
        <f>AVERAGE('monthly data'!DO176:DQ176)</f>
        <v>43.932220426065477</v>
      </c>
      <c r="AQ178" s="470">
        <f>AVERAGE('monthly data'!DR176:DT176)</f>
        <v>42.889507745687034</v>
      </c>
      <c r="AR178" s="470">
        <f>AVERAGE('monthly data'!DU176:DW176)</f>
        <v>44.188344359388061</v>
      </c>
      <c r="AS178" s="470">
        <f>AVERAGE('monthly data'!DX176:DZ176)</f>
        <v>44.035543919586019</v>
      </c>
      <c r="AT178" s="470">
        <f>AVERAGE('monthly data'!EA176:EC176)</f>
        <v>41.493694202931643</v>
      </c>
      <c r="AU178" s="470">
        <f>AVERAGE('monthly data'!ED176:EF176)</f>
        <v>44.56508295652327</v>
      </c>
      <c r="AV178" s="470">
        <f>AVERAGE('monthly data'!EG176:EI176)</f>
        <v>48.948696800005415</v>
      </c>
      <c r="AW178" s="470">
        <f>AVERAGE('monthly data'!EJ176:EL176)</f>
        <v>52.479260765043058</v>
      </c>
      <c r="AX178" s="470">
        <f>AVERAGE('monthly data'!EM176:EO176)</f>
        <v>53.235734807720092</v>
      </c>
      <c r="AY178" s="470">
        <f>AVERAGE('monthly data'!EP176:ER176)</f>
        <v>57.691633547150133</v>
      </c>
      <c r="AZ178" s="470">
        <f>AVERAGE('monthly data'!ES176:EU176)</f>
        <v>54.65069967155415</v>
      </c>
      <c r="BA178" s="470">
        <f>AVERAGE('monthly data'!EV176:EX176)</f>
        <v>55.237808676471865</v>
      </c>
      <c r="BB178" s="470">
        <f>AVERAGE('monthly data'!EY176:FA176)</f>
        <v>54.956862285875587</v>
      </c>
      <c r="BC178" s="470">
        <f>AVERAGE('monthly data'!FB176:FD176)</f>
        <v>53.580743606521402</v>
      </c>
      <c r="BD178" s="470">
        <f>AVERAGE('monthly data'!FE176:FG176)</f>
        <v>54.618795488566654</v>
      </c>
      <c r="BE178" s="470">
        <f>AVERAGE('monthly data'!FH176:FJ176)</f>
        <v>62.542960726913357</v>
      </c>
      <c r="BF178" s="470">
        <f>AVERAGE('monthly data'!FK176:FM176)</f>
        <v>66.779116545168051</v>
      </c>
      <c r="BG178" s="470">
        <f>AVERAGE('monthly data'!FN176:FP176)</f>
        <v>68.391674604222899</v>
      </c>
      <c r="BH178" s="470">
        <f>AVERAGE('monthly data'!FQ176:FS176)</f>
        <v>69.050284796341558</v>
      </c>
      <c r="BI178" s="470">
        <f>AVERAGE('monthly data'!FT176:FV176)</f>
        <v>74.630313526974234</v>
      </c>
      <c r="BJ178" s="470">
        <f>AVERAGE('monthly data'!FW176:FY176)</f>
        <v>82.608393113452337</v>
      </c>
      <c r="BK178" s="470">
        <f>AVERAGE('monthly data'!FZ176:GB176)</f>
        <v>73.116891047146098</v>
      </c>
      <c r="BL178" s="470">
        <f>AVERAGE('monthly data'!GC176:GE176)</f>
        <v>76.839388052256879</v>
      </c>
      <c r="BM178" s="470">
        <f>AVERAGE('monthly data'!GF176:GH176)</f>
        <v>79.916357098245541</v>
      </c>
      <c r="BN178" s="470">
        <f>AVERAGE('monthly data'!GI176:GK176)</f>
        <v>80.703060150846838</v>
      </c>
      <c r="BO178" s="470">
        <f>AVERAGE('monthly data'!GL176:GN176)</f>
        <v>78.044205437369214</v>
      </c>
      <c r="BP178" s="470">
        <f>AVERAGE('monthly data'!GO176:GQ176)</f>
        <v>82.985871278241802</v>
      </c>
      <c r="BQ178" s="470">
        <f>AVERAGE('monthly data'!GR176:GT176)</f>
        <v>82.028615128519206</v>
      </c>
      <c r="BR178" s="470">
        <f>AVERAGE('monthly data'!GU176:GW176)</f>
        <v>84.849170115177358</v>
      </c>
      <c r="BS178" s="470">
        <f>AVERAGE('monthly data'!GX176:GZ176)</f>
        <v>91.766038299987372</v>
      </c>
      <c r="BT178" s="470">
        <f>AVERAGE('monthly data'!HA176:HC176)</f>
        <v>98.306531780442285</v>
      </c>
      <c r="BU178" s="470">
        <f>AVERAGE('monthly data'!HD176:HF176)</f>
        <v>99.917723365657181</v>
      </c>
      <c r="BV178" s="470">
        <f>AVERAGE('monthly data'!HG176:HI176)</f>
        <v>96.603856658789979</v>
      </c>
      <c r="BW178" s="470">
        <f>AVERAGE('monthly data'!HJ176:HL176)</f>
        <v>94.038666486599752</v>
      </c>
      <c r="BX178" s="470">
        <f>AVERAGE('monthly data'!HM176:HO176)</f>
        <v>100.46440748723172</v>
      </c>
      <c r="BY178" s="470">
        <f>AVERAGE('monthly data'!HP176:HR176)</f>
        <v>108.51087666594925</v>
      </c>
      <c r="BZ178" s="470">
        <f>AVERAGE('monthly data'!HS176:HU176)</f>
        <v>107.02043707766393</v>
      </c>
      <c r="CA178" s="470">
        <f>AVERAGE('monthly data'!HV176:HX176)</f>
        <v>99.539296359983439</v>
      </c>
      <c r="CB178" s="470">
        <f>AVERAGE('monthly data'!HY176:IA176)</f>
        <v>103.33609993722031</v>
      </c>
      <c r="CC178" s="470">
        <f>AVERAGE('monthly data'!IB176:ID176)</f>
        <v>102.05180843894766</v>
      </c>
      <c r="CD178" s="470">
        <f>AVERAGE('monthly data'!IE176:IG176)</f>
        <v>99.22027713916269</v>
      </c>
      <c r="CE178" s="470">
        <f>AVERAGE('monthly data'!IH176:IJ176)</f>
        <v>97.896113100856653</v>
      </c>
      <c r="CF178" s="470">
        <f>AVERAGE('monthly data'!IK176:IM176)</f>
        <v>105.53251056637487</v>
      </c>
      <c r="CG178" s="470">
        <f>AVERAGE('monthly data'!IN176:IP176)</f>
        <v>106.85998975887203</v>
      </c>
      <c r="CH178" s="470">
        <f>AVERAGE('monthly data'!IQ176:IS176)</f>
        <v>113.02645632072232</v>
      </c>
      <c r="CI178" s="470">
        <f>AVERAGE('monthly data'!IT176:IV176)</f>
        <v>109.97162504255533</v>
      </c>
      <c r="CJ178" s="470">
        <f>AVERAGE('monthly data'!IW176:IY176)</f>
        <v>115.03790467158608</v>
      </c>
      <c r="CK178" s="470">
        <f>AVERAGE('monthly data'!IZ176:JB176)</f>
        <v>123.16277772384514</v>
      </c>
      <c r="CL178" s="470">
        <f>AVERAGE('monthly data'!JC176:JE176)</f>
        <v>131.73193082970047</v>
      </c>
      <c r="CM178" s="470">
        <f>AVERAGE('monthly data'!JF176:JH176)</f>
        <v>130.19551595528262</v>
      </c>
      <c r="CN178" s="470">
        <f>AVERAGE('monthly data'!JI176:JK176)</f>
        <v>129.65557858673188</v>
      </c>
      <c r="CO178" s="470">
        <f>AVERAGE('monthly data'!JL176:JN176)</f>
        <v>128.80331057769919</v>
      </c>
      <c r="CP178" s="470">
        <f>AVERAGE('monthly data'!JO176:JQ176)</f>
        <v>131.01387099835631</v>
      </c>
      <c r="CQ178" s="470">
        <f>AVERAGE('monthly data'!JR176:JT176)</f>
        <v>124.35470888673228</v>
      </c>
      <c r="CR178" s="470">
        <f>AVERAGE('monthly data'!JU176:JW176)</f>
        <v>132.23449718457377</v>
      </c>
      <c r="CS178" s="470">
        <f>AVERAGE('monthly data'!JX176:JZ176)</f>
        <v>128.10181479820645</v>
      </c>
      <c r="CT178" s="470">
        <f>AVERAGE('monthly data'!KA176:KC176)</f>
        <v>120.87250659089726</v>
      </c>
      <c r="CU178" s="470">
        <f>AVERAGE('monthly data'!KD176:KF176)</f>
        <v>121.32927051791096</v>
      </c>
      <c r="CV178" s="470">
        <f>AVERAGE('monthly data'!KG176:KI176)</f>
        <v>128.05876379480355</v>
      </c>
      <c r="CW178" s="470">
        <f>AVERAGE('monthly data'!KJ176:KL176)</f>
        <v>132.18686711999933</v>
      </c>
      <c r="CX178" s="470">
        <f>AVERAGE('monthly data'!KM176:KO176)</f>
        <v>146.02281890995206</v>
      </c>
      <c r="CY178" s="470">
        <f>AVERAGE('monthly data'!KP176:KR176)</f>
        <v>152.6948643249716</v>
      </c>
      <c r="CZ178" s="470">
        <f>AVERAGE('monthly data'!KS176:KU176)</f>
        <v>149.82549541250148</v>
      </c>
      <c r="DA178" s="470">
        <f>AVERAGE('monthly data'!KV176:KX176)</f>
        <v>156.3583125988595</v>
      </c>
      <c r="DB178" s="470">
        <f>AVERAGE('monthly data'!KY176:LA176)</f>
        <v>158.05465880796291</v>
      </c>
      <c r="DC178" s="470">
        <f>AVERAGE('monthly data'!LB176:LD176)</f>
        <v>149.76855254266374</v>
      </c>
      <c r="DD178" s="470">
        <f>AVERAGE('monthly data'!LE176:LG176)</f>
        <v>51.457399508656415</v>
      </c>
      <c r="DE178" s="470"/>
      <c r="DF178" s="470"/>
      <c r="DG178" s="470"/>
      <c r="DH178" s="470"/>
      <c r="DI178" s="470"/>
      <c r="DJ178" s="470"/>
      <c r="DK178" s="470"/>
      <c r="DL178" s="470"/>
      <c r="DM178" s="470"/>
      <c r="DN178" s="470"/>
      <c r="DO178" s="470"/>
      <c r="DP178" s="470"/>
      <c r="DQ178" s="470"/>
      <c r="DR178" s="470"/>
      <c r="DS178" s="470"/>
      <c r="DT178" s="470"/>
      <c r="DU178" s="470"/>
      <c r="DV178" s="470"/>
      <c r="DW178" s="470"/>
      <c r="DX178" s="470"/>
      <c r="DY178" s="470"/>
      <c r="DZ178" s="470"/>
      <c r="EA178" s="470"/>
      <c r="EB178" s="470"/>
      <c r="EC178" s="470"/>
      <c r="ED178" s="470"/>
      <c r="EE178" s="470"/>
      <c r="EF178" s="470"/>
      <c r="EG178" s="470"/>
      <c r="EH178" s="470"/>
      <c r="EI178" s="470"/>
      <c r="EJ178" s="470"/>
      <c r="EK178" s="470"/>
      <c r="EL178" s="470"/>
      <c r="EM178" s="470"/>
      <c r="EN178" s="470"/>
      <c r="EO178" s="470"/>
      <c r="EP178" s="470"/>
      <c r="EQ178" s="470"/>
      <c r="ER178" s="470"/>
      <c r="ES178" s="470"/>
      <c r="ET178" s="470"/>
      <c r="EU178" s="470"/>
      <c r="EV178" s="470"/>
      <c r="EW178" s="470"/>
      <c r="EX178" s="470"/>
      <c r="EY178" s="470"/>
      <c r="EZ178" s="470"/>
      <c r="FA178" s="470"/>
      <c r="FB178" s="470"/>
      <c r="FC178" s="470"/>
      <c r="FD178" s="470"/>
      <c r="FE178" s="470"/>
      <c r="FF178" s="470"/>
      <c r="FG178" s="470"/>
      <c r="FH178" s="470"/>
      <c r="FI178" s="470"/>
      <c r="FJ178" s="470"/>
      <c r="FK178" s="470"/>
      <c r="FL178" s="470"/>
      <c r="FM178" s="470"/>
      <c r="FN178" s="470"/>
      <c r="FO178" s="470"/>
      <c r="FP178" s="470"/>
      <c r="FQ178" s="470"/>
      <c r="FR178" s="470"/>
      <c r="FS178" s="470"/>
      <c r="FT178" s="470"/>
      <c r="FU178" s="470"/>
      <c r="FV178" s="470"/>
      <c r="FW178" s="470"/>
      <c r="FX178" s="470"/>
      <c r="FY178" s="470"/>
      <c r="FZ178" s="470"/>
      <c r="GA178" s="470"/>
      <c r="GB178" s="470"/>
      <c r="GC178" s="470"/>
      <c r="GD178" s="470"/>
      <c r="GE178" s="470"/>
      <c r="GF178" s="470"/>
      <c r="GG178" s="470"/>
      <c r="GH178" s="470"/>
      <c r="GI178" s="470"/>
      <c r="GJ178" s="470"/>
      <c r="GK178" s="470"/>
      <c r="GL178" s="470"/>
      <c r="GM178" s="470"/>
      <c r="GN178" s="470"/>
      <c r="GO178" s="470"/>
      <c r="GP178" s="470"/>
      <c r="GQ178" s="470"/>
      <c r="GR178" s="470"/>
      <c r="GS178" s="470"/>
      <c r="GT178" s="470"/>
      <c r="GU178" s="470"/>
      <c r="GV178" s="470"/>
      <c r="GW178" s="470"/>
      <c r="GX178" s="470"/>
      <c r="GY178" s="470"/>
      <c r="GZ178" s="470"/>
      <c r="HA178" s="470"/>
      <c r="HB178" s="470"/>
      <c r="HC178" s="470"/>
      <c r="HD178" s="470"/>
      <c r="HE178" s="470"/>
      <c r="HF178" s="470"/>
      <c r="HG178" s="470"/>
      <c r="HH178" s="470"/>
      <c r="HI178" s="470"/>
      <c r="HJ178" s="470"/>
      <c r="HK178" s="470"/>
      <c r="HL178" s="470"/>
      <c r="HM178" s="470"/>
      <c r="HN178" s="470"/>
      <c r="HO178" s="470"/>
      <c r="HP178" s="470"/>
      <c r="HQ178" s="470"/>
      <c r="HR178" s="470"/>
      <c r="HS178" s="470"/>
      <c r="HT178" s="470"/>
      <c r="HU178" s="470"/>
      <c r="HV178" s="470"/>
      <c r="HW178" s="470"/>
      <c r="HX178" s="470"/>
      <c r="HY178" s="470"/>
      <c r="HZ178" s="470"/>
      <c r="IA178" s="470"/>
      <c r="IB178" s="470"/>
      <c r="IC178" s="470"/>
      <c r="ID178" s="470"/>
      <c r="IE178" s="470"/>
      <c r="IF178" s="470"/>
      <c r="IG178" s="470"/>
      <c r="IH178" s="470"/>
      <c r="II178" s="470"/>
      <c r="IJ178" s="470"/>
      <c r="IK178" s="470"/>
      <c r="IL178" s="470"/>
      <c r="IM178" s="470"/>
      <c r="IN178" s="470"/>
      <c r="IO178" s="470"/>
      <c r="IP178" s="470"/>
      <c r="IQ178" s="470"/>
      <c r="IR178" s="470"/>
      <c r="IS178" s="470"/>
      <c r="IT178" s="470"/>
      <c r="IU178" s="470"/>
      <c r="IV178" s="470"/>
      <c r="IW178" s="470"/>
      <c r="IX178" s="470"/>
      <c r="IY178" s="470"/>
      <c r="IZ178" s="470"/>
      <c r="JA178" s="470"/>
      <c r="JB178" s="470"/>
      <c r="JC178" s="470"/>
      <c r="JD178" s="470"/>
      <c r="JE178" s="470"/>
      <c r="JF178" s="470"/>
      <c r="JG178" s="470"/>
      <c r="JH178" s="470"/>
      <c r="JI178" s="470"/>
      <c r="JJ178" s="470"/>
      <c r="JK178" s="470"/>
      <c r="JL178" s="470"/>
      <c r="JM178" s="470"/>
      <c r="JN178" s="470"/>
      <c r="JO178" s="470"/>
      <c r="JP178" s="470"/>
      <c r="JQ178" s="470"/>
      <c r="JR178" s="470"/>
      <c r="JS178" s="470"/>
      <c r="JT178" s="470"/>
      <c r="JU178" s="470"/>
      <c r="JV178" s="470"/>
      <c r="JW178" s="470"/>
      <c r="JX178" s="470"/>
      <c r="JY178" s="470"/>
      <c r="JZ178" s="470"/>
      <c r="KA178" s="470"/>
      <c r="KB178" s="470"/>
      <c r="KC178" s="470"/>
      <c r="KD178" s="470"/>
      <c r="KE178" s="470"/>
      <c r="KF178" s="470"/>
      <c r="KG178" s="470"/>
      <c r="KH178" s="470"/>
      <c r="KI178" s="470"/>
      <c r="KJ178" s="470"/>
      <c r="KK178" s="470"/>
      <c r="KL178" s="470"/>
    </row>
    <row r="179" spans="1:298">
      <c r="B179" s="466" t="s">
        <v>911</v>
      </c>
      <c r="C179" s="470">
        <f>AVERAGE('monthly data'!B177:B177)</f>
        <v>1418.8836603305458</v>
      </c>
      <c r="D179" s="470"/>
      <c r="E179" s="470"/>
      <c r="F179" s="470"/>
      <c r="G179" s="470"/>
      <c r="H179" s="470"/>
      <c r="I179" s="470"/>
      <c r="J179" s="470"/>
      <c r="K179" s="470"/>
      <c r="L179" s="470"/>
      <c r="M179" s="470"/>
      <c r="N179" s="470"/>
      <c r="O179" s="470"/>
      <c r="P179" s="470"/>
      <c r="Q179" s="470"/>
      <c r="R179" s="470"/>
      <c r="S179" s="470"/>
      <c r="T179" s="470"/>
      <c r="U179" s="470"/>
      <c r="V179" s="470"/>
      <c r="W179" s="470"/>
      <c r="X179" s="470"/>
      <c r="Y179" s="470"/>
      <c r="Z179" s="470"/>
      <c r="AA179" s="470"/>
      <c r="AB179" s="470"/>
      <c r="AC179" s="470"/>
      <c r="AD179" s="470"/>
      <c r="AE179" s="470"/>
      <c r="AF179" s="470"/>
      <c r="AG179" s="470"/>
      <c r="AH179" s="470"/>
      <c r="AI179" s="470"/>
      <c r="AJ179" s="470"/>
      <c r="AK179" s="470"/>
      <c r="AL179" s="470"/>
      <c r="AM179" s="470"/>
      <c r="AN179" s="470"/>
      <c r="AO179" s="470"/>
      <c r="AP179" s="470"/>
      <c r="AQ179" s="470"/>
      <c r="AR179" s="470"/>
      <c r="AS179" s="470"/>
      <c r="AT179" s="470"/>
      <c r="AU179" s="470"/>
      <c r="AV179" s="470"/>
      <c r="AW179" s="470"/>
      <c r="AX179" s="470"/>
      <c r="AY179" s="470"/>
      <c r="AZ179" s="470"/>
      <c r="BA179" s="470"/>
      <c r="BB179" s="470"/>
      <c r="BC179" s="470"/>
      <c r="BD179" s="470"/>
      <c r="BE179" s="470"/>
      <c r="BF179" s="470"/>
      <c r="BG179" s="470">
        <f>AVERAGE('monthly data'!FN177:FP177)</f>
        <v>45.247123609657933</v>
      </c>
      <c r="BH179" s="470">
        <f>AVERAGE('monthly data'!FQ177:FS177)</f>
        <v>67.52644197306212</v>
      </c>
      <c r="BI179" s="470">
        <f>AVERAGE('monthly data'!FT177:FV177)</f>
        <v>74.04477086796534</v>
      </c>
      <c r="BJ179" s="470">
        <f>AVERAGE('monthly data'!FW177:FY177)</f>
        <v>83.08745416124475</v>
      </c>
      <c r="BK179" s="470">
        <f>AVERAGE('monthly data'!FZ177:GB177)</f>
        <v>72.47073116369144</v>
      </c>
      <c r="BL179" s="470">
        <f>AVERAGE('monthly data'!GC177:GE177)</f>
        <v>76.607024939698306</v>
      </c>
      <c r="BM179" s="470">
        <f>AVERAGE('monthly data'!GF177:GH177)</f>
        <v>80.233970643298122</v>
      </c>
      <c r="BN179" s="470">
        <f>AVERAGE('monthly data'!GI177:GK177)</f>
        <v>81.095629452872089</v>
      </c>
      <c r="BO179" s="470">
        <f>AVERAGE('monthly data'!GL177:GN177)</f>
        <v>77.735038942057329</v>
      </c>
      <c r="BP179" s="470">
        <f>AVERAGE('monthly data'!GO177:GQ177)</f>
        <v>82.587162841625229</v>
      </c>
      <c r="BQ179" s="470">
        <f>AVERAGE('monthly data'!GR177:GT177)</f>
        <v>81.107969368292203</v>
      </c>
      <c r="BR179" s="470">
        <f>AVERAGE('monthly data'!GU177:GW177)</f>
        <v>84.22908684526854</v>
      </c>
      <c r="BS179" s="470">
        <f>AVERAGE('monthly data'!GX177:GZ177)</f>
        <v>91.842644058181733</v>
      </c>
      <c r="BT179" s="470">
        <f>AVERAGE('monthly data'!HA177:HC177)</f>
        <v>98.835473829794765</v>
      </c>
      <c r="BU179" s="470">
        <f>AVERAGE('monthly data'!HD177:HF177)</f>
        <v>100.44185006710741</v>
      </c>
      <c r="BV179" s="470">
        <f>AVERAGE('monthly data'!HG177:HI177)</f>
        <v>96.701219245440669</v>
      </c>
      <c r="BW179" s="470">
        <f>AVERAGE('monthly data'!HJ177:HL177)</f>
        <v>93.73263699504713</v>
      </c>
      <c r="BX179" s="470">
        <f>AVERAGE('monthly data'!HM177:HO177)</f>
        <v>100.76626090355626</v>
      </c>
      <c r="BY179" s="470">
        <f>AVERAGE('monthly data'!HP177:HR177)</f>
        <v>109.61147476025515</v>
      </c>
      <c r="BZ179" s="470">
        <f>AVERAGE('monthly data'!HS177:HU177)</f>
        <v>107.85357031432154</v>
      </c>
      <c r="CA179" s="470">
        <f>AVERAGE('monthly data'!HV177:HX177)</f>
        <v>99.504290111343906</v>
      </c>
      <c r="CB179" s="470">
        <f>AVERAGE('monthly data'!HY177:IA177)</f>
        <v>103.56972547074584</v>
      </c>
      <c r="CC179" s="470">
        <f>AVERAGE('monthly data'!IB177:ID177)</f>
        <v>101.86873069607906</v>
      </c>
      <c r="CD179" s="470">
        <f>AVERAGE('monthly data'!IE177:IG177)</f>
        <v>98.603063799790178</v>
      </c>
      <c r="CE179" s="470">
        <f>AVERAGE('monthly data'!IH177:IJ177)</f>
        <v>96.952990777446857</v>
      </c>
      <c r="CF179" s="470">
        <f>AVERAGE('monthly data'!IK177:IM177)</f>
        <v>105.3744164722945</v>
      </c>
      <c r="CG179" s="470">
        <f>AVERAGE('monthly data'!IN177:IP177)</f>
        <v>106.83683728545394</v>
      </c>
      <c r="CH179" s="470">
        <f>AVERAGE('monthly data'!IQ177:IS177)</f>
        <v>113.65639852971155</v>
      </c>
      <c r="CI179" s="470">
        <f>AVERAGE('monthly data'!IT177:IV177)</f>
        <v>110.24446049722229</v>
      </c>
      <c r="CJ179" s="470">
        <f>AVERAGE('monthly data'!IW177:IY177)</f>
        <v>115.65926048257421</v>
      </c>
      <c r="CK179" s="470">
        <f>AVERAGE('monthly data'!IZ177:JB177)</f>
        <v>124.52015227267187</v>
      </c>
      <c r="CL179" s="470">
        <f>AVERAGE('monthly data'!JC177:JE177)</f>
        <v>133.65091362079011</v>
      </c>
      <c r="CM179" s="470">
        <f>AVERAGE('monthly data'!JF177:JH177)</f>
        <v>131.87996301831336</v>
      </c>
      <c r="CN179" s="470">
        <f>AVERAGE('monthly data'!JI177:JK177)</f>
        <v>131.08976700835549</v>
      </c>
      <c r="CO179" s="470">
        <f>AVERAGE('monthly data'!JL177:JN177)</f>
        <v>130.07658210233291</v>
      </c>
      <c r="CP179" s="470">
        <f>AVERAGE('monthly data'!JO177:JQ177)</f>
        <v>132.29678701468256</v>
      </c>
      <c r="CQ179" s="470">
        <f>AVERAGE('monthly data'!JR177:JT177)</f>
        <v>124.91356695752069</v>
      </c>
      <c r="CR179" s="470">
        <f>AVERAGE('monthly data'!JU177:JW177)</f>
        <v>133.61722419509491</v>
      </c>
      <c r="CS179" s="470">
        <f>AVERAGE('monthly data'!JX177:JZ177)</f>
        <v>129.06130724297427</v>
      </c>
      <c r="CT179" s="470">
        <f>AVERAGE('monthly data'!KA177:KC177)</f>
        <v>121.0650575524373</v>
      </c>
      <c r="CU179" s="470">
        <f>AVERAGE('monthly data'!KD177:KF177)</f>
        <v>121.51655152815783</v>
      </c>
      <c r="CV179" s="470">
        <f>AVERAGE('monthly data'!KG177:KI177)</f>
        <v>128.70915878252828</v>
      </c>
      <c r="CW179" s="470">
        <f>AVERAGE('monthly data'!KJ177:KL177)</f>
        <v>132.91568907461669</v>
      </c>
      <c r="CX179" s="470">
        <f>AVERAGE('monthly data'!KM177:KO177)</f>
        <v>148.42619880721921</v>
      </c>
      <c r="CY179" s="470">
        <f>AVERAGE('monthly data'!KP177:KR177)</f>
        <v>155.64597523861264</v>
      </c>
      <c r="CZ179" s="470">
        <f>AVERAGE('monthly data'!KS177:KU177)</f>
        <v>152.1372706750806</v>
      </c>
      <c r="DA179" s="470">
        <f>AVERAGE('monthly data'!KV177:KX177)</f>
        <v>159.18326402711739</v>
      </c>
      <c r="DB179" s="470">
        <f>AVERAGE('monthly data'!KY177:LA177)</f>
        <v>161.13169666398554</v>
      </c>
      <c r="DC179" s="470">
        <f>AVERAGE('monthly data'!LB177:LD177)</f>
        <v>151.45610651142468</v>
      </c>
      <c r="DD179" s="470">
        <f>AVERAGE('monthly data'!LE177:LG177)</f>
        <v>51.972120291704407</v>
      </c>
      <c r="DE179" s="470"/>
      <c r="DF179" s="470"/>
      <c r="DG179" s="470"/>
      <c r="DH179" s="470"/>
      <c r="DI179" s="470"/>
      <c r="DJ179" s="470"/>
      <c r="DK179" s="470"/>
      <c r="DL179" s="470"/>
      <c r="DM179" s="470"/>
      <c r="DN179" s="470"/>
      <c r="DO179" s="470"/>
      <c r="DP179" s="470"/>
      <c r="DQ179" s="470"/>
      <c r="DR179" s="470"/>
      <c r="DS179" s="470"/>
      <c r="DT179" s="470"/>
      <c r="DU179" s="470"/>
      <c r="DV179" s="470"/>
      <c r="DW179" s="470"/>
      <c r="DX179" s="470"/>
      <c r="DY179" s="470"/>
      <c r="DZ179" s="470"/>
      <c r="EA179" s="470"/>
      <c r="EB179" s="470"/>
      <c r="EC179" s="470"/>
      <c r="ED179" s="470"/>
      <c r="EE179" s="470"/>
      <c r="EF179" s="470"/>
      <c r="EG179" s="470"/>
      <c r="EH179" s="470"/>
      <c r="EI179" s="470"/>
      <c r="EJ179" s="470"/>
      <c r="EK179" s="470"/>
      <c r="EL179" s="470"/>
      <c r="EM179" s="470"/>
      <c r="EN179" s="470"/>
      <c r="EO179" s="470"/>
      <c r="EP179" s="470"/>
      <c r="EQ179" s="470"/>
      <c r="ER179" s="470"/>
      <c r="ES179" s="470"/>
      <c r="ET179" s="470"/>
      <c r="EU179" s="470"/>
      <c r="EV179" s="470"/>
      <c r="EW179" s="470"/>
      <c r="EX179" s="470"/>
      <c r="EY179" s="470"/>
      <c r="EZ179" s="470"/>
      <c r="FA179" s="470"/>
      <c r="FB179" s="470"/>
      <c r="FC179" s="470"/>
      <c r="FD179" s="470"/>
      <c r="FE179" s="470"/>
      <c r="FF179" s="470"/>
      <c r="FG179" s="470"/>
      <c r="FH179" s="470"/>
      <c r="FI179" s="470"/>
      <c r="FJ179" s="470"/>
      <c r="FK179" s="470"/>
      <c r="FL179" s="470"/>
      <c r="FM179" s="470"/>
      <c r="FN179" s="470"/>
      <c r="FO179" s="470"/>
      <c r="FP179" s="470"/>
      <c r="FQ179" s="470"/>
      <c r="FR179" s="470"/>
      <c r="FS179" s="470"/>
      <c r="FT179" s="470"/>
      <c r="FU179" s="470"/>
      <c r="FV179" s="470"/>
      <c r="FW179" s="470"/>
      <c r="FX179" s="470"/>
      <c r="FY179" s="470"/>
      <c r="FZ179" s="470"/>
      <c r="GA179" s="470"/>
      <c r="GB179" s="470"/>
      <c r="GC179" s="470"/>
      <c r="GD179" s="470"/>
      <c r="GE179" s="470"/>
      <c r="GF179" s="470"/>
      <c r="GG179" s="470"/>
      <c r="GH179" s="470"/>
      <c r="GI179" s="470"/>
      <c r="GJ179" s="470"/>
      <c r="GK179" s="470"/>
      <c r="GL179" s="470"/>
      <c r="GM179" s="470"/>
      <c r="GN179" s="470"/>
      <c r="GO179" s="470"/>
      <c r="GP179" s="470"/>
      <c r="GQ179" s="470"/>
      <c r="GR179" s="470"/>
      <c r="GS179" s="470"/>
      <c r="GT179" s="470"/>
      <c r="GU179" s="470"/>
      <c r="GV179" s="470"/>
      <c r="GW179" s="470"/>
      <c r="GX179" s="470"/>
      <c r="GY179" s="470"/>
      <c r="GZ179" s="470"/>
      <c r="HA179" s="470"/>
      <c r="HB179" s="470"/>
      <c r="HC179" s="470"/>
      <c r="HD179" s="470"/>
      <c r="HE179" s="470"/>
      <c r="HF179" s="470"/>
      <c r="HG179" s="470"/>
      <c r="HH179" s="470"/>
      <c r="HI179" s="470"/>
      <c r="HJ179" s="470"/>
      <c r="HK179" s="470"/>
      <c r="HL179" s="470"/>
      <c r="HM179" s="470"/>
      <c r="HN179" s="470"/>
      <c r="HO179" s="470"/>
      <c r="HP179" s="470"/>
      <c r="HQ179" s="470"/>
      <c r="HR179" s="470"/>
      <c r="HS179" s="470"/>
      <c r="HT179" s="470"/>
      <c r="HU179" s="470"/>
      <c r="HV179" s="470"/>
      <c r="HW179" s="470"/>
      <c r="HX179" s="470"/>
      <c r="HY179" s="470"/>
      <c r="HZ179" s="470"/>
      <c r="IA179" s="470"/>
      <c r="IB179" s="470"/>
      <c r="IC179" s="470"/>
      <c r="ID179" s="470"/>
      <c r="IE179" s="470"/>
      <c r="IF179" s="470"/>
      <c r="IG179" s="470"/>
      <c r="IH179" s="470"/>
      <c r="II179" s="470"/>
      <c r="IJ179" s="470"/>
      <c r="IK179" s="470"/>
      <c r="IL179" s="470"/>
      <c r="IM179" s="470"/>
      <c r="IN179" s="470"/>
      <c r="IO179" s="470"/>
      <c r="IP179" s="470"/>
      <c r="IQ179" s="470"/>
      <c r="IR179" s="470"/>
      <c r="IS179" s="470"/>
      <c r="IT179" s="470"/>
      <c r="IU179" s="470"/>
      <c r="IV179" s="470"/>
      <c r="IW179" s="470"/>
      <c r="IX179" s="470"/>
      <c r="IY179" s="470"/>
      <c r="IZ179" s="470"/>
      <c r="JA179" s="470"/>
      <c r="JB179" s="470"/>
      <c r="JC179" s="470"/>
      <c r="JD179" s="470"/>
      <c r="JE179" s="470"/>
      <c r="JF179" s="470"/>
      <c r="JG179" s="470"/>
      <c r="JH179" s="470"/>
      <c r="JI179" s="470"/>
      <c r="JJ179" s="470"/>
      <c r="JK179" s="470"/>
      <c r="JL179" s="470"/>
      <c r="JM179" s="470"/>
      <c r="JN179" s="470"/>
      <c r="JO179" s="470"/>
      <c r="JP179" s="470"/>
      <c r="JQ179" s="470"/>
      <c r="JR179" s="470"/>
      <c r="JS179" s="470"/>
      <c r="JT179" s="470"/>
      <c r="JU179" s="470"/>
      <c r="JV179" s="470"/>
      <c r="JW179" s="470"/>
      <c r="JX179" s="470"/>
      <c r="JY179" s="470"/>
      <c r="JZ179" s="470"/>
      <c r="KA179" s="470"/>
      <c r="KB179" s="470"/>
      <c r="KC179" s="470"/>
      <c r="KD179" s="470"/>
      <c r="KE179" s="470"/>
      <c r="KF179" s="470"/>
      <c r="KG179" s="470"/>
      <c r="KH179" s="470"/>
      <c r="KI179" s="470"/>
      <c r="KJ179" s="470"/>
      <c r="KK179" s="470"/>
      <c r="KL179" s="470"/>
    </row>
    <row r="180" spans="1:298">
      <c r="B180" s="466" t="s">
        <v>912</v>
      </c>
      <c r="C180" s="470">
        <f>AVERAGE('monthly data'!B178:B178)</f>
        <v>157.65374003672719</v>
      </c>
      <c r="D180" s="470"/>
      <c r="E180" s="470"/>
      <c r="F180" s="470"/>
      <c r="G180" s="470"/>
      <c r="H180" s="470"/>
      <c r="I180" s="470"/>
      <c r="J180" s="470"/>
      <c r="K180" s="470"/>
      <c r="L180" s="470"/>
      <c r="M180" s="470"/>
      <c r="N180" s="470"/>
      <c r="O180" s="470"/>
      <c r="P180" s="470"/>
      <c r="Q180" s="470"/>
      <c r="R180" s="470"/>
      <c r="S180" s="470"/>
      <c r="T180" s="470"/>
      <c r="U180" s="470"/>
      <c r="V180" s="470"/>
      <c r="W180" s="470"/>
      <c r="X180" s="470"/>
      <c r="Y180" s="470"/>
      <c r="Z180" s="470"/>
      <c r="AA180" s="470"/>
      <c r="AB180" s="470"/>
      <c r="AC180" s="470"/>
      <c r="AD180" s="470"/>
      <c r="AE180" s="470"/>
      <c r="AF180" s="470"/>
      <c r="AG180" s="470"/>
      <c r="AH180" s="470"/>
      <c r="AI180" s="470"/>
      <c r="AJ180" s="470"/>
      <c r="AK180" s="470"/>
      <c r="AL180" s="470"/>
      <c r="AM180" s="470"/>
      <c r="AN180" s="470"/>
      <c r="AO180" s="470"/>
      <c r="AP180" s="470"/>
      <c r="AQ180" s="470"/>
      <c r="AR180" s="470"/>
      <c r="AS180" s="470"/>
      <c r="AT180" s="470"/>
      <c r="AU180" s="470"/>
      <c r="AV180" s="470"/>
      <c r="AW180" s="470"/>
      <c r="AX180" s="470"/>
      <c r="AY180" s="470"/>
      <c r="AZ180" s="470"/>
      <c r="BA180" s="470"/>
      <c r="BB180" s="470"/>
      <c r="BC180" s="470"/>
      <c r="BD180" s="470"/>
      <c r="BE180" s="470"/>
      <c r="BF180" s="470"/>
      <c r="BG180" s="470">
        <f>AVERAGE('monthly data'!FN178:FP178)</f>
        <v>55.906451419816165</v>
      </c>
      <c r="BH180" s="470">
        <f>AVERAGE('monthly data'!FQ178:FS178)</f>
        <v>82.764870205856539</v>
      </c>
      <c r="BI180" s="470">
        <f>AVERAGE('monthly data'!FT178:FV178)</f>
        <v>79.900197458054365</v>
      </c>
      <c r="BJ180" s="470">
        <f>AVERAGE('monthly data'!FW178:FY178)</f>
        <v>78.296843683320517</v>
      </c>
      <c r="BK180" s="470">
        <f>AVERAGE('monthly data'!FZ178:GB178)</f>
        <v>78.932329998237947</v>
      </c>
      <c r="BL180" s="470">
        <f>AVERAGE('monthly data'!GC178:GE178)</f>
        <v>78.930656065284111</v>
      </c>
      <c r="BM180" s="470">
        <f>AVERAGE('monthly data'!GF178:GH178)</f>
        <v>77.057835192772146</v>
      </c>
      <c r="BN180" s="470">
        <f>AVERAGE('monthly data'!GI178:GK178)</f>
        <v>77.169936432619608</v>
      </c>
      <c r="BO180" s="470">
        <f>AVERAGE('monthly data'!GL178:GN178)</f>
        <v>80.826703895176124</v>
      </c>
      <c r="BP180" s="470">
        <f>AVERAGE('monthly data'!GO178:GQ178)</f>
        <v>86.574247207791146</v>
      </c>
      <c r="BQ180" s="470">
        <f>AVERAGE('monthly data'!GR178:GT178)</f>
        <v>90.314426970562366</v>
      </c>
      <c r="BR180" s="470">
        <f>AVERAGE('monthly data'!GU178:GW178)</f>
        <v>90.429919544356821</v>
      </c>
      <c r="BS180" s="470">
        <f>AVERAGE('monthly data'!GX178:GZ178)</f>
        <v>91.076586476238276</v>
      </c>
      <c r="BT180" s="470">
        <f>AVERAGE('monthly data'!HA178:HC178)</f>
        <v>93.546053336269964</v>
      </c>
      <c r="BU180" s="470">
        <f>AVERAGE('monthly data'!HD178:HF178)</f>
        <v>95.200583052605012</v>
      </c>
      <c r="BV180" s="470">
        <f>AVERAGE('monthly data'!HG178:HI178)</f>
        <v>95.727593378933662</v>
      </c>
      <c r="BW180" s="470">
        <f>AVERAGE('monthly data'!HJ178:HL178)</f>
        <v>96.792931910573159</v>
      </c>
      <c r="BX180" s="470">
        <f>AVERAGE('monthly data'!HM178:HO178)</f>
        <v>97.747726740311052</v>
      </c>
      <c r="BY180" s="470">
        <f>AVERAGE('monthly data'!HP178:HR178)</f>
        <v>98.605493817196233</v>
      </c>
      <c r="BZ180" s="470">
        <f>AVERAGE('monthly data'!HS178:HU178)</f>
        <v>99.522237947745268</v>
      </c>
      <c r="CA180" s="470">
        <f>AVERAGE('monthly data'!HV178:HX178)</f>
        <v>99.854352597739265</v>
      </c>
      <c r="CB180" s="470">
        <f>AVERAGE('monthly data'!HY178:IA178)</f>
        <v>101.23347013549058</v>
      </c>
      <c r="CC180" s="470">
        <f>AVERAGE('monthly data'!IB178:ID178)</f>
        <v>103.69950812476526</v>
      </c>
      <c r="CD180" s="470">
        <f>AVERAGE('monthly data'!IE178:IG178)</f>
        <v>104.77519719351533</v>
      </c>
      <c r="CE180" s="470">
        <f>AVERAGE('monthly data'!IH178:IJ178)</f>
        <v>106.38421401154493</v>
      </c>
      <c r="CF180" s="470">
        <f>AVERAGE('monthly data'!IK178:IM178)</f>
        <v>106.95535741309828</v>
      </c>
      <c r="CG180" s="470">
        <f>AVERAGE('monthly data'!IN178:IP178)</f>
        <v>107.06836201963506</v>
      </c>
      <c r="CH180" s="470">
        <f>AVERAGE('monthly data'!IQ178:IS178)</f>
        <v>107.35697643981922</v>
      </c>
      <c r="CI180" s="470">
        <f>AVERAGE('monthly data'!IT178:IV178)</f>
        <v>107.51610595055273</v>
      </c>
      <c r="CJ180" s="470">
        <f>AVERAGE('monthly data'!IW178:IY178)</f>
        <v>109.44570237269274</v>
      </c>
      <c r="CK180" s="470">
        <f>AVERAGE('monthly data'!IZ178:JB178)</f>
        <v>110.94640678440457</v>
      </c>
      <c r="CL180" s="470">
        <f>AVERAGE('monthly data'!JC178:JE178)</f>
        <v>114.46108570989384</v>
      </c>
      <c r="CM180" s="470">
        <f>AVERAGE('monthly data'!JF178:JH178)</f>
        <v>115.03549238800595</v>
      </c>
      <c r="CN180" s="470">
        <f>AVERAGE('monthly data'!JI178:JK178)</f>
        <v>116.74788279211951</v>
      </c>
      <c r="CO180" s="470">
        <f>AVERAGE('monthly data'!JL178:JN178)</f>
        <v>117.34386685599561</v>
      </c>
      <c r="CP180" s="470">
        <f>AVERAGE('monthly data'!JO178:JQ178)</f>
        <v>119.46762685142012</v>
      </c>
      <c r="CQ180" s="470">
        <f>AVERAGE('monthly data'!JR178:JT178)</f>
        <v>119.32498624963664</v>
      </c>
      <c r="CR180" s="470">
        <f>AVERAGE('monthly data'!JU178:JW178)</f>
        <v>119.78995408988366</v>
      </c>
      <c r="CS180" s="470">
        <f>AVERAGE('monthly data'!JX178:JZ178)</f>
        <v>119.46638279529616</v>
      </c>
      <c r="CT180" s="470">
        <f>AVERAGE('monthly data'!KA178:KC178)</f>
        <v>119.1395479370368</v>
      </c>
      <c r="CU180" s="470">
        <f>AVERAGE('monthly data'!KD178:KF178)</f>
        <v>119.64374142568913</v>
      </c>
      <c r="CV180" s="470">
        <f>AVERAGE('monthly data'!KG178:KI178)</f>
        <v>122.20520890528115</v>
      </c>
      <c r="CW180" s="470">
        <f>AVERAGE('monthly data'!KJ178:KL178)</f>
        <v>125.62746952844306</v>
      </c>
      <c r="CX180" s="470">
        <f>AVERAGE('monthly data'!KM178:KO178)</f>
        <v>124.39239983454802</v>
      </c>
      <c r="CY180" s="470">
        <f>AVERAGE('monthly data'!KP178:KR178)</f>
        <v>126.13486610220254</v>
      </c>
      <c r="CZ180" s="470">
        <f>AVERAGE('monthly data'!KS178:KU178)</f>
        <v>129.01951804928925</v>
      </c>
      <c r="DA180" s="470">
        <f>AVERAGE('monthly data'!KV178:KX178)</f>
        <v>130.9337497445384</v>
      </c>
      <c r="DB180" s="470">
        <f>AVERAGE('monthly data'!KY178:LA178)</f>
        <v>130.36131810375949</v>
      </c>
      <c r="DC180" s="470">
        <f>AVERAGE('monthly data'!LB178:LD178)</f>
        <v>134.58056682381508</v>
      </c>
      <c r="DD180" s="470">
        <f>AVERAGE('monthly data'!LE178:LG178)</f>
        <v>46.824912461224557</v>
      </c>
      <c r="DE180" s="470"/>
      <c r="DF180" s="470"/>
      <c r="DG180" s="470"/>
      <c r="DH180" s="470"/>
      <c r="DI180" s="470"/>
      <c r="DJ180" s="470"/>
      <c r="DK180" s="470"/>
      <c r="DL180" s="470"/>
      <c r="DM180" s="470"/>
      <c r="DN180" s="470"/>
      <c r="DO180" s="470"/>
      <c r="DP180" s="470"/>
      <c r="DQ180" s="470"/>
      <c r="DR180" s="470"/>
      <c r="DS180" s="470"/>
      <c r="DT180" s="470"/>
      <c r="DU180" s="470"/>
      <c r="DV180" s="470"/>
      <c r="DW180" s="470"/>
      <c r="DX180" s="470"/>
      <c r="DY180" s="470"/>
      <c r="DZ180" s="470"/>
      <c r="EA180" s="470"/>
      <c r="EB180" s="470"/>
      <c r="EC180" s="470"/>
      <c r="ED180" s="470"/>
      <c r="EE180" s="470"/>
      <c r="EF180" s="470"/>
      <c r="EG180" s="470"/>
      <c r="EH180" s="470"/>
      <c r="EI180" s="470"/>
      <c r="EJ180" s="470"/>
      <c r="EK180" s="470"/>
      <c r="EL180" s="470"/>
      <c r="EM180" s="470"/>
      <c r="EN180" s="470"/>
      <c r="EO180" s="470"/>
      <c r="EP180" s="470"/>
      <c r="EQ180" s="470"/>
      <c r="ER180" s="470"/>
      <c r="ES180" s="470"/>
      <c r="ET180" s="470"/>
      <c r="EU180" s="470"/>
      <c r="EV180" s="470"/>
      <c r="EW180" s="470"/>
      <c r="EX180" s="470"/>
      <c r="EY180" s="470"/>
      <c r="EZ180" s="470"/>
      <c r="FA180" s="470"/>
      <c r="FB180" s="470"/>
      <c r="FC180" s="470"/>
      <c r="FD180" s="470"/>
      <c r="FE180" s="470"/>
      <c r="FF180" s="470"/>
      <c r="FG180" s="470"/>
      <c r="FH180" s="470"/>
      <c r="FI180" s="470"/>
      <c r="FJ180" s="470"/>
      <c r="FK180" s="470"/>
      <c r="FL180" s="470"/>
      <c r="FM180" s="470"/>
      <c r="FN180" s="470"/>
      <c r="FO180" s="470"/>
      <c r="FP180" s="470"/>
      <c r="FQ180" s="470"/>
      <c r="FR180" s="470"/>
      <c r="FS180" s="470"/>
      <c r="FT180" s="470"/>
      <c r="FU180" s="470"/>
      <c r="FV180" s="470"/>
      <c r="FW180" s="470"/>
      <c r="FX180" s="470"/>
      <c r="FY180" s="470"/>
      <c r="FZ180" s="470"/>
      <c r="GA180" s="470"/>
      <c r="GB180" s="470"/>
      <c r="GC180" s="470"/>
      <c r="GD180" s="470"/>
      <c r="GE180" s="470"/>
      <c r="GF180" s="470"/>
      <c r="GG180" s="470"/>
      <c r="GH180" s="470"/>
      <c r="GI180" s="470"/>
      <c r="GJ180" s="470"/>
      <c r="GK180" s="470"/>
      <c r="GL180" s="470"/>
      <c r="GM180" s="470"/>
      <c r="GN180" s="470"/>
      <c r="GO180" s="470"/>
      <c r="GP180" s="470"/>
      <c r="GQ180" s="470"/>
      <c r="GR180" s="470"/>
      <c r="GS180" s="470"/>
      <c r="GT180" s="470"/>
      <c r="GU180" s="470"/>
      <c r="GV180" s="470"/>
      <c r="GW180" s="470"/>
      <c r="GX180" s="470"/>
      <c r="GY180" s="470"/>
      <c r="GZ180" s="470"/>
      <c r="HA180" s="470"/>
      <c r="HB180" s="470"/>
      <c r="HC180" s="470"/>
      <c r="HD180" s="470"/>
      <c r="HE180" s="470"/>
      <c r="HF180" s="470"/>
      <c r="HG180" s="470"/>
      <c r="HH180" s="470"/>
      <c r="HI180" s="470"/>
      <c r="HJ180" s="470"/>
      <c r="HK180" s="470"/>
      <c r="HL180" s="470"/>
      <c r="HM180" s="470"/>
      <c r="HN180" s="470"/>
      <c r="HO180" s="470"/>
      <c r="HP180" s="470"/>
      <c r="HQ180" s="470"/>
      <c r="HR180" s="470"/>
      <c r="HS180" s="470"/>
      <c r="HT180" s="470"/>
      <c r="HU180" s="470"/>
      <c r="HV180" s="470"/>
      <c r="HW180" s="470"/>
      <c r="HX180" s="470"/>
      <c r="HY180" s="470"/>
      <c r="HZ180" s="470"/>
      <c r="IA180" s="470"/>
      <c r="IB180" s="470"/>
      <c r="IC180" s="470"/>
      <c r="ID180" s="470"/>
      <c r="IE180" s="470"/>
      <c r="IF180" s="470"/>
      <c r="IG180" s="470"/>
      <c r="IH180" s="470"/>
      <c r="II180" s="470"/>
      <c r="IJ180" s="470"/>
      <c r="IK180" s="470"/>
      <c r="IL180" s="470"/>
      <c r="IM180" s="470"/>
      <c r="IN180" s="470"/>
      <c r="IO180" s="470"/>
      <c r="IP180" s="470"/>
      <c r="IQ180" s="470"/>
      <c r="IR180" s="470"/>
      <c r="IS180" s="470"/>
      <c r="IT180" s="470"/>
      <c r="IU180" s="470"/>
      <c r="IV180" s="470"/>
      <c r="IW180" s="470"/>
      <c r="IX180" s="470"/>
      <c r="IY180" s="470"/>
      <c r="IZ180" s="470"/>
      <c r="JA180" s="470"/>
      <c r="JB180" s="470"/>
      <c r="JC180" s="470"/>
      <c r="JD180" s="470"/>
      <c r="JE180" s="470"/>
      <c r="JF180" s="470"/>
      <c r="JG180" s="470"/>
      <c r="JH180" s="470"/>
      <c r="JI180" s="470"/>
      <c r="JJ180" s="470"/>
      <c r="JK180" s="470"/>
      <c r="JL180" s="470"/>
      <c r="JM180" s="470"/>
      <c r="JN180" s="470"/>
      <c r="JO180" s="470"/>
      <c r="JP180" s="470"/>
      <c r="JQ180" s="470"/>
      <c r="JR180" s="470"/>
      <c r="JS180" s="470"/>
      <c r="JT180" s="470"/>
      <c r="JU180" s="470"/>
      <c r="JV180" s="470"/>
      <c r="JW180" s="470"/>
      <c r="JX180" s="470"/>
      <c r="JY180" s="470"/>
      <c r="JZ180" s="470"/>
      <c r="KA180" s="470"/>
      <c r="KB180" s="470"/>
      <c r="KC180" s="470"/>
      <c r="KD180" s="470"/>
      <c r="KE180" s="470"/>
      <c r="KF180" s="470"/>
      <c r="KG180" s="470"/>
      <c r="KH180" s="470"/>
      <c r="KI180" s="470"/>
      <c r="KJ180" s="470"/>
      <c r="KK180" s="470"/>
      <c r="KL180" s="470"/>
    </row>
    <row r="181" spans="1:298">
      <c r="A181" t="s">
        <v>1460</v>
      </c>
      <c r="B181" s="466" t="s">
        <v>638</v>
      </c>
      <c r="C181" s="470">
        <f>AVERAGE('monthly data'!B179:B179)</f>
        <v>675.98450861298261</v>
      </c>
      <c r="D181" s="470"/>
      <c r="E181" s="470"/>
      <c r="F181" s="470"/>
      <c r="G181" s="470"/>
      <c r="H181" s="470"/>
      <c r="I181" s="470"/>
      <c r="J181" s="470"/>
      <c r="K181" s="470"/>
      <c r="L181" s="470"/>
      <c r="M181" s="470"/>
      <c r="N181" s="470"/>
      <c r="O181" s="470"/>
      <c r="P181" s="470"/>
      <c r="Q181" s="470"/>
      <c r="R181" s="470"/>
      <c r="S181" s="470"/>
      <c r="T181" s="470"/>
      <c r="U181" s="470"/>
      <c r="V181" s="470"/>
      <c r="W181" s="470"/>
      <c r="X181" s="470"/>
      <c r="Y181" s="470"/>
      <c r="Z181" s="470"/>
      <c r="AA181" s="470"/>
      <c r="AB181" s="470"/>
      <c r="AC181" s="470"/>
      <c r="AD181" s="470"/>
      <c r="AE181" s="470"/>
      <c r="AF181" s="470"/>
      <c r="AG181" s="470"/>
      <c r="AH181" s="470"/>
      <c r="AI181" s="470"/>
      <c r="AJ181" s="470"/>
      <c r="AK181" s="470"/>
      <c r="AL181" s="470"/>
      <c r="AM181" s="470">
        <f>AVERAGE('monthly data'!DF179:DH179)</f>
        <v>36.140662988306708</v>
      </c>
      <c r="AN181" s="470">
        <f>AVERAGE('monthly data'!DI179:DK179)</f>
        <v>38.024021728783474</v>
      </c>
      <c r="AO181" s="470">
        <f>AVERAGE('monthly data'!DL179:DN179)</f>
        <v>38.836839711515552</v>
      </c>
      <c r="AP181" s="470">
        <f>AVERAGE('monthly data'!DO179:DQ179)</f>
        <v>39.639745279824069</v>
      </c>
      <c r="AQ181" s="470">
        <f>AVERAGE('monthly data'!DR179:DT179)</f>
        <v>46.858591414031743</v>
      </c>
      <c r="AR181" s="470">
        <f>AVERAGE('monthly data'!DU179:DW179)</f>
        <v>49.860883425573057</v>
      </c>
      <c r="AS181" s="470">
        <f>AVERAGE('monthly data'!DX179:DZ179)</f>
        <v>52.417857962798486</v>
      </c>
      <c r="AT181" s="470">
        <f>AVERAGE('monthly data'!EA179:EC179)</f>
        <v>55.794057552128656</v>
      </c>
      <c r="AU181" s="470">
        <f>AVERAGE('monthly data'!ED179:EF179)</f>
        <v>63.602616611741958</v>
      </c>
      <c r="AV181" s="470">
        <f>AVERAGE('monthly data'!EG179:EI179)</f>
        <v>69.232822854679043</v>
      </c>
      <c r="AW181" s="470">
        <f>AVERAGE('monthly data'!EJ179:EL179)</f>
        <v>66.241918066327699</v>
      </c>
      <c r="AX181" s="470">
        <f>AVERAGE('monthly data'!EM179:EO179)</f>
        <v>67.461443584706629</v>
      </c>
      <c r="AY181" s="470">
        <f>AVERAGE('monthly data'!EP179:ER179)</f>
        <v>66.437558335326116</v>
      </c>
      <c r="AZ181" s="470">
        <f>AVERAGE('monthly data'!ES179:EU179)</f>
        <v>67.608462919778518</v>
      </c>
      <c r="BA181" s="470">
        <f>AVERAGE('monthly data'!EV179:EX179)</f>
        <v>68.376031229239274</v>
      </c>
      <c r="BB181" s="470">
        <f>AVERAGE('monthly data'!EY179:FA179)</f>
        <v>68.805327278263974</v>
      </c>
      <c r="BC181" s="470">
        <f>AVERAGE('monthly data'!FB179:FD179)</f>
        <v>73.596226808750089</v>
      </c>
      <c r="BD181" s="470">
        <f>AVERAGE('monthly data'!FE179:FG179)</f>
        <v>80.309516805219573</v>
      </c>
      <c r="BE181" s="470">
        <f>AVERAGE('monthly data'!FH179:FJ179)</f>
        <v>85.798018055028265</v>
      </c>
      <c r="BF181" s="470">
        <f>AVERAGE('monthly data'!FK179:FM179)</f>
        <v>84.240606401583776</v>
      </c>
      <c r="BG181" s="470">
        <f>AVERAGE('monthly data'!FN179:FP179)</f>
        <v>81.661093358666491</v>
      </c>
      <c r="BH181" s="470">
        <f>AVERAGE('monthly data'!FQ179:FS179)</f>
        <v>82.558472223128831</v>
      </c>
      <c r="BI181" s="470">
        <f>AVERAGE('monthly data'!FT179:FV179)</f>
        <v>83.105210510627828</v>
      </c>
      <c r="BJ181" s="470">
        <f>AVERAGE('monthly data'!FW179:FY179)</f>
        <v>84.622466384149689</v>
      </c>
      <c r="BK181" s="470">
        <f>AVERAGE('monthly data'!FZ179:GB179)</f>
        <v>83.250268907150101</v>
      </c>
      <c r="BL181" s="470">
        <f>AVERAGE('monthly data'!GC179:GE179)</f>
        <v>87.206807920156578</v>
      </c>
      <c r="BM181" s="470">
        <f>AVERAGE('monthly data'!GF179:GH179)</f>
        <v>86.805097402365675</v>
      </c>
      <c r="BN181" s="470">
        <f>AVERAGE('monthly data'!GI179:GK179)</f>
        <v>87.697603823925576</v>
      </c>
      <c r="BO181" s="470">
        <f>AVERAGE('monthly data'!GL179:GN179)</f>
        <v>86.315451548969349</v>
      </c>
      <c r="BP181" s="470">
        <f>AVERAGE('monthly data'!GO179:GQ179)</f>
        <v>91.374329930503222</v>
      </c>
      <c r="BQ181" s="470">
        <f>AVERAGE('monthly data'!GR179:GT179)</f>
        <v>92.734157128607634</v>
      </c>
      <c r="BR181" s="470">
        <f>AVERAGE('monthly data'!GU179:GW179)</f>
        <v>94.485403119019125</v>
      </c>
      <c r="BS181" s="470">
        <f>AVERAGE('monthly data'!GX179:GZ179)</f>
        <v>92.788520336827162</v>
      </c>
      <c r="BT181" s="470">
        <f>AVERAGE('monthly data'!HA179:HC179)</f>
        <v>98.79634748925946</v>
      </c>
      <c r="BU181" s="470">
        <f>AVERAGE('monthly data'!HD179:HF179)</f>
        <v>97.947500859660195</v>
      </c>
      <c r="BV181" s="470">
        <f>AVERAGE('monthly data'!HG179:HI179)</f>
        <v>99.874017050322308</v>
      </c>
      <c r="BW181" s="470">
        <f>AVERAGE('monthly data'!HJ179:HL179)</f>
        <v>98.535642854749426</v>
      </c>
      <c r="BX181" s="470">
        <f>AVERAGE('monthly data'!HM179:HO179)</f>
        <v>101.98668362430222</v>
      </c>
      <c r="BY181" s="470">
        <f>AVERAGE('monthly data'!HP179:HR179)</f>
        <v>99.22945670507238</v>
      </c>
      <c r="BZ181" s="470">
        <f>AVERAGE('monthly data'!HS179:HU179)</f>
        <v>100.0536609992397</v>
      </c>
      <c r="CA181" s="470">
        <f>AVERAGE('monthly data'!HV179:HX179)</f>
        <v>99.815866582365018</v>
      </c>
      <c r="CB181" s="470">
        <f>AVERAGE('monthly data'!HY179:IA179)</f>
        <v>100.43520081506365</v>
      </c>
      <c r="CC181" s="470">
        <f>AVERAGE('monthly data'!IB179:ID179)</f>
        <v>100.61816127654096</v>
      </c>
      <c r="CD181" s="470">
        <f>AVERAGE('monthly data'!IE179:IG179)</f>
        <v>101.2083861017688</v>
      </c>
      <c r="CE181" s="470">
        <f>AVERAGE('monthly data'!IH179:IJ179)</f>
        <v>99.508840456132361</v>
      </c>
      <c r="CF181" s="470">
        <f>AVERAGE('monthly data'!IK179:IM179)</f>
        <v>99.831473437814338</v>
      </c>
      <c r="CG181" s="470">
        <f>AVERAGE('monthly data'!IN179:IP179)</f>
        <v>102.84836826873918</v>
      </c>
      <c r="CH181" s="470">
        <f>AVERAGE('monthly data'!IQ179:IS179)</f>
        <v>104.15440919976281</v>
      </c>
      <c r="CI181" s="470">
        <f>AVERAGE('monthly data'!IT179:IV179)</f>
        <v>103.66912764871518</v>
      </c>
      <c r="CJ181" s="470">
        <f>AVERAGE('monthly data'!IW179:IY179)</f>
        <v>106.00592559141329</v>
      </c>
      <c r="CK181" s="470">
        <f>AVERAGE('monthly data'!IZ179:JB179)</f>
        <v>106.82455489095263</v>
      </c>
      <c r="CL181" s="470">
        <f>AVERAGE('monthly data'!JC179:JE179)</f>
        <v>105.89850151986651</v>
      </c>
      <c r="CM181" s="470">
        <f>AVERAGE('monthly data'!JF179:JH179)</f>
        <v>108.08012150151741</v>
      </c>
      <c r="CN181" s="470">
        <f>AVERAGE('monthly data'!JI179:JK179)</f>
        <v>111.56074341389144</v>
      </c>
      <c r="CO181" s="470">
        <f>AVERAGE('monthly data'!JL179:JN179)</f>
        <v>110.5855581197394</v>
      </c>
      <c r="CP181" s="470">
        <f>AVERAGE('monthly data'!JO179:JQ179)</f>
        <v>112.60598694464933</v>
      </c>
      <c r="CQ181" s="470">
        <f>AVERAGE('monthly data'!JR179:JT179)</f>
        <v>115.92966460718519</v>
      </c>
      <c r="CR181" s="470">
        <f>AVERAGE('monthly data'!JU179:JW179)</f>
        <v>125.69890019625454</v>
      </c>
      <c r="CS181" s="470">
        <f>AVERAGE('monthly data'!JX179:JZ179)</f>
        <v>122.71207924144271</v>
      </c>
      <c r="CT181" s="470">
        <f>AVERAGE('monthly data'!KA179:KC179)</f>
        <v>121.99976757143811</v>
      </c>
      <c r="CU181" s="470">
        <f>AVERAGE('monthly data'!KD179:KF179)</f>
        <v>118.19867051112566</v>
      </c>
      <c r="CV181" s="470">
        <f>AVERAGE('monthly data'!KG179:KI179)</f>
        <v>120.56163063983848</v>
      </c>
      <c r="CW181" s="470">
        <f>AVERAGE('monthly data'!KJ179:KL179)</f>
        <v>120.45951142762642</v>
      </c>
      <c r="CX181" s="470">
        <f>AVERAGE('monthly data'!KM179:KO179)</f>
        <v>122.66946276134581</v>
      </c>
      <c r="CY181" s="470">
        <f>AVERAGE('monthly data'!KP179:KR179)</f>
        <v>129.03807584986052</v>
      </c>
      <c r="CZ181" s="470">
        <f>AVERAGE('monthly data'!KS179:KU179)</f>
        <v>133.97142264606262</v>
      </c>
      <c r="DA181" s="470">
        <f>AVERAGE('monthly data'!KV179:KX179)</f>
        <v>126.78663497663347</v>
      </c>
      <c r="DB181" s="470">
        <f>AVERAGE('monthly data'!KY179:LA179)</f>
        <v>129.6843615122846</v>
      </c>
      <c r="DC181" s="470">
        <f>AVERAGE('monthly data'!LB179:LD179)</f>
        <v>130.63824132118054</v>
      </c>
      <c r="DD181" s="470">
        <f>AVERAGE('monthly data'!LE179:LG179)</f>
        <v>43.640198416230142</v>
      </c>
      <c r="DE181" s="470"/>
      <c r="DF181" s="470"/>
      <c r="DG181" s="470"/>
      <c r="DH181" s="470"/>
      <c r="DI181" s="470"/>
      <c r="DJ181" s="470"/>
      <c r="DK181" s="470"/>
      <c r="DL181" s="470"/>
      <c r="DM181" s="470"/>
      <c r="DN181" s="470"/>
      <c r="DO181" s="470"/>
      <c r="DP181" s="470"/>
      <c r="DQ181" s="470"/>
      <c r="DR181" s="470"/>
      <c r="DS181" s="470"/>
      <c r="DT181" s="470"/>
      <c r="DU181" s="470"/>
      <c r="DV181" s="470"/>
      <c r="DW181" s="470"/>
      <c r="DX181" s="470"/>
      <c r="DY181" s="470"/>
      <c r="DZ181" s="470"/>
      <c r="EA181" s="470"/>
      <c r="EB181" s="470"/>
      <c r="EC181" s="470"/>
      <c r="ED181" s="470"/>
      <c r="EE181" s="470"/>
      <c r="EF181" s="470"/>
      <c r="EG181" s="470"/>
      <c r="EH181" s="470"/>
      <c r="EI181" s="470"/>
      <c r="EJ181" s="470"/>
      <c r="EK181" s="470"/>
      <c r="EL181" s="470"/>
      <c r="EM181" s="470"/>
      <c r="EN181" s="470"/>
      <c r="EO181" s="470"/>
      <c r="EP181" s="470"/>
      <c r="EQ181" s="470"/>
      <c r="ER181" s="470"/>
      <c r="ES181" s="470"/>
      <c r="ET181" s="470"/>
      <c r="EU181" s="470"/>
      <c r="EV181" s="470"/>
      <c r="EW181" s="470"/>
      <c r="EX181" s="470"/>
      <c r="EY181" s="470"/>
      <c r="EZ181" s="470"/>
      <c r="FA181" s="470"/>
      <c r="FB181" s="470"/>
      <c r="FC181" s="470"/>
      <c r="FD181" s="470"/>
      <c r="FE181" s="470"/>
      <c r="FF181" s="470"/>
      <c r="FG181" s="470"/>
      <c r="FH181" s="470"/>
      <c r="FI181" s="470"/>
      <c r="FJ181" s="470"/>
      <c r="FK181" s="470"/>
      <c r="FL181" s="470"/>
      <c r="FM181" s="470"/>
      <c r="FN181" s="470"/>
      <c r="FO181" s="470"/>
      <c r="FP181" s="470"/>
      <c r="FQ181" s="470"/>
      <c r="FR181" s="470"/>
      <c r="FS181" s="470"/>
      <c r="FT181" s="470"/>
      <c r="FU181" s="470"/>
      <c r="FV181" s="470"/>
      <c r="FW181" s="470"/>
      <c r="FX181" s="470"/>
      <c r="FY181" s="470"/>
      <c r="FZ181" s="470"/>
      <c r="GA181" s="470"/>
      <c r="GB181" s="470"/>
      <c r="GC181" s="470"/>
      <c r="GD181" s="470"/>
      <c r="GE181" s="470"/>
      <c r="GF181" s="470"/>
      <c r="GG181" s="470"/>
      <c r="GH181" s="470"/>
      <c r="GI181" s="470"/>
      <c r="GJ181" s="470"/>
      <c r="GK181" s="470"/>
      <c r="GL181" s="470"/>
      <c r="GM181" s="470"/>
      <c r="GN181" s="470"/>
      <c r="GO181" s="470"/>
      <c r="GP181" s="470"/>
      <c r="GQ181" s="470"/>
      <c r="GR181" s="470"/>
      <c r="GS181" s="470"/>
      <c r="GT181" s="470"/>
      <c r="GU181" s="470"/>
      <c r="GV181" s="470"/>
      <c r="GW181" s="470"/>
      <c r="GX181" s="470"/>
      <c r="GY181" s="470"/>
      <c r="GZ181" s="470"/>
      <c r="HA181" s="470"/>
      <c r="HB181" s="470"/>
      <c r="HC181" s="470"/>
      <c r="HD181" s="470"/>
      <c r="HE181" s="470"/>
      <c r="HF181" s="470"/>
      <c r="HG181" s="470"/>
      <c r="HH181" s="470"/>
      <c r="HI181" s="470"/>
      <c r="HJ181" s="470"/>
      <c r="HK181" s="470"/>
      <c r="HL181" s="470"/>
      <c r="HM181" s="470"/>
      <c r="HN181" s="470"/>
      <c r="HO181" s="470"/>
      <c r="HP181" s="470"/>
      <c r="HQ181" s="470"/>
      <c r="HR181" s="470"/>
      <c r="HS181" s="470"/>
      <c r="HT181" s="470"/>
      <c r="HU181" s="470"/>
      <c r="HV181" s="470"/>
      <c r="HW181" s="470"/>
      <c r="HX181" s="470"/>
      <c r="HY181" s="470"/>
      <c r="HZ181" s="470"/>
      <c r="IA181" s="470"/>
      <c r="IB181" s="470"/>
      <c r="IC181" s="470"/>
      <c r="ID181" s="470"/>
      <c r="IE181" s="470"/>
      <c r="IF181" s="470"/>
      <c r="IG181" s="470"/>
      <c r="IH181" s="470"/>
      <c r="II181" s="470"/>
      <c r="IJ181" s="470"/>
      <c r="IK181" s="470"/>
      <c r="IL181" s="470"/>
      <c r="IM181" s="470"/>
      <c r="IN181" s="470"/>
      <c r="IO181" s="470"/>
      <c r="IP181" s="470"/>
      <c r="IQ181" s="470"/>
      <c r="IR181" s="470"/>
      <c r="IS181" s="470"/>
      <c r="IT181" s="470"/>
      <c r="IU181" s="470"/>
      <c r="IV181" s="470"/>
      <c r="IW181" s="470"/>
      <c r="IX181" s="470"/>
      <c r="IY181" s="470"/>
      <c r="IZ181" s="470"/>
      <c r="JA181" s="470"/>
      <c r="JB181" s="470"/>
      <c r="JC181" s="470"/>
      <c r="JD181" s="470"/>
      <c r="JE181" s="470"/>
      <c r="JF181" s="470"/>
      <c r="JG181" s="470"/>
      <c r="JH181" s="470"/>
      <c r="JI181" s="470"/>
      <c r="JJ181" s="470"/>
      <c r="JK181" s="470"/>
      <c r="JL181" s="470"/>
      <c r="JM181" s="470"/>
      <c r="JN181" s="470"/>
      <c r="JO181" s="470"/>
      <c r="JP181" s="470"/>
      <c r="JQ181" s="470"/>
      <c r="JR181" s="470"/>
      <c r="JS181" s="470"/>
      <c r="JT181" s="470"/>
      <c r="JU181" s="470"/>
      <c r="JV181" s="470"/>
      <c r="JW181" s="470"/>
      <c r="JX181" s="470"/>
      <c r="JY181" s="470"/>
      <c r="JZ181" s="470"/>
      <c r="KA181" s="470"/>
      <c r="KB181" s="470"/>
      <c r="KC181" s="470"/>
      <c r="KD181" s="470"/>
      <c r="KE181" s="470"/>
      <c r="KF181" s="470"/>
      <c r="KG181" s="470"/>
      <c r="KH181" s="470"/>
      <c r="KI181" s="470"/>
      <c r="KJ181" s="470"/>
      <c r="KK181" s="470"/>
      <c r="KL181" s="470"/>
    </row>
    <row r="182" spans="1:298">
      <c r="B182" s="466" t="s">
        <v>913</v>
      </c>
      <c r="C182" s="470">
        <f>AVERAGE('monthly data'!B180:B180)</f>
        <v>510.99696959581195</v>
      </c>
      <c r="D182" s="470"/>
      <c r="E182" s="470"/>
      <c r="F182" s="470"/>
      <c r="G182" s="470"/>
      <c r="H182" s="470"/>
      <c r="I182" s="470"/>
      <c r="J182" s="470"/>
      <c r="K182" s="470"/>
      <c r="L182" s="470"/>
      <c r="M182" s="470"/>
      <c r="N182" s="470"/>
      <c r="O182" s="470"/>
      <c r="P182" s="470"/>
      <c r="Q182" s="470"/>
      <c r="R182" s="470"/>
      <c r="S182" s="470"/>
      <c r="T182" s="470"/>
      <c r="U182" s="470"/>
      <c r="V182" s="470"/>
      <c r="W182" s="470"/>
      <c r="X182" s="470"/>
      <c r="Y182" s="470"/>
      <c r="Z182" s="470"/>
      <c r="AA182" s="470"/>
      <c r="AB182" s="470"/>
      <c r="AC182" s="470"/>
      <c r="AD182" s="470"/>
      <c r="AE182" s="470"/>
      <c r="AF182" s="470"/>
      <c r="AG182" s="470"/>
      <c r="AH182" s="470"/>
      <c r="AI182" s="470"/>
      <c r="AJ182" s="470"/>
      <c r="AK182" s="470"/>
      <c r="AL182" s="470"/>
      <c r="AM182" s="470"/>
      <c r="AN182" s="470"/>
      <c r="AO182" s="470"/>
      <c r="AP182" s="470"/>
      <c r="AQ182" s="470"/>
      <c r="AR182" s="470"/>
      <c r="AS182" s="470"/>
      <c r="AT182" s="470"/>
      <c r="AU182" s="470"/>
      <c r="AV182" s="470"/>
      <c r="AW182" s="470"/>
      <c r="AX182" s="470"/>
      <c r="AY182" s="470"/>
      <c r="AZ182" s="470"/>
      <c r="BA182" s="470"/>
      <c r="BB182" s="470"/>
      <c r="BC182" s="470"/>
      <c r="BD182" s="470"/>
      <c r="BE182" s="470"/>
      <c r="BF182" s="470"/>
      <c r="BG182" s="470">
        <f>AVERAGE('monthly data'!FN180:FP180)</f>
        <v>54.311406765483525</v>
      </c>
      <c r="BH182" s="470">
        <f>AVERAGE('monthly data'!FQ180:FS180)</f>
        <v>82.558472223128831</v>
      </c>
      <c r="BI182" s="470">
        <f>AVERAGE('monthly data'!FT180:FV180)</f>
        <v>83.105210510627828</v>
      </c>
      <c r="BJ182" s="470">
        <f>AVERAGE('monthly data'!FW180:FY180)</f>
        <v>84.622466384149689</v>
      </c>
      <c r="BK182" s="470">
        <f>AVERAGE('monthly data'!FZ180:GB180)</f>
        <v>83.250268907150101</v>
      </c>
      <c r="BL182" s="470">
        <f>AVERAGE('monthly data'!GC180:GE180)</f>
        <v>87.206807920156578</v>
      </c>
      <c r="BM182" s="470">
        <f>AVERAGE('monthly data'!GF180:GH180)</f>
        <v>86.805097402365675</v>
      </c>
      <c r="BN182" s="470">
        <f>AVERAGE('monthly data'!GI180:GK180)</f>
        <v>87.697603823925576</v>
      </c>
      <c r="BO182" s="470">
        <f>AVERAGE('monthly data'!GL180:GN180)</f>
        <v>86.315451548969349</v>
      </c>
      <c r="BP182" s="470">
        <f>AVERAGE('monthly data'!GO180:GQ180)</f>
        <v>91.374329930503222</v>
      </c>
      <c r="BQ182" s="470">
        <f>AVERAGE('monthly data'!GR180:GT180)</f>
        <v>92.734157128607634</v>
      </c>
      <c r="BR182" s="470">
        <f>AVERAGE('monthly data'!GU180:GW180)</f>
        <v>94.485403119019153</v>
      </c>
      <c r="BS182" s="470">
        <f>AVERAGE('monthly data'!GX180:GZ180)</f>
        <v>92.788520336827162</v>
      </c>
      <c r="BT182" s="470">
        <f>AVERAGE('monthly data'!HA180:HC180)</f>
        <v>98.79634748925946</v>
      </c>
      <c r="BU182" s="470">
        <f>AVERAGE('monthly data'!HD180:HF180)</f>
        <v>97.947500859660195</v>
      </c>
      <c r="BV182" s="470">
        <f>AVERAGE('monthly data'!HG180:HI180)</f>
        <v>99.874017050322323</v>
      </c>
      <c r="BW182" s="470">
        <f>AVERAGE('monthly data'!HJ180:HL180)</f>
        <v>98.535642854749426</v>
      </c>
      <c r="BX182" s="470">
        <f>AVERAGE('monthly data'!HM180:HO180)</f>
        <v>101.98668362430222</v>
      </c>
      <c r="BY182" s="470">
        <f>AVERAGE('monthly data'!HP180:HR180)</f>
        <v>99.229456705072394</v>
      </c>
      <c r="BZ182" s="470">
        <f>AVERAGE('monthly data'!HS180:HU180)</f>
        <v>100.0536609992397</v>
      </c>
      <c r="CA182" s="470">
        <f>AVERAGE('monthly data'!HV180:HX180)</f>
        <v>99.815866582365018</v>
      </c>
      <c r="CB182" s="470">
        <f>AVERAGE('monthly data'!HY180:IA180)</f>
        <v>100.43520081506365</v>
      </c>
      <c r="CC182" s="470">
        <f>AVERAGE('monthly data'!IB180:ID180)</f>
        <v>100.61816127654096</v>
      </c>
      <c r="CD182" s="470">
        <f>AVERAGE('monthly data'!IE180:IG180)</f>
        <v>101.2083861017688</v>
      </c>
      <c r="CE182" s="470">
        <f>AVERAGE('monthly data'!IH180:IJ180)</f>
        <v>99.508840456132361</v>
      </c>
      <c r="CF182" s="470">
        <f>AVERAGE('monthly data'!IK180:IM180)</f>
        <v>99.831473437814353</v>
      </c>
      <c r="CG182" s="470">
        <f>AVERAGE('monthly data'!IN180:IP180)</f>
        <v>102.84836826873918</v>
      </c>
      <c r="CH182" s="470">
        <f>AVERAGE('monthly data'!IQ180:IS180)</f>
        <v>104.15440919976281</v>
      </c>
      <c r="CI182" s="470">
        <f>AVERAGE('monthly data'!IT180:IV180)</f>
        <v>103.66912764871516</v>
      </c>
      <c r="CJ182" s="470">
        <f>AVERAGE('monthly data'!IW180:IY180)</f>
        <v>106.00592559141326</v>
      </c>
      <c r="CK182" s="470">
        <f>AVERAGE('monthly data'!IZ180:JB180)</f>
        <v>106.82455489095264</v>
      </c>
      <c r="CL182" s="470">
        <f>AVERAGE('monthly data'!JC180:JE180)</f>
        <v>105.89850151986651</v>
      </c>
      <c r="CM182" s="470">
        <f>AVERAGE('monthly data'!JF180:JH180)</f>
        <v>108.08012150151741</v>
      </c>
      <c r="CN182" s="470">
        <f>AVERAGE('monthly data'!JI180:JK180)</f>
        <v>111.56074341389144</v>
      </c>
      <c r="CO182" s="470">
        <f>AVERAGE('monthly data'!JL180:JN180)</f>
        <v>110.5855581197394</v>
      </c>
      <c r="CP182" s="470">
        <f>AVERAGE('monthly data'!JO180:JQ180)</f>
        <v>112.60598694464933</v>
      </c>
      <c r="CQ182" s="470">
        <f>AVERAGE('monthly data'!JR180:JT180)</f>
        <v>115.92966460718519</v>
      </c>
      <c r="CR182" s="470">
        <f>AVERAGE('monthly data'!JU180:JW180)</f>
        <v>125.69890019625454</v>
      </c>
      <c r="CS182" s="470">
        <f>AVERAGE('monthly data'!JX180:JZ180)</f>
        <v>122.71207924144274</v>
      </c>
      <c r="CT182" s="470">
        <f>AVERAGE('monthly data'!KA180:KC180)</f>
        <v>121.99976757143811</v>
      </c>
      <c r="CU182" s="470">
        <f>AVERAGE('monthly data'!KD180:KF180)</f>
        <v>118.19867051112566</v>
      </c>
      <c r="CV182" s="470">
        <f>AVERAGE('monthly data'!KG180:KI180)</f>
        <v>120.5616306398385</v>
      </c>
      <c r="CW182" s="470">
        <f>AVERAGE('monthly data'!KJ180:KL180)</f>
        <v>120.45951142762642</v>
      </c>
      <c r="CX182" s="470">
        <f>AVERAGE('monthly data'!KM180:KO180)</f>
        <v>122.66946276134583</v>
      </c>
      <c r="CY182" s="470">
        <f>AVERAGE('monthly data'!KP180:KR180)</f>
        <v>129.03807584986052</v>
      </c>
      <c r="CZ182" s="470">
        <f>AVERAGE('monthly data'!KS180:KU180)</f>
        <v>133.97142264606262</v>
      </c>
      <c r="DA182" s="470">
        <f>AVERAGE('monthly data'!KV180:KX180)</f>
        <v>126.78663497663347</v>
      </c>
      <c r="DB182" s="470">
        <f>AVERAGE('monthly data'!KY180:LA180)</f>
        <v>129.6843615122846</v>
      </c>
      <c r="DC182" s="470">
        <f>AVERAGE('monthly data'!LB180:LD180)</f>
        <v>130.63824132118054</v>
      </c>
      <c r="DD182" s="470">
        <f>AVERAGE('monthly data'!LE180:LG180)</f>
        <v>43.640198416230142</v>
      </c>
      <c r="DE182" s="470"/>
      <c r="DF182" s="470"/>
      <c r="DG182" s="470"/>
      <c r="DH182" s="470"/>
      <c r="DI182" s="470"/>
      <c r="DJ182" s="470"/>
      <c r="DK182" s="470"/>
      <c r="DL182" s="470"/>
      <c r="DM182" s="470"/>
      <c r="DN182" s="470"/>
      <c r="DO182" s="470"/>
      <c r="DP182" s="470"/>
      <c r="DQ182" s="470"/>
      <c r="DR182" s="470"/>
      <c r="DS182" s="470"/>
      <c r="DT182" s="470"/>
      <c r="DU182" s="470"/>
      <c r="DV182" s="470"/>
      <c r="DW182" s="470"/>
      <c r="DX182" s="470"/>
      <c r="DY182" s="470"/>
      <c r="DZ182" s="470"/>
      <c r="EA182" s="470"/>
      <c r="EB182" s="470"/>
      <c r="EC182" s="470"/>
      <c r="ED182" s="470"/>
      <c r="EE182" s="470"/>
      <c r="EF182" s="470"/>
      <c r="EG182" s="470"/>
      <c r="EH182" s="470"/>
      <c r="EI182" s="470"/>
      <c r="EJ182" s="470"/>
      <c r="EK182" s="470"/>
      <c r="EL182" s="470"/>
      <c r="EM182" s="470"/>
      <c r="EN182" s="470"/>
      <c r="EO182" s="470"/>
      <c r="EP182" s="470"/>
      <c r="EQ182" s="470"/>
      <c r="ER182" s="470"/>
      <c r="ES182" s="470"/>
      <c r="ET182" s="470"/>
      <c r="EU182" s="470"/>
      <c r="EV182" s="470"/>
      <c r="EW182" s="470"/>
      <c r="EX182" s="470"/>
      <c r="EY182" s="470"/>
      <c r="EZ182" s="470"/>
      <c r="FA182" s="470"/>
      <c r="FB182" s="470"/>
      <c r="FC182" s="470"/>
      <c r="FD182" s="470"/>
      <c r="FE182" s="470"/>
      <c r="FF182" s="470"/>
      <c r="FG182" s="470"/>
      <c r="FH182" s="470"/>
      <c r="FI182" s="470"/>
      <c r="FJ182" s="470"/>
      <c r="FK182" s="470"/>
      <c r="FL182" s="470"/>
      <c r="FM182" s="470"/>
      <c r="FN182" s="470"/>
      <c r="FO182" s="470"/>
      <c r="FP182" s="470"/>
      <c r="FQ182" s="470"/>
      <c r="FR182" s="470"/>
      <c r="FS182" s="470"/>
      <c r="FT182" s="470"/>
      <c r="FU182" s="470"/>
      <c r="FV182" s="470"/>
      <c r="FW182" s="470"/>
      <c r="FX182" s="470"/>
      <c r="FY182" s="470"/>
      <c r="FZ182" s="470"/>
      <c r="GA182" s="470"/>
      <c r="GB182" s="470"/>
      <c r="GC182" s="470"/>
      <c r="GD182" s="470"/>
      <c r="GE182" s="470"/>
      <c r="GF182" s="470"/>
      <c r="GG182" s="470"/>
      <c r="GH182" s="470"/>
      <c r="GI182" s="470"/>
      <c r="GJ182" s="470"/>
      <c r="GK182" s="470"/>
      <c r="GL182" s="470"/>
      <c r="GM182" s="470"/>
      <c r="GN182" s="470"/>
      <c r="GO182" s="470"/>
      <c r="GP182" s="470"/>
      <c r="GQ182" s="470"/>
      <c r="GR182" s="470"/>
      <c r="GS182" s="470"/>
      <c r="GT182" s="470"/>
      <c r="GU182" s="470"/>
      <c r="GV182" s="470"/>
      <c r="GW182" s="470"/>
      <c r="GX182" s="470"/>
      <c r="GY182" s="470"/>
      <c r="GZ182" s="470"/>
      <c r="HA182" s="470"/>
      <c r="HB182" s="470"/>
      <c r="HC182" s="470"/>
      <c r="HD182" s="470"/>
      <c r="HE182" s="470"/>
      <c r="HF182" s="470"/>
      <c r="HG182" s="470"/>
      <c r="HH182" s="470"/>
      <c r="HI182" s="470"/>
      <c r="HJ182" s="470"/>
      <c r="HK182" s="470"/>
      <c r="HL182" s="470"/>
      <c r="HM182" s="470"/>
      <c r="HN182" s="470"/>
      <c r="HO182" s="470"/>
      <c r="HP182" s="470"/>
      <c r="HQ182" s="470"/>
      <c r="HR182" s="470"/>
      <c r="HS182" s="470"/>
      <c r="HT182" s="470"/>
      <c r="HU182" s="470"/>
      <c r="HV182" s="470"/>
      <c r="HW182" s="470"/>
      <c r="HX182" s="470"/>
      <c r="HY182" s="470"/>
      <c r="HZ182" s="470"/>
      <c r="IA182" s="470"/>
      <c r="IB182" s="470"/>
      <c r="IC182" s="470"/>
      <c r="ID182" s="470"/>
      <c r="IE182" s="470"/>
      <c r="IF182" s="470"/>
      <c r="IG182" s="470"/>
      <c r="IH182" s="470"/>
      <c r="II182" s="470"/>
      <c r="IJ182" s="470"/>
      <c r="IK182" s="470"/>
      <c r="IL182" s="470"/>
      <c r="IM182" s="470"/>
      <c r="IN182" s="470"/>
      <c r="IO182" s="470"/>
      <c r="IP182" s="470"/>
      <c r="IQ182" s="470"/>
      <c r="IR182" s="470"/>
      <c r="IS182" s="470"/>
      <c r="IT182" s="470"/>
      <c r="IU182" s="470"/>
      <c r="IV182" s="470"/>
      <c r="IW182" s="470"/>
      <c r="IX182" s="470"/>
      <c r="IY182" s="470"/>
      <c r="IZ182" s="470"/>
      <c r="JA182" s="470"/>
      <c r="JB182" s="470"/>
      <c r="JC182" s="470"/>
      <c r="JD182" s="470"/>
      <c r="JE182" s="470"/>
      <c r="JF182" s="470"/>
      <c r="JG182" s="470"/>
      <c r="JH182" s="470"/>
      <c r="JI182" s="470"/>
      <c r="JJ182" s="470"/>
      <c r="JK182" s="470"/>
      <c r="JL182" s="470"/>
      <c r="JM182" s="470"/>
      <c r="JN182" s="470"/>
      <c r="JO182" s="470"/>
      <c r="JP182" s="470"/>
      <c r="JQ182" s="470"/>
      <c r="JR182" s="470"/>
      <c r="JS182" s="470"/>
      <c r="JT182" s="470"/>
      <c r="JU182" s="470"/>
      <c r="JV182" s="470"/>
      <c r="JW182" s="470"/>
      <c r="JX182" s="470"/>
      <c r="JY182" s="470"/>
      <c r="JZ182" s="470"/>
      <c r="KA182" s="470"/>
      <c r="KB182" s="470"/>
      <c r="KC182" s="470"/>
      <c r="KD182" s="470"/>
      <c r="KE182" s="470"/>
      <c r="KF182" s="470"/>
      <c r="KG182" s="470"/>
      <c r="KH182" s="470"/>
      <c r="KI182" s="470"/>
      <c r="KJ182" s="470"/>
      <c r="KK182" s="470"/>
      <c r="KL182" s="470"/>
    </row>
    <row r="183" spans="1:298">
      <c r="B183" s="466" t="s">
        <v>914</v>
      </c>
      <c r="C183" s="470">
        <f>AVERAGE('monthly data'!B181:B181)</f>
        <v>164.98753901717066</v>
      </c>
      <c r="D183" s="470"/>
      <c r="E183" s="470"/>
      <c r="F183" s="470"/>
      <c r="G183" s="470"/>
      <c r="H183" s="470"/>
      <c r="I183" s="470"/>
      <c r="J183" s="470"/>
      <c r="K183" s="470"/>
      <c r="L183" s="470"/>
      <c r="M183" s="470"/>
      <c r="N183" s="470"/>
      <c r="O183" s="470"/>
      <c r="P183" s="470"/>
      <c r="Q183" s="470"/>
      <c r="R183" s="470"/>
      <c r="S183" s="470"/>
      <c r="T183" s="470"/>
      <c r="U183" s="470"/>
      <c r="V183" s="470"/>
      <c r="W183" s="470"/>
      <c r="X183" s="470"/>
      <c r="Y183" s="470"/>
      <c r="Z183" s="470"/>
      <c r="AA183" s="470"/>
      <c r="AB183" s="470"/>
      <c r="AC183" s="470"/>
      <c r="AD183" s="470"/>
      <c r="AE183" s="470"/>
      <c r="AF183" s="470"/>
      <c r="AG183" s="470"/>
      <c r="AH183" s="470"/>
      <c r="AI183" s="470"/>
      <c r="AJ183" s="470"/>
      <c r="AK183" s="470"/>
      <c r="AL183" s="470"/>
      <c r="AM183" s="470"/>
      <c r="AN183" s="470"/>
      <c r="AO183" s="470"/>
      <c r="AP183" s="470"/>
      <c r="AQ183" s="470"/>
      <c r="AR183" s="470"/>
      <c r="AS183" s="470"/>
      <c r="AT183" s="470"/>
      <c r="AU183" s="470"/>
      <c r="AV183" s="470"/>
      <c r="AW183" s="470"/>
      <c r="AX183" s="470"/>
      <c r="AY183" s="470"/>
      <c r="AZ183" s="470"/>
      <c r="BA183" s="470"/>
      <c r="BB183" s="470"/>
      <c r="BC183" s="470"/>
      <c r="BD183" s="470"/>
      <c r="BE183" s="470"/>
      <c r="BF183" s="470"/>
      <c r="BG183" s="470">
        <f>AVERAGE('monthly data'!FN181:FP181)</f>
        <v>54.311406765483525</v>
      </c>
      <c r="BH183" s="470">
        <f>AVERAGE('monthly data'!FQ181:FS181)</f>
        <v>82.558472223128831</v>
      </c>
      <c r="BI183" s="470">
        <f>AVERAGE('monthly data'!FT181:FV181)</f>
        <v>83.105210510627828</v>
      </c>
      <c r="BJ183" s="470">
        <f>AVERAGE('monthly data'!FW181:FY181)</f>
        <v>84.622466384149689</v>
      </c>
      <c r="BK183" s="470">
        <f>AVERAGE('monthly data'!FZ181:GB181)</f>
        <v>83.250268907150101</v>
      </c>
      <c r="BL183" s="470">
        <f>AVERAGE('monthly data'!GC181:GE181)</f>
        <v>87.206807920156578</v>
      </c>
      <c r="BM183" s="470">
        <f>AVERAGE('monthly data'!GF181:GH181)</f>
        <v>86.805097402365675</v>
      </c>
      <c r="BN183" s="470">
        <f>AVERAGE('monthly data'!GI181:GK181)</f>
        <v>87.697603823925576</v>
      </c>
      <c r="BO183" s="470">
        <f>AVERAGE('monthly data'!GL181:GN181)</f>
        <v>86.315451548969349</v>
      </c>
      <c r="BP183" s="470">
        <f>AVERAGE('monthly data'!GO181:GQ181)</f>
        <v>91.374329930503222</v>
      </c>
      <c r="BQ183" s="470">
        <f>AVERAGE('monthly data'!GR181:GT181)</f>
        <v>92.734157128607634</v>
      </c>
      <c r="BR183" s="470">
        <f>AVERAGE('monthly data'!GU181:GW181)</f>
        <v>94.485403119019125</v>
      </c>
      <c r="BS183" s="470">
        <f>AVERAGE('monthly data'!GX181:GZ181)</f>
        <v>92.788520336827162</v>
      </c>
      <c r="BT183" s="470">
        <f>AVERAGE('monthly data'!HA181:HC181)</f>
        <v>98.79634748925946</v>
      </c>
      <c r="BU183" s="470">
        <f>AVERAGE('monthly data'!HD181:HF181)</f>
        <v>97.947500859660195</v>
      </c>
      <c r="BV183" s="470">
        <f>AVERAGE('monthly data'!HG181:HI181)</f>
        <v>99.874017050322308</v>
      </c>
      <c r="BW183" s="470">
        <f>AVERAGE('monthly data'!HJ181:HL181)</f>
        <v>98.535642854749426</v>
      </c>
      <c r="BX183" s="470">
        <f>AVERAGE('monthly data'!HM181:HO181)</f>
        <v>101.98668362430222</v>
      </c>
      <c r="BY183" s="470">
        <f>AVERAGE('monthly data'!HP181:HR181)</f>
        <v>99.22945670507238</v>
      </c>
      <c r="BZ183" s="470">
        <f>AVERAGE('monthly data'!HS181:HU181)</f>
        <v>100.0536609992397</v>
      </c>
      <c r="CA183" s="470">
        <f>AVERAGE('monthly data'!HV181:HX181)</f>
        <v>99.815866582365018</v>
      </c>
      <c r="CB183" s="470">
        <f>AVERAGE('monthly data'!HY181:IA181)</f>
        <v>100.43520081506365</v>
      </c>
      <c r="CC183" s="470">
        <f>AVERAGE('monthly data'!IB181:ID181)</f>
        <v>100.61816127654096</v>
      </c>
      <c r="CD183" s="470">
        <f>AVERAGE('monthly data'!IE181:IG181)</f>
        <v>101.2083861017688</v>
      </c>
      <c r="CE183" s="470">
        <f>AVERAGE('monthly data'!IH181:IJ181)</f>
        <v>99.508840456132361</v>
      </c>
      <c r="CF183" s="470">
        <f>AVERAGE('monthly data'!IK181:IM181)</f>
        <v>99.831473437814338</v>
      </c>
      <c r="CG183" s="470">
        <f>AVERAGE('monthly data'!IN181:IP181)</f>
        <v>102.84836826873918</v>
      </c>
      <c r="CH183" s="470">
        <f>AVERAGE('monthly data'!IQ181:IS181)</f>
        <v>104.15440919976281</v>
      </c>
      <c r="CI183" s="470">
        <f>AVERAGE('monthly data'!IT181:IV181)</f>
        <v>103.66912764871518</v>
      </c>
      <c r="CJ183" s="470">
        <f>AVERAGE('monthly data'!IW181:IY181)</f>
        <v>106.00592559141329</v>
      </c>
      <c r="CK183" s="470">
        <f>AVERAGE('monthly data'!IZ181:JB181)</f>
        <v>106.82455489095263</v>
      </c>
      <c r="CL183" s="470">
        <f>AVERAGE('monthly data'!JC181:JE181)</f>
        <v>105.89850151986651</v>
      </c>
      <c r="CM183" s="470">
        <f>AVERAGE('monthly data'!JF181:JH181)</f>
        <v>108.08012150151741</v>
      </c>
      <c r="CN183" s="470">
        <f>AVERAGE('monthly data'!JI181:JK181)</f>
        <v>111.56074341389144</v>
      </c>
      <c r="CO183" s="470">
        <f>AVERAGE('monthly data'!JL181:JN181)</f>
        <v>110.5855581197394</v>
      </c>
      <c r="CP183" s="470">
        <f>AVERAGE('monthly data'!JO181:JQ181)</f>
        <v>112.60598694464933</v>
      </c>
      <c r="CQ183" s="470">
        <f>AVERAGE('monthly data'!JR181:JT181)</f>
        <v>115.92966460718519</v>
      </c>
      <c r="CR183" s="470">
        <f>AVERAGE('monthly data'!JU181:JW181)</f>
        <v>125.69890019625454</v>
      </c>
      <c r="CS183" s="470">
        <f>AVERAGE('monthly data'!JX181:JZ181)</f>
        <v>122.71207924144271</v>
      </c>
      <c r="CT183" s="470">
        <f>AVERAGE('monthly data'!KA181:KC181)</f>
        <v>121.99976757143811</v>
      </c>
      <c r="CU183" s="470">
        <f>AVERAGE('monthly data'!KD181:KF181)</f>
        <v>118.19867051112566</v>
      </c>
      <c r="CV183" s="470">
        <f>AVERAGE('monthly data'!KG181:KI181)</f>
        <v>120.56163063983848</v>
      </c>
      <c r="CW183" s="470">
        <f>AVERAGE('monthly data'!KJ181:KL181)</f>
        <v>120.45951142762642</v>
      </c>
      <c r="CX183" s="470">
        <f>AVERAGE('monthly data'!KM181:KO181)</f>
        <v>122.66946276134581</v>
      </c>
      <c r="CY183" s="470">
        <f>AVERAGE('monthly data'!KP181:KR181)</f>
        <v>129.03807584986052</v>
      </c>
      <c r="CZ183" s="470">
        <f>AVERAGE('monthly data'!KS181:KU181)</f>
        <v>133.97142264606262</v>
      </c>
      <c r="DA183" s="470">
        <f>AVERAGE('monthly data'!KV181:KX181)</f>
        <v>126.78663497663347</v>
      </c>
      <c r="DB183" s="470">
        <f>AVERAGE('monthly data'!KY181:LA181)</f>
        <v>129.6843615122846</v>
      </c>
      <c r="DC183" s="470">
        <f>AVERAGE('monthly data'!LB181:LD181)</f>
        <v>130.63824132118054</v>
      </c>
      <c r="DD183" s="470">
        <f>AVERAGE('monthly data'!LE181:LG181)</f>
        <v>43.640198416230142</v>
      </c>
      <c r="DE183" s="470"/>
      <c r="DF183" s="470"/>
      <c r="DG183" s="470"/>
      <c r="DH183" s="470"/>
      <c r="DI183" s="470"/>
      <c r="DJ183" s="470"/>
      <c r="DK183" s="470"/>
      <c r="DL183" s="470"/>
      <c r="DM183" s="470"/>
      <c r="DN183" s="470"/>
      <c r="DO183" s="470"/>
      <c r="DP183" s="470"/>
      <c r="DQ183" s="470"/>
      <c r="DR183" s="470"/>
      <c r="DS183" s="470"/>
      <c r="DT183" s="470"/>
      <c r="DU183" s="470"/>
      <c r="DV183" s="470"/>
      <c r="DW183" s="470"/>
      <c r="DX183" s="470"/>
      <c r="DY183" s="470"/>
      <c r="DZ183" s="470"/>
      <c r="EA183" s="470"/>
      <c r="EB183" s="470"/>
      <c r="EC183" s="470"/>
      <c r="ED183" s="470"/>
      <c r="EE183" s="470"/>
      <c r="EF183" s="470"/>
      <c r="EG183" s="470"/>
      <c r="EH183" s="470"/>
      <c r="EI183" s="470"/>
      <c r="EJ183" s="470"/>
      <c r="EK183" s="470"/>
      <c r="EL183" s="470"/>
      <c r="EM183" s="470"/>
      <c r="EN183" s="470"/>
      <c r="EO183" s="470"/>
      <c r="EP183" s="470"/>
      <c r="EQ183" s="470"/>
      <c r="ER183" s="470"/>
      <c r="ES183" s="470"/>
      <c r="ET183" s="470"/>
      <c r="EU183" s="470"/>
      <c r="EV183" s="470"/>
      <c r="EW183" s="470"/>
      <c r="EX183" s="470"/>
      <c r="EY183" s="470"/>
      <c r="EZ183" s="470"/>
      <c r="FA183" s="470"/>
      <c r="FB183" s="470"/>
      <c r="FC183" s="470"/>
      <c r="FD183" s="470"/>
      <c r="FE183" s="470"/>
      <c r="FF183" s="470"/>
      <c r="FG183" s="470"/>
      <c r="FH183" s="470"/>
      <c r="FI183" s="470"/>
      <c r="FJ183" s="470"/>
      <c r="FK183" s="470"/>
      <c r="FL183" s="470"/>
      <c r="FM183" s="470"/>
      <c r="FN183" s="470"/>
      <c r="FO183" s="470"/>
      <c r="FP183" s="470"/>
      <c r="FQ183" s="470"/>
      <c r="FR183" s="470"/>
      <c r="FS183" s="470"/>
      <c r="FT183" s="470"/>
      <c r="FU183" s="470"/>
      <c r="FV183" s="470"/>
      <c r="FW183" s="470"/>
      <c r="FX183" s="470"/>
      <c r="FY183" s="470"/>
      <c r="FZ183" s="470"/>
      <c r="GA183" s="470"/>
      <c r="GB183" s="470"/>
      <c r="GC183" s="470"/>
      <c r="GD183" s="470"/>
      <c r="GE183" s="470"/>
      <c r="GF183" s="470"/>
      <c r="GG183" s="470"/>
      <c r="GH183" s="470"/>
      <c r="GI183" s="470"/>
      <c r="GJ183" s="470"/>
      <c r="GK183" s="470"/>
      <c r="GL183" s="470"/>
      <c r="GM183" s="470"/>
      <c r="GN183" s="470"/>
      <c r="GO183" s="470"/>
      <c r="GP183" s="470"/>
      <c r="GQ183" s="470"/>
      <c r="GR183" s="470"/>
      <c r="GS183" s="470"/>
      <c r="GT183" s="470"/>
      <c r="GU183" s="470"/>
      <c r="GV183" s="470"/>
      <c r="GW183" s="470"/>
      <c r="GX183" s="470"/>
      <c r="GY183" s="470"/>
      <c r="GZ183" s="470"/>
      <c r="HA183" s="470"/>
      <c r="HB183" s="470"/>
      <c r="HC183" s="470"/>
      <c r="HD183" s="470"/>
      <c r="HE183" s="470"/>
      <c r="HF183" s="470"/>
      <c r="HG183" s="470"/>
      <c r="HH183" s="470"/>
      <c r="HI183" s="470"/>
      <c r="HJ183" s="470"/>
      <c r="HK183" s="470"/>
      <c r="HL183" s="470"/>
      <c r="HM183" s="470"/>
      <c r="HN183" s="470"/>
      <c r="HO183" s="470"/>
      <c r="HP183" s="470"/>
      <c r="HQ183" s="470"/>
      <c r="HR183" s="470"/>
      <c r="HS183" s="470"/>
      <c r="HT183" s="470"/>
      <c r="HU183" s="470"/>
      <c r="HV183" s="470"/>
      <c r="HW183" s="470"/>
      <c r="HX183" s="470"/>
      <c r="HY183" s="470"/>
      <c r="HZ183" s="470"/>
      <c r="IA183" s="470"/>
      <c r="IB183" s="470"/>
      <c r="IC183" s="470"/>
      <c r="ID183" s="470"/>
      <c r="IE183" s="470"/>
      <c r="IF183" s="470"/>
      <c r="IG183" s="470"/>
      <c r="IH183" s="470"/>
      <c r="II183" s="470"/>
      <c r="IJ183" s="470"/>
      <c r="IK183" s="470"/>
      <c r="IL183" s="470"/>
      <c r="IM183" s="470"/>
      <c r="IN183" s="470"/>
      <c r="IO183" s="470"/>
      <c r="IP183" s="470"/>
      <c r="IQ183" s="470"/>
      <c r="IR183" s="470"/>
      <c r="IS183" s="470"/>
      <c r="IT183" s="470"/>
      <c r="IU183" s="470"/>
      <c r="IV183" s="470"/>
      <c r="IW183" s="470"/>
      <c r="IX183" s="470"/>
      <c r="IY183" s="470"/>
      <c r="IZ183" s="470"/>
      <c r="JA183" s="470"/>
      <c r="JB183" s="470"/>
      <c r="JC183" s="470"/>
      <c r="JD183" s="470"/>
      <c r="JE183" s="470"/>
      <c r="JF183" s="470"/>
      <c r="JG183" s="470"/>
      <c r="JH183" s="470"/>
      <c r="JI183" s="470"/>
      <c r="JJ183" s="470"/>
      <c r="JK183" s="470"/>
      <c r="JL183" s="470"/>
      <c r="JM183" s="470"/>
      <c r="JN183" s="470"/>
      <c r="JO183" s="470"/>
      <c r="JP183" s="470"/>
      <c r="JQ183" s="470"/>
      <c r="JR183" s="470"/>
      <c r="JS183" s="470"/>
      <c r="JT183" s="470"/>
      <c r="JU183" s="470"/>
      <c r="JV183" s="470"/>
      <c r="JW183" s="470"/>
      <c r="JX183" s="470"/>
      <c r="JY183" s="470"/>
      <c r="JZ183" s="470"/>
      <c r="KA183" s="470"/>
      <c r="KB183" s="470"/>
      <c r="KC183" s="470"/>
      <c r="KD183" s="470"/>
      <c r="KE183" s="470"/>
      <c r="KF183" s="470"/>
      <c r="KG183" s="470"/>
      <c r="KH183" s="470"/>
      <c r="KI183" s="470"/>
      <c r="KJ183" s="470"/>
      <c r="KK183" s="470"/>
      <c r="KL183" s="470"/>
    </row>
    <row r="184" spans="1:298" ht="15" thickBot="1">
      <c r="A184" t="s">
        <v>1458</v>
      </c>
      <c r="B184" s="469" t="s">
        <v>850</v>
      </c>
      <c r="C184" s="470">
        <f>AVERAGE('monthly data'!B182:B182)</f>
        <v>7747.4780910197442</v>
      </c>
      <c r="D184" s="472"/>
      <c r="E184" s="472"/>
      <c r="F184" s="472"/>
      <c r="G184" s="472"/>
      <c r="H184" s="472"/>
      <c r="I184" s="472"/>
      <c r="J184" s="472"/>
      <c r="K184" s="472"/>
      <c r="L184" s="472"/>
      <c r="M184" s="472"/>
      <c r="N184" s="472"/>
      <c r="O184" s="472"/>
      <c r="P184" s="472"/>
      <c r="Q184" s="472"/>
      <c r="R184" s="472"/>
      <c r="S184" s="472"/>
      <c r="T184" s="472"/>
      <c r="U184" s="472"/>
      <c r="V184" s="472"/>
      <c r="W184" s="472"/>
      <c r="X184" s="472"/>
      <c r="Y184" s="472"/>
      <c r="Z184" s="472"/>
      <c r="AA184" s="472"/>
      <c r="AB184" s="472"/>
      <c r="AC184" s="472"/>
      <c r="AD184" s="472"/>
      <c r="AE184" s="472"/>
      <c r="AF184" s="472"/>
      <c r="AG184" s="472"/>
      <c r="AH184" s="472"/>
      <c r="AI184" s="472"/>
      <c r="AJ184" s="472"/>
      <c r="AK184" s="472"/>
      <c r="AL184" s="472"/>
      <c r="AM184" s="472"/>
      <c r="AN184" s="472"/>
      <c r="AO184" s="472"/>
      <c r="AP184" s="472"/>
      <c r="AQ184" s="472"/>
      <c r="AR184" s="472"/>
      <c r="AS184" s="472"/>
      <c r="AT184" s="472"/>
      <c r="AU184" s="472"/>
      <c r="AV184" s="472"/>
      <c r="AW184" s="472"/>
      <c r="AX184" s="472"/>
      <c r="AY184" s="472"/>
      <c r="AZ184" s="472"/>
      <c r="BA184" s="472"/>
      <c r="BB184" s="472"/>
      <c r="BC184" s="472"/>
      <c r="BD184" s="472"/>
      <c r="BE184" s="472"/>
      <c r="BF184" s="472"/>
      <c r="BG184" s="472">
        <f>AVERAGE('monthly data'!FN182:FP182)</f>
        <v>56.390408854977828</v>
      </c>
      <c r="BH184" s="472">
        <f>AVERAGE('monthly data'!FQ182:FS182)</f>
        <v>84.059182792019001</v>
      </c>
      <c r="BI184" s="472">
        <f>AVERAGE('monthly data'!FT182:FV182)</f>
        <v>84.603957231965026</v>
      </c>
      <c r="BJ184" s="472">
        <f>AVERAGE('monthly data'!FW182:FY182)</f>
        <v>85.286102709381808</v>
      </c>
      <c r="BK184" s="472">
        <f>AVERAGE('monthly data'!FZ182:GB182)</f>
        <v>85.933844229534159</v>
      </c>
      <c r="BL184" s="472">
        <f>AVERAGE('monthly data'!GC182:GE182)</f>
        <v>85.916128900704223</v>
      </c>
      <c r="BM184" s="472">
        <f>AVERAGE('monthly data'!GF182:GH182)</f>
        <v>85.324683490949965</v>
      </c>
      <c r="BN184" s="472">
        <f>AVERAGE('monthly data'!GI182:GK182)</f>
        <v>85.660053511585943</v>
      </c>
      <c r="BO184" s="472">
        <f>AVERAGE('monthly data'!GL182:GN182)</f>
        <v>87.417142521368021</v>
      </c>
      <c r="BP184" s="472">
        <f>AVERAGE('monthly data'!GO182:GQ182)</f>
        <v>89.997271741316013</v>
      </c>
      <c r="BQ184" s="472">
        <f>AVERAGE('monthly data'!GR182:GT182)</f>
        <v>92.291678390136937</v>
      </c>
      <c r="BR184" s="472">
        <f>AVERAGE('monthly data'!GU182:GW182)</f>
        <v>92.805317269652122</v>
      </c>
      <c r="BS184" s="472">
        <f>AVERAGE('monthly data'!GX182:GZ182)</f>
        <v>92.690176870544732</v>
      </c>
      <c r="BT184" s="472">
        <f>AVERAGE('monthly data'!HA182:HC182)</f>
        <v>94.030461211893495</v>
      </c>
      <c r="BU184" s="472">
        <f>AVERAGE('monthly data'!HD182:HF182)</f>
        <v>94.480268416172294</v>
      </c>
      <c r="BV184" s="472">
        <f>AVERAGE('monthly data'!HG182:HI182)</f>
        <v>95.131578335363415</v>
      </c>
      <c r="BW184" s="472">
        <f>AVERAGE('monthly data'!HJ182:HL182)</f>
        <v>97.195548397864897</v>
      </c>
      <c r="BX184" s="472">
        <f>AVERAGE('monthly data'!HM182:HO182)</f>
        <v>97.848876512062631</v>
      </c>
      <c r="BY184" s="472">
        <f>AVERAGE('monthly data'!HP182:HR182)</f>
        <v>97.799839379914246</v>
      </c>
      <c r="BZ184" s="472">
        <f>AVERAGE('monthly data'!HS182:HU182)</f>
        <v>97.867561017928438</v>
      </c>
      <c r="CA184" s="472">
        <f>AVERAGE('monthly data'!HV182:HX182)</f>
        <v>99.837395802728409</v>
      </c>
      <c r="CB184" s="472">
        <f>AVERAGE('monthly data'!HY182:IA182)</f>
        <v>100.04415886400095</v>
      </c>
      <c r="CC184" s="472">
        <f>AVERAGE('monthly data'!IB182:ID182)</f>
        <v>100.44853839546811</v>
      </c>
      <c r="CD184" s="472">
        <f>AVERAGE('monthly data'!IE182:IG182)</f>
        <v>101.63665562781615</v>
      </c>
      <c r="CE184" s="472">
        <f>AVERAGE('monthly data'!IH182:IJ182)</f>
        <v>101.60100990673455</v>
      </c>
      <c r="CF184" s="472">
        <f>AVERAGE('monthly data'!IK182:IM182)</f>
        <v>102.20649478281302</v>
      </c>
      <c r="CG184" s="472">
        <f>AVERAGE('monthly data'!IN182:IP182)</f>
        <v>102.96518611205846</v>
      </c>
      <c r="CH184" s="472">
        <f>AVERAGE('monthly data'!IQ182:IS182)</f>
        <v>103.48749967239975</v>
      </c>
      <c r="CI184" s="472">
        <f>AVERAGE('monthly data'!IT182:IV182)</f>
        <v>104.36165957023128</v>
      </c>
      <c r="CJ184" s="472">
        <f>AVERAGE('monthly data'!IW182:IY182)</f>
        <v>106.09181716202107</v>
      </c>
      <c r="CK184" s="472">
        <f>AVERAGE('monthly data'!IZ182:JB182)</f>
        <v>107.67280201071544</v>
      </c>
      <c r="CL184" s="472">
        <f>AVERAGE('monthly data'!JC182:JE182)</f>
        <v>108.88902997256788</v>
      </c>
      <c r="CM184" s="472">
        <f>AVERAGE('monthly data'!JF182:JH182)</f>
        <v>110.17675320968436</v>
      </c>
      <c r="CN184" s="472">
        <f>AVERAGE('monthly data'!JI182:JK182)</f>
        <v>111.0054928266711</v>
      </c>
      <c r="CO184" s="472">
        <f>AVERAGE('monthly data'!JL182:JN182)</f>
        <v>111.21952478604133</v>
      </c>
      <c r="CP184" s="472">
        <f>AVERAGE('monthly data'!JO182:JQ182)</f>
        <v>111.58667270977098</v>
      </c>
      <c r="CQ184" s="472">
        <f>AVERAGE('monthly data'!JR182:JT182)</f>
        <v>111.94902215180572</v>
      </c>
      <c r="CR184" s="472">
        <f>AVERAGE('monthly data'!JU182:JW182)</f>
        <v>113.11757925173619</v>
      </c>
      <c r="CS184" s="472">
        <f>AVERAGE('monthly data'!JX182:JZ182)</f>
        <v>112.70687704577864</v>
      </c>
      <c r="CT184" s="472">
        <f>AVERAGE('monthly data'!KA182:KC182)</f>
        <v>113.06841071465779</v>
      </c>
      <c r="CU184" s="472">
        <f>AVERAGE('monthly data'!KD182:KF182)</f>
        <v>113.77646664280654</v>
      </c>
      <c r="CV184" s="472">
        <f>AVERAGE('monthly data'!KG182:KI182)</f>
        <v>114.81840343070645</v>
      </c>
      <c r="CW184" s="472">
        <f>AVERAGE('monthly data'!KJ182:KL182)</f>
        <v>115.70954430909644</v>
      </c>
      <c r="CX184" s="472">
        <f>AVERAGE('monthly data'!KM182:KO182)</f>
        <v>116.45507973895225</v>
      </c>
      <c r="CY184" s="472">
        <f>AVERAGE('monthly data'!KP182:KR182)</f>
        <v>118.30740292128951</v>
      </c>
      <c r="CZ184" s="472">
        <f>AVERAGE('monthly data'!KS182:KU182)</f>
        <v>122.47095408817604</v>
      </c>
      <c r="DA184" s="472">
        <f>AVERAGE('monthly data'!KV182:KX182)</f>
        <v>124.13115803553741</v>
      </c>
      <c r="DB184" s="472">
        <f>AVERAGE('monthly data'!KY182:LA182)</f>
        <v>121.56437857428141</v>
      </c>
      <c r="DC184" s="472">
        <f>AVERAGE('monthly data'!LB182:LD182)</f>
        <v>122.65326223162583</v>
      </c>
      <c r="DD184" s="472">
        <f>AVERAGE('monthly data'!LE182:LG182)</f>
        <v>40.352251228547139</v>
      </c>
      <c r="DE184" s="472"/>
      <c r="DF184" s="472"/>
      <c r="DG184" s="472"/>
      <c r="DH184" s="472"/>
      <c r="DI184" s="472"/>
      <c r="DJ184" s="472"/>
      <c r="DK184" s="472"/>
      <c r="DL184" s="472"/>
      <c r="DM184" s="472"/>
      <c r="DN184" s="472"/>
      <c r="DO184" s="472"/>
      <c r="DP184" s="472"/>
      <c r="DQ184" s="472"/>
      <c r="DR184" s="472"/>
      <c r="DS184" s="472"/>
      <c r="DT184" s="472"/>
      <c r="DU184" s="472"/>
      <c r="DV184" s="472"/>
      <c r="DW184" s="472"/>
      <c r="DX184" s="472"/>
      <c r="DY184" s="472"/>
      <c r="DZ184" s="472"/>
      <c r="EA184" s="472"/>
      <c r="EB184" s="472"/>
      <c r="EC184" s="472"/>
      <c r="ED184" s="472"/>
      <c r="EE184" s="472"/>
      <c r="EF184" s="472"/>
      <c r="EG184" s="472"/>
      <c r="EH184" s="472"/>
      <c r="EI184" s="472"/>
      <c r="EJ184" s="472"/>
      <c r="EK184" s="472"/>
      <c r="EL184" s="472"/>
      <c r="EM184" s="472"/>
      <c r="EN184" s="472"/>
      <c r="EO184" s="472"/>
      <c r="EP184" s="472"/>
      <c r="EQ184" s="472"/>
      <c r="ER184" s="472"/>
      <c r="ES184" s="472"/>
      <c r="ET184" s="472"/>
      <c r="EU184" s="472"/>
      <c r="EV184" s="472"/>
      <c r="EW184" s="472"/>
      <c r="EX184" s="472"/>
      <c r="EY184" s="472"/>
      <c r="EZ184" s="472"/>
      <c r="FA184" s="472"/>
      <c r="FB184" s="472"/>
      <c r="FC184" s="472"/>
      <c r="FD184" s="472"/>
      <c r="FE184" s="472"/>
      <c r="FF184" s="472"/>
      <c r="FG184" s="472"/>
      <c r="FH184" s="472"/>
      <c r="FI184" s="472"/>
      <c r="FJ184" s="472"/>
      <c r="FK184" s="472"/>
      <c r="FL184" s="472"/>
      <c r="FM184" s="472"/>
      <c r="FN184" s="472"/>
      <c r="FO184" s="472"/>
      <c r="FP184" s="472"/>
      <c r="FQ184" s="472"/>
      <c r="FR184" s="472"/>
      <c r="FS184" s="472"/>
      <c r="FT184" s="472"/>
      <c r="FU184" s="472"/>
      <c r="FV184" s="472"/>
      <c r="FW184" s="472"/>
      <c r="FX184" s="472"/>
      <c r="FY184" s="472"/>
      <c r="FZ184" s="472"/>
      <c r="GA184" s="472"/>
      <c r="GB184" s="472"/>
      <c r="GC184" s="472"/>
      <c r="GD184" s="472"/>
      <c r="GE184" s="472"/>
      <c r="GF184" s="472"/>
      <c r="GG184" s="472"/>
      <c r="GH184" s="472"/>
      <c r="GI184" s="472"/>
      <c r="GJ184" s="472"/>
      <c r="GK184" s="472"/>
      <c r="GL184" s="472"/>
      <c r="GM184" s="472"/>
      <c r="GN184" s="472"/>
      <c r="GO184" s="472"/>
      <c r="GP184" s="472"/>
      <c r="GQ184" s="472"/>
      <c r="GR184" s="472"/>
      <c r="GS184" s="472"/>
      <c r="GT184" s="472"/>
      <c r="GU184" s="472"/>
      <c r="GV184" s="472"/>
      <c r="GW184" s="472"/>
      <c r="GX184" s="472"/>
      <c r="GY184" s="472"/>
      <c r="GZ184" s="472"/>
      <c r="HA184" s="472"/>
      <c r="HB184" s="472"/>
      <c r="HC184" s="472"/>
      <c r="HD184" s="472"/>
      <c r="HE184" s="472"/>
      <c r="HF184" s="472"/>
      <c r="HG184" s="472"/>
      <c r="HH184" s="472"/>
      <c r="HI184" s="472"/>
      <c r="HJ184" s="472"/>
      <c r="HK184" s="472"/>
      <c r="HL184" s="472"/>
      <c r="HM184" s="472"/>
      <c r="HN184" s="472"/>
      <c r="HO184" s="472"/>
      <c r="HP184" s="472"/>
      <c r="HQ184" s="472"/>
      <c r="HR184" s="472"/>
      <c r="HS184" s="472"/>
      <c r="HT184" s="472"/>
      <c r="HU184" s="472"/>
      <c r="HV184" s="472"/>
      <c r="HW184" s="472"/>
      <c r="HX184" s="472"/>
      <c r="HY184" s="472"/>
      <c r="HZ184" s="472"/>
      <c r="IA184" s="472"/>
      <c r="IB184" s="472"/>
      <c r="IC184" s="472"/>
      <c r="ID184" s="472"/>
      <c r="IE184" s="472"/>
      <c r="IF184" s="472"/>
      <c r="IG184" s="472"/>
      <c r="IH184" s="472"/>
      <c r="II184" s="472"/>
      <c r="IJ184" s="472"/>
      <c r="IK184" s="472"/>
      <c r="IL184" s="472"/>
      <c r="IM184" s="472"/>
      <c r="IN184" s="472"/>
      <c r="IO184" s="472"/>
      <c r="IP184" s="472"/>
      <c r="IQ184" s="472"/>
      <c r="IR184" s="472"/>
      <c r="IS184" s="472"/>
      <c r="IT184" s="472"/>
      <c r="IU184" s="472"/>
      <c r="IV184" s="472"/>
      <c r="IW184" s="472"/>
      <c r="IX184" s="472"/>
      <c r="IY184" s="472"/>
      <c r="IZ184" s="472"/>
      <c r="JA184" s="472"/>
      <c r="JB184" s="472"/>
      <c r="JC184" s="472"/>
      <c r="JD184" s="472"/>
      <c r="JE184" s="472"/>
      <c r="JF184" s="472"/>
      <c r="JG184" s="472"/>
      <c r="JH184" s="472"/>
      <c r="JI184" s="472"/>
      <c r="JJ184" s="472"/>
      <c r="JK184" s="472"/>
      <c r="JL184" s="472"/>
      <c r="JM184" s="472"/>
      <c r="JN184" s="472"/>
      <c r="JO184" s="472"/>
      <c r="JP184" s="472"/>
      <c r="JQ184" s="472"/>
      <c r="JR184" s="472"/>
      <c r="JS184" s="472"/>
      <c r="JT184" s="472"/>
      <c r="JU184" s="472"/>
      <c r="JV184" s="472"/>
      <c r="JW184" s="472"/>
      <c r="JX184" s="472"/>
      <c r="JY184" s="472"/>
      <c r="JZ184" s="472"/>
      <c r="KA184" s="472"/>
      <c r="KB184" s="472"/>
      <c r="KC184" s="472"/>
      <c r="KD184" s="472"/>
      <c r="KE184" s="472"/>
      <c r="KF184" s="472"/>
      <c r="KG184" s="472"/>
      <c r="KH184" s="472"/>
      <c r="KI184" s="472"/>
      <c r="KJ184" s="472"/>
      <c r="KK184" s="472"/>
      <c r="KL184" s="472"/>
    </row>
    <row r="185" spans="1:298" ht="15" thickTop="1">
      <c r="B185" s="464" t="s">
        <v>884</v>
      </c>
    </row>
    <row r="186" spans="1:298">
      <c r="B186" s="91"/>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615" customFormat="1" ht="12" thickBot="1">
      <c r="B187" s="616" t="s">
        <v>991</v>
      </c>
      <c r="C187" s="623" t="s">
        <v>502</v>
      </c>
      <c r="D187" s="623" t="s">
        <v>503</v>
      </c>
      <c r="E187" s="623" t="s">
        <v>504</v>
      </c>
      <c r="F187" s="623" t="s">
        <v>505</v>
      </c>
      <c r="G187" s="623" t="s">
        <v>506</v>
      </c>
      <c r="H187" s="623" t="s">
        <v>507</v>
      </c>
      <c r="I187" s="623" t="s">
        <v>508</v>
      </c>
      <c r="J187" s="623" t="s">
        <v>509</v>
      </c>
      <c r="K187" s="623" t="s">
        <v>510</v>
      </c>
      <c r="L187" s="623" t="s">
        <v>511</v>
      </c>
      <c r="M187" s="623" t="s">
        <v>512</v>
      </c>
      <c r="N187" s="623" t="s">
        <v>513</v>
      </c>
      <c r="O187" s="623" t="s">
        <v>514</v>
      </c>
      <c r="P187" s="623" t="s">
        <v>515</v>
      </c>
      <c r="Q187" s="623" t="s">
        <v>516</v>
      </c>
      <c r="R187" s="623" t="s">
        <v>517</v>
      </c>
      <c r="S187" s="623" t="s">
        <v>518</v>
      </c>
      <c r="T187" s="623" t="s">
        <v>519</v>
      </c>
      <c r="U187" s="623" t="s">
        <v>520</v>
      </c>
      <c r="V187" s="623" t="s">
        <v>521</v>
      </c>
      <c r="W187" s="623" t="s">
        <v>522</v>
      </c>
      <c r="X187" s="623" t="s">
        <v>523</v>
      </c>
      <c r="Y187" s="623" t="s">
        <v>524</v>
      </c>
      <c r="Z187" s="623" t="s">
        <v>525</v>
      </c>
      <c r="AA187" s="623" t="s">
        <v>526</v>
      </c>
      <c r="AB187" s="623" t="s">
        <v>527</v>
      </c>
      <c r="AC187" s="623" t="s">
        <v>528</v>
      </c>
      <c r="AD187" s="623" t="s">
        <v>529</v>
      </c>
      <c r="AE187" s="623" t="s">
        <v>530</v>
      </c>
      <c r="AF187" s="623" t="s">
        <v>531</v>
      </c>
      <c r="AG187" s="623" t="s">
        <v>532</v>
      </c>
      <c r="AH187" s="623" t="s">
        <v>533</v>
      </c>
      <c r="AI187" s="623" t="s">
        <v>534</v>
      </c>
      <c r="AJ187" s="623" t="s">
        <v>535</v>
      </c>
      <c r="AK187" s="623" t="s">
        <v>536</v>
      </c>
      <c r="AL187" s="623" t="s">
        <v>537</v>
      </c>
      <c r="AM187" s="623" t="s">
        <v>538</v>
      </c>
      <c r="AN187" s="623" t="s">
        <v>539</v>
      </c>
      <c r="AO187" s="623" t="s">
        <v>540</v>
      </c>
      <c r="AP187" s="623" t="s">
        <v>541</v>
      </c>
      <c r="AQ187" s="623" t="s">
        <v>542</v>
      </c>
      <c r="AR187" s="623" t="s">
        <v>543</v>
      </c>
      <c r="AS187" s="623" t="s">
        <v>544</v>
      </c>
      <c r="AT187" s="623" t="s">
        <v>545</v>
      </c>
      <c r="AU187" s="623" t="s">
        <v>68</v>
      </c>
      <c r="AV187" s="623" t="s">
        <v>69</v>
      </c>
      <c r="AW187" s="623" t="s">
        <v>70</v>
      </c>
      <c r="AX187" s="623" t="s">
        <v>71</v>
      </c>
      <c r="AY187" s="623" t="s">
        <v>72</v>
      </c>
      <c r="AZ187" s="623" t="s">
        <v>73</v>
      </c>
      <c r="BA187" s="623" t="s">
        <v>74</v>
      </c>
      <c r="BB187" s="623" t="s">
        <v>75</v>
      </c>
      <c r="BC187" s="623" t="s">
        <v>76</v>
      </c>
      <c r="BD187" s="623" t="s">
        <v>77</v>
      </c>
      <c r="BE187" s="623" t="s">
        <v>78</v>
      </c>
      <c r="BF187" s="623" t="s">
        <v>79</v>
      </c>
      <c r="BG187" s="623" t="s">
        <v>80</v>
      </c>
      <c r="BH187" s="623" t="s">
        <v>81</v>
      </c>
      <c r="BI187" s="623" t="s">
        <v>82</v>
      </c>
      <c r="BJ187" s="623" t="s">
        <v>83</v>
      </c>
      <c r="BK187" s="623" t="s">
        <v>84</v>
      </c>
      <c r="BL187" s="623" t="s">
        <v>85</v>
      </c>
      <c r="BM187" s="623" t="s">
        <v>86</v>
      </c>
      <c r="BN187" s="623" t="s">
        <v>87</v>
      </c>
      <c r="BO187" s="623" t="s">
        <v>88</v>
      </c>
      <c r="BP187" s="623" t="s">
        <v>89</v>
      </c>
      <c r="BQ187" s="623" t="s">
        <v>90</v>
      </c>
      <c r="BR187" s="623" t="s">
        <v>91</v>
      </c>
      <c r="BS187" s="623" t="s">
        <v>92</v>
      </c>
      <c r="BT187" s="623" t="s">
        <v>93</v>
      </c>
      <c r="BU187" s="623" t="s">
        <v>94</v>
      </c>
      <c r="BV187" s="623" t="s">
        <v>95</v>
      </c>
      <c r="BW187" s="623" t="s">
        <v>96</v>
      </c>
      <c r="BX187" s="623" t="s">
        <v>97</v>
      </c>
      <c r="BY187" s="623" t="s">
        <v>98</v>
      </c>
      <c r="BZ187" s="623" t="s">
        <v>99</v>
      </c>
      <c r="CA187" s="623" t="s">
        <v>49</v>
      </c>
      <c r="CB187" s="623" t="s">
        <v>50</v>
      </c>
      <c r="CC187" s="623" t="s">
        <v>51</v>
      </c>
      <c r="CD187" s="623" t="s">
        <v>52</v>
      </c>
      <c r="CE187" s="623" t="s">
        <v>53</v>
      </c>
      <c r="CF187" s="623" t="s">
        <v>54</v>
      </c>
      <c r="CG187" s="623" t="s">
        <v>55</v>
      </c>
      <c r="CH187" s="623" t="s">
        <v>56</v>
      </c>
      <c r="CI187" s="623" t="s">
        <v>57</v>
      </c>
      <c r="CJ187" s="623" t="s">
        <v>58</v>
      </c>
      <c r="CK187" s="623" t="s">
        <v>59</v>
      </c>
      <c r="CL187" s="623" t="s">
        <v>60</v>
      </c>
      <c r="CM187" s="623" t="s">
        <v>61</v>
      </c>
      <c r="CN187" s="623" t="s">
        <v>62</v>
      </c>
      <c r="CO187" s="623" t="s">
        <v>63</v>
      </c>
      <c r="CP187" s="623" t="s">
        <v>64</v>
      </c>
      <c r="CQ187" s="623" t="s">
        <v>65</v>
      </c>
      <c r="CR187" s="623" t="s">
        <v>100</v>
      </c>
      <c r="CS187" s="623" t="s">
        <v>105</v>
      </c>
      <c r="CT187" s="623" t="s">
        <v>546</v>
      </c>
      <c r="CU187" s="623" t="s">
        <v>547</v>
      </c>
      <c r="CV187" s="623" t="s">
        <v>548</v>
      </c>
      <c r="CW187" s="623" t="s">
        <v>549</v>
      </c>
      <c r="CX187" s="623" t="s">
        <v>550</v>
      </c>
      <c r="CY187" s="623" t="s">
        <v>551</v>
      </c>
      <c r="CZ187" s="623" t="s">
        <v>552</v>
      </c>
      <c r="DA187" s="623" t="s">
        <v>553</v>
      </c>
      <c r="DB187" s="623" t="s">
        <v>554</v>
      </c>
      <c r="DC187" s="623" t="s">
        <v>555</v>
      </c>
      <c r="DD187" s="623" t="s">
        <v>556</v>
      </c>
      <c r="DE187" s="623" t="s">
        <v>557</v>
      </c>
      <c r="DF187" s="623" t="s">
        <v>558</v>
      </c>
      <c r="DG187" s="623" t="s">
        <v>559</v>
      </c>
      <c r="DH187" s="623" t="s">
        <v>560</v>
      </c>
      <c r="DI187" s="623" t="s">
        <v>561</v>
      </c>
      <c r="DJ187" s="623" t="s">
        <v>562</v>
      </c>
      <c r="DK187" s="623" t="s">
        <v>563</v>
      </c>
      <c r="DL187" s="623" t="s">
        <v>564</v>
      </c>
      <c r="DM187" s="623" t="s">
        <v>565</v>
      </c>
      <c r="DN187" s="623" t="s">
        <v>566</v>
      </c>
      <c r="DO187" s="623" t="s">
        <v>567</v>
      </c>
      <c r="DP187" s="623" t="s">
        <v>851</v>
      </c>
      <c r="DQ187" s="623" t="s">
        <v>852</v>
      </c>
      <c r="DR187" s="623" t="s">
        <v>853</v>
      </c>
      <c r="DS187" s="623" t="s">
        <v>1413</v>
      </c>
      <c r="DT187" s="623" t="s">
        <v>1414</v>
      </c>
      <c r="DU187" s="623" t="s">
        <v>1415</v>
      </c>
      <c r="DV187" s="623" t="s">
        <v>1416</v>
      </c>
      <c r="DW187" s="623" t="s">
        <v>1418</v>
      </c>
      <c r="DX187" s="623" t="s">
        <v>1420</v>
      </c>
      <c r="DY187" s="623" t="s">
        <v>1419</v>
      </c>
      <c r="DZ187" s="623" t="s">
        <v>1417</v>
      </c>
    </row>
    <row r="188" spans="1:298" s="1" customFormat="1" ht="13.8">
      <c r="B188" s="488" t="s">
        <v>790</v>
      </c>
      <c r="C188" s="492"/>
      <c r="D188" s="492"/>
      <c r="E188" s="492"/>
      <c r="F188" s="492"/>
      <c r="G188" s="492"/>
      <c r="H188" s="492"/>
      <c r="I188" s="492"/>
      <c r="J188" s="492"/>
      <c r="K188" s="492"/>
      <c r="L188" s="492"/>
      <c r="M188" s="492"/>
      <c r="N188" s="492"/>
      <c r="O188" s="492">
        <v>15.620060222500001</v>
      </c>
      <c r="P188" s="492">
        <v>15.620060222500001</v>
      </c>
      <c r="Q188" s="492">
        <v>15.620060222500001</v>
      </c>
      <c r="R188" s="492">
        <v>15.620060222500001</v>
      </c>
      <c r="S188" s="492">
        <v>15.230754559999998</v>
      </c>
      <c r="T188" s="492">
        <v>15.230754559999998</v>
      </c>
      <c r="U188" s="492">
        <v>15.230754559999998</v>
      </c>
      <c r="V188" s="492">
        <v>15.230754559999998</v>
      </c>
      <c r="W188" s="492">
        <v>17.244706811500002</v>
      </c>
      <c r="X188" s="492">
        <v>17.244706811500002</v>
      </c>
      <c r="Y188" s="492">
        <v>17.244706811500002</v>
      </c>
      <c r="Z188" s="492">
        <v>17.244706811500002</v>
      </c>
      <c r="AA188" s="492">
        <v>23.100422561272278</v>
      </c>
      <c r="AB188" s="492">
        <v>23.100422561272278</v>
      </c>
      <c r="AC188" s="492">
        <v>23.100422561272278</v>
      </c>
      <c r="AD188" s="492">
        <v>23.100422561272278</v>
      </c>
      <c r="AE188" s="492">
        <v>16.190926227695002</v>
      </c>
      <c r="AF188" s="492">
        <v>16.190926227695002</v>
      </c>
      <c r="AG188" s="492">
        <v>16.190926227695002</v>
      </c>
      <c r="AH188" s="492">
        <v>16.190926227695002</v>
      </c>
      <c r="AI188" s="492">
        <v>15.695027499999998</v>
      </c>
      <c r="AJ188" s="492">
        <v>15.695027499999998</v>
      </c>
      <c r="AK188" s="492">
        <v>15.695027499999998</v>
      </c>
      <c r="AL188" s="492">
        <v>15.695027499999998</v>
      </c>
      <c r="AM188" s="492">
        <v>24.48381325814352</v>
      </c>
      <c r="AN188" s="492">
        <v>24.48381325814352</v>
      </c>
      <c r="AO188" s="492">
        <v>24.48381325814352</v>
      </c>
      <c r="AP188" s="492">
        <v>24.48381325814352</v>
      </c>
      <c r="AQ188" s="492">
        <v>31.224364016100751</v>
      </c>
      <c r="AR188" s="492">
        <v>31.224364016100751</v>
      </c>
      <c r="AS188" s="492">
        <v>31.224364016100751</v>
      </c>
      <c r="AT188" s="492">
        <v>31.224364016100751</v>
      </c>
      <c r="AU188" s="492">
        <v>36.82574995062388</v>
      </c>
      <c r="AV188" s="492">
        <v>36.82574995062388</v>
      </c>
      <c r="AW188" s="492">
        <v>36.82574995062388</v>
      </c>
      <c r="AX188" s="492">
        <v>36.82574995062388</v>
      </c>
      <c r="AY188" s="492">
        <v>44.173423437404658</v>
      </c>
      <c r="AZ188" s="492">
        <v>44.173423437404658</v>
      </c>
      <c r="BA188" s="492">
        <v>44.173423437404658</v>
      </c>
      <c r="BB188" s="492">
        <v>44.173423437404658</v>
      </c>
      <c r="BC188" s="492">
        <v>65.928888531139322</v>
      </c>
      <c r="BD188" s="492">
        <v>65.928888531139322</v>
      </c>
      <c r="BE188" s="492">
        <v>65.928888531139322</v>
      </c>
      <c r="BF188" s="492">
        <v>65.928888531139322</v>
      </c>
      <c r="BG188" s="492">
        <v>58.527345508832063</v>
      </c>
      <c r="BH188" s="492">
        <v>58.527345508832063</v>
      </c>
      <c r="BI188" s="492">
        <v>58.527345508832063</v>
      </c>
      <c r="BJ188" s="492">
        <v>58.527345508832063</v>
      </c>
      <c r="BK188" s="492">
        <v>57.292195185463669</v>
      </c>
      <c r="BL188" s="492">
        <v>67.740061206172626</v>
      </c>
      <c r="BM188" s="492">
        <v>92.849143428957106</v>
      </c>
      <c r="BN188" s="492">
        <v>79.456288127365184</v>
      </c>
      <c r="BO188" s="492">
        <v>97.299278884324579</v>
      </c>
      <c r="BP188" s="492">
        <v>92.633465132835624</v>
      </c>
      <c r="BQ188" s="492">
        <v>145.35482832446743</v>
      </c>
      <c r="BR188" s="492">
        <v>129.70381696337066</v>
      </c>
      <c r="BS188" s="492">
        <v>132.87464410896513</v>
      </c>
      <c r="BT188" s="492">
        <v>119.34770867292855</v>
      </c>
      <c r="BU188" s="492">
        <v>168.73402216647298</v>
      </c>
      <c r="BV188" s="492">
        <v>169.79410018821574</v>
      </c>
      <c r="BW188" s="492">
        <v>163.61704511874291</v>
      </c>
      <c r="BX188" s="492">
        <v>192.48049418267937</v>
      </c>
      <c r="BY188" s="492">
        <v>186.84046333614316</v>
      </c>
      <c r="BZ188" s="492">
        <v>160.07207778142055</v>
      </c>
      <c r="CA188" s="492">
        <v>160.80509652151059</v>
      </c>
      <c r="CB188" s="492">
        <v>196.36847147336186</v>
      </c>
      <c r="CC188" s="492">
        <v>187.86209929680925</v>
      </c>
      <c r="CD188" s="492">
        <v>178.03609262818017</v>
      </c>
      <c r="CE188" s="492">
        <v>174.74980599010101</v>
      </c>
      <c r="CF188" s="492">
        <v>171.05390367092394</v>
      </c>
      <c r="CG188" s="492">
        <v>172.23885104175992</v>
      </c>
      <c r="CH188" s="492">
        <v>166.00160078905219</v>
      </c>
      <c r="CI188" s="492">
        <v>164.9302842502951</v>
      </c>
      <c r="CJ188" s="492">
        <v>183.27644254458829</v>
      </c>
      <c r="CK188" s="492">
        <v>194.41937052716918</v>
      </c>
      <c r="CL188" s="492">
        <v>194.67242819727551</v>
      </c>
      <c r="CM188" s="492">
        <v>200.99701781940092</v>
      </c>
      <c r="CN188" s="492">
        <v>232.580768059348</v>
      </c>
      <c r="CO188" s="492">
        <v>255.00313439536484</v>
      </c>
      <c r="CP188" s="492">
        <v>261.38211771598594</v>
      </c>
      <c r="CQ188" s="492">
        <v>262.42543250286116</v>
      </c>
      <c r="CR188" s="492">
        <v>271.9301597045872</v>
      </c>
      <c r="CS188" s="492">
        <v>267.42910127505718</v>
      </c>
      <c r="CT188" s="492">
        <v>254.22765211835605</v>
      </c>
      <c r="CU188" s="492">
        <v>247.11361141183085</v>
      </c>
      <c r="CV188" s="492">
        <v>273.80138262531966</v>
      </c>
      <c r="CW188" s="492">
        <v>221.99192067148047</v>
      </c>
      <c r="CX188" s="492">
        <v>220.42121294040186</v>
      </c>
      <c r="CY188" s="492">
        <v>210.48342647579651</v>
      </c>
      <c r="CZ188" s="492">
        <v>142.19046181235595</v>
      </c>
      <c r="DA188" s="492">
        <v>190.85226505693274</v>
      </c>
      <c r="DB188" s="492">
        <v>217.80375152013812</v>
      </c>
      <c r="DC188" s="492"/>
      <c r="DD188" s="492"/>
      <c r="DE188" s="492"/>
      <c r="DF188" s="492"/>
      <c r="DG188" s="492"/>
      <c r="DH188" s="492"/>
      <c r="DI188" s="492"/>
      <c r="DJ188" s="492"/>
      <c r="DK188" s="492"/>
      <c r="DL188" s="492"/>
      <c r="DM188" s="492"/>
      <c r="DN188" s="492"/>
      <c r="DO188" s="492"/>
      <c r="DP188" s="492"/>
      <c r="DQ188" s="492"/>
      <c r="DR188" s="492"/>
      <c r="DS188" s="492"/>
      <c r="DT188" s="492"/>
      <c r="DU188" s="492"/>
      <c r="DV188" s="492"/>
      <c r="DW188" s="492"/>
      <c r="DX188" s="492"/>
      <c r="DY188" s="492"/>
      <c r="DZ188" s="492"/>
    </row>
    <row r="189" spans="1:298" s="1" customFormat="1" ht="13.8">
      <c r="B189" s="489" t="s">
        <v>659</v>
      </c>
      <c r="C189" s="493"/>
      <c r="D189" s="493"/>
      <c r="E189" s="493"/>
      <c r="F189" s="493"/>
      <c r="G189" s="493"/>
      <c r="H189" s="493"/>
      <c r="I189" s="493"/>
      <c r="J189" s="493"/>
      <c r="K189" s="493"/>
      <c r="L189" s="493"/>
      <c r="M189" s="493"/>
      <c r="N189" s="493"/>
      <c r="O189" s="493">
        <v>7.0350000000000001</v>
      </c>
      <c r="P189" s="493">
        <v>7.0350000000000001</v>
      </c>
      <c r="Q189" s="493">
        <v>7.0350000000000001</v>
      </c>
      <c r="R189" s="493">
        <v>7.0350000000000001</v>
      </c>
      <c r="S189" s="493">
        <v>6.6181263599999989</v>
      </c>
      <c r="T189" s="493">
        <v>6.6181263599999989</v>
      </c>
      <c r="U189" s="493">
        <v>6.6181263599999989</v>
      </c>
      <c r="V189" s="493">
        <v>6.6181263599999989</v>
      </c>
      <c r="W189" s="493">
        <v>5.6311920000000004</v>
      </c>
      <c r="X189" s="493">
        <v>5.6311920000000004</v>
      </c>
      <c r="Y189" s="493">
        <v>5.6311920000000004</v>
      </c>
      <c r="Z189" s="493">
        <v>5.6311920000000004</v>
      </c>
      <c r="AA189" s="493">
        <v>4.8408290312722801</v>
      </c>
      <c r="AB189" s="493">
        <v>4.8408290312722801</v>
      </c>
      <c r="AC189" s="493">
        <v>4.8408290312722801</v>
      </c>
      <c r="AD189" s="493">
        <v>4.8408290312722801</v>
      </c>
      <c r="AE189" s="493">
        <v>3.6624338999999995</v>
      </c>
      <c r="AF189" s="493">
        <v>3.6624338999999995</v>
      </c>
      <c r="AG189" s="493">
        <v>3.6624338999999995</v>
      </c>
      <c r="AH189" s="493">
        <v>3.6624338999999995</v>
      </c>
      <c r="AI189" s="493">
        <v>3.7524999999999999</v>
      </c>
      <c r="AJ189" s="493">
        <v>3.7524999999999999</v>
      </c>
      <c r="AK189" s="493">
        <v>3.7524999999999999</v>
      </c>
      <c r="AL189" s="493">
        <v>3.7524999999999999</v>
      </c>
      <c r="AM189" s="493">
        <v>8.0575824879999995</v>
      </c>
      <c r="AN189" s="493">
        <v>8.0575824879999995</v>
      </c>
      <c r="AO189" s="493">
        <v>8.0575824879999995</v>
      </c>
      <c r="AP189" s="493">
        <v>8.0575824879999995</v>
      </c>
      <c r="AQ189" s="493">
        <v>9.5664455549999996</v>
      </c>
      <c r="AR189" s="493">
        <v>9.5664455549999996</v>
      </c>
      <c r="AS189" s="493">
        <v>9.5664455549999996</v>
      </c>
      <c r="AT189" s="493">
        <v>9.5664455549999996</v>
      </c>
      <c r="AU189" s="493">
        <v>13.510198750000001</v>
      </c>
      <c r="AV189" s="493">
        <v>13.510198750000001</v>
      </c>
      <c r="AW189" s="493">
        <v>13.510198750000001</v>
      </c>
      <c r="AX189" s="493">
        <v>13.510198750000001</v>
      </c>
      <c r="AY189" s="493">
        <v>8.9174360311822234</v>
      </c>
      <c r="AZ189" s="493">
        <v>8.9174360311822234</v>
      </c>
      <c r="BA189" s="493">
        <v>8.9174360311822234</v>
      </c>
      <c r="BB189" s="493">
        <v>8.9174360311822234</v>
      </c>
      <c r="BC189" s="493">
        <v>11.727499999999999</v>
      </c>
      <c r="BD189" s="493">
        <v>11.727499999999999</v>
      </c>
      <c r="BE189" s="493">
        <v>11.727499999999999</v>
      </c>
      <c r="BF189" s="493">
        <v>11.727499999999999</v>
      </c>
      <c r="BG189" s="493">
        <v>9.3218154000000002</v>
      </c>
      <c r="BH189" s="493">
        <v>9.3218154000000002</v>
      </c>
      <c r="BI189" s="493">
        <v>9.3218154000000002</v>
      </c>
      <c r="BJ189" s="493">
        <v>9.3218154000000002</v>
      </c>
      <c r="BK189" s="493">
        <v>1.4292309999999999</v>
      </c>
      <c r="BL189" s="493">
        <v>7.7670720000000006</v>
      </c>
      <c r="BM189" s="493">
        <v>28.8788856</v>
      </c>
      <c r="BN189" s="493">
        <v>18.005966700000002</v>
      </c>
      <c r="BO189" s="493">
        <v>3.3403139999999998</v>
      </c>
      <c r="BP189" s="493">
        <v>4.8579590000000001</v>
      </c>
      <c r="BQ189" s="493">
        <v>42.302700000000002</v>
      </c>
      <c r="BR189" s="493">
        <v>24.103419999999996</v>
      </c>
      <c r="BS189" s="493">
        <v>4.9744700000000002</v>
      </c>
      <c r="BT189" s="493">
        <v>7.0331019999999995</v>
      </c>
      <c r="BU189" s="493">
        <v>24.389862000000001</v>
      </c>
      <c r="BV189" s="493">
        <v>24.488826000000003</v>
      </c>
      <c r="BW189" s="493">
        <v>11.565804</v>
      </c>
      <c r="BX189" s="493">
        <v>8.6418189999999999</v>
      </c>
      <c r="BY189" s="493">
        <v>17.279651999999999</v>
      </c>
      <c r="BZ189" s="493">
        <v>17.413954</v>
      </c>
      <c r="CA189" s="493">
        <v>5.0451079999999999</v>
      </c>
      <c r="CB189" s="493">
        <v>7.7493669999999995</v>
      </c>
      <c r="CC189" s="493">
        <v>28.184902000000001</v>
      </c>
      <c r="CD189" s="493">
        <v>18.698620999999999</v>
      </c>
      <c r="CE189" s="493">
        <v>6.6673540000000004</v>
      </c>
      <c r="CF189" s="493">
        <v>10.478294</v>
      </c>
      <c r="CG189" s="493">
        <v>24.290280000000003</v>
      </c>
      <c r="CH189" s="493">
        <v>20.601762000000001</v>
      </c>
      <c r="CI189" s="493">
        <v>8.3616419999999998</v>
      </c>
      <c r="CJ189" s="493">
        <v>7.4643769999999998</v>
      </c>
      <c r="CK189" s="493">
        <v>20.740777000000001</v>
      </c>
      <c r="CL189" s="493">
        <v>21.923289999999998</v>
      </c>
      <c r="CM189" s="493">
        <v>7.3498639998423254</v>
      </c>
      <c r="CN189" s="493">
        <v>8.5120931875188912</v>
      </c>
      <c r="CO189" s="493">
        <v>24.861617999767116</v>
      </c>
      <c r="CP189" s="493">
        <v>23.392377999696478</v>
      </c>
      <c r="CQ189" s="493">
        <v>11.343517995856139</v>
      </c>
      <c r="CR189" s="493">
        <v>9.7616449878774638</v>
      </c>
      <c r="CS189" s="493">
        <v>24.379148999765501</v>
      </c>
      <c r="CT189" s="493">
        <v>24.100704999734678</v>
      </c>
      <c r="CU189" s="493">
        <v>10.34792353023783</v>
      </c>
      <c r="CV189" s="493">
        <v>10.165861836790908</v>
      </c>
      <c r="CW189" s="493">
        <v>23.71054559528681</v>
      </c>
      <c r="CX189" s="493">
        <v>25.2458398057754</v>
      </c>
      <c r="CY189" s="493">
        <v>6.5923344302999993</v>
      </c>
      <c r="CZ189" s="493">
        <v>4.2839545985000003</v>
      </c>
      <c r="DA189" s="493">
        <v>18.231323</v>
      </c>
      <c r="DB189" s="493">
        <v>24.826132269856625</v>
      </c>
      <c r="DC189" s="493"/>
      <c r="DD189" s="493"/>
      <c r="DE189" s="493"/>
      <c r="DF189" s="493"/>
      <c r="DG189" s="493"/>
      <c r="DH189" s="493"/>
      <c r="DI189" s="493"/>
      <c r="DJ189" s="493"/>
      <c r="DK189" s="493"/>
      <c r="DL189" s="493"/>
      <c r="DM189" s="493"/>
      <c r="DN189" s="493"/>
      <c r="DO189" s="493"/>
      <c r="DP189" s="493"/>
      <c r="DQ189" s="493"/>
      <c r="DR189" s="493"/>
      <c r="DS189" s="493"/>
      <c r="DT189" s="493"/>
      <c r="DU189" s="493"/>
      <c r="DV189" s="493"/>
      <c r="DW189" s="493"/>
      <c r="DX189" s="493"/>
      <c r="DY189" s="493"/>
      <c r="DZ189" s="493"/>
    </row>
    <row r="190" spans="1:298" s="1" customFormat="1" ht="13.8">
      <c r="B190" s="489" t="s">
        <v>111</v>
      </c>
      <c r="C190" s="493"/>
      <c r="D190" s="493"/>
      <c r="E190" s="493"/>
      <c r="F190" s="493"/>
      <c r="G190" s="493"/>
      <c r="H190" s="493"/>
      <c r="I190" s="493"/>
      <c r="J190" s="493"/>
      <c r="K190" s="493"/>
      <c r="L190" s="493"/>
      <c r="M190" s="493"/>
      <c r="N190" s="493"/>
      <c r="O190" s="493">
        <v>3749.415</v>
      </c>
      <c r="P190" s="493">
        <v>3749.415</v>
      </c>
      <c r="Q190" s="493">
        <v>3749.415</v>
      </c>
      <c r="R190" s="493">
        <v>3749.415</v>
      </c>
      <c r="S190" s="493">
        <v>4583.1899999999996</v>
      </c>
      <c r="T190" s="493">
        <v>4583.1899999999996</v>
      </c>
      <c r="U190" s="493">
        <v>4583.1899999999996</v>
      </c>
      <c r="V190" s="493">
        <v>4583.1899999999996</v>
      </c>
      <c r="W190" s="493">
        <v>4022.28</v>
      </c>
      <c r="X190" s="493">
        <v>4022.28</v>
      </c>
      <c r="Y190" s="493">
        <v>4022.28</v>
      </c>
      <c r="Z190" s="493">
        <v>4022.28</v>
      </c>
      <c r="AA190" s="493">
        <v>4447.0200000000004</v>
      </c>
      <c r="AB190" s="493">
        <v>4447.0200000000004</v>
      </c>
      <c r="AC190" s="493">
        <v>4447.0200000000004</v>
      </c>
      <c r="AD190" s="493">
        <v>4447.0200000000004</v>
      </c>
      <c r="AE190" s="493">
        <v>4949.2349999999997</v>
      </c>
      <c r="AF190" s="493">
        <v>4949.2349999999997</v>
      </c>
      <c r="AG190" s="493">
        <v>4949.2349999999997</v>
      </c>
      <c r="AH190" s="493">
        <v>4949.2349999999997</v>
      </c>
      <c r="AI190" s="493">
        <v>3675</v>
      </c>
      <c r="AJ190" s="493">
        <v>3675</v>
      </c>
      <c r="AK190" s="493">
        <v>3675</v>
      </c>
      <c r="AL190" s="493">
        <v>3675</v>
      </c>
      <c r="AM190" s="493">
        <v>6771.2849999999999</v>
      </c>
      <c r="AN190" s="493">
        <v>6771.2849999999999</v>
      </c>
      <c r="AO190" s="493">
        <v>6771.2849999999999</v>
      </c>
      <c r="AP190" s="493">
        <v>6771.2849999999999</v>
      </c>
      <c r="AQ190" s="493">
        <v>4599.66</v>
      </c>
      <c r="AR190" s="493">
        <v>4599.66</v>
      </c>
      <c r="AS190" s="493">
        <v>4599.66</v>
      </c>
      <c r="AT190" s="493">
        <v>4599.66</v>
      </c>
      <c r="AU190" s="493">
        <v>6633.53</v>
      </c>
      <c r="AV190" s="493">
        <v>6633.53</v>
      </c>
      <c r="AW190" s="493">
        <v>6633.53</v>
      </c>
      <c r="AX190" s="493">
        <v>6633.53</v>
      </c>
      <c r="AY190" s="493">
        <v>3418.4659999999999</v>
      </c>
      <c r="AZ190" s="493">
        <v>3418.4659999999999</v>
      </c>
      <c r="BA190" s="493">
        <v>3418.4659999999999</v>
      </c>
      <c r="BB190" s="493">
        <v>3418.4659999999999</v>
      </c>
      <c r="BC190" s="493">
        <v>4547.8232500000004</v>
      </c>
      <c r="BD190" s="493">
        <v>4547.8232500000004</v>
      </c>
      <c r="BE190" s="493">
        <v>4547.8232500000004</v>
      </c>
      <c r="BF190" s="493">
        <v>4547.8232500000004</v>
      </c>
      <c r="BG190" s="493">
        <v>3748.0904999999998</v>
      </c>
      <c r="BH190" s="493">
        <v>3748.0904999999998</v>
      </c>
      <c r="BI190" s="493">
        <v>3748.0904999999998</v>
      </c>
      <c r="BJ190" s="493">
        <v>3748.0904999999998</v>
      </c>
      <c r="BK190" s="493">
        <v>576.29999999999995</v>
      </c>
      <c r="BL190" s="493">
        <v>2974.94</v>
      </c>
      <c r="BM190" s="493">
        <v>9089.4</v>
      </c>
      <c r="BN190" s="493">
        <v>5595.2090000000007</v>
      </c>
      <c r="BO190" s="493">
        <v>1286.7600000000002</v>
      </c>
      <c r="BP190" s="493">
        <v>977.72</v>
      </c>
      <c r="BQ190" s="493">
        <v>8037.18</v>
      </c>
      <c r="BR190" s="493">
        <v>5294.9580000000005</v>
      </c>
      <c r="BS190" s="493">
        <v>1293.7839999999999</v>
      </c>
      <c r="BT190" s="493">
        <v>2099.1</v>
      </c>
      <c r="BU190" s="493">
        <v>6470.0399999999991</v>
      </c>
      <c r="BV190" s="493">
        <v>7126.8060000000005</v>
      </c>
      <c r="BW190" s="493">
        <v>3698.5610000000001</v>
      </c>
      <c r="BX190" s="493">
        <v>3230.7300000000005</v>
      </c>
      <c r="BY190" s="493">
        <v>6312.2830000000004</v>
      </c>
      <c r="BZ190" s="493">
        <v>6747.3389999999999</v>
      </c>
      <c r="CA190" s="493">
        <v>2200.9499999999998</v>
      </c>
      <c r="CB190" s="493">
        <v>2566.4040000000005</v>
      </c>
      <c r="CC190" s="493">
        <v>6784.85</v>
      </c>
      <c r="CD190" s="493">
        <v>4421.1729999999998</v>
      </c>
      <c r="CE190" s="493">
        <v>1824.6289999999999</v>
      </c>
      <c r="CF190" s="493">
        <v>3499.0379999999996</v>
      </c>
      <c r="CG190" s="493">
        <v>7251.49</v>
      </c>
      <c r="CH190" s="493">
        <v>6218.1509999999998</v>
      </c>
      <c r="CI190" s="493">
        <v>3310.3388333333332</v>
      </c>
      <c r="CJ190" s="493">
        <v>2780.6559999999999</v>
      </c>
      <c r="CK190" s="493">
        <v>5914.52</v>
      </c>
      <c r="CL190" s="493">
        <v>6635.5201666666662</v>
      </c>
      <c r="CM190" s="493">
        <v>2868.5868999999998</v>
      </c>
      <c r="CN190" s="493">
        <v>3083.8148900000001</v>
      </c>
      <c r="CO190" s="493">
        <v>6402.2537999999977</v>
      </c>
      <c r="CP190" s="493">
        <v>6316.0617499999998</v>
      </c>
      <c r="CQ190" s="493">
        <v>4312.317</v>
      </c>
      <c r="CR190" s="493">
        <v>3322.7895199999998</v>
      </c>
      <c r="CS190" s="493">
        <v>6376.1620000000003</v>
      </c>
      <c r="CT190" s="493">
        <v>7282.8720000000003</v>
      </c>
      <c r="CU190" s="493">
        <v>3890.8148000000001</v>
      </c>
      <c r="CV190" s="493">
        <v>4012.2080000000001</v>
      </c>
      <c r="CW190" s="493">
        <v>7520.2740000000003</v>
      </c>
      <c r="CX190" s="493">
        <v>7814.3059999999996</v>
      </c>
      <c r="CY190" s="493">
        <v>2661.4180000000001</v>
      </c>
      <c r="CZ190" s="493">
        <v>1638.3444999999999</v>
      </c>
      <c r="DA190" s="493">
        <v>5046.3969999999999</v>
      </c>
      <c r="DB190" s="493">
        <v>6683.9040000000005</v>
      </c>
      <c r="DC190" s="493"/>
      <c r="DD190" s="493"/>
      <c r="DE190" s="493"/>
      <c r="DF190" s="493"/>
      <c r="DG190" s="493"/>
      <c r="DH190" s="493"/>
      <c r="DI190" s="493"/>
      <c r="DJ190" s="493"/>
      <c r="DK190" s="493"/>
      <c r="DL190" s="493"/>
      <c r="DM190" s="493"/>
      <c r="DN190" s="493"/>
      <c r="DO190" s="493"/>
      <c r="DP190" s="493"/>
      <c r="DQ190" s="493"/>
      <c r="DR190" s="493"/>
      <c r="DS190" s="493"/>
      <c r="DT190" s="493"/>
      <c r="DU190" s="493"/>
      <c r="DV190" s="493"/>
      <c r="DW190" s="493"/>
      <c r="DX190" s="493"/>
      <c r="DY190" s="493"/>
      <c r="DZ190" s="493"/>
    </row>
    <row r="191" spans="1:298" s="1" customFormat="1" ht="13.8">
      <c r="B191" s="489" t="s">
        <v>660</v>
      </c>
      <c r="C191" s="493"/>
      <c r="D191" s="493"/>
      <c r="E191" s="493"/>
      <c r="F191" s="493"/>
      <c r="G191" s="493"/>
      <c r="H191" s="493"/>
      <c r="I191" s="493"/>
      <c r="J191" s="493"/>
      <c r="K191" s="493"/>
      <c r="L191" s="493"/>
      <c r="M191" s="493"/>
      <c r="N191" s="493"/>
      <c r="O191" s="493">
        <v>5.7165871125000001</v>
      </c>
      <c r="P191" s="493">
        <v>5.7165871125000001</v>
      </c>
      <c r="Q191" s="493">
        <v>5.7165871125000001</v>
      </c>
      <c r="R191" s="493">
        <v>5.7165871125000001</v>
      </c>
      <c r="S191" s="493">
        <v>4.3848326999999996</v>
      </c>
      <c r="T191" s="493">
        <v>4.3848326999999996</v>
      </c>
      <c r="U191" s="493">
        <v>4.3848326999999996</v>
      </c>
      <c r="V191" s="493">
        <v>4.3848326999999996</v>
      </c>
      <c r="W191" s="493">
        <v>6.0697725</v>
      </c>
      <c r="X191" s="493">
        <v>6.0697725</v>
      </c>
      <c r="Y191" s="493">
        <v>6.0697725</v>
      </c>
      <c r="Z191" s="493">
        <v>6.0697725</v>
      </c>
      <c r="AA191" s="493">
        <v>5.6776888875000004</v>
      </c>
      <c r="AB191" s="493">
        <v>5.6776888875000004</v>
      </c>
      <c r="AC191" s="493">
        <v>5.6776888875000004</v>
      </c>
      <c r="AD191" s="493">
        <v>5.6776888875000004</v>
      </c>
      <c r="AE191" s="493">
        <v>5.5053742001949999</v>
      </c>
      <c r="AF191" s="493">
        <v>5.5053742001949999</v>
      </c>
      <c r="AG191" s="493">
        <v>5.5053742001949999</v>
      </c>
      <c r="AH191" s="493">
        <v>5.5053742001949999</v>
      </c>
      <c r="AI191" s="493">
        <v>5.6249175000000005</v>
      </c>
      <c r="AJ191" s="493">
        <v>5.6249175000000005</v>
      </c>
      <c r="AK191" s="493">
        <v>5.6249175000000005</v>
      </c>
      <c r="AL191" s="493">
        <v>5.6249175000000005</v>
      </c>
      <c r="AM191" s="493">
        <v>5.4012597726435239</v>
      </c>
      <c r="AN191" s="493">
        <v>5.4012597726435239</v>
      </c>
      <c r="AO191" s="493">
        <v>5.4012597726435239</v>
      </c>
      <c r="AP191" s="493">
        <v>5.4012597726435239</v>
      </c>
      <c r="AQ191" s="493">
        <v>6.0957056950000004</v>
      </c>
      <c r="AR191" s="493">
        <v>6.0957056950000004</v>
      </c>
      <c r="AS191" s="493">
        <v>6.0957056950000004</v>
      </c>
      <c r="AT191" s="493">
        <v>6.0957056950000004</v>
      </c>
      <c r="AU191" s="493">
        <v>7.9659309316070743</v>
      </c>
      <c r="AV191" s="493">
        <v>7.9659309316070743</v>
      </c>
      <c r="AW191" s="493">
        <v>7.9659309316070743</v>
      </c>
      <c r="AX191" s="493">
        <v>7.9659309316070743</v>
      </c>
      <c r="AY191" s="493">
        <v>7.8790636598028811</v>
      </c>
      <c r="AZ191" s="493">
        <v>7.8790636598028811</v>
      </c>
      <c r="BA191" s="493">
        <v>7.8790636598028811</v>
      </c>
      <c r="BB191" s="493">
        <v>7.8790636598028811</v>
      </c>
      <c r="BC191" s="493">
        <v>10.396255718048518</v>
      </c>
      <c r="BD191" s="493">
        <v>10.396255718048518</v>
      </c>
      <c r="BE191" s="493">
        <v>10.396255718048518</v>
      </c>
      <c r="BF191" s="493">
        <v>10.396255718048518</v>
      </c>
      <c r="BG191" s="493">
        <v>12.06739317874589</v>
      </c>
      <c r="BH191" s="493">
        <v>12.06739317874589</v>
      </c>
      <c r="BI191" s="493">
        <v>12.06739317874589</v>
      </c>
      <c r="BJ191" s="493">
        <v>12.06739317874589</v>
      </c>
      <c r="BK191" s="493">
        <v>17.387780790000001</v>
      </c>
      <c r="BL191" s="493">
        <v>15.607629763999999</v>
      </c>
      <c r="BM191" s="493">
        <v>11.06858692</v>
      </c>
      <c r="BN191" s="493">
        <v>11.6452253</v>
      </c>
      <c r="BO191" s="493">
        <v>19.52750335</v>
      </c>
      <c r="BP191" s="493">
        <v>16.806254920000001</v>
      </c>
      <c r="BQ191" s="493">
        <v>14.008293419999999</v>
      </c>
      <c r="BR191" s="493">
        <v>13.5531747</v>
      </c>
      <c r="BS191" s="493">
        <v>18.21688962</v>
      </c>
      <c r="BT191" s="493">
        <v>15.314288730000001</v>
      </c>
      <c r="BU191" s="493">
        <v>16.42741552</v>
      </c>
      <c r="BV191" s="493">
        <v>15.75933141</v>
      </c>
      <c r="BW191" s="493">
        <v>16.771867</v>
      </c>
      <c r="BX191" s="493">
        <v>14.931248</v>
      </c>
      <c r="BY191" s="493">
        <v>12.376909000000001</v>
      </c>
      <c r="BZ191" s="493">
        <v>11.398431909999999</v>
      </c>
      <c r="CA191" s="493">
        <v>14.355526269999999</v>
      </c>
      <c r="CB191" s="493">
        <v>14.206278990000001</v>
      </c>
      <c r="CC191" s="493">
        <v>11.86891754</v>
      </c>
      <c r="CD191" s="493">
        <v>11.327618460000002</v>
      </c>
      <c r="CE191" s="493">
        <v>17.726975290000002</v>
      </c>
      <c r="CF191" s="493">
        <v>20.600658349999996</v>
      </c>
      <c r="CG191" s="493">
        <v>19.116873810000001</v>
      </c>
      <c r="CH191" s="493">
        <v>15.012484779999998</v>
      </c>
      <c r="CI191" s="493">
        <v>18.923749730000004</v>
      </c>
      <c r="CJ191" s="493">
        <v>17.31392108</v>
      </c>
      <c r="CK191" s="493">
        <v>13.42599379</v>
      </c>
      <c r="CL191" s="493">
        <v>13.757441139999997</v>
      </c>
      <c r="CM191" s="493">
        <v>23.830935794655694</v>
      </c>
      <c r="CN191" s="493">
        <v>23.616288046148309</v>
      </c>
      <c r="CO191" s="493">
        <v>18.202795149585796</v>
      </c>
      <c r="CP191" s="493">
        <v>18.615947629567199</v>
      </c>
      <c r="CQ191" s="493">
        <v>27.069027337750853</v>
      </c>
      <c r="CR191" s="493">
        <v>24.665120209597401</v>
      </c>
      <c r="CS191" s="493">
        <v>19.981602649259443</v>
      </c>
      <c r="CT191" s="493">
        <v>19.238384624583201</v>
      </c>
      <c r="CU191" s="493">
        <v>21.809795974602736</v>
      </c>
      <c r="CV191" s="493">
        <v>22.526762409569724</v>
      </c>
      <c r="CW191" s="493">
        <v>21.805472466298063</v>
      </c>
      <c r="CX191" s="493">
        <v>20.511240980464176</v>
      </c>
      <c r="CY191" s="493">
        <v>27.435809329999998</v>
      </c>
      <c r="CZ191" s="493">
        <v>23.78720599</v>
      </c>
      <c r="DA191" s="493">
        <v>20.20809457</v>
      </c>
      <c r="DB191" s="493">
        <v>18.853622400000003</v>
      </c>
      <c r="DC191" s="493"/>
      <c r="DD191" s="493"/>
      <c r="DE191" s="493"/>
      <c r="DF191" s="493"/>
      <c r="DG191" s="493"/>
      <c r="DH191" s="493"/>
      <c r="DI191" s="493"/>
      <c r="DJ191" s="493"/>
      <c r="DK191" s="493"/>
      <c r="DL191" s="493"/>
      <c r="DM191" s="493"/>
      <c r="DN191" s="493"/>
      <c r="DO191" s="493"/>
      <c r="DP191" s="493"/>
      <c r="DQ191" s="493"/>
      <c r="DR191" s="493"/>
      <c r="DS191" s="493"/>
      <c r="DT191" s="493"/>
      <c r="DU191" s="493"/>
      <c r="DV191" s="493"/>
      <c r="DW191" s="493"/>
      <c r="DX191" s="493"/>
      <c r="DY191" s="493"/>
      <c r="DZ191" s="493"/>
    </row>
    <row r="192" spans="1:298" s="1" customFormat="1" ht="13.8">
      <c r="B192" s="489" t="s">
        <v>112</v>
      </c>
      <c r="C192" s="493"/>
      <c r="D192" s="493"/>
      <c r="E192" s="493"/>
      <c r="F192" s="493"/>
      <c r="G192" s="493"/>
      <c r="H192" s="493"/>
      <c r="I192" s="493"/>
      <c r="J192" s="493"/>
      <c r="K192" s="493"/>
      <c r="L192" s="493"/>
      <c r="M192" s="493"/>
      <c r="N192" s="493"/>
      <c r="O192" s="493">
        <v>3782.3125</v>
      </c>
      <c r="P192" s="493">
        <v>3782.3125</v>
      </c>
      <c r="Q192" s="493">
        <v>3782.3125</v>
      </c>
      <c r="R192" s="493">
        <v>3782.3125</v>
      </c>
      <c r="S192" s="493">
        <v>3177.415</v>
      </c>
      <c r="T192" s="493">
        <v>3177.415</v>
      </c>
      <c r="U192" s="493">
        <v>3177.415</v>
      </c>
      <c r="V192" s="493">
        <v>3177.415</v>
      </c>
      <c r="W192" s="493">
        <v>3429.25</v>
      </c>
      <c r="X192" s="493">
        <v>3429.25</v>
      </c>
      <c r="Y192" s="493">
        <v>3429.25</v>
      </c>
      <c r="Z192" s="493">
        <v>3429.25</v>
      </c>
      <c r="AA192" s="493">
        <v>3791.4450000000002</v>
      </c>
      <c r="AB192" s="493">
        <v>3791.4450000000002</v>
      </c>
      <c r="AC192" s="493">
        <v>3791.4450000000002</v>
      </c>
      <c r="AD192" s="493">
        <v>3791.4450000000002</v>
      </c>
      <c r="AE192" s="493">
        <v>3643.5302449999999</v>
      </c>
      <c r="AF192" s="493">
        <v>3643.5302449999999</v>
      </c>
      <c r="AG192" s="493">
        <v>3643.5302449999999</v>
      </c>
      <c r="AH192" s="493">
        <v>3643.5302449999999</v>
      </c>
      <c r="AI192" s="493">
        <v>3582.75</v>
      </c>
      <c r="AJ192" s="493">
        <v>3582.75</v>
      </c>
      <c r="AK192" s="493">
        <v>3582.75</v>
      </c>
      <c r="AL192" s="493">
        <v>3582.75</v>
      </c>
      <c r="AM192" s="493">
        <v>3266.0947500000002</v>
      </c>
      <c r="AN192" s="493">
        <v>3266.0947500000002</v>
      </c>
      <c r="AO192" s="493">
        <v>3266.0947500000002</v>
      </c>
      <c r="AP192" s="493">
        <v>3266.0947500000002</v>
      </c>
      <c r="AQ192" s="493">
        <v>3870.2894999999999</v>
      </c>
      <c r="AR192" s="493">
        <v>3870.2894999999999</v>
      </c>
      <c r="AS192" s="493">
        <v>3870.2894999999999</v>
      </c>
      <c r="AT192" s="493">
        <v>3870.2894999999999</v>
      </c>
      <c r="AU192" s="493">
        <v>4130.9125250000006</v>
      </c>
      <c r="AV192" s="493">
        <v>4130.9125250000006</v>
      </c>
      <c r="AW192" s="493">
        <v>4130.9125250000006</v>
      </c>
      <c r="AX192" s="493">
        <v>4130.9125250000006</v>
      </c>
      <c r="AY192" s="493">
        <v>4593.9057499999999</v>
      </c>
      <c r="AZ192" s="493">
        <v>4593.9057499999999</v>
      </c>
      <c r="BA192" s="493">
        <v>4593.9057499999999</v>
      </c>
      <c r="BB192" s="493">
        <v>4593.9057499999999</v>
      </c>
      <c r="BC192" s="493">
        <v>4957.0046824999999</v>
      </c>
      <c r="BD192" s="493">
        <v>4957.0046824999999</v>
      </c>
      <c r="BE192" s="493">
        <v>4957.0046824999999</v>
      </c>
      <c r="BF192" s="493">
        <v>4957.0046824999999</v>
      </c>
      <c r="BG192" s="493">
        <v>4672.3253650000006</v>
      </c>
      <c r="BH192" s="493">
        <v>4672.3253650000006</v>
      </c>
      <c r="BI192" s="493">
        <v>4672.3253650000006</v>
      </c>
      <c r="BJ192" s="493">
        <v>4672.3253650000006</v>
      </c>
      <c r="BK192" s="493">
        <v>6241.9708899999996</v>
      </c>
      <c r="BL192" s="493">
        <v>6569.4603000000006</v>
      </c>
      <c r="BM192" s="493">
        <v>4418.6419999999998</v>
      </c>
      <c r="BN192" s="493">
        <v>4298.4021000000002</v>
      </c>
      <c r="BO192" s="493">
        <v>6850.7376999999997</v>
      </c>
      <c r="BP192" s="493">
        <v>6480.5937300000005</v>
      </c>
      <c r="BQ192" s="493">
        <v>5089.3337000000001</v>
      </c>
      <c r="BR192" s="493">
        <v>5311.5297</v>
      </c>
      <c r="BS192" s="493">
        <v>6682.747800000001</v>
      </c>
      <c r="BT192" s="493">
        <v>5226.1750000000002</v>
      </c>
      <c r="BU192" s="493">
        <v>5431.9920000000002</v>
      </c>
      <c r="BV192" s="493">
        <v>5112.4775</v>
      </c>
      <c r="BW192" s="493">
        <v>5556.058</v>
      </c>
      <c r="BX192" s="493">
        <v>5961.8630000000003</v>
      </c>
      <c r="BY192" s="493">
        <v>5031.3519999999999</v>
      </c>
      <c r="BZ192" s="493">
        <v>4461.0640000000003</v>
      </c>
      <c r="CA192" s="493">
        <v>5739.3606299999992</v>
      </c>
      <c r="CB192" s="493">
        <v>6499.5222400000002</v>
      </c>
      <c r="CC192" s="493">
        <v>5285.2124999999996</v>
      </c>
      <c r="CD192" s="493">
        <v>5142.9290000000001</v>
      </c>
      <c r="CE192" s="493">
        <v>7144.4085299999997</v>
      </c>
      <c r="CF192" s="493">
        <v>7180.12</v>
      </c>
      <c r="CG192" s="493">
        <v>5758.3362500000003</v>
      </c>
      <c r="CH192" s="493">
        <v>4594.2181300000002</v>
      </c>
      <c r="CI192" s="493">
        <v>6868.2953600000001</v>
      </c>
      <c r="CJ192" s="493">
        <v>7527.4964</v>
      </c>
      <c r="CK192" s="493">
        <v>5269.5618100000002</v>
      </c>
      <c r="CL192" s="493">
        <v>4749.5666300000003</v>
      </c>
      <c r="CM192" s="493">
        <v>7775.6458900000007</v>
      </c>
      <c r="CN192" s="493">
        <v>7336.3717899999974</v>
      </c>
      <c r="CO192" s="493">
        <v>5539.6041899999982</v>
      </c>
      <c r="CP192" s="493">
        <v>5591.0859099999998</v>
      </c>
      <c r="CQ192" s="493">
        <v>8314.6987099999988</v>
      </c>
      <c r="CR192" s="493">
        <v>8546.2026600000008</v>
      </c>
      <c r="CS192" s="493">
        <v>7236.0222799999983</v>
      </c>
      <c r="CT192" s="493">
        <v>6843.3503499999997</v>
      </c>
      <c r="CU192" s="493">
        <v>8068.8368499999979</v>
      </c>
      <c r="CV192" s="493">
        <v>8302.6742699999977</v>
      </c>
      <c r="CW192" s="493">
        <v>7942.9435000000003</v>
      </c>
      <c r="CX192" s="493">
        <v>6838.2445700000007</v>
      </c>
      <c r="CY192" s="493">
        <v>9207.1495599999998</v>
      </c>
      <c r="CZ192" s="493">
        <v>8575.2294999999995</v>
      </c>
      <c r="DA192" s="493">
        <v>7797.116</v>
      </c>
      <c r="DB192" s="493">
        <v>7140.9750000000004</v>
      </c>
      <c r="DC192" s="493"/>
      <c r="DD192" s="493"/>
      <c r="DE192" s="493"/>
      <c r="DF192" s="493"/>
      <c r="DG192" s="493"/>
      <c r="DH192" s="493"/>
      <c r="DI192" s="493"/>
      <c r="DJ192" s="493"/>
      <c r="DK192" s="493"/>
      <c r="DL192" s="493"/>
      <c r="DM192" s="493"/>
      <c r="DN192" s="493"/>
      <c r="DO192" s="493"/>
      <c r="DP192" s="493"/>
      <c r="DQ192" s="493"/>
      <c r="DR192" s="493"/>
      <c r="DS192" s="493"/>
      <c r="DT192" s="493"/>
      <c r="DU192" s="493"/>
      <c r="DV192" s="493"/>
      <c r="DW192" s="493"/>
      <c r="DX192" s="493"/>
      <c r="DY192" s="493"/>
      <c r="DZ192" s="493"/>
    </row>
    <row r="193" spans="2:130" s="1" customFormat="1" ht="13.8">
      <c r="B193" s="489" t="s">
        <v>661</v>
      </c>
      <c r="C193" s="493"/>
      <c r="D193" s="493"/>
      <c r="E193" s="493"/>
      <c r="F193" s="493"/>
      <c r="G193" s="493"/>
      <c r="H193" s="493"/>
      <c r="I193" s="493"/>
      <c r="J193" s="493"/>
      <c r="K193" s="493"/>
      <c r="L193" s="493"/>
      <c r="M193" s="493"/>
      <c r="N193" s="493"/>
      <c r="O193" s="493">
        <v>0.77494194999999988</v>
      </c>
      <c r="P193" s="493">
        <v>0.77494194999999988</v>
      </c>
      <c r="Q193" s="493">
        <v>0.77494194999999988</v>
      </c>
      <c r="R193" s="493">
        <v>0.77494194999999988</v>
      </c>
      <c r="S193" s="493">
        <v>1.4774674999999997</v>
      </c>
      <c r="T193" s="493">
        <v>1.4774674999999997</v>
      </c>
      <c r="U193" s="493">
        <v>1.4774674999999997</v>
      </c>
      <c r="V193" s="493">
        <v>1.4774674999999997</v>
      </c>
      <c r="W193" s="493">
        <v>3.1446175017499995</v>
      </c>
      <c r="X193" s="493">
        <v>3.1446175017499995</v>
      </c>
      <c r="Y193" s="493">
        <v>3.1446175017499995</v>
      </c>
      <c r="Z193" s="493">
        <v>3.1446175017499995</v>
      </c>
      <c r="AA193" s="493">
        <v>10.658685775</v>
      </c>
      <c r="AB193" s="493">
        <v>10.658685775</v>
      </c>
      <c r="AC193" s="493">
        <v>10.658685775</v>
      </c>
      <c r="AD193" s="493">
        <v>10.658685775</v>
      </c>
      <c r="AE193" s="493">
        <v>3.9686238274999996</v>
      </c>
      <c r="AF193" s="493">
        <v>3.9686238274999996</v>
      </c>
      <c r="AG193" s="493">
        <v>3.9686238274999996</v>
      </c>
      <c r="AH193" s="493">
        <v>3.9686238274999996</v>
      </c>
      <c r="AI193" s="493">
        <v>2.7696300000000003</v>
      </c>
      <c r="AJ193" s="493">
        <v>2.7696300000000003</v>
      </c>
      <c r="AK193" s="493">
        <v>2.7696300000000003</v>
      </c>
      <c r="AL193" s="493">
        <v>2.7696300000000003</v>
      </c>
      <c r="AM193" s="493">
        <v>7.3201824324999993</v>
      </c>
      <c r="AN193" s="493">
        <v>7.3201824324999993</v>
      </c>
      <c r="AO193" s="493">
        <v>7.3201824324999993</v>
      </c>
      <c r="AP193" s="493">
        <v>7.3201824324999993</v>
      </c>
      <c r="AQ193" s="493">
        <v>9.3250531448128058</v>
      </c>
      <c r="AR193" s="493">
        <v>9.3250531448128058</v>
      </c>
      <c r="AS193" s="493">
        <v>9.3250531448128058</v>
      </c>
      <c r="AT193" s="493">
        <v>9.3250531448128058</v>
      </c>
      <c r="AU193" s="493">
        <v>9.1433335245246496</v>
      </c>
      <c r="AV193" s="493">
        <v>9.1433335245246496</v>
      </c>
      <c r="AW193" s="493">
        <v>9.1433335245246496</v>
      </c>
      <c r="AX193" s="493">
        <v>9.1433335245246496</v>
      </c>
      <c r="AY193" s="493">
        <v>17.654976774768421</v>
      </c>
      <c r="AZ193" s="493">
        <v>17.654976774768421</v>
      </c>
      <c r="BA193" s="493">
        <v>17.654976774768421</v>
      </c>
      <c r="BB193" s="493">
        <v>17.654976774768421</v>
      </c>
      <c r="BC193" s="493">
        <v>22.833753207246737</v>
      </c>
      <c r="BD193" s="493">
        <v>22.833753207246737</v>
      </c>
      <c r="BE193" s="493">
        <v>22.833753207246737</v>
      </c>
      <c r="BF193" s="493">
        <v>22.833753207246737</v>
      </c>
      <c r="BG193" s="493">
        <v>13.643550870539414</v>
      </c>
      <c r="BH193" s="493">
        <v>13.643550870539414</v>
      </c>
      <c r="BI193" s="493">
        <v>13.643550870539414</v>
      </c>
      <c r="BJ193" s="493">
        <v>13.643550870539414</v>
      </c>
      <c r="BK193" s="493">
        <v>10.459716699600252</v>
      </c>
      <c r="BL193" s="493">
        <v>15.25650439862401</v>
      </c>
      <c r="BM193" s="493">
        <v>18.482988825651891</v>
      </c>
      <c r="BN193" s="493">
        <v>23.590931935525738</v>
      </c>
      <c r="BO193" s="493">
        <v>35.370877613518374</v>
      </c>
      <c r="BP193" s="493">
        <v>32.336435480054021</v>
      </c>
      <c r="BQ193" s="493">
        <v>42.309920227778917</v>
      </c>
      <c r="BR193" s="493">
        <v>41.409538577097976</v>
      </c>
      <c r="BS193" s="493">
        <v>34.177248322894052</v>
      </c>
      <c r="BT193" s="493">
        <v>30.459120956519232</v>
      </c>
      <c r="BU193" s="493">
        <v>37.128107039759655</v>
      </c>
      <c r="BV193" s="493">
        <v>34.306496818012718</v>
      </c>
      <c r="BW193" s="493">
        <v>46.70760461176453</v>
      </c>
      <c r="BX193" s="493">
        <v>68.164613417970415</v>
      </c>
      <c r="BY193" s="493">
        <v>64.671231621448911</v>
      </c>
      <c r="BZ193" s="493">
        <v>46.156425298547362</v>
      </c>
      <c r="CA193" s="493">
        <v>43.501594508339167</v>
      </c>
      <c r="CB193" s="493">
        <v>49.952371588081725</v>
      </c>
      <c r="CC193" s="493">
        <v>60.378691176118309</v>
      </c>
      <c r="CD193" s="493">
        <v>49.485608308348105</v>
      </c>
      <c r="CE193" s="493">
        <v>32.270168687252067</v>
      </c>
      <c r="CF193" s="493">
        <v>31.967524947548068</v>
      </c>
      <c r="CG193" s="493">
        <v>26.885353114174862</v>
      </c>
      <c r="CH193" s="493">
        <v>26.683648845658681</v>
      </c>
      <c r="CI193" s="493">
        <v>18.43355295214144</v>
      </c>
      <c r="CJ193" s="493">
        <v>22.292856171072181</v>
      </c>
      <c r="CK193" s="493">
        <v>22.070064502290855</v>
      </c>
      <c r="CL193" s="493">
        <v>23.627619652089962</v>
      </c>
      <c r="CM193" s="493">
        <v>23.208283369514771</v>
      </c>
      <c r="CN193" s="493">
        <v>24.940831837371999</v>
      </c>
      <c r="CO193" s="493">
        <v>33.508288645569444</v>
      </c>
      <c r="CP193" s="493">
        <v>42.023533443536991</v>
      </c>
      <c r="CQ193" s="493">
        <v>32.791281547469737</v>
      </c>
      <c r="CR193" s="493">
        <v>40.636880961523183</v>
      </c>
      <c r="CS193" s="493">
        <v>36.486381907878467</v>
      </c>
      <c r="CT193" s="493">
        <v>33.077286387674334</v>
      </c>
      <c r="CU193" s="493">
        <v>31.337317291448318</v>
      </c>
      <c r="CV193" s="493">
        <v>25.614292872368537</v>
      </c>
      <c r="CW193" s="493">
        <v>19.508820514240341</v>
      </c>
      <c r="CX193" s="493">
        <v>23.867331951797439</v>
      </c>
      <c r="CY193" s="493">
        <v>20.779916104038822</v>
      </c>
      <c r="CZ193" s="493">
        <v>14.859655240454011</v>
      </c>
      <c r="DA193" s="493">
        <v>21.767206049306449</v>
      </c>
      <c r="DB193" s="493">
        <v>25.737889467731303</v>
      </c>
      <c r="DC193" s="493"/>
      <c r="DD193" s="493"/>
      <c r="DE193" s="493"/>
      <c r="DF193" s="493"/>
      <c r="DG193" s="493"/>
      <c r="DH193" s="493"/>
      <c r="DI193" s="493"/>
      <c r="DJ193" s="493"/>
      <c r="DK193" s="493"/>
      <c r="DL193" s="493"/>
      <c r="DM193" s="493"/>
      <c r="DN193" s="493"/>
      <c r="DO193" s="493"/>
      <c r="DP193" s="493"/>
      <c r="DQ193" s="493"/>
      <c r="DR193" s="493"/>
      <c r="DS193" s="493"/>
      <c r="DT193" s="493"/>
      <c r="DU193" s="493"/>
      <c r="DV193" s="493"/>
      <c r="DW193" s="493"/>
      <c r="DX193" s="493"/>
      <c r="DY193" s="493"/>
      <c r="DZ193" s="493"/>
    </row>
    <row r="194" spans="2:130" s="1" customFormat="1" ht="13.8">
      <c r="B194" s="489" t="s">
        <v>113</v>
      </c>
      <c r="C194" s="493"/>
      <c r="D194" s="493"/>
      <c r="E194" s="493"/>
      <c r="F194" s="493"/>
      <c r="G194" s="493"/>
      <c r="H194" s="493"/>
      <c r="I194" s="493"/>
      <c r="J194" s="493"/>
      <c r="K194" s="493"/>
      <c r="L194" s="493"/>
      <c r="M194" s="493"/>
      <c r="N194" s="493"/>
      <c r="O194" s="493">
        <v>127.425</v>
      </c>
      <c r="P194" s="493">
        <v>127.425</v>
      </c>
      <c r="Q194" s="493">
        <v>127.425</v>
      </c>
      <c r="R194" s="493">
        <v>127.425</v>
      </c>
      <c r="S194" s="493">
        <v>235.75</v>
      </c>
      <c r="T194" s="493">
        <v>235.75</v>
      </c>
      <c r="U194" s="493">
        <v>235.75</v>
      </c>
      <c r="V194" s="493">
        <v>235.75</v>
      </c>
      <c r="W194" s="493">
        <v>277.95224999999999</v>
      </c>
      <c r="X194" s="493">
        <v>277.95224999999999</v>
      </c>
      <c r="Y194" s="493">
        <v>277.95224999999999</v>
      </c>
      <c r="Z194" s="493">
        <v>277.95224999999999</v>
      </c>
      <c r="AA194" s="493">
        <v>564.15350000000001</v>
      </c>
      <c r="AB194" s="493">
        <v>564.15350000000001</v>
      </c>
      <c r="AC194" s="493">
        <v>564.15350000000001</v>
      </c>
      <c r="AD194" s="493">
        <v>564.15350000000001</v>
      </c>
      <c r="AE194" s="493">
        <v>520.77</v>
      </c>
      <c r="AF194" s="493">
        <v>520.77</v>
      </c>
      <c r="AG194" s="493">
        <v>520.77</v>
      </c>
      <c r="AH194" s="493">
        <v>520.77</v>
      </c>
      <c r="AI194" s="493">
        <v>577.5</v>
      </c>
      <c r="AJ194" s="493">
        <v>577.5</v>
      </c>
      <c r="AK194" s="493">
        <v>577.5</v>
      </c>
      <c r="AL194" s="493">
        <v>577.5</v>
      </c>
      <c r="AM194" s="493">
        <v>1142.93525</v>
      </c>
      <c r="AN194" s="493">
        <v>1142.93525</v>
      </c>
      <c r="AO194" s="493">
        <v>1142.93525</v>
      </c>
      <c r="AP194" s="493">
        <v>1142.93525</v>
      </c>
      <c r="AQ194" s="493">
        <v>1537.62175</v>
      </c>
      <c r="AR194" s="493">
        <v>1537.62175</v>
      </c>
      <c r="AS194" s="493">
        <v>1537.62175</v>
      </c>
      <c r="AT194" s="493">
        <v>1537.62175</v>
      </c>
      <c r="AU194" s="493">
        <v>1498.7875000000001</v>
      </c>
      <c r="AV194" s="493">
        <v>1498.7875000000001</v>
      </c>
      <c r="AW194" s="493">
        <v>1498.7875000000001</v>
      </c>
      <c r="AX194" s="493">
        <v>1498.7875000000001</v>
      </c>
      <c r="AY194" s="493">
        <v>2055.2440000000001</v>
      </c>
      <c r="AZ194" s="493">
        <v>2055.2440000000001</v>
      </c>
      <c r="BA194" s="493">
        <v>2055.2440000000001</v>
      </c>
      <c r="BB194" s="493">
        <v>2055.2440000000001</v>
      </c>
      <c r="BC194" s="493">
        <v>1772.9140000000002</v>
      </c>
      <c r="BD194" s="493">
        <v>1772.9140000000002</v>
      </c>
      <c r="BE194" s="493">
        <v>1772.9140000000002</v>
      </c>
      <c r="BF194" s="493">
        <v>1772.9140000000002</v>
      </c>
      <c r="BG194" s="493">
        <v>1523.3857499999999</v>
      </c>
      <c r="BH194" s="493">
        <v>1523.3857499999999</v>
      </c>
      <c r="BI194" s="493">
        <v>1523.3857499999999</v>
      </c>
      <c r="BJ194" s="493">
        <v>1523.3857499999999</v>
      </c>
      <c r="BK194" s="493">
        <v>901.23399999999992</v>
      </c>
      <c r="BL194" s="493">
        <v>1509.2269999999999</v>
      </c>
      <c r="BM194" s="493">
        <v>1537.751</v>
      </c>
      <c r="BN194" s="493">
        <v>1518.1380000000001</v>
      </c>
      <c r="BO194" s="493">
        <v>1900.1550000000002</v>
      </c>
      <c r="BP194" s="493">
        <v>1812.127</v>
      </c>
      <c r="BQ194" s="493">
        <v>2486.67</v>
      </c>
      <c r="BR194" s="493">
        <v>2649.431</v>
      </c>
      <c r="BS194" s="493">
        <v>2013.6529999999998</v>
      </c>
      <c r="BT194" s="493">
        <v>1676.7314999999999</v>
      </c>
      <c r="BU194" s="493">
        <v>1904.192</v>
      </c>
      <c r="BV194" s="493">
        <v>1937.3149999999996</v>
      </c>
      <c r="BW194" s="493">
        <v>2036.86015</v>
      </c>
      <c r="BX194" s="493">
        <v>2534.1625100000001</v>
      </c>
      <c r="BY194" s="493">
        <v>2470.0524</v>
      </c>
      <c r="BZ194" s="493">
        <v>2538.1441500000001</v>
      </c>
      <c r="CA194" s="493">
        <v>2557.5535</v>
      </c>
      <c r="CB194" s="493">
        <v>2664.6950099999999</v>
      </c>
      <c r="CC194" s="493">
        <v>2895.9724200000001</v>
      </c>
      <c r="CD194" s="493">
        <v>2352.5879100000002</v>
      </c>
      <c r="CE194" s="493">
        <v>1837.0265999999999</v>
      </c>
      <c r="CF194" s="493">
        <v>1952.6612</v>
      </c>
      <c r="CG194" s="493">
        <v>1675.58952</v>
      </c>
      <c r="CH194" s="493">
        <v>1816.49116</v>
      </c>
      <c r="CI194" s="493">
        <v>1443.60295</v>
      </c>
      <c r="CJ194" s="493">
        <v>1687.4809500000001</v>
      </c>
      <c r="CK194" s="493">
        <v>1683.7537499999999</v>
      </c>
      <c r="CL194" s="493">
        <v>1720.9765500000001</v>
      </c>
      <c r="CM194" s="493">
        <v>1760.57449</v>
      </c>
      <c r="CN194" s="493">
        <v>1806.58889</v>
      </c>
      <c r="CO194" s="493">
        <v>2118.8724000000002</v>
      </c>
      <c r="CP194" s="493">
        <v>2294.3045500000003</v>
      </c>
      <c r="CQ194" s="493">
        <v>1981.5075000000002</v>
      </c>
      <c r="CR194" s="493">
        <v>2245.3732</v>
      </c>
      <c r="CS194" s="493">
        <v>2130.5943299999999</v>
      </c>
      <c r="CT194" s="493">
        <v>2031.9097000000002</v>
      </c>
      <c r="CU194" s="493">
        <v>1920.4785999999999</v>
      </c>
      <c r="CV194" s="493">
        <v>1885.9164999999998</v>
      </c>
      <c r="CW194" s="493">
        <v>1550.0443099999998</v>
      </c>
      <c r="CX194" s="493">
        <v>1741.7941000000001</v>
      </c>
      <c r="CY194" s="493">
        <v>1325.1965</v>
      </c>
      <c r="CZ194" s="493">
        <v>1004.4952000000001</v>
      </c>
      <c r="DA194" s="493">
        <v>1456.0679</v>
      </c>
      <c r="DB194" s="493">
        <v>1871.7197000000001</v>
      </c>
      <c r="DC194" s="493"/>
      <c r="DD194" s="493"/>
      <c r="DE194" s="493"/>
      <c r="DF194" s="493"/>
      <c r="DG194" s="493"/>
      <c r="DH194" s="493"/>
      <c r="DI194" s="493"/>
      <c r="DJ194" s="493"/>
      <c r="DK194" s="493"/>
      <c r="DL194" s="493"/>
      <c r="DM194" s="493"/>
      <c r="DN194" s="493"/>
      <c r="DO194" s="493"/>
      <c r="DP194" s="493"/>
      <c r="DQ194" s="493"/>
      <c r="DR194" s="493"/>
      <c r="DS194" s="493"/>
      <c r="DT194" s="493"/>
      <c r="DU194" s="493"/>
      <c r="DV194" s="493"/>
      <c r="DW194" s="493"/>
      <c r="DX194" s="493"/>
      <c r="DY194" s="493"/>
      <c r="DZ194" s="493"/>
    </row>
    <row r="195" spans="2:130" s="1" customFormat="1" ht="13.8">
      <c r="B195" s="489" t="s">
        <v>653</v>
      </c>
      <c r="C195" s="493"/>
      <c r="D195" s="493"/>
      <c r="E195" s="493"/>
      <c r="F195" s="493"/>
      <c r="G195" s="493"/>
      <c r="H195" s="493"/>
      <c r="I195" s="493"/>
      <c r="J195" s="493"/>
      <c r="K195" s="493"/>
      <c r="L195" s="493"/>
      <c r="M195" s="493"/>
      <c r="N195" s="493"/>
      <c r="O195" s="493">
        <v>0</v>
      </c>
      <c r="P195" s="493">
        <v>0</v>
      </c>
      <c r="Q195" s="493">
        <v>0</v>
      </c>
      <c r="R195" s="493">
        <v>0</v>
      </c>
      <c r="S195" s="493">
        <v>0</v>
      </c>
      <c r="T195" s="493">
        <v>0</v>
      </c>
      <c r="U195" s="493">
        <v>0</v>
      </c>
      <c r="V195" s="493">
        <v>0</v>
      </c>
      <c r="W195" s="493">
        <v>0</v>
      </c>
      <c r="X195" s="493">
        <v>0</v>
      </c>
      <c r="Y195" s="493">
        <v>0</v>
      </c>
      <c r="Z195" s="493">
        <v>0</v>
      </c>
      <c r="AA195" s="493">
        <v>0.66</v>
      </c>
      <c r="AB195" s="493">
        <v>0.66</v>
      </c>
      <c r="AC195" s="493">
        <v>0.66</v>
      </c>
      <c r="AD195" s="493">
        <v>0.66</v>
      </c>
      <c r="AE195" s="493">
        <v>0.68421975000000002</v>
      </c>
      <c r="AF195" s="493">
        <v>0.68421975000000002</v>
      </c>
      <c r="AG195" s="493">
        <v>0.68421975000000002</v>
      </c>
      <c r="AH195" s="493">
        <v>0.68421975000000002</v>
      </c>
      <c r="AI195" s="493">
        <v>0.59250000000000003</v>
      </c>
      <c r="AJ195" s="493">
        <v>0.59250000000000003</v>
      </c>
      <c r="AK195" s="493">
        <v>0.59250000000000003</v>
      </c>
      <c r="AL195" s="493">
        <v>0.59250000000000003</v>
      </c>
      <c r="AM195" s="493">
        <v>0.95250000000000001</v>
      </c>
      <c r="AN195" s="493">
        <v>0.95250000000000001</v>
      </c>
      <c r="AO195" s="493">
        <v>0.95250000000000001</v>
      </c>
      <c r="AP195" s="493">
        <v>0.95250000000000001</v>
      </c>
      <c r="AQ195" s="493">
        <v>0.7969722286100831</v>
      </c>
      <c r="AR195" s="493">
        <v>0.7969722286100831</v>
      </c>
      <c r="AS195" s="493">
        <v>0.7969722286100831</v>
      </c>
      <c r="AT195" s="493">
        <v>0.7969722286100831</v>
      </c>
      <c r="AU195" s="493">
        <v>1.1037447778809071</v>
      </c>
      <c r="AV195" s="493">
        <v>1.1037447778809071</v>
      </c>
      <c r="AW195" s="493">
        <v>1.1037447778809071</v>
      </c>
      <c r="AX195" s="493">
        <v>1.1037447778809071</v>
      </c>
      <c r="AY195" s="493">
        <v>3.5933700599468557</v>
      </c>
      <c r="AZ195" s="493">
        <v>3.5933700599468557</v>
      </c>
      <c r="BA195" s="493">
        <v>3.5933700599468557</v>
      </c>
      <c r="BB195" s="493">
        <v>3.5933700599468557</v>
      </c>
      <c r="BC195" s="493">
        <v>8.2491019401272059</v>
      </c>
      <c r="BD195" s="493">
        <v>8.2491019401272059</v>
      </c>
      <c r="BE195" s="493">
        <v>8.2491019401272059</v>
      </c>
      <c r="BF195" s="493">
        <v>8.2491019401272059</v>
      </c>
      <c r="BG195" s="493">
        <v>6.7194850856258039</v>
      </c>
      <c r="BH195" s="493">
        <v>6.7194850856258039</v>
      </c>
      <c r="BI195" s="493">
        <v>6.7194850856258039</v>
      </c>
      <c r="BJ195" s="493">
        <v>6.7194850856258039</v>
      </c>
      <c r="BK195" s="493">
        <v>9.3123748784938307</v>
      </c>
      <c r="BL195" s="493">
        <v>7.1189292138164939</v>
      </c>
      <c r="BM195" s="493">
        <v>7.2589516734245638</v>
      </c>
      <c r="BN195" s="493">
        <v>10.134028848702599</v>
      </c>
      <c r="BO195" s="493">
        <v>10.759940503019958</v>
      </c>
      <c r="BP195" s="493">
        <v>11.090722172906366</v>
      </c>
      <c r="BQ195" s="493">
        <v>12.074494851737491</v>
      </c>
      <c r="BR195" s="493">
        <v>14.428469528273414</v>
      </c>
      <c r="BS195" s="493">
        <v>18.014632285197774</v>
      </c>
      <c r="BT195" s="493">
        <v>18.513418761673091</v>
      </c>
      <c r="BU195" s="493">
        <v>31.429475477673375</v>
      </c>
      <c r="BV195" s="493">
        <v>20.040963515601113</v>
      </c>
      <c r="BW195" s="493">
        <v>18.166199415770656</v>
      </c>
      <c r="BX195" s="493">
        <v>26.062176564338159</v>
      </c>
      <c r="BY195" s="493">
        <v>20.426576211351172</v>
      </c>
      <c r="BZ195" s="493">
        <v>17.257681313785294</v>
      </c>
      <c r="CA195" s="493">
        <v>22.690698989592953</v>
      </c>
      <c r="CB195" s="493">
        <v>26.354051432705877</v>
      </c>
      <c r="CC195" s="493">
        <v>23.895392406384378</v>
      </c>
      <c r="CD195" s="493">
        <v>30.664330432921428</v>
      </c>
      <c r="CE195" s="493">
        <v>38.44855278836976</v>
      </c>
      <c r="CF195" s="493">
        <v>24.778892193661598</v>
      </c>
      <c r="CG195" s="493">
        <v>26.062688347148363</v>
      </c>
      <c r="CH195" s="493">
        <v>26.436890109227701</v>
      </c>
      <c r="CI195" s="493">
        <v>29.291974062199834</v>
      </c>
      <c r="CJ195" s="493">
        <v>33.341046678859598</v>
      </c>
      <c r="CK195" s="493">
        <v>49.474086070176021</v>
      </c>
      <c r="CL195" s="493">
        <v>43.167175220817448</v>
      </c>
      <c r="CM195" s="493">
        <v>64.535638296962475</v>
      </c>
      <c r="CN195" s="493">
        <v>78.421773409440661</v>
      </c>
      <c r="CO195" s="493">
        <v>81.913341266450956</v>
      </c>
      <c r="CP195" s="493">
        <v>76.597480026579504</v>
      </c>
      <c r="CQ195" s="493">
        <v>78.691120541363546</v>
      </c>
      <c r="CR195" s="493">
        <v>83.625168017601212</v>
      </c>
      <c r="CS195" s="493">
        <v>76.213254190474075</v>
      </c>
      <c r="CT195" s="493">
        <v>67.441920180072103</v>
      </c>
      <c r="CU195" s="493">
        <v>68.197004171350486</v>
      </c>
      <c r="CV195" s="493">
        <v>93.182271143355266</v>
      </c>
      <c r="CW195" s="493">
        <v>40.377083864240809</v>
      </c>
      <c r="CX195" s="493">
        <v>35.701987194368535</v>
      </c>
      <c r="CY195" s="493">
        <v>46.055495079719599</v>
      </c>
      <c r="CZ195" s="493">
        <v>34.26954110243225</v>
      </c>
      <c r="DA195" s="493">
        <v>50.113229808442242</v>
      </c>
      <c r="DB195" s="493">
        <v>45.588048276206088</v>
      </c>
      <c r="DC195" s="493"/>
      <c r="DD195" s="493"/>
      <c r="DE195" s="493"/>
      <c r="DF195" s="493"/>
      <c r="DG195" s="493"/>
      <c r="DH195" s="493"/>
      <c r="DI195" s="493"/>
      <c r="DJ195" s="493"/>
      <c r="DK195" s="493"/>
      <c r="DL195" s="493"/>
      <c r="DM195" s="493"/>
      <c r="DN195" s="493"/>
      <c r="DO195" s="493"/>
      <c r="DP195" s="493"/>
      <c r="DQ195" s="493"/>
      <c r="DR195" s="493"/>
      <c r="DS195" s="493"/>
      <c r="DT195" s="493"/>
      <c r="DU195" s="493"/>
      <c r="DV195" s="493"/>
      <c r="DW195" s="493"/>
      <c r="DX195" s="493"/>
      <c r="DY195" s="493"/>
      <c r="DZ195" s="493"/>
    </row>
    <row r="196" spans="2:130" s="1" customFormat="1" ht="13.8">
      <c r="B196" s="489" t="s">
        <v>654</v>
      </c>
      <c r="C196" s="493"/>
      <c r="D196" s="493"/>
      <c r="E196" s="493"/>
      <c r="F196" s="493"/>
      <c r="G196" s="493"/>
      <c r="H196" s="493"/>
      <c r="I196" s="493"/>
      <c r="J196" s="493"/>
      <c r="K196" s="493"/>
      <c r="L196" s="493"/>
      <c r="M196" s="493"/>
      <c r="N196" s="493"/>
      <c r="O196" s="493">
        <v>0</v>
      </c>
      <c r="P196" s="493">
        <v>0</v>
      </c>
      <c r="Q196" s="493">
        <v>0</v>
      </c>
      <c r="R196" s="493">
        <v>0</v>
      </c>
      <c r="S196" s="493">
        <v>0</v>
      </c>
      <c r="T196" s="493">
        <v>0</v>
      </c>
      <c r="U196" s="493">
        <v>0</v>
      </c>
      <c r="V196" s="493">
        <v>0</v>
      </c>
      <c r="W196" s="493">
        <v>0</v>
      </c>
      <c r="X196" s="493">
        <v>0</v>
      </c>
      <c r="Y196" s="493">
        <v>0</v>
      </c>
      <c r="Z196" s="493">
        <v>0</v>
      </c>
      <c r="AA196" s="493">
        <v>0</v>
      </c>
      <c r="AB196" s="493">
        <v>0</v>
      </c>
      <c r="AC196" s="493">
        <v>0</v>
      </c>
      <c r="AD196" s="493">
        <v>0</v>
      </c>
      <c r="AE196" s="493">
        <v>0</v>
      </c>
      <c r="AF196" s="493">
        <v>0</v>
      </c>
      <c r="AG196" s="493">
        <v>0</v>
      </c>
      <c r="AH196" s="493">
        <v>0</v>
      </c>
      <c r="AI196" s="493">
        <v>0</v>
      </c>
      <c r="AJ196" s="493">
        <v>0</v>
      </c>
      <c r="AK196" s="493">
        <v>0</v>
      </c>
      <c r="AL196" s="493">
        <v>0</v>
      </c>
      <c r="AM196" s="493">
        <v>752.85825</v>
      </c>
      <c r="AN196" s="493">
        <v>752.85825</v>
      </c>
      <c r="AO196" s="493">
        <v>752.85825</v>
      </c>
      <c r="AP196" s="493">
        <v>752.85825</v>
      </c>
      <c r="AQ196" s="493">
        <v>1525.4022500000001</v>
      </c>
      <c r="AR196" s="493">
        <v>1525.4022500000001</v>
      </c>
      <c r="AS196" s="493">
        <v>1525.4022500000001</v>
      </c>
      <c r="AT196" s="493">
        <v>1525.4022500000001</v>
      </c>
      <c r="AU196" s="493">
        <v>25843.552749999999</v>
      </c>
      <c r="AV196" s="493">
        <v>25843.552749999999</v>
      </c>
      <c r="AW196" s="493">
        <v>25843.552749999999</v>
      </c>
      <c r="AX196" s="493">
        <v>25843.552749999999</v>
      </c>
      <c r="AY196" s="493">
        <v>5474.6930000000002</v>
      </c>
      <c r="AZ196" s="493">
        <v>5474.6930000000002</v>
      </c>
      <c r="BA196" s="493">
        <v>5474.6930000000002</v>
      </c>
      <c r="BB196" s="493">
        <v>5474.6930000000002</v>
      </c>
      <c r="BC196" s="493">
        <v>15245.7395</v>
      </c>
      <c r="BD196" s="493">
        <v>15245.7395</v>
      </c>
      <c r="BE196" s="493">
        <v>15245.7395</v>
      </c>
      <c r="BF196" s="493">
        <v>15245.7395</v>
      </c>
      <c r="BG196" s="493">
        <v>14371.129000000001</v>
      </c>
      <c r="BH196" s="493">
        <v>14371.129000000001</v>
      </c>
      <c r="BI196" s="493">
        <v>14371.129000000001</v>
      </c>
      <c r="BJ196" s="493">
        <v>14371.129000000001</v>
      </c>
      <c r="BK196" s="493">
        <v>11985.069</v>
      </c>
      <c r="BL196" s="493">
        <v>11775.278999999999</v>
      </c>
      <c r="BM196" s="493">
        <v>15519.501682670161</v>
      </c>
      <c r="BN196" s="493">
        <v>17114.112000000001</v>
      </c>
      <c r="BO196" s="493">
        <v>16936.25</v>
      </c>
      <c r="BP196" s="493">
        <v>28419.016</v>
      </c>
      <c r="BQ196" s="493">
        <v>19793.963</v>
      </c>
      <c r="BR196" s="493">
        <v>27912.955999999998</v>
      </c>
      <c r="BS196" s="493">
        <v>37186.476000000002</v>
      </c>
      <c r="BT196" s="493">
        <v>36953.081900000005</v>
      </c>
      <c r="BU196" s="493">
        <v>52033.379550000005</v>
      </c>
      <c r="BV196" s="493">
        <v>48412.20162</v>
      </c>
      <c r="BW196" s="493">
        <v>41237.872349999998</v>
      </c>
      <c r="BX196" s="493">
        <v>39468.401440000001</v>
      </c>
      <c r="BY196" s="493">
        <v>34697.869719999995</v>
      </c>
      <c r="BZ196" s="493">
        <v>34483.199420000004</v>
      </c>
      <c r="CA196" s="493">
        <v>32191.722260000002</v>
      </c>
      <c r="CB196" s="493">
        <v>38294.818789999998</v>
      </c>
      <c r="CC196" s="493">
        <v>42598.529670000004</v>
      </c>
      <c r="CD196" s="493">
        <v>46546.676919999998</v>
      </c>
      <c r="CE196" s="493">
        <v>43882.803330000002</v>
      </c>
      <c r="CF196" s="493">
        <v>48398.680939999998</v>
      </c>
      <c r="CG196" s="493">
        <v>41911.552169999995</v>
      </c>
      <c r="CH196" s="493">
        <v>38225.918569999994</v>
      </c>
      <c r="CI196" s="493">
        <v>36642.048790000001</v>
      </c>
      <c r="CJ196" s="493">
        <v>50942.915009999997</v>
      </c>
      <c r="CK196" s="493">
        <v>48334.659119999997</v>
      </c>
      <c r="CL196" s="493">
        <v>43936.347479999997</v>
      </c>
      <c r="CM196" s="493">
        <v>53843.702129999998</v>
      </c>
      <c r="CN196" s="493">
        <v>66739.45216999999</v>
      </c>
      <c r="CO196" s="493">
        <v>76282.89396000003</v>
      </c>
      <c r="CP196" s="493">
        <v>68978.203139999983</v>
      </c>
      <c r="CQ196" s="493">
        <v>71702.622220000019</v>
      </c>
      <c r="CR196" s="493">
        <v>79266.097640000007</v>
      </c>
      <c r="CS196" s="493">
        <v>84203.470859999987</v>
      </c>
      <c r="CT196" s="493">
        <v>66971.71696000002</v>
      </c>
      <c r="CU196" s="493">
        <v>80220.056221883686</v>
      </c>
      <c r="CV196" s="493">
        <v>139669.57412605922</v>
      </c>
      <c r="CW196" s="493">
        <v>57920.388618099845</v>
      </c>
      <c r="CX196" s="493">
        <v>51582.625593702032</v>
      </c>
      <c r="CY196" s="493">
        <v>69570.409060000005</v>
      </c>
      <c r="CZ196" s="493">
        <v>62799.022479999992</v>
      </c>
      <c r="DA196" s="493">
        <v>87639.242910000001</v>
      </c>
      <c r="DB196" s="493">
        <v>83792.841329999996</v>
      </c>
      <c r="DC196" s="493"/>
      <c r="DD196" s="493"/>
      <c r="DE196" s="493"/>
      <c r="DF196" s="493"/>
      <c r="DG196" s="493"/>
      <c r="DH196" s="493"/>
      <c r="DI196" s="493"/>
      <c r="DJ196" s="493"/>
      <c r="DK196" s="493"/>
      <c r="DL196" s="493"/>
      <c r="DM196" s="493"/>
      <c r="DN196" s="493"/>
      <c r="DO196" s="493"/>
      <c r="DP196" s="493"/>
      <c r="DQ196" s="493"/>
      <c r="DR196" s="493"/>
      <c r="DS196" s="493"/>
      <c r="DT196" s="493"/>
      <c r="DU196" s="493"/>
      <c r="DV196" s="493"/>
      <c r="DW196" s="493"/>
      <c r="DX196" s="493"/>
      <c r="DY196" s="493"/>
      <c r="DZ196" s="493"/>
    </row>
    <row r="197" spans="2:130" s="1" customFormat="1" ht="13.8">
      <c r="B197" s="489" t="s">
        <v>655</v>
      </c>
      <c r="C197" s="493"/>
      <c r="D197" s="493"/>
      <c r="E197" s="493"/>
      <c r="F197" s="493"/>
      <c r="G197" s="493"/>
      <c r="H197" s="493"/>
      <c r="I197" s="493"/>
      <c r="J197" s="493"/>
      <c r="K197" s="493"/>
      <c r="L197" s="493"/>
      <c r="M197" s="493"/>
      <c r="N197" s="493"/>
      <c r="O197" s="493">
        <v>0</v>
      </c>
      <c r="P197" s="493">
        <v>0</v>
      </c>
      <c r="Q197" s="493">
        <v>0</v>
      </c>
      <c r="R197" s="493">
        <v>0</v>
      </c>
      <c r="S197" s="493">
        <v>0</v>
      </c>
      <c r="T197" s="493">
        <v>0</v>
      </c>
      <c r="U197" s="493">
        <v>0</v>
      </c>
      <c r="V197" s="493">
        <v>0</v>
      </c>
      <c r="W197" s="493">
        <v>0</v>
      </c>
      <c r="X197" s="493">
        <v>0</v>
      </c>
      <c r="Y197" s="493">
        <v>0</v>
      </c>
      <c r="Z197" s="493">
        <v>0</v>
      </c>
      <c r="AA197" s="493">
        <v>0</v>
      </c>
      <c r="AB197" s="493">
        <v>0</v>
      </c>
      <c r="AC197" s="493">
        <v>0</v>
      </c>
      <c r="AD197" s="493">
        <v>0</v>
      </c>
      <c r="AE197" s="493">
        <v>0</v>
      </c>
      <c r="AF197" s="493">
        <v>0</v>
      </c>
      <c r="AG197" s="493">
        <v>0</v>
      </c>
      <c r="AH197" s="493">
        <v>0</v>
      </c>
      <c r="AI197" s="493">
        <v>0</v>
      </c>
      <c r="AJ197" s="493">
        <v>0</v>
      </c>
      <c r="AK197" s="493">
        <v>0</v>
      </c>
      <c r="AL197" s="493">
        <v>0</v>
      </c>
      <c r="AM197" s="493">
        <v>0</v>
      </c>
      <c r="AN197" s="493">
        <v>0</v>
      </c>
      <c r="AO197" s="493">
        <v>0</v>
      </c>
      <c r="AP197" s="493">
        <v>0</v>
      </c>
      <c r="AQ197" s="493">
        <v>0</v>
      </c>
      <c r="AR197" s="493">
        <v>0</v>
      </c>
      <c r="AS197" s="493">
        <v>0</v>
      </c>
      <c r="AT197" s="493">
        <v>0</v>
      </c>
      <c r="AU197" s="493">
        <v>0</v>
      </c>
      <c r="AV197" s="493">
        <v>0</v>
      </c>
      <c r="AW197" s="493">
        <v>0</v>
      </c>
      <c r="AX197" s="493">
        <v>0</v>
      </c>
      <c r="AY197" s="493">
        <v>0</v>
      </c>
      <c r="AZ197" s="493">
        <v>0</v>
      </c>
      <c r="BA197" s="493">
        <v>0</v>
      </c>
      <c r="BB197" s="493">
        <v>0</v>
      </c>
      <c r="BC197" s="493">
        <v>8.2535417872115949E-2</v>
      </c>
      <c r="BD197" s="493">
        <v>8.2535417872115949E-2</v>
      </c>
      <c r="BE197" s="493">
        <v>8.2535417872115949E-2</v>
      </c>
      <c r="BF197" s="493">
        <v>8.2535417872115949E-2</v>
      </c>
      <c r="BG197" s="493">
        <v>9.9520491379263165E-2</v>
      </c>
      <c r="BH197" s="493">
        <v>9.9520491379263165E-2</v>
      </c>
      <c r="BI197" s="493">
        <v>9.9520491379263165E-2</v>
      </c>
      <c r="BJ197" s="493">
        <v>9.9520491379263165E-2</v>
      </c>
      <c r="BK197" s="493">
        <v>1.1642608017410431E-2</v>
      </c>
      <c r="BL197" s="493">
        <v>0.39870192249398317</v>
      </c>
      <c r="BM197" s="493">
        <v>0.28671349151437248</v>
      </c>
      <c r="BN197" s="493">
        <v>0.8399367240020863</v>
      </c>
      <c r="BO197" s="493">
        <v>2.1245150168314559</v>
      </c>
      <c r="BP197" s="493">
        <v>3.969492126286577</v>
      </c>
      <c r="BQ197" s="493">
        <v>7.337178163865909</v>
      </c>
      <c r="BR197" s="493">
        <v>6.7800671742082983</v>
      </c>
      <c r="BS197" s="493">
        <v>17.909168925462467</v>
      </c>
      <c r="BT197" s="493">
        <v>11.416045130253025</v>
      </c>
      <c r="BU197" s="493">
        <v>16.548846303527771</v>
      </c>
      <c r="BV197" s="493">
        <v>23.256918873779878</v>
      </c>
      <c r="BW197" s="493">
        <v>12.138627158847079</v>
      </c>
      <c r="BX197" s="493">
        <v>18.623857280386318</v>
      </c>
      <c r="BY197" s="493">
        <v>16.357580654789672</v>
      </c>
      <c r="BZ197" s="493">
        <v>17.92386402181679</v>
      </c>
      <c r="CA197" s="493">
        <v>20.675467143776324</v>
      </c>
      <c r="CB197" s="493">
        <v>17.213174043804262</v>
      </c>
      <c r="CC197" s="493">
        <v>14.060534481271095</v>
      </c>
      <c r="CD197" s="493">
        <v>16.526081150188638</v>
      </c>
      <c r="CE197" s="493">
        <v>20.85026589697123</v>
      </c>
      <c r="CF197" s="493">
        <v>23.269819266968788</v>
      </c>
      <c r="CG197" s="493">
        <v>23.094636020048199</v>
      </c>
      <c r="CH197" s="493">
        <v>22.126577817795347</v>
      </c>
      <c r="CI197" s="493">
        <v>18.528318516476311</v>
      </c>
      <c r="CJ197" s="493">
        <v>32.952645125814172</v>
      </c>
      <c r="CK197" s="493">
        <v>27.686259124322554</v>
      </c>
      <c r="CL197" s="493">
        <v>33.202352735129502</v>
      </c>
      <c r="CM197" s="493">
        <v>30.589916448494705</v>
      </c>
      <c r="CN197" s="493">
        <v>36.756371195887724</v>
      </c>
      <c r="CO197" s="493">
        <v>35.556003631392528</v>
      </c>
      <c r="CP197" s="493">
        <v>33.347906126029564</v>
      </c>
      <c r="CQ197" s="493">
        <v>33.613905744700268</v>
      </c>
      <c r="CR197" s="493">
        <v>32.196030599016055</v>
      </c>
      <c r="CS197" s="493">
        <v>32.266445344065538</v>
      </c>
      <c r="CT197" s="493">
        <v>31.473175290528967</v>
      </c>
      <c r="CU197" s="493">
        <v>32.467684867735137</v>
      </c>
      <c r="CV197" s="493">
        <v>35.759740811543026</v>
      </c>
      <c r="CW197" s="493">
        <v>36.254208046793117</v>
      </c>
      <c r="CX197" s="493">
        <v>31.22164512608337</v>
      </c>
      <c r="CY197" s="493">
        <v>27.336109748196929</v>
      </c>
      <c r="CZ197" s="493">
        <v>14.115640296081267</v>
      </c>
      <c r="DA197" s="493">
        <v>18.574076473367452</v>
      </c>
      <c r="DB197" s="493">
        <v>15.919518768359428</v>
      </c>
      <c r="DC197" s="493"/>
      <c r="DD197" s="493"/>
      <c r="DE197" s="493"/>
      <c r="DF197" s="493"/>
      <c r="DG197" s="493"/>
      <c r="DH197" s="493"/>
      <c r="DI197" s="493"/>
      <c r="DJ197" s="493"/>
      <c r="DK197" s="493"/>
      <c r="DL197" s="493"/>
      <c r="DM197" s="493"/>
      <c r="DN197" s="493"/>
      <c r="DO197" s="493"/>
      <c r="DP197" s="493"/>
      <c r="DQ197" s="493"/>
      <c r="DR197" s="493"/>
      <c r="DS197" s="493"/>
      <c r="DT197" s="493"/>
      <c r="DU197" s="493"/>
      <c r="DV197" s="493"/>
      <c r="DW197" s="493"/>
      <c r="DX197" s="493"/>
      <c r="DY197" s="493"/>
      <c r="DZ197" s="493"/>
    </row>
    <row r="198" spans="2:130" s="1" customFormat="1" ht="13.8">
      <c r="B198" s="489" t="s">
        <v>656</v>
      </c>
      <c r="C198" s="493"/>
      <c r="D198" s="493"/>
      <c r="E198" s="493"/>
      <c r="F198" s="493"/>
      <c r="G198" s="493"/>
      <c r="H198" s="493"/>
      <c r="I198" s="493"/>
      <c r="J198" s="493"/>
      <c r="K198" s="493"/>
      <c r="L198" s="493"/>
      <c r="M198" s="493"/>
      <c r="N198" s="493"/>
      <c r="O198" s="493">
        <v>0</v>
      </c>
      <c r="P198" s="493">
        <v>0</v>
      </c>
      <c r="Q198" s="493">
        <v>0</v>
      </c>
      <c r="R198" s="493">
        <v>0</v>
      </c>
      <c r="S198" s="493">
        <v>0</v>
      </c>
      <c r="T198" s="493">
        <v>0</v>
      </c>
      <c r="U198" s="493">
        <v>0</v>
      </c>
      <c r="V198" s="493">
        <v>0</v>
      </c>
      <c r="W198" s="493">
        <v>0</v>
      </c>
      <c r="X198" s="493">
        <v>0</v>
      </c>
      <c r="Y198" s="493">
        <v>0</v>
      </c>
      <c r="Z198" s="493">
        <v>0</v>
      </c>
      <c r="AA198" s="493">
        <v>0</v>
      </c>
      <c r="AB198" s="493">
        <v>0</v>
      </c>
      <c r="AC198" s="493">
        <v>0</v>
      </c>
      <c r="AD198" s="493">
        <v>0</v>
      </c>
      <c r="AE198" s="493">
        <v>0</v>
      </c>
      <c r="AF198" s="493">
        <v>0</v>
      </c>
      <c r="AG198" s="493">
        <v>0</v>
      </c>
      <c r="AH198" s="493">
        <v>0</v>
      </c>
      <c r="AI198" s="493">
        <v>0</v>
      </c>
      <c r="AJ198" s="493">
        <v>0</v>
      </c>
      <c r="AK198" s="493">
        <v>0</v>
      </c>
      <c r="AL198" s="493">
        <v>0</v>
      </c>
      <c r="AM198" s="493">
        <v>0</v>
      </c>
      <c r="AN198" s="493">
        <v>0</v>
      </c>
      <c r="AO198" s="493">
        <v>0</v>
      </c>
      <c r="AP198" s="493">
        <v>0</v>
      </c>
      <c r="AQ198" s="493">
        <v>0</v>
      </c>
      <c r="AR198" s="493">
        <v>0</v>
      </c>
      <c r="AS198" s="493">
        <v>0</v>
      </c>
      <c r="AT198" s="493">
        <v>0</v>
      </c>
      <c r="AU198" s="493">
        <v>0</v>
      </c>
      <c r="AV198" s="493">
        <v>0</v>
      </c>
      <c r="AW198" s="493">
        <v>0</v>
      </c>
      <c r="AX198" s="493">
        <v>0</v>
      </c>
      <c r="AY198" s="493">
        <v>0</v>
      </c>
      <c r="AZ198" s="493">
        <v>0</v>
      </c>
      <c r="BA198" s="493">
        <v>0</v>
      </c>
      <c r="BB198" s="493">
        <v>0</v>
      </c>
      <c r="BC198" s="493">
        <v>217.64725000000001</v>
      </c>
      <c r="BD198" s="493">
        <v>217.64725000000001</v>
      </c>
      <c r="BE198" s="493">
        <v>217.64725000000001</v>
      </c>
      <c r="BF198" s="493">
        <v>217.64725000000001</v>
      </c>
      <c r="BG198" s="493">
        <v>151.90174999999999</v>
      </c>
      <c r="BH198" s="493">
        <v>151.90174999999999</v>
      </c>
      <c r="BI198" s="493">
        <v>151.90174999999999</v>
      </c>
      <c r="BJ198" s="493">
        <v>151.90174999999999</v>
      </c>
      <c r="BK198" s="493">
        <v>29.587</v>
      </c>
      <c r="BL198" s="493">
        <v>839.78800000000001</v>
      </c>
      <c r="BM198" s="493">
        <v>589.41700000000003</v>
      </c>
      <c r="BN198" s="493">
        <v>984.76800000000003</v>
      </c>
      <c r="BO198" s="493">
        <v>2109.788</v>
      </c>
      <c r="BP198" s="493">
        <v>3744.8779999999997</v>
      </c>
      <c r="BQ198" s="493">
        <v>5573.7289999999994</v>
      </c>
      <c r="BR198" s="493">
        <v>5805.5730000000003</v>
      </c>
      <c r="BS198" s="493">
        <v>13097.52</v>
      </c>
      <c r="BT198" s="493">
        <v>8111.8059999999996</v>
      </c>
      <c r="BU198" s="493">
        <v>10908.991</v>
      </c>
      <c r="BV198" s="493">
        <v>11809.64632</v>
      </c>
      <c r="BW198" s="493">
        <v>9431.6631600000001</v>
      </c>
      <c r="BX198" s="493">
        <v>13250.66274</v>
      </c>
      <c r="BY198" s="493">
        <v>12842.0965</v>
      </c>
      <c r="BZ198" s="493">
        <v>14365.910400000001</v>
      </c>
      <c r="CA198" s="493">
        <v>13662.328000000001</v>
      </c>
      <c r="CB198" s="493">
        <v>11448.135869999998</v>
      </c>
      <c r="CC198" s="493">
        <v>11343.70182</v>
      </c>
      <c r="CD198" s="493">
        <v>13378.341950000002</v>
      </c>
      <c r="CE198" s="493">
        <v>16919.448559999997</v>
      </c>
      <c r="CF198" s="493">
        <v>20220.98905</v>
      </c>
      <c r="CG198" s="493">
        <v>20056.539499999999</v>
      </c>
      <c r="CH198" s="493">
        <v>20804.097730000001</v>
      </c>
      <c r="CI198" s="493">
        <v>18807.219999999998</v>
      </c>
      <c r="CJ198" s="493">
        <v>36703.788509999998</v>
      </c>
      <c r="CK198" s="493">
        <v>30040.569019999999</v>
      </c>
      <c r="CL198" s="493">
        <v>37583.431649999999</v>
      </c>
      <c r="CM198" s="493">
        <v>34461.133629999997</v>
      </c>
      <c r="CN198" s="493">
        <v>40369.08642</v>
      </c>
      <c r="CO198" s="493">
        <v>40690.508999999998</v>
      </c>
      <c r="CP198" s="493">
        <v>36512.892</v>
      </c>
      <c r="CQ198" s="493">
        <v>34654.403359999997</v>
      </c>
      <c r="CR198" s="493">
        <v>33724.207629999997</v>
      </c>
      <c r="CS198" s="493">
        <v>35047.324289999997</v>
      </c>
      <c r="CT198" s="493">
        <v>34822.663509999998</v>
      </c>
      <c r="CU198" s="493">
        <v>38375.565630000005</v>
      </c>
      <c r="CV198" s="493">
        <v>42057.93275</v>
      </c>
      <c r="CW198" s="493">
        <v>43581.776640000004</v>
      </c>
      <c r="CX198" s="493">
        <v>36902.469850000001</v>
      </c>
      <c r="CY198" s="493">
        <v>33417.795399999995</v>
      </c>
      <c r="CZ198" s="493">
        <v>22067.169850000002</v>
      </c>
      <c r="DA198" s="493">
        <v>29127.294870000002</v>
      </c>
      <c r="DB198" s="493">
        <v>25562.362450000001</v>
      </c>
      <c r="DC198" s="493"/>
      <c r="DD198" s="493"/>
      <c r="DE198" s="493"/>
      <c r="DF198" s="493"/>
      <c r="DG198" s="493"/>
      <c r="DH198" s="493"/>
      <c r="DI198" s="493"/>
      <c r="DJ198" s="493"/>
      <c r="DK198" s="493"/>
      <c r="DL198" s="493"/>
      <c r="DM198" s="493"/>
      <c r="DN198" s="493"/>
      <c r="DO198" s="493"/>
      <c r="DP198" s="493"/>
      <c r="DQ198" s="493"/>
      <c r="DR198" s="493"/>
      <c r="DS198" s="493"/>
      <c r="DT198" s="493"/>
      <c r="DU198" s="493"/>
      <c r="DV198" s="493"/>
      <c r="DW198" s="493"/>
      <c r="DX198" s="493"/>
      <c r="DY198" s="493"/>
      <c r="DZ198" s="493"/>
    </row>
    <row r="199" spans="2:130" s="1" customFormat="1" ht="13.8">
      <c r="B199" s="489" t="s">
        <v>657</v>
      </c>
      <c r="C199" s="493"/>
      <c r="D199" s="493"/>
      <c r="E199" s="493"/>
      <c r="F199" s="493"/>
      <c r="G199" s="493"/>
      <c r="H199" s="493"/>
      <c r="I199" s="493"/>
      <c r="J199" s="493"/>
      <c r="K199" s="493"/>
      <c r="L199" s="493"/>
      <c r="M199" s="493"/>
      <c r="N199" s="493"/>
      <c r="O199" s="493">
        <v>0</v>
      </c>
      <c r="P199" s="493">
        <v>0</v>
      </c>
      <c r="Q199" s="493">
        <v>0</v>
      </c>
      <c r="R199" s="493">
        <v>0</v>
      </c>
      <c r="S199" s="493">
        <v>0</v>
      </c>
      <c r="T199" s="493">
        <v>0</v>
      </c>
      <c r="U199" s="493">
        <v>0</v>
      </c>
      <c r="V199" s="493">
        <v>0</v>
      </c>
      <c r="W199" s="493">
        <v>0</v>
      </c>
      <c r="X199" s="493">
        <v>0</v>
      </c>
      <c r="Y199" s="493">
        <v>0</v>
      </c>
      <c r="Z199" s="493">
        <v>0</v>
      </c>
      <c r="AA199" s="493">
        <v>0</v>
      </c>
      <c r="AB199" s="493">
        <v>0</v>
      </c>
      <c r="AC199" s="493">
        <v>0</v>
      </c>
      <c r="AD199" s="493">
        <v>0</v>
      </c>
      <c r="AE199" s="493">
        <v>0</v>
      </c>
      <c r="AF199" s="493">
        <v>0</v>
      </c>
      <c r="AG199" s="493">
        <v>0</v>
      </c>
      <c r="AH199" s="493">
        <v>0</v>
      </c>
      <c r="AI199" s="493">
        <v>0</v>
      </c>
      <c r="AJ199" s="493">
        <v>0</v>
      </c>
      <c r="AK199" s="493">
        <v>0</v>
      </c>
      <c r="AL199" s="493">
        <v>0</v>
      </c>
      <c r="AM199" s="493">
        <v>0</v>
      </c>
      <c r="AN199" s="493">
        <v>0</v>
      </c>
      <c r="AO199" s="493">
        <v>0</v>
      </c>
      <c r="AP199" s="493">
        <v>0</v>
      </c>
      <c r="AQ199" s="493">
        <v>0</v>
      </c>
      <c r="AR199" s="493">
        <v>0</v>
      </c>
      <c r="AS199" s="493">
        <v>0</v>
      </c>
      <c r="AT199" s="493">
        <v>0</v>
      </c>
      <c r="AU199" s="493">
        <v>0</v>
      </c>
      <c r="AV199" s="493">
        <v>0</v>
      </c>
      <c r="AW199" s="493">
        <v>0</v>
      </c>
      <c r="AX199" s="493">
        <v>0</v>
      </c>
      <c r="AY199" s="493">
        <v>0</v>
      </c>
      <c r="AZ199" s="493">
        <v>0</v>
      </c>
      <c r="BA199" s="493">
        <v>0</v>
      </c>
      <c r="BB199" s="493">
        <v>0</v>
      </c>
      <c r="BC199" s="493">
        <v>13.119204942043881</v>
      </c>
      <c r="BD199" s="493">
        <v>13.119204942043881</v>
      </c>
      <c r="BE199" s="493">
        <v>13.119204942043881</v>
      </c>
      <c r="BF199" s="493">
        <v>13.119204942043881</v>
      </c>
      <c r="BG199" s="493">
        <v>5.4960075716986285</v>
      </c>
      <c r="BH199" s="493">
        <v>5.4960075716986285</v>
      </c>
      <c r="BI199" s="493">
        <v>5.4960075716986285</v>
      </c>
      <c r="BJ199" s="493">
        <v>5.4960075716986285</v>
      </c>
      <c r="BK199" s="493">
        <v>8.4033051377707935</v>
      </c>
      <c r="BL199" s="493">
        <v>10.152127725258834</v>
      </c>
      <c r="BM199" s="493">
        <v>12.559087341999104</v>
      </c>
      <c r="BN199" s="493">
        <v>3.250696154739809</v>
      </c>
      <c r="BO199" s="493">
        <v>7.1311052623916797</v>
      </c>
      <c r="BP199" s="493">
        <v>2.9820766073981089</v>
      </c>
      <c r="BQ199" s="493">
        <v>2.9255901590651634</v>
      </c>
      <c r="BR199" s="493">
        <v>4.0092123808072628</v>
      </c>
      <c r="BS199" s="493">
        <v>7.2092806998473131</v>
      </c>
      <c r="BT199" s="493">
        <v>5.4646421814885464</v>
      </c>
      <c r="BU199" s="493">
        <v>8.9417642476102834</v>
      </c>
      <c r="BV199" s="493">
        <v>17.240484050856061</v>
      </c>
      <c r="BW199" s="493">
        <v>18.993712366975668</v>
      </c>
      <c r="BX199" s="493">
        <v>18.088812156922344</v>
      </c>
      <c r="BY199" s="493">
        <v>16.798892804106455</v>
      </c>
      <c r="BZ199" s="493">
        <v>16.11023843162107</v>
      </c>
      <c r="CA199" s="493">
        <v>18.23869255808324</v>
      </c>
      <c r="CB199" s="493">
        <v>43.863748538673889</v>
      </c>
      <c r="CC199" s="493">
        <v>15.041818823762426</v>
      </c>
      <c r="CD199" s="493">
        <v>19.732462238589541</v>
      </c>
      <c r="CE199" s="493">
        <v>17.095538841797499</v>
      </c>
      <c r="CF199" s="493">
        <v>23.561046434516079</v>
      </c>
      <c r="CG199" s="493">
        <v>23.712255838529163</v>
      </c>
      <c r="CH199" s="493">
        <v>24.156272021625259</v>
      </c>
      <c r="CI199" s="493">
        <v>26.07843487773571</v>
      </c>
      <c r="CJ199" s="493">
        <v>29.862697710358404</v>
      </c>
      <c r="CK199" s="493">
        <v>26.119069802007836</v>
      </c>
      <c r="CL199" s="493">
        <v>29.847793522036397</v>
      </c>
      <c r="CM199" s="493">
        <v>26.794693514716727</v>
      </c>
      <c r="CN199" s="493">
        <v>33.192131397519155</v>
      </c>
      <c r="CO199" s="493">
        <v>32.327884625302545</v>
      </c>
      <c r="CP199" s="493">
        <v>38.781706023558293</v>
      </c>
      <c r="CQ199" s="493">
        <v>45.001271458329718</v>
      </c>
      <c r="CR199" s="493">
        <v>47.043641210908177</v>
      </c>
      <c r="CS199" s="493">
        <v>44.992457366961375</v>
      </c>
      <c r="CT199" s="493">
        <v>46.839204880319627</v>
      </c>
      <c r="CU199" s="493">
        <v>52.195438642451229</v>
      </c>
      <c r="CV199" s="493">
        <v>53.484889096653113</v>
      </c>
      <c r="CW199" s="493">
        <v>54.401241843642993</v>
      </c>
      <c r="CX199" s="493">
        <v>56.110748871565164</v>
      </c>
      <c r="CY199" s="493">
        <v>54.914866939886238</v>
      </c>
      <c r="CZ199" s="493">
        <v>48.530408179155501</v>
      </c>
      <c r="DA199" s="493">
        <v>61.408203690194512</v>
      </c>
      <c r="DB199" s="493">
        <v>73.996315429065703</v>
      </c>
      <c r="DC199" s="493"/>
      <c r="DD199" s="493"/>
      <c r="DE199" s="493"/>
      <c r="DF199" s="493"/>
      <c r="DG199" s="493"/>
      <c r="DH199" s="493"/>
      <c r="DI199" s="493"/>
      <c r="DJ199" s="493"/>
      <c r="DK199" s="493"/>
      <c r="DL199" s="493"/>
      <c r="DM199" s="493"/>
      <c r="DN199" s="493"/>
      <c r="DO199" s="493"/>
      <c r="DP199" s="493"/>
      <c r="DQ199" s="493"/>
      <c r="DR199" s="493"/>
      <c r="DS199" s="493"/>
      <c r="DT199" s="493"/>
      <c r="DU199" s="493"/>
      <c r="DV199" s="493"/>
      <c r="DW199" s="493"/>
      <c r="DX199" s="493"/>
      <c r="DY199" s="493"/>
      <c r="DZ199" s="493"/>
    </row>
    <row r="200" spans="2:130" s="1" customFormat="1" ht="13.8">
      <c r="B200" s="489" t="s">
        <v>658</v>
      </c>
      <c r="C200" s="493"/>
      <c r="D200" s="493"/>
      <c r="E200" s="493"/>
      <c r="F200" s="493"/>
      <c r="G200" s="493"/>
      <c r="H200" s="493"/>
      <c r="I200" s="493"/>
      <c r="J200" s="493"/>
      <c r="K200" s="493"/>
      <c r="L200" s="493"/>
      <c r="M200" s="493"/>
      <c r="N200" s="493"/>
      <c r="O200" s="493">
        <v>0</v>
      </c>
      <c r="P200" s="493">
        <v>0</v>
      </c>
      <c r="Q200" s="493">
        <v>0</v>
      </c>
      <c r="R200" s="493">
        <v>0</v>
      </c>
      <c r="S200" s="493">
        <v>0</v>
      </c>
      <c r="T200" s="493">
        <v>0</v>
      </c>
      <c r="U200" s="493">
        <v>0</v>
      </c>
      <c r="V200" s="493">
        <v>0</v>
      </c>
      <c r="W200" s="493">
        <v>0</v>
      </c>
      <c r="X200" s="493">
        <v>0</v>
      </c>
      <c r="Y200" s="493">
        <v>0</v>
      </c>
      <c r="Z200" s="493">
        <v>0</v>
      </c>
      <c r="AA200" s="493">
        <v>0</v>
      </c>
      <c r="AB200" s="493">
        <v>0</v>
      </c>
      <c r="AC200" s="493">
        <v>0</v>
      </c>
      <c r="AD200" s="493">
        <v>0</v>
      </c>
      <c r="AE200" s="493">
        <v>0</v>
      </c>
      <c r="AF200" s="493">
        <v>0</v>
      </c>
      <c r="AG200" s="493">
        <v>0</v>
      </c>
      <c r="AH200" s="493">
        <v>0</v>
      </c>
      <c r="AI200" s="493">
        <v>0</v>
      </c>
      <c r="AJ200" s="493">
        <v>0</v>
      </c>
      <c r="AK200" s="493">
        <v>0</v>
      </c>
      <c r="AL200" s="493">
        <v>0</v>
      </c>
      <c r="AM200" s="493">
        <v>0</v>
      </c>
      <c r="AN200" s="493">
        <v>0</v>
      </c>
      <c r="AO200" s="493">
        <v>0</v>
      </c>
      <c r="AP200" s="493">
        <v>0</v>
      </c>
      <c r="AQ200" s="493">
        <v>0</v>
      </c>
      <c r="AR200" s="493">
        <v>0</v>
      </c>
      <c r="AS200" s="493">
        <v>0</v>
      </c>
      <c r="AT200" s="493">
        <v>0</v>
      </c>
      <c r="AU200" s="493">
        <v>0</v>
      </c>
      <c r="AV200" s="493">
        <v>0</v>
      </c>
      <c r="AW200" s="493">
        <v>0</v>
      </c>
      <c r="AX200" s="493">
        <v>0</v>
      </c>
      <c r="AY200" s="493">
        <v>0</v>
      </c>
      <c r="AZ200" s="493">
        <v>0</v>
      </c>
      <c r="BA200" s="493">
        <v>0</v>
      </c>
      <c r="BB200" s="493">
        <v>0</v>
      </c>
      <c r="BC200" s="493">
        <v>3168.5197499999999</v>
      </c>
      <c r="BD200" s="493">
        <v>3168.5197499999999</v>
      </c>
      <c r="BE200" s="493">
        <v>3168.5197499999999</v>
      </c>
      <c r="BF200" s="493">
        <v>3168.5197499999999</v>
      </c>
      <c r="BG200" s="493">
        <v>892.61275000000001</v>
      </c>
      <c r="BH200" s="493">
        <v>892.61275000000001</v>
      </c>
      <c r="BI200" s="493">
        <v>892.61275000000001</v>
      </c>
      <c r="BJ200" s="493">
        <v>892.61275000000001</v>
      </c>
      <c r="BK200" s="493">
        <v>1763.451</v>
      </c>
      <c r="BL200" s="493">
        <v>1347.403</v>
      </c>
      <c r="BM200" s="493">
        <v>1412.4639999999999</v>
      </c>
      <c r="BN200" s="493">
        <v>430.80000000000007</v>
      </c>
      <c r="BO200" s="493">
        <v>782.43900000000008</v>
      </c>
      <c r="BP200" s="493">
        <v>602.01300000000003</v>
      </c>
      <c r="BQ200" s="493">
        <v>612.77099999999996</v>
      </c>
      <c r="BR200" s="493">
        <v>1135.1180000000002</v>
      </c>
      <c r="BS200" s="493">
        <v>1218.318</v>
      </c>
      <c r="BT200" s="493">
        <v>1570.0190000000002</v>
      </c>
      <c r="BU200" s="493">
        <v>1826.7225000000005</v>
      </c>
      <c r="BV200" s="493">
        <v>8506.6170000000002</v>
      </c>
      <c r="BW200" s="493">
        <v>9443.2731999999996</v>
      </c>
      <c r="BX200" s="493">
        <v>13110.7935</v>
      </c>
      <c r="BY200" s="493">
        <v>13294.801040000002</v>
      </c>
      <c r="BZ200" s="493">
        <v>11848.328369999999</v>
      </c>
      <c r="CA200" s="493">
        <v>14260.757300000001</v>
      </c>
      <c r="CB200" s="493">
        <v>13630.794999999998</v>
      </c>
      <c r="CC200" s="493">
        <v>12898.6931</v>
      </c>
      <c r="CD200" s="493">
        <v>15110.238519999999</v>
      </c>
      <c r="CE200" s="493">
        <v>13960.98395</v>
      </c>
      <c r="CF200" s="493">
        <v>18499.739120000002</v>
      </c>
      <c r="CG200" s="493">
        <v>23844.994709999999</v>
      </c>
      <c r="CH200" s="493">
        <v>24849.430129999997</v>
      </c>
      <c r="CI200" s="493">
        <v>26775.544170000001</v>
      </c>
      <c r="CJ200" s="493">
        <v>24961.954400000002</v>
      </c>
      <c r="CK200" s="493">
        <v>24679.255440000001</v>
      </c>
      <c r="CL200" s="493">
        <v>30814.871210000008</v>
      </c>
      <c r="CM200" s="493">
        <v>30526.527629999997</v>
      </c>
      <c r="CN200" s="493">
        <v>36397.1826</v>
      </c>
      <c r="CO200" s="493">
        <v>36664.550679999993</v>
      </c>
      <c r="CP200" s="493">
        <v>43833.618920000015</v>
      </c>
      <c r="CQ200" s="493">
        <v>52275.90295999997</v>
      </c>
      <c r="CR200" s="493">
        <v>54355.604919999983</v>
      </c>
      <c r="CS200" s="493">
        <v>50891.445630000002</v>
      </c>
      <c r="CT200" s="493">
        <v>54992.693589999988</v>
      </c>
      <c r="CU200" s="493">
        <v>59537.537379999987</v>
      </c>
      <c r="CV200" s="493">
        <v>62041.008190000008</v>
      </c>
      <c r="CW200" s="493">
        <v>62470.048189999994</v>
      </c>
      <c r="CX200" s="493">
        <v>67276.28376000002</v>
      </c>
      <c r="CY200" s="493">
        <v>63281.04199000002</v>
      </c>
      <c r="CZ200" s="493">
        <v>56925.388019999999</v>
      </c>
      <c r="DA200" s="493">
        <v>73477.313509999993</v>
      </c>
      <c r="DB200" s="493">
        <v>91980.88072999999</v>
      </c>
      <c r="DC200" s="493"/>
      <c r="DD200" s="493"/>
      <c r="DE200" s="493"/>
      <c r="DF200" s="493"/>
      <c r="DG200" s="493"/>
      <c r="DH200" s="493"/>
      <c r="DI200" s="493"/>
      <c r="DJ200" s="493"/>
      <c r="DK200" s="493"/>
      <c r="DL200" s="493"/>
      <c r="DM200" s="493"/>
      <c r="DN200" s="493"/>
      <c r="DO200" s="493"/>
      <c r="DP200" s="493"/>
      <c r="DQ200" s="493"/>
      <c r="DR200" s="493"/>
      <c r="DS200" s="493"/>
      <c r="DT200" s="493"/>
      <c r="DU200" s="493"/>
      <c r="DV200" s="493"/>
      <c r="DW200" s="493"/>
      <c r="DX200" s="493"/>
      <c r="DY200" s="493"/>
      <c r="DZ200" s="493"/>
    </row>
    <row r="201" spans="2:130" s="1" customFormat="1" ht="13.8">
      <c r="B201" s="490" t="s">
        <v>791</v>
      </c>
      <c r="C201" s="494"/>
      <c r="D201" s="494"/>
      <c r="E201" s="494"/>
      <c r="F201" s="494"/>
      <c r="G201" s="494"/>
      <c r="H201" s="494"/>
      <c r="I201" s="494"/>
      <c r="J201" s="494"/>
      <c r="K201" s="494"/>
      <c r="L201" s="494"/>
      <c r="M201" s="494"/>
      <c r="N201" s="494"/>
      <c r="O201" s="494">
        <v>31.199283000000008</v>
      </c>
      <c r="P201" s="494">
        <v>31.199283000000008</v>
      </c>
      <c r="Q201" s="494">
        <v>31.199283000000008</v>
      </c>
      <c r="R201" s="494">
        <v>31.199283000000008</v>
      </c>
      <c r="S201" s="494">
        <v>28.379712000000005</v>
      </c>
      <c r="T201" s="494">
        <v>28.379712000000005</v>
      </c>
      <c r="U201" s="494">
        <v>28.379712000000005</v>
      </c>
      <c r="V201" s="494">
        <v>28.379712000000005</v>
      </c>
      <c r="W201" s="494">
        <v>24.374979989615149</v>
      </c>
      <c r="X201" s="494">
        <v>24.374979989615149</v>
      </c>
      <c r="Y201" s="494">
        <v>24.374979989615149</v>
      </c>
      <c r="Z201" s="494">
        <v>24.374979989615149</v>
      </c>
      <c r="AA201" s="494">
        <v>51.511584935407882</v>
      </c>
      <c r="AB201" s="494">
        <v>51.511584935407882</v>
      </c>
      <c r="AC201" s="494">
        <v>51.511584935407882</v>
      </c>
      <c r="AD201" s="494">
        <v>51.511584935407882</v>
      </c>
      <c r="AE201" s="494">
        <v>49.769141688435916</v>
      </c>
      <c r="AF201" s="494">
        <v>49.769141688435916</v>
      </c>
      <c r="AG201" s="494">
        <v>49.769141688435916</v>
      </c>
      <c r="AH201" s="494">
        <v>49.769141688435916</v>
      </c>
      <c r="AI201" s="494">
        <v>53.429777744094785</v>
      </c>
      <c r="AJ201" s="494">
        <v>53.429777744094785</v>
      </c>
      <c r="AK201" s="494">
        <v>53.429777744094785</v>
      </c>
      <c r="AL201" s="494">
        <v>53.429777744094785</v>
      </c>
      <c r="AM201" s="494">
        <v>64.44374495958867</v>
      </c>
      <c r="AN201" s="494">
        <v>64.44374495958867</v>
      </c>
      <c r="AO201" s="494">
        <v>64.44374495958867</v>
      </c>
      <c r="AP201" s="494">
        <v>64.44374495958867</v>
      </c>
      <c r="AQ201" s="494">
        <v>82.10862102978858</v>
      </c>
      <c r="AR201" s="494">
        <v>82.10862102978858</v>
      </c>
      <c r="AS201" s="494">
        <v>82.10862102978858</v>
      </c>
      <c r="AT201" s="494">
        <v>82.10862102978858</v>
      </c>
      <c r="AU201" s="494">
        <v>105.53878822680524</v>
      </c>
      <c r="AV201" s="494">
        <v>105.53878822680524</v>
      </c>
      <c r="AW201" s="494">
        <v>105.53878822680524</v>
      </c>
      <c r="AX201" s="494">
        <v>105.53878822680524</v>
      </c>
      <c r="AY201" s="494">
        <v>141.28447298032737</v>
      </c>
      <c r="AZ201" s="494">
        <v>141.28447298032737</v>
      </c>
      <c r="BA201" s="494">
        <v>141.28447298032737</v>
      </c>
      <c r="BB201" s="494">
        <v>141.28447298032737</v>
      </c>
      <c r="BC201" s="494">
        <v>213.76591916397459</v>
      </c>
      <c r="BD201" s="494">
        <v>213.76591916397459</v>
      </c>
      <c r="BE201" s="494">
        <v>213.76591916397459</v>
      </c>
      <c r="BF201" s="494">
        <v>213.76591916397459</v>
      </c>
      <c r="BG201" s="494">
        <v>238.63965095956667</v>
      </c>
      <c r="BH201" s="494">
        <v>238.63965095956667</v>
      </c>
      <c r="BI201" s="494">
        <v>238.63965095956667</v>
      </c>
      <c r="BJ201" s="494">
        <v>238.63965095956667</v>
      </c>
      <c r="BK201" s="494">
        <v>264.78227065302178</v>
      </c>
      <c r="BL201" s="494">
        <v>273.17254860667322</v>
      </c>
      <c r="BM201" s="494">
        <v>291.63228698245166</v>
      </c>
      <c r="BN201" s="494">
        <v>316.84484797519156</v>
      </c>
      <c r="BO201" s="494">
        <v>368.19746955936284</v>
      </c>
      <c r="BP201" s="494">
        <v>392.43528546823808</v>
      </c>
      <c r="BQ201" s="494">
        <v>474.82889058504372</v>
      </c>
      <c r="BR201" s="494">
        <v>424.53407975085616</v>
      </c>
      <c r="BS201" s="494">
        <v>429.34515011405125</v>
      </c>
      <c r="BT201" s="494">
        <v>454.43820223738396</v>
      </c>
      <c r="BU201" s="494">
        <v>519.18304518774505</v>
      </c>
      <c r="BV201" s="494">
        <v>453.97843039666623</v>
      </c>
      <c r="BW201" s="494">
        <v>426.70834469394185</v>
      </c>
      <c r="BX201" s="494">
        <v>445.21864156999044</v>
      </c>
      <c r="BY201" s="494">
        <v>487.88359032854174</v>
      </c>
      <c r="BZ201" s="494">
        <v>492.34624281086758</v>
      </c>
      <c r="CA201" s="494">
        <v>470.73884348873378</v>
      </c>
      <c r="CB201" s="494">
        <v>522.42934818286187</v>
      </c>
      <c r="CC201" s="494">
        <v>499.90987249463916</v>
      </c>
      <c r="CD201" s="494">
        <v>492.14187896024953</v>
      </c>
      <c r="CE201" s="494">
        <v>462.79333383753669</v>
      </c>
      <c r="CF201" s="494">
        <v>495.32086285644135</v>
      </c>
      <c r="CG201" s="494">
        <v>506.171981977668</v>
      </c>
      <c r="CH201" s="494">
        <v>484.1747958847364</v>
      </c>
      <c r="CI201" s="494">
        <v>508.27054988318389</v>
      </c>
      <c r="CJ201" s="494">
        <v>534.32592758808846</v>
      </c>
      <c r="CK201" s="494">
        <v>515.61844501942994</v>
      </c>
      <c r="CL201" s="494">
        <v>478.60619609213137</v>
      </c>
      <c r="CM201" s="494">
        <v>467.54958641513554</v>
      </c>
      <c r="CN201" s="494">
        <v>496.1350866601021</v>
      </c>
      <c r="CO201" s="494">
        <v>525.44768508433594</v>
      </c>
      <c r="CP201" s="494">
        <v>525.23221336577365</v>
      </c>
      <c r="CQ201" s="494">
        <v>549.08642650460911</v>
      </c>
      <c r="CR201" s="494">
        <v>533.03338620043564</v>
      </c>
      <c r="CS201" s="494">
        <v>589.0409589378944</v>
      </c>
      <c r="CT201" s="494">
        <v>612.98315137407621</v>
      </c>
      <c r="CU201" s="494">
        <v>558.80737098938948</v>
      </c>
      <c r="CV201" s="494">
        <v>665.85247361017764</v>
      </c>
      <c r="CW201" s="494">
        <v>616.34211393150417</v>
      </c>
      <c r="CX201" s="494">
        <v>624.28241605406754</v>
      </c>
      <c r="CY201" s="494">
        <v>651.36223545112364</v>
      </c>
      <c r="CZ201" s="494">
        <v>488.64445446020659</v>
      </c>
      <c r="DA201" s="494">
        <v>648.96081136890541</v>
      </c>
      <c r="DB201" s="494">
        <v>642.02411004435032</v>
      </c>
      <c r="DC201" s="494"/>
      <c r="DD201" s="494"/>
      <c r="DE201" s="494"/>
      <c r="DF201" s="494"/>
      <c r="DG201" s="494"/>
      <c r="DH201" s="494"/>
      <c r="DI201" s="494"/>
      <c r="DJ201" s="494"/>
      <c r="DK201" s="494"/>
      <c r="DL201" s="494"/>
      <c r="DM201" s="494"/>
      <c r="DN201" s="494"/>
      <c r="DO201" s="494"/>
      <c r="DP201" s="494"/>
      <c r="DQ201" s="494"/>
      <c r="DR201" s="494"/>
      <c r="DS201" s="494"/>
      <c r="DT201" s="494"/>
      <c r="DU201" s="494"/>
      <c r="DV201" s="494"/>
      <c r="DW201" s="494"/>
      <c r="DX201" s="494"/>
      <c r="DY201" s="494"/>
      <c r="DZ201" s="494"/>
    </row>
    <row r="202" spans="2:130" s="1" customFormat="1" ht="13.8">
      <c r="B202" s="489" t="s">
        <v>14</v>
      </c>
      <c r="C202" s="493"/>
      <c r="D202" s="493"/>
      <c r="E202" s="493"/>
      <c r="F202" s="493"/>
      <c r="G202" s="493"/>
      <c r="H202" s="493"/>
      <c r="I202" s="493"/>
      <c r="J202" s="493"/>
      <c r="K202" s="493"/>
      <c r="L202" s="493"/>
      <c r="M202" s="493"/>
      <c r="N202" s="493"/>
      <c r="O202" s="493">
        <v>15.0425</v>
      </c>
      <c r="P202" s="493">
        <v>15.0425</v>
      </c>
      <c r="Q202" s="493">
        <v>15.0425</v>
      </c>
      <c r="R202" s="493">
        <v>15.0425</v>
      </c>
      <c r="S202" s="493">
        <v>13.842499999999999</v>
      </c>
      <c r="T202" s="493">
        <v>13.842499999999999</v>
      </c>
      <c r="U202" s="493">
        <v>13.842499999999999</v>
      </c>
      <c r="V202" s="493">
        <v>13.842499999999999</v>
      </c>
      <c r="W202" s="493">
        <v>8.2575000000000003</v>
      </c>
      <c r="X202" s="493">
        <v>8.2575000000000003</v>
      </c>
      <c r="Y202" s="493">
        <v>8.2575000000000003</v>
      </c>
      <c r="Z202" s="493">
        <v>8.2575000000000003</v>
      </c>
      <c r="AA202" s="493">
        <v>13.952604129191736</v>
      </c>
      <c r="AB202" s="493">
        <v>13.952604129191736</v>
      </c>
      <c r="AC202" s="493">
        <v>13.952604129191736</v>
      </c>
      <c r="AD202" s="493">
        <v>13.952604129191736</v>
      </c>
      <c r="AE202" s="493">
        <v>17.002852601950774</v>
      </c>
      <c r="AF202" s="493">
        <v>17.002852601950774</v>
      </c>
      <c r="AG202" s="493">
        <v>17.002852601950774</v>
      </c>
      <c r="AH202" s="493">
        <v>17.002852601950774</v>
      </c>
      <c r="AI202" s="493">
        <v>18.987925000000004</v>
      </c>
      <c r="AJ202" s="493">
        <v>18.987925000000004</v>
      </c>
      <c r="AK202" s="493">
        <v>18.987925000000004</v>
      </c>
      <c r="AL202" s="493">
        <v>18.987925000000004</v>
      </c>
      <c r="AM202" s="493">
        <v>19.994532629023311</v>
      </c>
      <c r="AN202" s="493">
        <v>19.994532629023311</v>
      </c>
      <c r="AO202" s="493">
        <v>19.994532629023311</v>
      </c>
      <c r="AP202" s="493">
        <v>19.994532629023311</v>
      </c>
      <c r="AQ202" s="493">
        <v>27.469616328742056</v>
      </c>
      <c r="AR202" s="493">
        <v>27.469616328742056</v>
      </c>
      <c r="AS202" s="493">
        <v>27.469616328742056</v>
      </c>
      <c r="AT202" s="493">
        <v>27.469616328742056</v>
      </c>
      <c r="AU202" s="493">
        <v>31.700199187820111</v>
      </c>
      <c r="AV202" s="493">
        <v>31.700199187820111</v>
      </c>
      <c r="AW202" s="493">
        <v>31.700199187820111</v>
      </c>
      <c r="AX202" s="493">
        <v>31.700199187820111</v>
      </c>
      <c r="AY202" s="493">
        <v>50.632481919087702</v>
      </c>
      <c r="AZ202" s="493">
        <v>50.632481919087702</v>
      </c>
      <c r="BA202" s="493">
        <v>50.632481919087702</v>
      </c>
      <c r="BB202" s="493">
        <v>50.632481919087702</v>
      </c>
      <c r="BC202" s="493">
        <v>91.82324933321425</v>
      </c>
      <c r="BD202" s="493">
        <v>91.82324933321425</v>
      </c>
      <c r="BE202" s="493">
        <v>91.82324933321425</v>
      </c>
      <c r="BF202" s="493">
        <v>91.82324933321425</v>
      </c>
      <c r="BG202" s="493">
        <v>93.10032563280123</v>
      </c>
      <c r="BH202" s="493">
        <v>93.10032563280123</v>
      </c>
      <c r="BI202" s="493">
        <v>93.10032563280123</v>
      </c>
      <c r="BJ202" s="493">
        <v>93.10032563280123</v>
      </c>
      <c r="BK202" s="493">
        <v>86.001988795340395</v>
      </c>
      <c r="BL202" s="493">
        <v>81.175873101292026</v>
      </c>
      <c r="BM202" s="493">
        <v>94.178798707813314</v>
      </c>
      <c r="BN202" s="493">
        <v>96.207687697248872</v>
      </c>
      <c r="BO202" s="493">
        <v>99.280288710836999</v>
      </c>
      <c r="BP202" s="493">
        <v>107.12441622204324</v>
      </c>
      <c r="BQ202" s="493">
        <v>140.61302357705381</v>
      </c>
      <c r="BR202" s="493">
        <v>118.32959097744042</v>
      </c>
      <c r="BS202" s="493">
        <v>163.03387895889458</v>
      </c>
      <c r="BT202" s="493">
        <v>130.54242533427066</v>
      </c>
      <c r="BU202" s="493">
        <v>165.21959579624405</v>
      </c>
      <c r="BV202" s="493">
        <v>130.44901155829643</v>
      </c>
      <c r="BW202" s="493">
        <v>138.5099018586609</v>
      </c>
      <c r="BX202" s="493">
        <v>138.49805381575254</v>
      </c>
      <c r="BY202" s="493">
        <v>159.62826813061952</v>
      </c>
      <c r="BZ202" s="493">
        <v>159.68296484720221</v>
      </c>
      <c r="CA202" s="493">
        <v>150.27458572743643</v>
      </c>
      <c r="CB202" s="493">
        <v>165.72265893188847</v>
      </c>
      <c r="CC202" s="493">
        <v>157.86532272016234</v>
      </c>
      <c r="CD202" s="493">
        <v>168.38268973973203</v>
      </c>
      <c r="CE202" s="493">
        <v>136.70380772497387</v>
      </c>
      <c r="CF202" s="493">
        <v>162.81411566507893</v>
      </c>
      <c r="CG202" s="493">
        <v>172.85629779169994</v>
      </c>
      <c r="CH202" s="493">
        <v>180.20287449207635</v>
      </c>
      <c r="CI202" s="493">
        <v>189.10163537431566</v>
      </c>
      <c r="CJ202" s="493">
        <v>210.40541171816341</v>
      </c>
      <c r="CK202" s="493">
        <v>154.87338844673366</v>
      </c>
      <c r="CL202" s="493">
        <v>153.54241650172679</v>
      </c>
      <c r="CM202" s="493">
        <v>122.20966942068735</v>
      </c>
      <c r="CN202" s="493">
        <v>117.16556936166758</v>
      </c>
      <c r="CO202" s="493">
        <v>136.40908137978766</v>
      </c>
      <c r="CP202" s="493">
        <v>128.34501438127614</v>
      </c>
      <c r="CQ202" s="493">
        <v>148.86155013999999</v>
      </c>
      <c r="CR202" s="493">
        <v>124.61418663000002</v>
      </c>
      <c r="CS202" s="493">
        <v>146.33727453000003</v>
      </c>
      <c r="CT202" s="493">
        <v>163.85027732000012</v>
      </c>
      <c r="CU202" s="493">
        <v>151.63850421187757</v>
      </c>
      <c r="CV202" s="493">
        <v>218.65639473740771</v>
      </c>
      <c r="CW202" s="493">
        <v>148.92551954699547</v>
      </c>
      <c r="CX202" s="493">
        <v>173.28248975617853</v>
      </c>
      <c r="CY202" s="493">
        <v>180.88221715716503</v>
      </c>
      <c r="CZ202" s="493">
        <v>130.61585636994673</v>
      </c>
      <c r="DA202" s="493">
        <v>170.08161025511245</v>
      </c>
      <c r="DB202" s="493">
        <v>178.45791243611097</v>
      </c>
      <c r="DC202" s="493"/>
      <c r="DD202" s="493"/>
      <c r="DE202" s="493"/>
      <c r="DF202" s="493"/>
      <c r="DG202" s="493"/>
      <c r="DH202" s="493"/>
      <c r="DI202" s="493"/>
      <c r="DJ202" s="493"/>
      <c r="DK202" s="493"/>
      <c r="DL202" s="493"/>
      <c r="DM202" s="493"/>
      <c r="DN202" s="493"/>
      <c r="DO202" s="493"/>
      <c r="DP202" s="493"/>
      <c r="DQ202" s="493"/>
      <c r="DR202" s="493"/>
      <c r="DS202" s="493"/>
      <c r="DT202" s="493"/>
      <c r="DU202" s="493"/>
      <c r="DV202" s="493"/>
      <c r="DW202" s="493"/>
      <c r="DX202" s="493"/>
      <c r="DY202" s="493"/>
      <c r="DZ202" s="493"/>
    </row>
    <row r="203" spans="2:130" s="1" customFormat="1" ht="13.8">
      <c r="B203" s="489" t="s">
        <v>114</v>
      </c>
      <c r="C203" s="493"/>
      <c r="D203" s="493"/>
      <c r="E203" s="493"/>
      <c r="F203" s="493"/>
      <c r="G203" s="493"/>
      <c r="H203" s="493"/>
      <c r="I203" s="493"/>
      <c r="J203" s="493"/>
      <c r="K203" s="493"/>
      <c r="L203" s="493"/>
      <c r="M203" s="493"/>
      <c r="N203" s="493"/>
      <c r="O203" s="493">
        <v>0</v>
      </c>
      <c r="P203" s="493">
        <v>0</v>
      </c>
      <c r="Q203" s="493">
        <v>0</v>
      </c>
      <c r="R203" s="493">
        <v>0</v>
      </c>
      <c r="S203" s="493">
        <v>0</v>
      </c>
      <c r="T203" s="493">
        <v>0</v>
      </c>
      <c r="U203" s="493">
        <v>0</v>
      </c>
      <c r="V203" s="493">
        <v>0</v>
      </c>
      <c r="W203" s="493">
        <v>0</v>
      </c>
      <c r="X203" s="493">
        <v>0</v>
      </c>
      <c r="Y203" s="493">
        <v>0</v>
      </c>
      <c r="Z203" s="493">
        <v>0</v>
      </c>
      <c r="AA203" s="493">
        <v>2375.2399999999998</v>
      </c>
      <c r="AB203" s="493">
        <v>2375.2399999999998</v>
      </c>
      <c r="AC203" s="493">
        <v>2375.2399999999998</v>
      </c>
      <c r="AD203" s="493">
        <v>2375.2399999999998</v>
      </c>
      <c r="AE203" s="493">
        <v>3029.6872499999999</v>
      </c>
      <c r="AF203" s="493">
        <v>3029.6872499999999</v>
      </c>
      <c r="AG203" s="493">
        <v>3029.6872499999999</v>
      </c>
      <c r="AH203" s="493">
        <v>3029.6872499999999</v>
      </c>
      <c r="AI203" s="493">
        <v>3069.8747499999999</v>
      </c>
      <c r="AJ203" s="493">
        <v>3069.8747499999999</v>
      </c>
      <c r="AK203" s="493">
        <v>3069.8747499999999</v>
      </c>
      <c r="AL203" s="493">
        <v>3069.8747499999999</v>
      </c>
      <c r="AM203" s="493">
        <v>3123.2325000000001</v>
      </c>
      <c r="AN203" s="493">
        <v>3123.2325000000001</v>
      </c>
      <c r="AO203" s="493">
        <v>3123.2325000000001</v>
      </c>
      <c r="AP203" s="493">
        <v>3123.2325000000001</v>
      </c>
      <c r="AQ203" s="493">
        <v>4376.5772499999994</v>
      </c>
      <c r="AR203" s="493">
        <v>4376.5772499999994</v>
      </c>
      <c r="AS203" s="493">
        <v>4376.5772499999994</v>
      </c>
      <c r="AT203" s="493">
        <v>4376.5772499999994</v>
      </c>
      <c r="AU203" s="493">
        <v>5200.7302499999996</v>
      </c>
      <c r="AV203" s="493">
        <v>5200.7302499999996</v>
      </c>
      <c r="AW203" s="493">
        <v>5200.7302499999996</v>
      </c>
      <c r="AX203" s="493">
        <v>5200.7302499999996</v>
      </c>
      <c r="AY203" s="493">
        <v>7887.8092500000002</v>
      </c>
      <c r="AZ203" s="493">
        <v>7887.8092500000002</v>
      </c>
      <c r="BA203" s="493">
        <v>7887.8092500000002</v>
      </c>
      <c r="BB203" s="493">
        <v>7887.8092500000002</v>
      </c>
      <c r="BC203" s="493">
        <v>9964.9310000000005</v>
      </c>
      <c r="BD203" s="493">
        <v>9964.9310000000005</v>
      </c>
      <c r="BE203" s="493">
        <v>9964.9310000000005</v>
      </c>
      <c r="BF203" s="493">
        <v>9964.9310000000005</v>
      </c>
      <c r="BG203" s="493">
        <v>13284.01325</v>
      </c>
      <c r="BH203" s="493">
        <v>13284.01325</v>
      </c>
      <c r="BI203" s="493">
        <v>13284.01325</v>
      </c>
      <c r="BJ203" s="493">
        <v>13284.01325</v>
      </c>
      <c r="BK203" s="493">
        <v>10142.214</v>
      </c>
      <c r="BL203" s="493">
        <v>9038.4920000000002</v>
      </c>
      <c r="BM203" s="493">
        <v>11343.115</v>
      </c>
      <c r="BN203" s="493">
        <v>8676.6970000000001</v>
      </c>
      <c r="BO203" s="493">
        <v>11966.826999999999</v>
      </c>
      <c r="BP203" s="493">
        <v>11773.008</v>
      </c>
      <c r="BQ203" s="493">
        <v>13873.045</v>
      </c>
      <c r="BR203" s="493">
        <v>12910.828000000001</v>
      </c>
      <c r="BS203" s="493">
        <v>16698.097999999998</v>
      </c>
      <c r="BT203" s="493">
        <v>15474.136490000001</v>
      </c>
      <c r="BU203" s="493">
        <v>18967.802669999997</v>
      </c>
      <c r="BV203" s="493">
        <v>16945.519039999999</v>
      </c>
      <c r="BW203" s="493">
        <v>12400.78615</v>
      </c>
      <c r="BX203" s="493">
        <v>13157.120350000001</v>
      </c>
      <c r="BY203" s="493">
        <v>16240.138859999999</v>
      </c>
      <c r="BZ203" s="493">
        <v>17198.705109999999</v>
      </c>
      <c r="CA203" s="493">
        <v>14855.777119999999</v>
      </c>
      <c r="CB203" s="493">
        <v>14992.522099999998</v>
      </c>
      <c r="CC203" s="493">
        <v>14860.76081</v>
      </c>
      <c r="CD203" s="493">
        <v>15908.169389999997</v>
      </c>
      <c r="CE203" s="493">
        <v>15674.632999999998</v>
      </c>
      <c r="CF203" s="493">
        <v>16483.48157</v>
      </c>
      <c r="CG203" s="493">
        <v>19177.95638</v>
      </c>
      <c r="CH203" s="493">
        <v>18869.375830000004</v>
      </c>
      <c r="CI203" s="493">
        <v>19943.685540000002</v>
      </c>
      <c r="CJ203" s="493">
        <v>18972.5694</v>
      </c>
      <c r="CK203" s="493">
        <v>16204.07101</v>
      </c>
      <c r="CL203" s="493">
        <v>13990.613360000003</v>
      </c>
      <c r="CM203" s="493">
        <v>15215.67325</v>
      </c>
      <c r="CN203" s="493">
        <v>13534.092430000001</v>
      </c>
      <c r="CO203" s="493">
        <v>16547.36293000001</v>
      </c>
      <c r="CP203" s="493">
        <v>14910.91807000002</v>
      </c>
      <c r="CQ203" s="493">
        <v>15722.555249999998</v>
      </c>
      <c r="CR203" s="493">
        <v>16671.199590000004</v>
      </c>
      <c r="CS203" s="493">
        <v>17260.288660000009</v>
      </c>
      <c r="CT203" s="493">
        <v>18225.387099999985</v>
      </c>
      <c r="CU203" s="493">
        <v>18922.959459999998</v>
      </c>
      <c r="CV203" s="493">
        <v>22842.219220000014</v>
      </c>
      <c r="CW203" s="493">
        <v>22543.330459999997</v>
      </c>
      <c r="CX203" s="493">
        <v>23681.807590000011</v>
      </c>
      <c r="CY203" s="493">
        <v>20703.723539999999</v>
      </c>
      <c r="CZ203" s="493">
        <v>14718.54111</v>
      </c>
      <c r="DA203" s="493">
        <v>24389.448779999999</v>
      </c>
      <c r="DB203" s="493">
        <v>24432.134689999999</v>
      </c>
      <c r="DC203" s="493"/>
      <c r="DD203" s="493"/>
      <c r="DE203" s="493"/>
      <c r="DF203" s="493"/>
      <c r="DG203" s="493"/>
      <c r="DH203" s="493"/>
      <c r="DI203" s="493"/>
      <c r="DJ203" s="493"/>
      <c r="DK203" s="493"/>
      <c r="DL203" s="493"/>
      <c r="DM203" s="493"/>
      <c r="DN203" s="493"/>
      <c r="DO203" s="493"/>
      <c r="DP203" s="493"/>
      <c r="DQ203" s="493"/>
      <c r="DR203" s="493"/>
      <c r="DS203" s="493"/>
      <c r="DT203" s="493"/>
      <c r="DU203" s="493"/>
      <c r="DV203" s="493"/>
      <c r="DW203" s="493"/>
      <c r="DX203" s="493"/>
      <c r="DY203" s="493"/>
      <c r="DZ203" s="493"/>
    </row>
    <row r="204" spans="2:130" s="1" customFormat="1" ht="13.8">
      <c r="B204" s="489" t="s">
        <v>15</v>
      </c>
      <c r="C204" s="493"/>
      <c r="D204" s="493"/>
      <c r="E204" s="493"/>
      <c r="F204" s="493"/>
      <c r="G204" s="493"/>
      <c r="H204" s="493"/>
      <c r="I204" s="493"/>
      <c r="J204" s="493"/>
      <c r="K204" s="493"/>
      <c r="L204" s="493"/>
      <c r="M204" s="493"/>
      <c r="N204" s="493"/>
      <c r="O204" s="493">
        <v>16.4175</v>
      </c>
      <c r="P204" s="493">
        <v>16.4175</v>
      </c>
      <c r="Q204" s="493">
        <v>16.4175</v>
      </c>
      <c r="R204" s="493">
        <v>16.4175</v>
      </c>
      <c r="S204" s="493">
        <v>11.987500000000001</v>
      </c>
      <c r="T204" s="493">
        <v>11.987500000000001</v>
      </c>
      <c r="U204" s="493">
        <v>11.987500000000001</v>
      </c>
      <c r="V204" s="493">
        <v>11.987500000000001</v>
      </c>
      <c r="W204" s="493">
        <v>10.83</v>
      </c>
      <c r="X204" s="493">
        <v>10.83</v>
      </c>
      <c r="Y204" s="493">
        <v>10.83</v>
      </c>
      <c r="Z204" s="493">
        <v>10.83</v>
      </c>
      <c r="AA204" s="493">
        <v>13.869757776382048</v>
      </c>
      <c r="AB204" s="493">
        <v>13.869757776382048</v>
      </c>
      <c r="AC204" s="493">
        <v>13.869757776382048</v>
      </c>
      <c r="AD204" s="493">
        <v>13.869757776382048</v>
      </c>
      <c r="AE204" s="493">
        <v>15.439242486113329</v>
      </c>
      <c r="AF204" s="493">
        <v>15.439242486113329</v>
      </c>
      <c r="AG204" s="493">
        <v>15.439242486113329</v>
      </c>
      <c r="AH204" s="493">
        <v>15.439242486113329</v>
      </c>
      <c r="AI204" s="493">
        <v>16.20195</v>
      </c>
      <c r="AJ204" s="493">
        <v>16.20195</v>
      </c>
      <c r="AK204" s="493">
        <v>16.20195</v>
      </c>
      <c r="AL204" s="493">
        <v>16.20195</v>
      </c>
      <c r="AM204" s="493">
        <v>19.801172134019478</v>
      </c>
      <c r="AN204" s="493">
        <v>19.801172134019478</v>
      </c>
      <c r="AO204" s="493">
        <v>19.801172134019478</v>
      </c>
      <c r="AP204" s="493">
        <v>19.801172134019478</v>
      </c>
      <c r="AQ204" s="493">
        <v>27.790440298236856</v>
      </c>
      <c r="AR204" s="493">
        <v>27.790440298236856</v>
      </c>
      <c r="AS204" s="493">
        <v>27.790440298236856</v>
      </c>
      <c r="AT204" s="493">
        <v>27.790440298236856</v>
      </c>
      <c r="AU204" s="493">
        <v>36.537870431722958</v>
      </c>
      <c r="AV204" s="493">
        <v>36.537870431722958</v>
      </c>
      <c r="AW204" s="493">
        <v>36.537870431722958</v>
      </c>
      <c r="AX204" s="493">
        <v>36.537870431722958</v>
      </c>
      <c r="AY204" s="493">
        <v>47.477514605894989</v>
      </c>
      <c r="AZ204" s="493">
        <v>47.477514605894989</v>
      </c>
      <c r="BA204" s="493">
        <v>47.477514605894989</v>
      </c>
      <c r="BB204" s="493">
        <v>47.477514605894989</v>
      </c>
      <c r="BC204" s="493">
        <v>80.967914118954241</v>
      </c>
      <c r="BD204" s="493">
        <v>80.967914118954241</v>
      </c>
      <c r="BE204" s="493">
        <v>80.967914118954241</v>
      </c>
      <c r="BF204" s="493">
        <v>80.967914118954241</v>
      </c>
      <c r="BG204" s="493">
        <v>83.113860459770308</v>
      </c>
      <c r="BH204" s="493">
        <v>83.113860459770308</v>
      </c>
      <c r="BI204" s="493">
        <v>83.113860459770308</v>
      </c>
      <c r="BJ204" s="493">
        <v>83.113860459770308</v>
      </c>
      <c r="BK204" s="493">
        <v>79.583336154641415</v>
      </c>
      <c r="BL204" s="493">
        <v>98.588512995677775</v>
      </c>
      <c r="BM204" s="493">
        <v>102.78386890388897</v>
      </c>
      <c r="BN204" s="493">
        <v>101.01306851032123</v>
      </c>
      <c r="BO204" s="493">
        <v>114.86457031087494</v>
      </c>
      <c r="BP204" s="493">
        <v>125.61532131439193</v>
      </c>
      <c r="BQ204" s="493">
        <v>149.45284983226551</v>
      </c>
      <c r="BR204" s="493">
        <v>136.62206072904252</v>
      </c>
      <c r="BS204" s="493">
        <v>142.24324385915608</v>
      </c>
      <c r="BT204" s="493">
        <v>155.17275947288243</v>
      </c>
      <c r="BU204" s="493">
        <v>181.41422174378903</v>
      </c>
      <c r="BV204" s="493">
        <v>143.61115341209046</v>
      </c>
      <c r="BW204" s="493">
        <v>147.02035018171694</v>
      </c>
      <c r="BX204" s="493">
        <v>144.06060669551459</v>
      </c>
      <c r="BY204" s="493">
        <v>184.37788805781048</v>
      </c>
      <c r="BZ204" s="493">
        <v>157.41740387925694</v>
      </c>
      <c r="CA204" s="493">
        <v>162.46344223629066</v>
      </c>
      <c r="CB204" s="493">
        <v>211.34360875015818</v>
      </c>
      <c r="CC204" s="493">
        <v>178.62145340663946</v>
      </c>
      <c r="CD204" s="493">
        <v>167.57055374949741</v>
      </c>
      <c r="CE204" s="493">
        <v>177.08792067809139</v>
      </c>
      <c r="CF204" s="493">
        <v>167.55379609693523</v>
      </c>
      <c r="CG204" s="493">
        <v>181.69712797115056</v>
      </c>
      <c r="CH204" s="493">
        <v>156.11454851563411</v>
      </c>
      <c r="CI204" s="493">
        <v>147.838507251321</v>
      </c>
      <c r="CJ204" s="493">
        <v>142.35331880600069</v>
      </c>
      <c r="CK204" s="493">
        <v>143.83317954303217</v>
      </c>
      <c r="CL204" s="493">
        <v>131.93142580002268</v>
      </c>
      <c r="CM204" s="493">
        <v>132.19823421033584</v>
      </c>
      <c r="CN204" s="493">
        <v>130.36494776739264</v>
      </c>
      <c r="CO204" s="493">
        <v>159.8280032008837</v>
      </c>
      <c r="CP204" s="493">
        <v>141.24666001040313</v>
      </c>
      <c r="CQ204" s="493">
        <v>145.21186427000001</v>
      </c>
      <c r="CR204" s="493">
        <v>149.36105115999996</v>
      </c>
      <c r="CS204" s="493">
        <v>156.10957246999999</v>
      </c>
      <c r="CT204" s="493">
        <v>179.65621035999999</v>
      </c>
      <c r="CU204" s="493">
        <v>157.11993613264735</v>
      </c>
      <c r="CV204" s="493">
        <v>192.58222522163584</v>
      </c>
      <c r="CW204" s="493">
        <v>193.21626325043803</v>
      </c>
      <c r="CX204" s="493">
        <v>187.71945619610233</v>
      </c>
      <c r="CY204" s="493">
        <v>183.37153248434805</v>
      </c>
      <c r="CZ204" s="493">
        <v>148.10530404770392</v>
      </c>
      <c r="DA204" s="493">
        <v>241.25502167126561</v>
      </c>
      <c r="DB204" s="493">
        <v>189.1561493695412</v>
      </c>
      <c r="DC204" s="493"/>
      <c r="DD204" s="493"/>
      <c r="DE204" s="493"/>
      <c r="DF204" s="493"/>
      <c r="DG204" s="493"/>
      <c r="DH204" s="493"/>
      <c r="DI204" s="493"/>
      <c r="DJ204" s="493"/>
      <c r="DK204" s="493"/>
      <c r="DL204" s="493"/>
      <c r="DM204" s="493"/>
      <c r="DN204" s="493"/>
      <c r="DO204" s="493"/>
      <c r="DP204" s="493"/>
      <c r="DQ204" s="493"/>
      <c r="DR204" s="493"/>
      <c r="DS204" s="493"/>
      <c r="DT204" s="493"/>
      <c r="DU204" s="493"/>
      <c r="DV204" s="493"/>
      <c r="DW204" s="493"/>
      <c r="DX204" s="493"/>
      <c r="DY204" s="493"/>
      <c r="DZ204" s="493"/>
    </row>
    <row r="205" spans="2:130" s="1" customFormat="1" ht="13.8">
      <c r="B205" s="489" t="s">
        <v>115</v>
      </c>
      <c r="C205" s="493"/>
      <c r="D205" s="493"/>
      <c r="E205" s="493"/>
      <c r="F205" s="493"/>
      <c r="G205" s="493"/>
      <c r="H205" s="493"/>
      <c r="I205" s="493"/>
      <c r="J205" s="493"/>
      <c r="K205" s="493"/>
      <c r="L205" s="493"/>
      <c r="M205" s="493"/>
      <c r="N205" s="493"/>
      <c r="O205" s="493">
        <v>0</v>
      </c>
      <c r="P205" s="493">
        <v>0</v>
      </c>
      <c r="Q205" s="493">
        <v>0</v>
      </c>
      <c r="R205" s="493">
        <v>0</v>
      </c>
      <c r="S205" s="493">
        <v>0</v>
      </c>
      <c r="T205" s="493">
        <v>0</v>
      </c>
      <c r="U205" s="493">
        <v>0</v>
      </c>
      <c r="V205" s="493">
        <v>0</v>
      </c>
      <c r="W205" s="493">
        <v>0</v>
      </c>
      <c r="X205" s="493">
        <v>0</v>
      </c>
      <c r="Y205" s="493">
        <v>0</v>
      </c>
      <c r="Z205" s="493">
        <v>0</v>
      </c>
      <c r="AA205" s="493">
        <v>20041.358499999998</v>
      </c>
      <c r="AB205" s="493">
        <v>20041.358499999998</v>
      </c>
      <c r="AC205" s="493">
        <v>20041.358499999998</v>
      </c>
      <c r="AD205" s="493">
        <v>20041.358499999998</v>
      </c>
      <c r="AE205" s="493">
        <v>22909.15</v>
      </c>
      <c r="AF205" s="493">
        <v>22909.15</v>
      </c>
      <c r="AG205" s="493">
        <v>22909.15</v>
      </c>
      <c r="AH205" s="493">
        <v>22909.15</v>
      </c>
      <c r="AI205" s="493">
        <v>23274.191750000002</v>
      </c>
      <c r="AJ205" s="493">
        <v>23274.191750000002</v>
      </c>
      <c r="AK205" s="493">
        <v>23274.191750000002</v>
      </c>
      <c r="AL205" s="493">
        <v>23274.191750000002</v>
      </c>
      <c r="AM205" s="493">
        <v>26928.947250000001</v>
      </c>
      <c r="AN205" s="493">
        <v>26928.947250000001</v>
      </c>
      <c r="AO205" s="493">
        <v>26928.947250000001</v>
      </c>
      <c r="AP205" s="493">
        <v>26928.947250000001</v>
      </c>
      <c r="AQ205" s="493">
        <v>38590.701750000007</v>
      </c>
      <c r="AR205" s="493">
        <v>38590.701750000007</v>
      </c>
      <c r="AS205" s="493">
        <v>38590.701750000007</v>
      </c>
      <c r="AT205" s="493">
        <v>38590.701750000007</v>
      </c>
      <c r="AU205" s="493">
        <v>51707.8</v>
      </c>
      <c r="AV205" s="493">
        <v>51707.8</v>
      </c>
      <c r="AW205" s="493">
        <v>51707.8</v>
      </c>
      <c r="AX205" s="493">
        <v>51707.8</v>
      </c>
      <c r="AY205" s="493">
        <v>68643.392499999987</v>
      </c>
      <c r="AZ205" s="493">
        <v>68643.392499999987</v>
      </c>
      <c r="BA205" s="493">
        <v>68643.392499999987</v>
      </c>
      <c r="BB205" s="493">
        <v>68643.392499999987</v>
      </c>
      <c r="BC205" s="493">
        <v>91984.574500000002</v>
      </c>
      <c r="BD205" s="493">
        <v>91984.574500000002</v>
      </c>
      <c r="BE205" s="493">
        <v>91984.574500000002</v>
      </c>
      <c r="BF205" s="493">
        <v>91984.574500000002</v>
      </c>
      <c r="BG205" s="493">
        <v>102169.239</v>
      </c>
      <c r="BH205" s="493">
        <v>102169.239</v>
      </c>
      <c r="BI205" s="493">
        <v>102169.239</v>
      </c>
      <c r="BJ205" s="493">
        <v>102169.239</v>
      </c>
      <c r="BK205" s="493">
        <v>98279.32</v>
      </c>
      <c r="BL205" s="493">
        <v>101359.954</v>
      </c>
      <c r="BM205" s="493">
        <v>128879.424</v>
      </c>
      <c r="BN205" s="493">
        <v>153086.66800000001</v>
      </c>
      <c r="BO205" s="493">
        <v>126441.49100000001</v>
      </c>
      <c r="BP205" s="493">
        <v>158742.33599999998</v>
      </c>
      <c r="BQ205" s="493">
        <v>169002.90399999998</v>
      </c>
      <c r="BR205" s="493">
        <v>154988.935</v>
      </c>
      <c r="BS205" s="493">
        <v>174770.788</v>
      </c>
      <c r="BT205" s="493">
        <v>188553.22567000001</v>
      </c>
      <c r="BU205" s="493">
        <v>235676.02982</v>
      </c>
      <c r="BV205" s="493">
        <v>211265.41169000001</v>
      </c>
      <c r="BW205" s="493">
        <v>208329.76459999999</v>
      </c>
      <c r="BX205" s="493">
        <v>199528.90927999999</v>
      </c>
      <c r="BY205" s="493">
        <v>247594.78067000001</v>
      </c>
      <c r="BZ205" s="493">
        <v>223400.82135999994</v>
      </c>
      <c r="CA205" s="493">
        <v>194990.65989000001</v>
      </c>
      <c r="CB205" s="493">
        <v>212613.16394</v>
      </c>
      <c r="CC205" s="493">
        <v>267217.17959000007</v>
      </c>
      <c r="CD205" s="493">
        <v>239872.24543000001</v>
      </c>
      <c r="CE205" s="493">
        <v>246783.74249</v>
      </c>
      <c r="CF205" s="493">
        <v>233557.45001999999</v>
      </c>
      <c r="CG205" s="493">
        <v>261732.12740000006</v>
      </c>
      <c r="CH205" s="493">
        <v>250108.57248999999</v>
      </c>
      <c r="CI205" s="493">
        <v>195265.8204</v>
      </c>
      <c r="CJ205" s="493">
        <v>205559.09258999996</v>
      </c>
      <c r="CK205" s="493">
        <v>212850.62757999997</v>
      </c>
      <c r="CL205" s="493">
        <v>208180.98153000002</v>
      </c>
      <c r="CM205" s="493">
        <v>214711.7809300001</v>
      </c>
      <c r="CN205" s="493">
        <v>206081.36746000004</v>
      </c>
      <c r="CO205" s="493">
        <v>263503.21090000024</v>
      </c>
      <c r="CP205" s="493">
        <v>230032.65489000012</v>
      </c>
      <c r="CQ205" s="493">
        <v>224786.90461000003</v>
      </c>
      <c r="CR205" s="493">
        <v>275442.81974000036</v>
      </c>
      <c r="CS205" s="493">
        <v>241592.08697999991</v>
      </c>
      <c r="CT205" s="493">
        <v>282064.12869999994</v>
      </c>
      <c r="CU205" s="493">
        <v>227800.8444899997</v>
      </c>
      <c r="CV205" s="493">
        <v>295081.29295000073</v>
      </c>
      <c r="CW205" s="493">
        <v>314515.48844999966</v>
      </c>
      <c r="CX205" s="493">
        <v>337656.00400000036</v>
      </c>
      <c r="CY205" s="493">
        <v>266442.51126</v>
      </c>
      <c r="CZ205" s="493">
        <v>240198.33329000001</v>
      </c>
      <c r="DA205" s="493">
        <v>511035.52241999999</v>
      </c>
      <c r="DB205" s="493">
        <v>410274.78928999999</v>
      </c>
      <c r="DC205" s="493"/>
      <c r="DD205" s="493"/>
      <c r="DE205" s="493"/>
      <c r="DF205" s="493"/>
      <c r="DG205" s="493"/>
      <c r="DH205" s="493"/>
      <c r="DI205" s="493"/>
      <c r="DJ205" s="493"/>
      <c r="DK205" s="493"/>
      <c r="DL205" s="493"/>
      <c r="DM205" s="493"/>
      <c r="DN205" s="493"/>
      <c r="DO205" s="493"/>
      <c r="DP205" s="493"/>
      <c r="DQ205" s="493"/>
      <c r="DR205" s="493"/>
      <c r="DS205" s="493"/>
      <c r="DT205" s="493"/>
      <c r="DU205" s="493"/>
      <c r="DV205" s="493"/>
      <c r="DW205" s="493"/>
      <c r="DX205" s="493"/>
      <c r="DY205" s="493"/>
      <c r="DZ205" s="493"/>
    </row>
    <row r="206" spans="2:130" s="1" customFormat="1" ht="13.8">
      <c r="B206" s="489" t="s">
        <v>666</v>
      </c>
      <c r="C206" s="493"/>
      <c r="D206" s="493"/>
      <c r="E206" s="493"/>
      <c r="F206" s="493"/>
      <c r="G206" s="493"/>
      <c r="H206" s="493"/>
      <c r="I206" s="493"/>
      <c r="J206" s="493"/>
      <c r="K206" s="493"/>
      <c r="L206" s="493"/>
      <c r="M206" s="493"/>
      <c r="N206" s="493"/>
      <c r="O206" s="493">
        <v>8.7050000000000001</v>
      </c>
      <c r="P206" s="493">
        <v>8.7050000000000001</v>
      </c>
      <c r="Q206" s="493">
        <v>8.7050000000000001</v>
      </c>
      <c r="R206" s="493">
        <v>8.7050000000000001</v>
      </c>
      <c r="S206" s="493">
        <v>10.23</v>
      </c>
      <c r="T206" s="493">
        <v>10.23</v>
      </c>
      <c r="U206" s="493">
        <v>10.23</v>
      </c>
      <c r="V206" s="493">
        <v>10.23</v>
      </c>
      <c r="W206" s="493">
        <v>11.231175</v>
      </c>
      <c r="X206" s="493">
        <v>11.231175</v>
      </c>
      <c r="Y206" s="493">
        <v>11.231175</v>
      </c>
      <c r="Z206" s="493">
        <v>11.231175</v>
      </c>
      <c r="AA206" s="493">
        <v>9.8780273996899215</v>
      </c>
      <c r="AB206" s="493">
        <v>9.8780273996899215</v>
      </c>
      <c r="AC206" s="493">
        <v>9.8780273996899215</v>
      </c>
      <c r="AD206" s="493">
        <v>9.8780273996899215</v>
      </c>
      <c r="AE206" s="493">
        <v>10.550633352751426</v>
      </c>
      <c r="AF206" s="493">
        <v>10.550633352751426</v>
      </c>
      <c r="AG206" s="493">
        <v>10.550633352751426</v>
      </c>
      <c r="AH206" s="493">
        <v>10.550633352751426</v>
      </c>
      <c r="AI206" s="493">
        <v>13.347201619035193</v>
      </c>
      <c r="AJ206" s="493">
        <v>13.347201619035193</v>
      </c>
      <c r="AK206" s="493">
        <v>13.347201619035193</v>
      </c>
      <c r="AL206" s="493">
        <v>13.347201619035193</v>
      </c>
      <c r="AM206" s="493">
        <v>17.158752156648056</v>
      </c>
      <c r="AN206" s="493">
        <v>17.158752156648056</v>
      </c>
      <c r="AO206" s="493">
        <v>17.158752156648056</v>
      </c>
      <c r="AP206" s="493">
        <v>17.158752156648056</v>
      </c>
      <c r="AQ206" s="493">
        <v>19.540755496342054</v>
      </c>
      <c r="AR206" s="493">
        <v>19.540755496342054</v>
      </c>
      <c r="AS206" s="493">
        <v>19.540755496342054</v>
      </c>
      <c r="AT206" s="493">
        <v>19.540755496342054</v>
      </c>
      <c r="AU206" s="493">
        <v>27.141212695813977</v>
      </c>
      <c r="AV206" s="493">
        <v>27.141212695813977</v>
      </c>
      <c r="AW206" s="493">
        <v>27.141212695813977</v>
      </c>
      <c r="AX206" s="493">
        <v>27.141212695813977</v>
      </c>
      <c r="AY206" s="493">
        <v>28.912475228034225</v>
      </c>
      <c r="AZ206" s="493">
        <v>28.912475228034225</v>
      </c>
      <c r="BA206" s="493">
        <v>28.912475228034225</v>
      </c>
      <c r="BB206" s="493">
        <v>28.912475228034225</v>
      </c>
      <c r="BC206" s="493">
        <v>40.371821371084955</v>
      </c>
      <c r="BD206" s="493">
        <v>40.371821371084955</v>
      </c>
      <c r="BE206" s="493">
        <v>40.371821371084955</v>
      </c>
      <c r="BF206" s="493">
        <v>40.371821371084955</v>
      </c>
      <c r="BG206" s="493">
        <v>43.617848972433436</v>
      </c>
      <c r="BH206" s="493">
        <v>43.617848972433436</v>
      </c>
      <c r="BI206" s="493">
        <v>43.617848972433436</v>
      </c>
      <c r="BJ206" s="493">
        <v>43.617848972433436</v>
      </c>
      <c r="BK206" s="493">
        <v>48.023455928779271</v>
      </c>
      <c r="BL206" s="493">
        <v>53.782176384308826</v>
      </c>
      <c r="BM206" s="493">
        <v>46.680758667043619</v>
      </c>
      <c r="BN206" s="493">
        <v>57.352748054933429</v>
      </c>
      <c r="BO206" s="493">
        <v>67.903916135686046</v>
      </c>
      <c r="BP206" s="493">
        <v>79.665888663851547</v>
      </c>
      <c r="BQ206" s="493">
        <v>111.67298112431725</v>
      </c>
      <c r="BR206" s="493">
        <v>86.326035534156389</v>
      </c>
      <c r="BS206" s="493">
        <v>87.441387468904296</v>
      </c>
      <c r="BT206" s="493">
        <v>87.469305033753955</v>
      </c>
      <c r="BU206" s="493">
        <v>91.513750139070993</v>
      </c>
      <c r="BV206" s="493">
        <v>94.996913175635711</v>
      </c>
      <c r="BW206" s="493">
        <v>91.189116496944791</v>
      </c>
      <c r="BX206" s="493">
        <v>93.960306727327634</v>
      </c>
      <c r="BY206" s="493">
        <v>91.30438308722124</v>
      </c>
      <c r="BZ206" s="493">
        <v>108.14415736566653</v>
      </c>
      <c r="CA206" s="493">
        <v>91.873784990331529</v>
      </c>
      <c r="CB206" s="493">
        <v>91.557547277086826</v>
      </c>
      <c r="CC206" s="493">
        <v>97.699223703860099</v>
      </c>
      <c r="CD206" s="493">
        <v>87.365596211345135</v>
      </c>
      <c r="CE206" s="493">
        <v>63.215801602424335</v>
      </c>
      <c r="CF206" s="493">
        <v>75.715976144390879</v>
      </c>
      <c r="CG206" s="493">
        <v>77.345318827961336</v>
      </c>
      <c r="CH206" s="493">
        <v>65.802444501916753</v>
      </c>
      <c r="CI206" s="493">
        <v>50.367807184066905</v>
      </c>
      <c r="CJ206" s="493">
        <v>53.190660025733081</v>
      </c>
      <c r="CK206" s="493">
        <v>64.928896716023075</v>
      </c>
      <c r="CL206" s="493">
        <v>57.909229885146019</v>
      </c>
      <c r="CM206" s="493">
        <v>126.34245646762558</v>
      </c>
      <c r="CN206" s="493">
        <v>125.02996818280943</v>
      </c>
      <c r="CO206" s="493">
        <v>109.74999920342691</v>
      </c>
      <c r="CP206" s="493">
        <v>126.01144217904333</v>
      </c>
      <c r="CQ206" s="493">
        <v>134.22293386999999</v>
      </c>
      <c r="CR206" s="493">
        <v>138.75262322</v>
      </c>
      <c r="CS206" s="493">
        <v>157.35407122999999</v>
      </c>
      <c r="CT206" s="493">
        <v>131.93855961</v>
      </c>
      <c r="CU206" s="493">
        <v>122.38955620311326</v>
      </c>
      <c r="CV206" s="493">
        <v>131.83442146577889</v>
      </c>
      <c r="CW206" s="493">
        <v>141.77984903744684</v>
      </c>
      <c r="CX206" s="493">
        <v>125.48957138559703</v>
      </c>
      <c r="CY206" s="493">
        <v>141.01503268541575</v>
      </c>
      <c r="CZ206" s="493">
        <v>75.238341564342846</v>
      </c>
      <c r="DA206" s="493">
        <v>60.905627225756405</v>
      </c>
      <c r="DB206" s="493">
        <v>71.582895413584566</v>
      </c>
      <c r="DC206" s="493"/>
      <c r="DD206" s="493"/>
      <c r="DE206" s="493"/>
      <c r="DF206" s="493"/>
      <c r="DG206" s="493"/>
      <c r="DH206" s="493"/>
      <c r="DI206" s="493"/>
      <c r="DJ206" s="493"/>
      <c r="DK206" s="493"/>
      <c r="DL206" s="493"/>
      <c r="DM206" s="493"/>
      <c r="DN206" s="493"/>
      <c r="DO206" s="493"/>
      <c r="DP206" s="493"/>
      <c r="DQ206" s="493"/>
      <c r="DR206" s="493"/>
      <c r="DS206" s="493"/>
      <c r="DT206" s="493"/>
      <c r="DU206" s="493"/>
      <c r="DV206" s="493"/>
      <c r="DW206" s="493"/>
      <c r="DX206" s="493"/>
      <c r="DY206" s="493"/>
      <c r="DZ206" s="493"/>
    </row>
    <row r="207" spans="2:130" s="1" customFormat="1" ht="13.8">
      <c r="B207" s="489" t="s">
        <v>116</v>
      </c>
      <c r="C207" s="493"/>
      <c r="D207" s="493"/>
      <c r="E207" s="493"/>
      <c r="F207" s="493"/>
      <c r="G207" s="493"/>
      <c r="H207" s="493"/>
      <c r="I207" s="493"/>
      <c r="J207" s="493"/>
      <c r="K207" s="493"/>
      <c r="L207" s="493"/>
      <c r="M207" s="493"/>
      <c r="N207" s="493"/>
      <c r="O207" s="493">
        <v>0</v>
      </c>
      <c r="P207" s="493">
        <v>0</v>
      </c>
      <c r="Q207" s="493">
        <v>0</v>
      </c>
      <c r="R207" s="493">
        <v>0</v>
      </c>
      <c r="S207" s="493">
        <v>0</v>
      </c>
      <c r="T207" s="493">
        <v>0</v>
      </c>
      <c r="U207" s="493">
        <v>0</v>
      </c>
      <c r="V207" s="493">
        <v>0</v>
      </c>
      <c r="W207" s="493">
        <v>0</v>
      </c>
      <c r="X207" s="493">
        <v>0</v>
      </c>
      <c r="Y207" s="493">
        <v>0</v>
      </c>
      <c r="Z207" s="493">
        <v>0</v>
      </c>
      <c r="AA207" s="493">
        <v>25685.020499999999</v>
      </c>
      <c r="AB207" s="493">
        <v>25685.020499999999</v>
      </c>
      <c r="AC207" s="493">
        <v>25685.020499999999</v>
      </c>
      <c r="AD207" s="493">
        <v>25685.020499999999</v>
      </c>
      <c r="AE207" s="493">
        <v>25512.561000000002</v>
      </c>
      <c r="AF207" s="493">
        <v>25512.561000000002</v>
      </c>
      <c r="AG207" s="493">
        <v>25512.561000000002</v>
      </c>
      <c r="AH207" s="493">
        <v>25512.561000000002</v>
      </c>
      <c r="AI207" s="493">
        <v>26130.014999999999</v>
      </c>
      <c r="AJ207" s="493">
        <v>26130.014999999999</v>
      </c>
      <c r="AK207" s="493">
        <v>26130.014999999999</v>
      </c>
      <c r="AL207" s="493">
        <v>26130.014999999999</v>
      </c>
      <c r="AM207" s="493">
        <v>30820.608749999999</v>
      </c>
      <c r="AN207" s="493">
        <v>30820.608749999999</v>
      </c>
      <c r="AO207" s="493">
        <v>30820.608749999999</v>
      </c>
      <c r="AP207" s="493">
        <v>30820.608749999999</v>
      </c>
      <c r="AQ207" s="493">
        <v>32204.692249999996</v>
      </c>
      <c r="AR207" s="493">
        <v>32204.692249999996</v>
      </c>
      <c r="AS207" s="493">
        <v>32204.692249999996</v>
      </c>
      <c r="AT207" s="493">
        <v>32204.692249999996</v>
      </c>
      <c r="AU207" s="493">
        <v>43204.605750000002</v>
      </c>
      <c r="AV207" s="493">
        <v>43204.605750000002</v>
      </c>
      <c r="AW207" s="493">
        <v>43204.605750000002</v>
      </c>
      <c r="AX207" s="493">
        <v>43204.605750000002</v>
      </c>
      <c r="AY207" s="493">
        <v>45813.080750000001</v>
      </c>
      <c r="AZ207" s="493">
        <v>45813.080750000001</v>
      </c>
      <c r="BA207" s="493">
        <v>45813.080750000001</v>
      </c>
      <c r="BB207" s="493">
        <v>45813.080750000001</v>
      </c>
      <c r="BC207" s="493">
        <v>46680.513250000004</v>
      </c>
      <c r="BD207" s="493">
        <v>46680.513250000004</v>
      </c>
      <c r="BE207" s="493">
        <v>46680.513250000004</v>
      </c>
      <c r="BF207" s="493">
        <v>46680.513250000004</v>
      </c>
      <c r="BG207" s="493">
        <v>46861.4035</v>
      </c>
      <c r="BH207" s="493">
        <v>46861.4035</v>
      </c>
      <c r="BI207" s="493">
        <v>46861.4035</v>
      </c>
      <c r="BJ207" s="493">
        <v>46861.4035</v>
      </c>
      <c r="BK207" s="493">
        <v>46362.085999999996</v>
      </c>
      <c r="BL207" s="493">
        <v>49564.228999999992</v>
      </c>
      <c r="BM207" s="493">
        <v>48147.926999999996</v>
      </c>
      <c r="BN207" s="493">
        <v>51654.574000000001</v>
      </c>
      <c r="BO207" s="493">
        <v>52643.783000000003</v>
      </c>
      <c r="BP207" s="493">
        <v>54315.320999999996</v>
      </c>
      <c r="BQ207" s="493">
        <v>54981.123</v>
      </c>
      <c r="BR207" s="493">
        <v>58553.086000000003</v>
      </c>
      <c r="BS207" s="493">
        <v>62290.202000000005</v>
      </c>
      <c r="BT207" s="493">
        <v>59397.39439999999</v>
      </c>
      <c r="BU207" s="493">
        <v>66320.052599999995</v>
      </c>
      <c r="BV207" s="493">
        <v>65230.726650000004</v>
      </c>
      <c r="BW207" s="493">
        <v>63816.154240000003</v>
      </c>
      <c r="BX207" s="493">
        <v>64154.265319999999</v>
      </c>
      <c r="BY207" s="493">
        <v>69230.376369999998</v>
      </c>
      <c r="BZ207" s="493">
        <v>72517.447149999993</v>
      </c>
      <c r="CA207" s="493">
        <v>67262.812000000005</v>
      </c>
      <c r="CB207" s="493">
        <v>66340.171660000007</v>
      </c>
      <c r="CC207" s="493">
        <v>72959.13983</v>
      </c>
      <c r="CD207" s="493">
        <v>72380.855179999999</v>
      </c>
      <c r="CE207" s="493">
        <v>62301.75099</v>
      </c>
      <c r="CF207" s="493">
        <v>89028.909100000004</v>
      </c>
      <c r="CG207" s="493">
        <v>73686.410900000003</v>
      </c>
      <c r="CH207" s="493">
        <v>84786.341830000005</v>
      </c>
      <c r="CI207" s="493">
        <v>76759.222290000005</v>
      </c>
      <c r="CJ207" s="493">
        <v>71627.702270000009</v>
      </c>
      <c r="CK207" s="493">
        <v>79148.536529999998</v>
      </c>
      <c r="CL207" s="493">
        <v>83422.756569999998</v>
      </c>
      <c r="CM207" s="493">
        <v>198645.38735999996</v>
      </c>
      <c r="CN207" s="493">
        <v>193463.40806999995</v>
      </c>
      <c r="CO207" s="493">
        <v>185616.23825999995</v>
      </c>
      <c r="CP207" s="493">
        <v>204701.26474000001</v>
      </c>
      <c r="CQ207" s="493">
        <v>207619.84784999996</v>
      </c>
      <c r="CR207" s="493">
        <v>225721.07060000018</v>
      </c>
      <c r="CS207" s="493">
        <v>230734.71454000007</v>
      </c>
      <c r="CT207" s="493">
        <v>217707.70729999998</v>
      </c>
      <c r="CU207" s="493">
        <v>214326.64565999998</v>
      </c>
      <c r="CV207" s="493">
        <v>223126.96479000003</v>
      </c>
      <c r="CW207" s="493">
        <v>240669.39956999998</v>
      </c>
      <c r="CX207" s="493">
        <v>224168.82668</v>
      </c>
      <c r="CY207" s="493">
        <v>230026.55352999998</v>
      </c>
      <c r="CZ207" s="493">
        <v>146344.79442000002</v>
      </c>
      <c r="DA207" s="493">
        <v>139174.65894000002</v>
      </c>
      <c r="DB207" s="493">
        <v>175867.89536000002</v>
      </c>
      <c r="DC207" s="493"/>
      <c r="DD207" s="493"/>
      <c r="DE207" s="493"/>
      <c r="DF207" s="493"/>
      <c r="DG207" s="493"/>
      <c r="DH207" s="493"/>
      <c r="DI207" s="493"/>
      <c r="DJ207" s="493"/>
      <c r="DK207" s="493"/>
      <c r="DL207" s="493"/>
      <c r="DM207" s="493"/>
      <c r="DN207" s="493"/>
      <c r="DO207" s="493"/>
      <c r="DP207" s="493"/>
      <c r="DQ207" s="493"/>
      <c r="DR207" s="493"/>
      <c r="DS207" s="493"/>
      <c r="DT207" s="493"/>
      <c r="DU207" s="493"/>
      <c r="DV207" s="493"/>
      <c r="DW207" s="493"/>
      <c r="DX207" s="493"/>
      <c r="DY207" s="493"/>
      <c r="DZ207" s="493"/>
    </row>
    <row r="208" spans="2:130" s="1" customFormat="1" ht="13.8">
      <c r="B208" s="489" t="s">
        <v>150</v>
      </c>
      <c r="C208" s="493"/>
      <c r="D208" s="493"/>
      <c r="E208" s="493"/>
      <c r="F208" s="493"/>
      <c r="G208" s="493"/>
      <c r="H208" s="493"/>
      <c r="I208" s="493"/>
      <c r="J208" s="493"/>
      <c r="K208" s="493"/>
      <c r="L208" s="493"/>
      <c r="M208" s="493"/>
      <c r="N208" s="493"/>
      <c r="O208" s="493">
        <v>0</v>
      </c>
      <c r="P208" s="493">
        <v>0</v>
      </c>
      <c r="Q208" s="493">
        <v>0</v>
      </c>
      <c r="R208" s="493">
        <v>0</v>
      </c>
      <c r="S208" s="493">
        <v>0</v>
      </c>
      <c r="T208" s="493">
        <v>0</v>
      </c>
      <c r="U208" s="493">
        <v>0</v>
      </c>
      <c r="V208" s="493">
        <v>0</v>
      </c>
      <c r="W208" s="493">
        <v>0</v>
      </c>
      <c r="X208" s="493">
        <v>0</v>
      </c>
      <c r="Y208" s="493">
        <v>0</v>
      </c>
      <c r="Z208" s="493">
        <v>0</v>
      </c>
      <c r="AA208" s="493">
        <v>0</v>
      </c>
      <c r="AB208" s="493">
        <v>0</v>
      </c>
      <c r="AC208" s="493">
        <v>0</v>
      </c>
      <c r="AD208" s="493">
        <v>0</v>
      </c>
      <c r="AE208" s="493">
        <v>0</v>
      </c>
      <c r="AF208" s="493">
        <v>0</v>
      </c>
      <c r="AG208" s="493">
        <v>0</v>
      </c>
      <c r="AH208" s="493">
        <v>0</v>
      </c>
      <c r="AI208" s="493">
        <v>0</v>
      </c>
      <c r="AJ208" s="493">
        <v>0</v>
      </c>
      <c r="AK208" s="493">
        <v>0</v>
      </c>
      <c r="AL208" s="493">
        <v>0</v>
      </c>
      <c r="AM208" s="493">
        <v>0</v>
      </c>
      <c r="AN208" s="493">
        <v>0</v>
      </c>
      <c r="AO208" s="493">
        <v>0</v>
      </c>
      <c r="AP208" s="493">
        <v>0</v>
      </c>
      <c r="AQ208" s="493">
        <v>0</v>
      </c>
      <c r="AR208" s="493">
        <v>0</v>
      </c>
      <c r="AS208" s="493">
        <v>0</v>
      </c>
      <c r="AT208" s="493">
        <v>0</v>
      </c>
      <c r="AU208" s="493">
        <v>0</v>
      </c>
      <c r="AV208" s="493">
        <v>0</v>
      </c>
      <c r="AW208" s="493">
        <v>0</v>
      </c>
      <c r="AX208" s="493">
        <v>0</v>
      </c>
      <c r="AY208" s="493">
        <v>0</v>
      </c>
      <c r="AZ208" s="493">
        <v>0</v>
      </c>
      <c r="BA208" s="493">
        <v>0</v>
      </c>
      <c r="BB208" s="493">
        <v>0</v>
      </c>
      <c r="BC208" s="493">
        <v>0</v>
      </c>
      <c r="BD208" s="493">
        <v>0</v>
      </c>
      <c r="BE208" s="493">
        <v>0</v>
      </c>
      <c r="BF208" s="493">
        <v>0</v>
      </c>
      <c r="BG208" s="493">
        <v>0</v>
      </c>
      <c r="BH208" s="493">
        <v>0</v>
      </c>
      <c r="BI208" s="493">
        <v>0</v>
      </c>
      <c r="BJ208" s="493">
        <v>0</v>
      </c>
      <c r="BK208" s="493">
        <v>0</v>
      </c>
      <c r="BL208" s="493">
        <v>0</v>
      </c>
      <c r="BM208" s="493">
        <v>0</v>
      </c>
      <c r="BN208" s="493">
        <v>0</v>
      </c>
      <c r="BO208" s="493">
        <v>0</v>
      </c>
      <c r="BP208" s="493">
        <v>0</v>
      </c>
      <c r="BQ208" s="493">
        <v>0</v>
      </c>
      <c r="BR208" s="493">
        <v>0</v>
      </c>
      <c r="BS208" s="493">
        <v>17602.728999999999</v>
      </c>
      <c r="BT208" s="493">
        <v>18134.116999999998</v>
      </c>
      <c r="BU208" s="493">
        <v>19217.447</v>
      </c>
      <c r="BV208" s="493">
        <v>19243.885000000002</v>
      </c>
      <c r="BW208" s="493">
        <v>18371.642</v>
      </c>
      <c r="BX208" s="493">
        <v>18669.074570000001</v>
      </c>
      <c r="BY208" s="493">
        <v>19875.919000000002</v>
      </c>
      <c r="BZ208" s="493">
        <v>19646.351900000001</v>
      </c>
      <c r="CA208" s="493">
        <v>18128.256000000001</v>
      </c>
      <c r="CB208" s="493">
        <v>19162.911820000001</v>
      </c>
      <c r="CC208" s="493">
        <v>19736.737000000001</v>
      </c>
      <c r="CD208" s="493">
        <v>20732.719000000001</v>
      </c>
      <c r="CE208" s="493">
        <v>18971.57991</v>
      </c>
      <c r="CF208" s="493">
        <v>24768.050000000003</v>
      </c>
      <c r="CG208" s="493">
        <v>20621.96</v>
      </c>
      <c r="CH208" s="493">
        <v>23594.667000000001</v>
      </c>
      <c r="CI208" s="493">
        <v>22352.005129999998</v>
      </c>
      <c r="CJ208" s="493">
        <v>24120.288060000003</v>
      </c>
      <c r="CK208" s="493">
        <v>24724.703759999997</v>
      </c>
      <c r="CL208" s="493">
        <v>24967.303309999999</v>
      </c>
      <c r="CM208" s="493">
        <v>62364.388229999997</v>
      </c>
      <c r="CN208" s="493">
        <v>61413.952179999993</v>
      </c>
      <c r="CO208" s="493">
        <v>40722.54</v>
      </c>
      <c r="CP208" s="493">
        <v>48117.167679999999</v>
      </c>
      <c r="CQ208" s="493">
        <v>61863.533449999995</v>
      </c>
      <c r="CR208" s="493">
        <v>60920.95809</v>
      </c>
      <c r="CS208" s="493">
        <v>54906.328800000003</v>
      </c>
      <c r="CT208" s="493">
        <v>58287.238890000001</v>
      </c>
      <c r="CU208" s="493">
        <v>59880.284810000005</v>
      </c>
      <c r="CV208" s="493">
        <v>59896.838080000001</v>
      </c>
      <c r="CW208" s="493">
        <v>65354.66406000001</v>
      </c>
      <c r="CX208" s="493">
        <v>59322.398699999998</v>
      </c>
      <c r="CY208" s="493">
        <v>70454.39056</v>
      </c>
      <c r="CZ208" s="493">
        <v>53326.154399999999</v>
      </c>
      <c r="DA208" s="493">
        <v>43345.536900000006</v>
      </c>
      <c r="DB208" s="493">
        <v>52232.665380000006</v>
      </c>
      <c r="DC208" s="493"/>
      <c r="DD208" s="493"/>
      <c r="DE208" s="493"/>
      <c r="DF208" s="493"/>
      <c r="DG208" s="493"/>
      <c r="DH208" s="493"/>
      <c r="DI208" s="493"/>
      <c r="DJ208" s="493"/>
      <c r="DK208" s="493"/>
      <c r="DL208" s="493"/>
      <c r="DM208" s="493"/>
      <c r="DN208" s="493"/>
      <c r="DO208" s="493"/>
      <c r="DP208" s="493"/>
      <c r="DQ208" s="493"/>
      <c r="DR208" s="493"/>
      <c r="DS208" s="493"/>
      <c r="DT208" s="493"/>
      <c r="DU208" s="493"/>
      <c r="DV208" s="493"/>
      <c r="DW208" s="493"/>
      <c r="DX208" s="493"/>
      <c r="DY208" s="493"/>
      <c r="DZ208" s="493"/>
    </row>
    <row r="209" spans="2:130" s="1" customFormat="1" ht="13.8">
      <c r="B209" s="489" t="s">
        <v>151</v>
      </c>
      <c r="C209" s="493"/>
      <c r="D209" s="493"/>
      <c r="E209" s="493"/>
      <c r="F209" s="493"/>
      <c r="G209" s="493"/>
      <c r="H209" s="493"/>
      <c r="I209" s="493"/>
      <c r="J209" s="493"/>
      <c r="K209" s="493"/>
      <c r="L209" s="493"/>
      <c r="M209" s="493"/>
      <c r="N209" s="493"/>
      <c r="O209" s="493">
        <v>0</v>
      </c>
      <c r="P209" s="493">
        <v>0</v>
      </c>
      <c r="Q209" s="493">
        <v>0</v>
      </c>
      <c r="R209" s="493">
        <v>0</v>
      </c>
      <c r="S209" s="493">
        <v>0</v>
      </c>
      <c r="T209" s="493">
        <v>0</v>
      </c>
      <c r="U209" s="493">
        <v>0</v>
      </c>
      <c r="V209" s="493">
        <v>0</v>
      </c>
      <c r="W209" s="493">
        <v>0</v>
      </c>
      <c r="X209" s="493">
        <v>0</v>
      </c>
      <c r="Y209" s="493">
        <v>0</v>
      </c>
      <c r="Z209" s="493">
        <v>0</v>
      </c>
      <c r="AA209" s="493">
        <v>0</v>
      </c>
      <c r="AB209" s="493">
        <v>0</v>
      </c>
      <c r="AC209" s="493">
        <v>0</v>
      </c>
      <c r="AD209" s="493">
        <v>0</v>
      </c>
      <c r="AE209" s="493">
        <v>0</v>
      </c>
      <c r="AF209" s="493">
        <v>0</v>
      </c>
      <c r="AG209" s="493">
        <v>0</v>
      </c>
      <c r="AH209" s="493">
        <v>0</v>
      </c>
      <c r="AI209" s="493">
        <v>0</v>
      </c>
      <c r="AJ209" s="493">
        <v>0</v>
      </c>
      <c r="AK209" s="493">
        <v>0</v>
      </c>
      <c r="AL209" s="493">
        <v>0</v>
      </c>
      <c r="AM209" s="493">
        <v>0</v>
      </c>
      <c r="AN209" s="493">
        <v>0</v>
      </c>
      <c r="AO209" s="493">
        <v>0</v>
      </c>
      <c r="AP209" s="493">
        <v>0</v>
      </c>
      <c r="AQ209" s="493">
        <v>0</v>
      </c>
      <c r="AR209" s="493">
        <v>0</v>
      </c>
      <c r="AS209" s="493">
        <v>0</v>
      </c>
      <c r="AT209" s="493">
        <v>0</v>
      </c>
      <c r="AU209" s="493">
        <v>0</v>
      </c>
      <c r="AV209" s="493">
        <v>0</v>
      </c>
      <c r="AW209" s="493">
        <v>0</v>
      </c>
      <c r="AX209" s="493">
        <v>0</v>
      </c>
      <c r="AY209" s="493">
        <v>0</v>
      </c>
      <c r="AZ209" s="493">
        <v>0</v>
      </c>
      <c r="BA209" s="493">
        <v>0</v>
      </c>
      <c r="BB209" s="493">
        <v>0</v>
      </c>
      <c r="BC209" s="493">
        <v>0</v>
      </c>
      <c r="BD209" s="493">
        <v>0</v>
      </c>
      <c r="BE209" s="493">
        <v>0</v>
      </c>
      <c r="BF209" s="493">
        <v>0</v>
      </c>
      <c r="BG209" s="493">
        <v>0</v>
      </c>
      <c r="BH209" s="493">
        <v>0</v>
      </c>
      <c r="BI209" s="493">
        <v>0</v>
      </c>
      <c r="BJ209" s="493">
        <v>0</v>
      </c>
      <c r="BK209" s="493">
        <v>0</v>
      </c>
      <c r="BL209" s="493">
        <v>0</v>
      </c>
      <c r="BM209" s="493">
        <v>0</v>
      </c>
      <c r="BN209" s="493">
        <v>0</v>
      </c>
      <c r="BO209" s="493">
        <v>0</v>
      </c>
      <c r="BP209" s="493">
        <v>0</v>
      </c>
      <c r="BQ209" s="493">
        <v>0</v>
      </c>
      <c r="BR209" s="493">
        <v>0</v>
      </c>
      <c r="BS209" s="493">
        <v>27552.938000000002</v>
      </c>
      <c r="BT209" s="493">
        <v>25435.665000000001</v>
      </c>
      <c r="BU209" s="493">
        <v>28858.986000000001</v>
      </c>
      <c r="BV209" s="493">
        <v>31964.098480000001</v>
      </c>
      <c r="BW209" s="493">
        <v>29799.71774</v>
      </c>
      <c r="BX209" s="493">
        <v>32010.004400000002</v>
      </c>
      <c r="BY209" s="493">
        <v>33426.690999999999</v>
      </c>
      <c r="BZ209" s="493">
        <v>36929.659</v>
      </c>
      <c r="CA209" s="493">
        <v>32600.219000000001</v>
      </c>
      <c r="CB209" s="493">
        <v>35911.337</v>
      </c>
      <c r="CC209" s="493">
        <v>36973.694630000005</v>
      </c>
      <c r="CD209" s="493">
        <v>33406.520050000006</v>
      </c>
      <c r="CE209" s="493">
        <v>33755.225630000001</v>
      </c>
      <c r="CF209" s="493">
        <v>34815.123099999997</v>
      </c>
      <c r="CG209" s="493">
        <v>37244.067999999999</v>
      </c>
      <c r="CH209" s="493">
        <v>36419.277099999999</v>
      </c>
      <c r="CI209" s="493">
        <v>32912.533659999994</v>
      </c>
      <c r="CJ209" s="493">
        <v>35194.966189999999</v>
      </c>
      <c r="CK209" s="493">
        <v>36044.352930000001</v>
      </c>
      <c r="CL209" s="493">
        <v>35101.412969999998</v>
      </c>
      <c r="CM209" s="493">
        <v>64382.49154000001</v>
      </c>
      <c r="CN209" s="493">
        <v>59394.566249999989</v>
      </c>
      <c r="CO209" s="493">
        <v>56311.017019999999</v>
      </c>
      <c r="CP209" s="493">
        <v>68664.559550000005</v>
      </c>
      <c r="CQ209" s="493">
        <v>59031.18718999999</v>
      </c>
      <c r="CR209" s="493">
        <v>67073.858680000005</v>
      </c>
      <c r="CS209" s="493">
        <v>79148.985499999981</v>
      </c>
      <c r="CT209" s="493">
        <v>53194.844250000002</v>
      </c>
      <c r="CU209" s="493">
        <v>71270.266410000011</v>
      </c>
      <c r="CV209" s="493">
        <v>68386.413489999992</v>
      </c>
      <c r="CW209" s="493">
        <v>77063.363980000009</v>
      </c>
      <c r="CX209" s="493">
        <v>71412.781010000006</v>
      </c>
      <c r="CY209" s="493">
        <v>73943.136469999998</v>
      </c>
      <c r="CZ209" s="493">
        <v>68279.724210000015</v>
      </c>
      <c r="DA209" s="493">
        <v>56900.872990000003</v>
      </c>
      <c r="DB209" s="493">
        <v>74997.389159999992</v>
      </c>
      <c r="DC209" s="493"/>
      <c r="DD209" s="493"/>
      <c r="DE209" s="493"/>
      <c r="DF209" s="493"/>
      <c r="DG209" s="493"/>
      <c r="DH209" s="493"/>
      <c r="DI209" s="493"/>
      <c r="DJ209" s="493"/>
      <c r="DK209" s="493"/>
      <c r="DL209" s="493"/>
      <c r="DM209" s="493"/>
      <c r="DN209" s="493"/>
      <c r="DO209" s="493"/>
      <c r="DP209" s="493"/>
      <c r="DQ209" s="493"/>
      <c r="DR209" s="493"/>
      <c r="DS209" s="493"/>
      <c r="DT209" s="493"/>
      <c r="DU209" s="493"/>
      <c r="DV209" s="493"/>
      <c r="DW209" s="493"/>
      <c r="DX209" s="493"/>
      <c r="DY209" s="493"/>
      <c r="DZ209" s="493"/>
    </row>
    <row r="210" spans="2:130" s="1" customFormat="1" ht="13.8">
      <c r="B210" s="489" t="s">
        <v>152</v>
      </c>
      <c r="C210" s="493"/>
      <c r="D210" s="493"/>
      <c r="E210" s="493"/>
      <c r="F210" s="493"/>
      <c r="G210" s="493"/>
      <c r="H210" s="493"/>
      <c r="I210" s="493"/>
      <c r="J210" s="493"/>
      <c r="K210" s="493"/>
      <c r="L210" s="493"/>
      <c r="M210" s="493"/>
      <c r="N210" s="493"/>
      <c r="O210" s="493">
        <v>0</v>
      </c>
      <c r="P210" s="493">
        <v>0</v>
      </c>
      <c r="Q210" s="493">
        <v>0</v>
      </c>
      <c r="R210" s="493">
        <v>0</v>
      </c>
      <c r="S210" s="493">
        <v>0</v>
      </c>
      <c r="T210" s="493">
        <v>0</v>
      </c>
      <c r="U210" s="493">
        <v>0</v>
      </c>
      <c r="V210" s="493">
        <v>0</v>
      </c>
      <c r="W210" s="493">
        <v>0</v>
      </c>
      <c r="X210" s="493">
        <v>0</v>
      </c>
      <c r="Y210" s="493">
        <v>0</v>
      </c>
      <c r="Z210" s="493">
        <v>0</v>
      </c>
      <c r="AA210" s="493">
        <v>0</v>
      </c>
      <c r="AB210" s="493">
        <v>0</v>
      </c>
      <c r="AC210" s="493">
        <v>0</v>
      </c>
      <c r="AD210" s="493">
        <v>0</v>
      </c>
      <c r="AE210" s="493">
        <v>0</v>
      </c>
      <c r="AF210" s="493">
        <v>0</v>
      </c>
      <c r="AG210" s="493">
        <v>0</v>
      </c>
      <c r="AH210" s="493">
        <v>0</v>
      </c>
      <c r="AI210" s="493">
        <v>0</v>
      </c>
      <c r="AJ210" s="493">
        <v>0</v>
      </c>
      <c r="AK210" s="493">
        <v>0</v>
      </c>
      <c r="AL210" s="493">
        <v>0</v>
      </c>
      <c r="AM210" s="493">
        <v>0</v>
      </c>
      <c r="AN210" s="493">
        <v>0</v>
      </c>
      <c r="AO210" s="493">
        <v>0</v>
      </c>
      <c r="AP210" s="493">
        <v>0</v>
      </c>
      <c r="AQ210" s="493">
        <v>0</v>
      </c>
      <c r="AR210" s="493">
        <v>0</v>
      </c>
      <c r="AS210" s="493">
        <v>0</v>
      </c>
      <c r="AT210" s="493">
        <v>0</v>
      </c>
      <c r="AU210" s="493">
        <v>0</v>
      </c>
      <c r="AV210" s="493">
        <v>0</v>
      </c>
      <c r="AW210" s="493">
        <v>0</v>
      </c>
      <c r="AX210" s="493">
        <v>0</v>
      </c>
      <c r="AY210" s="493">
        <v>0</v>
      </c>
      <c r="AZ210" s="493">
        <v>0</v>
      </c>
      <c r="BA210" s="493">
        <v>0</v>
      </c>
      <c r="BB210" s="493">
        <v>0</v>
      </c>
      <c r="BC210" s="493">
        <v>0</v>
      </c>
      <c r="BD210" s="493">
        <v>0</v>
      </c>
      <c r="BE210" s="493">
        <v>0</v>
      </c>
      <c r="BF210" s="493">
        <v>0</v>
      </c>
      <c r="BG210" s="493">
        <v>0</v>
      </c>
      <c r="BH210" s="493">
        <v>0</v>
      </c>
      <c r="BI210" s="493">
        <v>0</v>
      </c>
      <c r="BJ210" s="493">
        <v>0</v>
      </c>
      <c r="BK210" s="493">
        <v>0</v>
      </c>
      <c r="BL210" s="493">
        <v>0</v>
      </c>
      <c r="BM210" s="493">
        <v>0</v>
      </c>
      <c r="BN210" s="493">
        <v>0</v>
      </c>
      <c r="BO210" s="493">
        <v>0</v>
      </c>
      <c r="BP210" s="493">
        <v>0</v>
      </c>
      <c r="BQ210" s="493">
        <v>0</v>
      </c>
      <c r="BR210" s="493">
        <v>0</v>
      </c>
      <c r="BS210" s="493">
        <v>14277.992000000002</v>
      </c>
      <c r="BT210" s="493">
        <v>13121.323</v>
      </c>
      <c r="BU210" s="493">
        <v>15641.324000000001</v>
      </c>
      <c r="BV210" s="493">
        <v>11308.136999999999</v>
      </c>
      <c r="BW210" s="493">
        <v>13485.573</v>
      </c>
      <c r="BX210" s="493">
        <v>11551.17</v>
      </c>
      <c r="BY210" s="493">
        <v>13549.221450000001</v>
      </c>
      <c r="BZ210" s="493">
        <v>13914.458999999999</v>
      </c>
      <c r="CA210" s="493">
        <v>14315.58</v>
      </c>
      <c r="CB210" s="493">
        <v>8940.3290699999998</v>
      </c>
      <c r="CC210" s="493">
        <v>14307.1752</v>
      </c>
      <c r="CD210" s="493">
        <v>16196.46603</v>
      </c>
      <c r="CE210" s="493">
        <v>7432.7639999999992</v>
      </c>
      <c r="CF210" s="493">
        <v>16256.617</v>
      </c>
      <c r="CG210" s="493">
        <v>12798.714</v>
      </c>
      <c r="CH210" s="493">
        <v>10278.345949999999</v>
      </c>
      <c r="CI210" s="493">
        <v>6767.3059999999996</v>
      </c>
      <c r="CJ210" s="493">
        <v>7329.3032199999998</v>
      </c>
      <c r="CK210" s="493">
        <v>10221.68599</v>
      </c>
      <c r="CL210" s="493">
        <v>7447.1459999999997</v>
      </c>
      <c r="CM210" s="493">
        <v>40084.755469999989</v>
      </c>
      <c r="CN210" s="493">
        <v>47326.898330000004</v>
      </c>
      <c r="CO210" s="493">
        <v>55351.927080000001</v>
      </c>
      <c r="CP210" s="493">
        <v>58784.085930000008</v>
      </c>
      <c r="CQ210" s="493">
        <v>51126.952730000012</v>
      </c>
      <c r="CR210" s="493">
        <v>55816.014040000002</v>
      </c>
      <c r="CS210" s="493">
        <v>61300.502220000009</v>
      </c>
      <c r="CT210" s="493">
        <v>62669.109279999997</v>
      </c>
      <c r="CU210" s="493">
        <v>37712.710269999996</v>
      </c>
      <c r="CV210" s="493">
        <v>55520.132950000007</v>
      </c>
      <c r="CW210" s="493">
        <v>60666.732359999995</v>
      </c>
      <c r="CX210" s="493">
        <v>59045.926850000003</v>
      </c>
      <c r="CY210" s="493">
        <v>70889.671929999997</v>
      </c>
      <c r="CZ210" s="493">
        <v>14720.63523</v>
      </c>
      <c r="DA210" s="493">
        <v>20871.119320000005</v>
      </c>
      <c r="DB210" s="493">
        <v>27455.629710000001</v>
      </c>
      <c r="DC210" s="493"/>
      <c r="DD210" s="493"/>
      <c r="DE210" s="493"/>
      <c r="DF210" s="493"/>
      <c r="DG210" s="493"/>
      <c r="DH210" s="493"/>
      <c r="DI210" s="493"/>
      <c r="DJ210" s="493"/>
      <c r="DK210" s="493"/>
      <c r="DL210" s="493"/>
      <c r="DM210" s="493"/>
      <c r="DN210" s="493"/>
      <c r="DO210" s="493"/>
      <c r="DP210" s="493"/>
      <c r="DQ210" s="493"/>
      <c r="DR210" s="493"/>
      <c r="DS210" s="493"/>
      <c r="DT210" s="493"/>
      <c r="DU210" s="493"/>
      <c r="DV210" s="493"/>
      <c r="DW210" s="493"/>
      <c r="DX210" s="493"/>
      <c r="DY210" s="493"/>
      <c r="DZ210" s="493"/>
    </row>
    <row r="211" spans="2:130" s="1" customFormat="1" ht="13.8">
      <c r="B211" s="489" t="s">
        <v>664</v>
      </c>
      <c r="C211" s="493"/>
      <c r="D211" s="493"/>
      <c r="E211" s="493"/>
      <c r="F211" s="493"/>
      <c r="G211" s="493"/>
      <c r="H211" s="493"/>
      <c r="I211" s="493"/>
      <c r="J211" s="493"/>
      <c r="K211" s="493"/>
      <c r="L211" s="493"/>
      <c r="M211" s="493"/>
      <c r="N211" s="493"/>
      <c r="O211" s="493">
        <v>0</v>
      </c>
      <c r="P211" s="493">
        <v>0</v>
      </c>
      <c r="Q211" s="493">
        <v>0</v>
      </c>
      <c r="R211" s="493">
        <v>0</v>
      </c>
      <c r="S211" s="493">
        <v>0</v>
      </c>
      <c r="T211" s="493">
        <v>0</v>
      </c>
      <c r="U211" s="493">
        <v>0</v>
      </c>
      <c r="V211" s="493">
        <v>0</v>
      </c>
      <c r="W211" s="493">
        <v>0</v>
      </c>
      <c r="X211" s="493">
        <v>0</v>
      </c>
      <c r="Y211" s="493">
        <v>0</v>
      </c>
      <c r="Z211" s="493">
        <v>0</v>
      </c>
      <c r="AA211" s="493">
        <v>11.043093369977774</v>
      </c>
      <c r="AB211" s="493">
        <v>11.043093369977774</v>
      </c>
      <c r="AC211" s="493">
        <v>11.043093369977774</v>
      </c>
      <c r="AD211" s="493">
        <v>11.043093369977774</v>
      </c>
      <c r="AE211" s="493">
        <v>7.4079926083968211</v>
      </c>
      <c r="AF211" s="493">
        <v>7.4079926083968211</v>
      </c>
      <c r="AG211" s="493">
        <v>7.4079926083968211</v>
      </c>
      <c r="AH211" s="493">
        <v>7.4079926083968211</v>
      </c>
      <c r="AI211" s="493">
        <v>6.1819249999999997</v>
      </c>
      <c r="AJ211" s="493">
        <v>6.1819249999999997</v>
      </c>
      <c r="AK211" s="493">
        <v>6.1819249999999997</v>
      </c>
      <c r="AL211" s="493">
        <v>6.1819249999999997</v>
      </c>
      <c r="AM211" s="493">
        <v>8.2911381075631283</v>
      </c>
      <c r="AN211" s="493">
        <v>8.2911381075631283</v>
      </c>
      <c r="AO211" s="493">
        <v>8.2911381075631283</v>
      </c>
      <c r="AP211" s="493">
        <v>8.2911381075631283</v>
      </c>
      <c r="AQ211" s="493">
        <v>8.81587914387773</v>
      </c>
      <c r="AR211" s="493">
        <v>8.81587914387773</v>
      </c>
      <c r="AS211" s="493">
        <v>8.81587914387773</v>
      </c>
      <c r="AT211" s="493">
        <v>8.81587914387773</v>
      </c>
      <c r="AU211" s="493">
        <v>11.981251936466448</v>
      </c>
      <c r="AV211" s="493">
        <v>11.981251936466448</v>
      </c>
      <c r="AW211" s="493">
        <v>11.981251936466448</v>
      </c>
      <c r="AX211" s="493">
        <v>11.981251936466448</v>
      </c>
      <c r="AY211" s="493">
        <v>17.940430039646564</v>
      </c>
      <c r="AZ211" s="493">
        <v>17.940430039646564</v>
      </c>
      <c r="BA211" s="493">
        <v>17.940430039646564</v>
      </c>
      <c r="BB211" s="493">
        <v>17.940430039646564</v>
      </c>
      <c r="BC211" s="493">
        <v>21.767772692335832</v>
      </c>
      <c r="BD211" s="493">
        <v>21.767772692335832</v>
      </c>
      <c r="BE211" s="493">
        <v>21.767772692335832</v>
      </c>
      <c r="BF211" s="493">
        <v>21.767772692335832</v>
      </c>
      <c r="BG211" s="493">
        <v>30.680882623455883</v>
      </c>
      <c r="BH211" s="493">
        <v>30.680882623455883</v>
      </c>
      <c r="BI211" s="493">
        <v>30.680882623455883</v>
      </c>
      <c r="BJ211" s="493">
        <v>30.680882623455883</v>
      </c>
      <c r="BK211" s="493">
        <v>41.792312943971524</v>
      </c>
      <c r="BL211" s="493">
        <v>35.74853878353143</v>
      </c>
      <c r="BM211" s="493">
        <v>37.340473091743917</v>
      </c>
      <c r="BN211" s="493">
        <v>35.835294219649278</v>
      </c>
      <c r="BO211" s="493">
        <v>41.077097712394711</v>
      </c>
      <c r="BP211" s="493">
        <v>52.23737423859049</v>
      </c>
      <c r="BQ211" s="493">
        <v>62.003546993532737</v>
      </c>
      <c r="BR211" s="493">
        <v>52.308283773533333</v>
      </c>
      <c r="BS211" s="493">
        <v>46.972604565529529</v>
      </c>
      <c r="BT211" s="493">
        <v>65.239044423431068</v>
      </c>
      <c r="BU211" s="493">
        <v>67.60844652843187</v>
      </c>
      <c r="BV211" s="493">
        <v>47.985823829739573</v>
      </c>
      <c r="BW211" s="493">
        <v>49.089475232066007</v>
      </c>
      <c r="BX211" s="493">
        <v>61.230615341114586</v>
      </c>
      <c r="BY211" s="493">
        <v>63.518990878825505</v>
      </c>
      <c r="BZ211" s="493">
        <v>56.345808245576855</v>
      </c>
      <c r="CA211" s="493">
        <v>50.18481633225025</v>
      </c>
      <c r="CB211" s="493">
        <v>61.362169103823248</v>
      </c>
      <c r="CC211" s="493">
        <v>65.237428618777599</v>
      </c>
      <c r="CD211" s="493">
        <v>53.749107489319371</v>
      </c>
      <c r="CE211" s="493">
        <v>56.258914524839852</v>
      </c>
      <c r="CF211" s="493">
        <v>78.069535225290423</v>
      </c>
      <c r="CG211" s="493">
        <v>56.411547091849172</v>
      </c>
      <c r="CH211" s="493">
        <v>61.352719208179536</v>
      </c>
      <c r="CI211" s="493">
        <v>58.953704876056733</v>
      </c>
      <c r="CJ211" s="493">
        <v>65.856936204528807</v>
      </c>
      <c r="CK211" s="493">
        <v>76.526643470812644</v>
      </c>
      <c r="CL211" s="493">
        <v>81.581744330355505</v>
      </c>
      <c r="CM211" s="493">
        <v>71.098232630432165</v>
      </c>
      <c r="CN211" s="493">
        <v>78.59812494788703</v>
      </c>
      <c r="CO211" s="493">
        <v>86.039915570371178</v>
      </c>
      <c r="CP211" s="493">
        <v>87.904511912612264</v>
      </c>
      <c r="CQ211" s="493">
        <v>67.562110480000001</v>
      </c>
      <c r="CR211" s="493">
        <v>80.810263280000001</v>
      </c>
      <c r="CS211" s="493">
        <v>83.346960109999998</v>
      </c>
      <c r="CT211" s="493">
        <v>91.346694649999989</v>
      </c>
      <c r="CU211" s="493">
        <v>68.42918450325331</v>
      </c>
      <c r="CV211" s="493">
        <v>69.57670725849151</v>
      </c>
      <c r="CW211" s="493">
        <v>74.118091757500451</v>
      </c>
      <c r="CX211" s="493">
        <v>85.806638088882295</v>
      </c>
      <c r="CY211" s="493">
        <v>82.712666732277867</v>
      </c>
      <c r="CZ211" s="493">
        <v>71.774618791458209</v>
      </c>
      <c r="DA211" s="493">
        <v>90.475874553759013</v>
      </c>
      <c r="DB211" s="493">
        <v>100.24352033685459</v>
      </c>
      <c r="DC211" s="493"/>
      <c r="DD211" s="493"/>
      <c r="DE211" s="493"/>
      <c r="DF211" s="493"/>
      <c r="DG211" s="493"/>
      <c r="DH211" s="493"/>
      <c r="DI211" s="493"/>
      <c r="DJ211" s="493"/>
      <c r="DK211" s="493"/>
      <c r="DL211" s="493"/>
      <c r="DM211" s="493"/>
      <c r="DN211" s="493"/>
      <c r="DO211" s="493"/>
      <c r="DP211" s="493"/>
      <c r="DQ211" s="493"/>
      <c r="DR211" s="493"/>
      <c r="DS211" s="493"/>
      <c r="DT211" s="493"/>
      <c r="DU211" s="493"/>
      <c r="DV211" s="493"/>
      <c r="DW211" s="493"/>
      <c r="DX211" s="493"/>
      <c r="DY211" s="493"/>
      <c r="DZ211" s="493"/>
    </row>
    <row r="212" spans="2:130" s="1" customFormat="1" ht="13.8">
      <c r="B212" s="489" t="s">
        <v>665</v>
      </c>
      <c r="C212" s="493"/>
      <c r="D212" s="493"/>
      <c r="E212" s="493"/>
      <c r="F212" s="493"/>
      <c r="G212" s="493"/>
      <c r="H212" s="493"/>
      <c r="I212" s="493"/>
      <c r="J212" s="493"/>
      <c r="K212" s="493"/>
      <c r="L212" s="493"/>
      <c r="M212" s="493"/>
      <c r="N212" s="493"/>
      <c r="O212" s="493">
        <v>0</v>
      </c>
      <c r="P212" s="493">
        <v>0</v>
      </c>
      <c r="Q212" s="493">
        <v>0</v>
      </c>
      <c r="R212" s="493">
        <v>0</v>
      </c>
      <c r="S212" s="493">
        <v>0</v>
      </c>
      <c r="T212" s="493">
        <v>0</v>
      </c>
      <c r="U212" s="493">
        <v>0</v>
      </c>
      <c r="V212" s="493">
        <v>0</v>
      </c>
      <c r="W212" s="493">
        <v>0</v>
      </c>
      <c r="X212" s="493">
        <v>0</v>
      </c>
      <c r="Y212" s="493">
        <v>0</v>
      </c>
      <c r="Z212" s="493">
        <v>0</v>
      </c>
      <c r="AA212" s="493">
        <v>23570.762500000001</v>
      </c>
      <c r="AB212" s="493">
        <v>23570.762500000001</v>
      </c>
      <c r="AC212" s="493">
        <v>23570.762500000001</v>
      </c>
      <c r="AD212" s="493">
        <v>23570.762500000001</v>
      </c>
      <c r="AE212" s="493">
        <v>17638.61275</v>
      </c>
      <c r="AF212" s="493">
        <v>17638.61275</v>
      </c>
      <c r="AG212" s="493">
        <v>17638.61275</v>
      </c>
      <c r="AH212" s="493">
        <v>17638.61275</v>
      </c>
      <c r="AI212" s="493">
        <v>16472.396000000001</v>
      </c>
      <c r="AJ212" s="493">
        <v>16472.396000000001</v>
      </c>
      <c r="AK212" s="493">
        <v>16472.396000000001</v>
      </c>
      <c r="AL212" s="493">
        <v>16472.396000000001</v>
      </c>
      <c r="AM212" s="493">
        <v>18936.062750000001</v>
      </c>
      <c r="AN212" s="493">
        <v>18936.062750000001</v>
      </c>
      <c r="AO212" s="493">
        <v>18936.062750000001</v>
      </c>
      <c r="AP212" s="493">
        <v>18936.062750000001</v>
      </c>
      <c r="AQ212" s="493">
        <v>19963.473000000002</v>
      </c>
      <c r="AR212" s="493">
        <v>19963.473000000002</v>
      </c>
      <c r="AS212" s="493">
        <v>19963.473000000002</v>
      </c>
      <c r="AT212" s="493">
        <v>19963.473000000002</v>
      </c>
      <c r="AU212" s="493">
        <v>30708.05975</v>
      </c>
      <c r="AV212" s="493">
        <v>30708.05975</v>
      </c>
      <c r="AW212" s="493">
        <v>30708.05975</v>
      </c>
      <c r="AX212" s="493">
        <v>30708.05975</v>
      </c>
      <c r="AY212" s="493">
        <v>55994.798999999999</v>
      </c>
      <c r="AZ212" s="493">
        <v>55994.798999999999</v>
      </c>
      <c r="BA212" s="493">
        <v>55994.798999999999</v>
      </c>
      <c r="BB212" s="493">
        <v>55994.798999999999</v>
      </c>
      <c r="BC212" s="493">
        <v>43018.328500000003</v>
      </c>
      <c r="BD212" s="493">
        <v>43018.328500000003</v>
      </c>
      <c r="BE212" s="493">
        <v>43018.328500000003</v>
      </c>
      <c r="BF212" s="493">
        <v>43018.328500000003</v>
      </c>
      <c r="BG212" s="493">
        <v>66399.7215</v>
      </c>
      <c r="BH212" s="493">
        <v>66399.7215</v>
      </c>
      <c r="BI212" s="493">
        <v>66399.7215</v>
      </c>
      <c r="BJ212" s="493">
        <v>66399.7215</v>
      </c>
      <c r="BK212" s="493">
        <v>65739.184000000008</v>
      </c>
      <c r="BL212" s="493">
        <v>88540.337</v>
      </c>
      <c r="BM212" s="493">
        <v>93252.127000000008</v>
      </c>
      <c r="BN212" s="493">
        <v>89540.866999999998</v>
      </c>
      <c r="BO212" s="493">
        <v>73538.502000000008</v>
      </c>
      <c r="BP212" s="493">
        <v>77876.767999999996</v>
      </c>
      <c r="BQ212" s="493">
        <v>106097.269</v>
      </c>
      <c r="BR212" s="493">
        <v>86423.329999999987</v>
      </c>
      <c r="BS212" s="493">
        <v>81473.044999999998</v>
      </c>
      <c r="BT212" s="493">
        <v>104543.45385000001</v>
      </c>
      <c r="BU212" s="493">
        <v>133501.51951999997</v>
      </c>
      <c r="BV212" s="493">
        <v>113390.0508</v>
      </c>
      <c r="BW212" s="493">
        <v>100937.5794</v>
      </c>
      <c r="BX212" s="493">
        <v>104658.64231</v>
      </c>
      <c r="BY212" s="493">
        <v>113316.81204999998</v>
      </c>
      <c r="BZ212" s="493">
        <v>117616.07959000001</v>
      </c>
      <c r="CA212" s="493">
        <v>88030.341229999991</v>
      </c>
      <c r="CB212" s="493">
        <v>101586.13235999999</v>
      </c>
      <c r="CC212" s="493">
        <v>130900.79084999999</v>
      </c>
      <c r="CD212" s="493">
        <v>119005.28687000001</v>
      </c>
      <c r="CE212" s="493">
        <v>108686.33815</v>
      </c>
      <c r="CF212" s="493">
        <v>141725.39104999998</v>
      </c>
      <c r="CG212" s="493">
        <v>137705.17171</v>
      </c>
      <c r="CH212" s="493">
        <v>138053.35761999997</v>
      </c>
      <c r="CI212" s="493">
        <v>147846.28941999996</v>
      </c>
      <c r="CJ212" s="493">
        <v>126491.80995999998</v>
      </c>
      <c r="CK212" s="493">
        <v>159003.79365000001</v>
      </c>
      <c r="CL212" s="493">
        <v>173625.54898000002</v>
      </c>
      <c r="CM212" s="493">
        <v>134229.96743000005</v>
      </c>
      <c r="CN212" s="493">
        <v>133660.30886999992</v>
      </c>
      <c r="CO212" s="493">
        <v>179312.21551000001</v>
      </c>
      <c r="CP212" s="493">
        <v>211444.30026999992</v>
      </c>
      <c r="CQ212" s="493">
        <v>159870.55509000004</v>
      </c>
      <c r="CR212" s="493">
        <v>157144.17792999995</v>
      </c>
      <c r="CS212" s="493">
        <v>191409.74762000004</v>
      </c>
      <c r="CT212" s="493">
        <v>184822.42798000001</v>
      </c>
      <c r="CU212" s="493">
        <v>132138.51689999999</v>
      </c>
      <c r="CV212" s="493">
        <v>114568.75559999992</v>
      </c>
      <c r="CW212" s="493">
        <v>138865.96937000001</v>
      </c>
      <c r="CX212" s="493">
        <v>177062.15943999993</v>
      </c>
      <c r="CY212" s="493">
        <v>158044.90289</v>
      </c>
      <c r="CZ212" s="493">
        <v>120147.67887</v>
      </c>
      <c r="DA212" s="493">
        <v>172063.08662000002</v>
      </c>
      <c r="DB212" s="493">
        <v>210615.80361999999</v>
      </c>
      <c r="DC212" s="493"/>
      <c r="DD212" s="493"/>
      <c r="DE212" s="493"/>
      <c r="DF212" s="493"/>
      <c r="DG212" s="493"/>
      <c r="DH212" s="493"/>
      <c r="DI212" s="493"/>
      <c r="DJ212" s="493"/>
      <c r="DK212" s="493"/>
      <c r="DL212" s="493"/>
      <c r="DM212" s="493"/>
      <c r="DN212" s="493"/>
      <c r="DO212" s="493"/>
      <c r="DP212" s="493"/>
      <c r="DQ212" s="493"/>
      <c r="DR212" s="493"/>
      <c r="DS212" s="493"/>
      <c r="DT212" s="493"/>
      <c r="DU212" s="493"/>
      <c r="DV212" s="493"/>
      <c r="DW212" s="493"/>
      <c r="DX212" s="493"/>
      <c r="DY212" s="493"/>
      <c r="DZ212" s="493"/>
    </row>
    <row r="213" spans="2:130" s="1" customFormat="1" ht="13.8">
      <c r="B213" s="489" t="s">
        <v>663</v>
      </c>
      <c r="C213" s="493"/>
      <c r="D213" s="493"/>
      <c r="E213" s="493"/>
      <c r="F213" s="493"/>
      <c r="G213" s="493"/>
      <c r="H213" s="493"/>
      <c r="I213" s="493"/>
      <c r="J213" s="493"/>
      <c r="K213" s="493"/>
      <c r="L213" s="493"/>
      <c r="M213" s="493"/>
      <c r="N213" s="493"/>
      <c r="O213" s="493">
        <v>0</v>
      </c>
      <c r="P213" s="493">
        <v>0</v>
      </c>
      <c r="Q213" s="493">
        <v>0</v>
      </c>
      <c r="R213" s="493">
        <v>0</v>
      </c>
      <c r="S213" s="493">
        <v>0</v>
      </c>
      <c r="T213" s="493">
        <v>0</v>
      </c>
      <c r="U213" s="493">
        <v>0</v>
      </c>
      <c r="V213" s="493">
        <v>0</v>
      </c>
      <c r="W213" s="493">
        <v>0</v>
      </c>
      <c r="X213" s="493">
        <v>0</v>
      </c>
      <c r="Y213" s="493">
        <v>0</v>
      </c>
      <c r="Z213" s="493">
        <v>0</v>
      </c>
      <c r="AA213" s="493">
        <v>16.404591085632784</v>
      </c>
      <c r="AB213" s="493">
        <v>16.404591085632784</v>
      </c>
      <c r="AC213" s="493">
        <v>16.404591085632784</v>
      </c>
      <c r="AD213" s="493">
        <v>16.404591085632784</v>
      </c>
      <c r="AE213" s="493">
        <v>12.894845231701185</v>
      </c>
      <c r="AF213" s="493">
        <v>12.894845231701185</v>
      </c>
      <c r="AG213" s="493">
        <v>12.894845231701185</v>
      </c>
      <c r="AH213" s="493">
        <v>12.894845231701185</v>
      </c>
      <c r="AI213" s="493">
        <v>13.593074999999997</v>
      </c>
      <c r="AJ213" s="493">
        <v>13.593074999999997</v>
      </c>
      <c r="AK213" s="493">
        <v>13.593074999999997</v>
      </c>
      <c r="AL213" s="493">
        <v>13.593074999999997</v>
      </c>
      <c r="AM213" s="493">
        <v>17.324046347830894</v>
      </c>
      <c r="AN213" s="493">
        <v>17.324046347830894</v>
      </c>
      <c r="AO213" s="493">
        <v>17.324046347830894</v>
      </c>
      <c r="AP213" s="493">
        <v>17.324046347830894</v>
      </c>
      <c r="AQ213" s="493">
        <v>23.976577261088529</v>
      </c>
      <c r="AR213" s="493">
        <v>23.976577261088529</v>
      </c>
      <c r="AS213" s="493">
        <v>23.976577261088529</v>
      </c>
      <c r="AT213" s="493">
        <v>23.976577261088529</v>
      </c>
      <c r="AU213" s="493">
        <v>29.654646002515655</v>
      </c>
      <c r="AV213" s="493">
        <v>29.654646002515655</v>
      </c>
      <c r="AW213" s="493">
        <v>29.654646002515655</v>
      </c>
      <c r="AX213" s="493">
        <v>29.654646002515655</v>
      </c>
      <c r="AY213" s="493">
        <v>39.333916362931518</v>
      </c>
      <c r="AZ213" s="493">
        <v>39.333916362931518</v>
      </c>
      <c r="BA213" s="493">
        <v>39.333916362931518</v>
      </c>
      <c r="BB213" s="493">
        <v>39.333916362931518</v>
      </c>
      <c r="BC213" s="493">
        <v>49.2523549082049</v>
      </c>
      <c r="BD213" s="493">
        <v>49.2523549082049</v>
      </c>
      <c r="BE213" s="493">
        <v>49.2523549082049</v>
      </c>
      <c r="BF213" s="493">
        <v>49.2523549082049</v>
      </c>
      <c r="BG213" s="493">
        <v>60.317000947447262</v>
      </c>
      <c r="BH213" s="493">
        <v>60.317000947447262</v>
      </c>
      <c r="BI213" s="493">
        <v>60.317000947447262</v>
      </c>
      <c r="BJ213" s="493">
        <v>60.317000947447262</v>
      </c>
      <c r="BK213" s="493">
        <v>64.765858125808847</v>
      </c>
      <c r="BL213" s="493">
        <v>59.712608285896081</v>
      </c>
      <c r="BM213" s="493">
        <v>69.864298652598364</v>
      </c>
      <c r="BN213" s="493">
        <v>93.950645776152484</v>
      </c>
      <c r="BO213" s="493">
        <v>91.824915954586274</v>
      </c>
      <c r="BP213" s="493">
        <v>77.493526172685137</v>
      </c>
      <c r="BQ213" s="493">
        <v>84.220454417561655</v>
      </c>
      <c r="BR213" s="493">
        <v>91.945128178449181</v>
      </c>
      <c r="BS213" s="493">
        <v>67.690964650395543</v>
      </c>
      <c r="BT213" s="493">
        <v>98.957801175111456</v>
      </c>
      <c r="BU213" s="493">
        <v>111.37801035341502</v>
      </c>
      <c r="BV213" s="493">
        <v>120.23058882646573</v>
      </c>
      <c r="BW213" s="493">
        <v>90.319114712910334</v>
      </c>
      <c r="BX213" s="493">
        <v>101.4175054402326</v>
      </c>
      <c r="BY213" s="493">
        <v>94.042608921524106</v>
      </c>
      <c r="BZ213" s="493">
        <v>117.6520606234438</v>
      </c>
      <c r="CA213" s="493">
        <v>111.31260448633942</v>
      </c>
      <c r="CB213" s="493">
        <v>98.947313747098576</v>
      </c>
      <c r="CC213" s="493">
        <v>101.48770349025834</v>
      </c>
      <c r="CD213" s="493">
        <v>113.8942832893747</v>
      </c>
      <c r="CE213" s="493">
        <v>115.26833088975175</v>
      </c>
      <c r="CF213" s="493">
        <v>101.41594983715652</v>
      </c>
      <c r="CG213" s="493">
        <v>113.09654968084047</v>
      </c>
      <c r="CH213" s="493">
        <v>112.25967953738414</v>
      </c>
      <c r="CI213" s="493">
        <v>115.85180403742937</v>
      </c>
      <c r="CJ213" s="493">
        <v>116.24807412781908</v>
      </c>
      <c r="CK213" s="493">
        <v>120.87565566846311</v>
      </c>
      <c r="CL213" s="493">
        <v>87.125350157687507</v>
      </c>
      <c r="CM213" s="493">
        <v>65.710127794118478</v>
      </c>
      <c r="CN213" s="493">
        <v>90.944165997125069</v>
      </c>
      <c r="CO213" s="493">
        <v>87.764529614569526</v>
      </c>
      <c r="CP213" s="493">
        <v>88.867384681634348</v>
      </c>
      <c r="CQ213" s="493">
        <v>95.061511310000014</v>
      </c>
      <c r="CR213" s="493">
        <v>82.751379069999999</v>
      </c>
      <c r="CS213" s="493">
        <v>94.38452620000001</v>
      </c>
      <c r="CT213" s="493">
        <v>94.738157400000034</v>
      </c>
      <c r="CU213" s="493">
        <v>99.225282522443564</v>
      </c>
      <c r="CV213" s="493">
        <v>98.991111372303564</v>
      </c>
      <c r="CW213" s="493">
        <v>116.83868490590464</v>
      </c>
      <c r="CX213" s="493">
        <v>101.6582454183033</v>
      </c>
      <c r="CY213" s="493">
        <v>111.48394830655546</v>
      </c>
      <c r="CZ213" s="493">
        <v>86.217666183805136</v>
      </c>
      <c r="DA213" s="493">
        <v>114.07542452158816</v>
      </c>
      <c r="DB213" s="493">
        <v>114.02515488237505</v>
      </c>
      <c r="DC213" s="493"/>
      <c r="DD213" s="493"/>
      <c r="DE213" s="493"/>
      <c r="DF213" s="493"/>
      <c r="DG213" s="493"/>
      <c r="DH213" s="493"/>
      <c r="DI213" s="493"/>
      <c r="DJ213" s="493"/>
      <c r="DK213" s="493"/>
      <c r="DL213" s="493"/>
      <c r="DM213" s="493"/>
      <c r="DN213" s="493"/>
      <c r="DO213" s="493"/>
      <c r="DP213" s="493"/>
      <c r="DQ213" s="493"/>
      <c r="DR213" s="493"/>
      <c r="DS213" s="493"/>
      <c r="DT213" s="493"/>
      <c r="DU213" s="493"/>
      <c r="DV213" s="493"/>
      <c r="DW213" s="493"/>
      <c r="DX213" s="493"/>
      <c r="DY213" s="493"/>
      <c r="DZ213" s="493"/>
    </row>
    <row r="214" spans="2:130" s="1" customFormat="1" ht="13.8">
      <c r="B214" s="489" t="s">
        <v>662</v>
      </c>
      <c r="C214" s="493"/>
      <c r="D214" s="493"/>
      <c r="E214" s="493"/>
      <c r="F214" s="493"/>
      <c r="G214" s="493"/>
      <c r="H214" s="493"/>
      <c r="I214" s="493"/>
      <c r="J214" s="493"/>
      <c r="K214" s="493"/>
      <c r="L214" s="493"/>
      <c r="M214" s="493"/>
      <c r="N214" s="493"/>
      <c r="O214" s="493">
        <v>0</v>
      </c>
      <c r="P214" s="493">
        <v>0</v>
      </c>
      <c r="Q214" s="493">
        <v>0</v>
      </c>
      <c r="R214" s="493">
        <v>0</v>
      </c>
      <c r="S214" s="493">
        <v>0</v>
      </c>
      <c r="T214" s="493">
        <v>0</v>
      </c>
      <c r="U214" s="493">
        <v>0</v>
      </c>
      <c r="V214" s="493">
        <v>0</v>
      </c>
      <c r="W214" s="493">
        <v>0</v>
      </c>
      <c r="X214" s="493">
        <v>0</v>
      </c>
      <c r="Y214" s="493">
        <v>0</v>
      </c>
      <c r="Z214" s="493">
        <v>0</v>
      </c>
      <c r="AA214" s="493">
        <v>5107.8540000000003</v>
      </c>
      <c r="AB214" s="493">
        <v>5107.8540000000003</v>
      </c>
      <c r="AC214" s="493">
        <v>5107.8540000000003</v>
      </c>
      <c r="AD214" s="493">
        <v>5107.8540000000003</v>
      </c>
      <c r="AE214" s="493">
        <v>5982.4385000000002</v>
      </c>
      <c r="AF214" s="493">
        <v>5982.4385000000002</v>
      </c>
      <c r="AG214" s="493">
        <v>5982.4385000000002</v>
      </c>
      <c r="AH214" s="493">
        <v>5982.4385000000002</v>
      </c>
      <c r="AI214" s="493">
        <v>6152.3907499999987</v>
      </c>
      <c r="AJ214" s="493">
        <v>6152.3907499999987</v>
      </c>
      <c r="AK214" s="493">
        <v>6152.3907499999987</v>
      </c>
      <c r="AL214" s="493">
        <v>6152.3907499999987</v>
      </c>
      <c r="AM214" s="493">
        <v>8366.3722500000003</v>
      </c>
      <c r="AN214" s="493">
        <v>8366.3722500000003</v>
      </c>
      <c r="AO214" s="493">
        <v>8366.3722500000003</v>
      </c>
      <c r="AP214" s="493">
        <v>8366.3722500000003</v>
      </c>
      <c r="AQ214" s="493">
        <v>10250.34425</v>
      </c>
      <c r="AR214" s="493">
        <v>10250.34425</v>
      </c>
      <c r="AS214" s="493">
        <v>10250.34425</v>
      </c>
      <c r="AT214" s="493">
        <v>10250.34425</v>
      </c>
      <c r="AU214" s="493">
        <v>12727.741249999999</v>
      </c>
      <c r="AV214" s="493">
        <v>12727.741249999999</v>
      </c>
      <c r="AW214" s="493">
        <v>12727.741249999999</v>
      </c>
      <c r="AX214" s="493">
        <v>12727.741249999999</v>
      </c>
      <c r="AY214" s="493">
        <v>15320.053249999999</v>
      </c>
      <c r="AZ214" s="493">
        <v>15320.053249999999</v>
      </c>
      <c r="BA214" s="493">
        <v>15320.053249999999</v>
      </c>
      <c r="BB214" s="493">
        <v>15320.053249999999</v>
      </c>
      <c r="BC214" s="493">
        <v>20397.264500000001</v>
      </c>
      <c r="BD214" s="493">
        <v>20397.264500000001</v>
      </c>
      <c r="BE214" s="493">
        <v>20397.264500000001</v>
      </c>
      <c r="BF214" s="493">
        <v>20397.264500000001</v>
      </c>
      <c r="BG214" s="493">
        <v>23428.80125</v>
      </c>
      <c r="BH214" s="493">
        <v>23428.80125</v>
      </c>
      <c r="BI214" s="493">
        <v>23428.80125</v>
      </c>
      <c r="BJ214" s="493">
        <v>23428.80125</v>
      </c>
      <c r="BK214" s="493">
        <v>56785.566999999995</v>
      </c>
      <c r="BL214" s="493">
        <v>20337.932000000001</v>
      </c>
      <c r="BM214" s="493">
        <v>23415.284</v>
      </c>
      <c r="BN214" s="493">
        <v>30911.315999999999</v>
      </c>
      <c r="BO214" s="493">
        <v>24163.832000000002</v>
      </c>
      <c r="BP214" s="493">
        <v>25994.347999999998</v>
      </c>
      <c r="BQ214" s="493">
        <v>29222.277000000002</v>
      </c>
      <c r="BR214" s="493">
        <v>29879.236000000001</v>
      </c>
      <c r="BS214" s="493">
        <v>29341.934999999998</v>
      </c>
      <c r="BT214" s="493">
        <v>32546.800499999998</v>
      </c>
      <c r="BU214" s="493">
        <v>43266.260000000009</v>
      </c>
      <c r="BV214" s="493">
        <v>38892.157690000007</v>
      </c>
      <c r="BW214" s="493">
        <v>30942.552309999999</v>
      </c>
      <c r="BX214" s="493">
        <v>33419.845820000002</v>
      </c>
      <c r="BY214" s="493">
        <v>37204.609930000006</v>
      </c>
      <c r="BZ214" s="493">
        <v>36279.394660000005</v>
      </c>
      <c r="CA214" s="493">
        <v>40228.399850000002</v>
      </c>
      <c r="CB214" s="493">
        <v>36821.948450000011</v>
      </c>
      <c r="CC214" s="493">
        <v>38467.830419999991</v>
      </c>
      <c r="CD214" s="493">
        <v>37323.868819999989</v>
      </c>
      <c r="CE214" s="493">
        <v>41513.130090000006</v>
      </c>
      <c r="CF214" s="493">
        <v>40630.682559999994</v>
      </c>
      <c r="CG214" s="493">
        <v>43738.664549999987</v>
      </c>
      <c r="CH214" s="493">
        <v>43860.268010000007</v>
      </c>
      <c r="CI214" s="493">
        <v>39046.785879999996</v>
      </c>
      <c r="CJ214" s="493">
        <v>44527.821179999999</v>
      </c>
      <c r="CK214" s="493">
        <v>39042.847849999991</v>
      </c>
      <c r="CL214" s="493">
        <v>33653.72004</v>
      </c>
      <c r="CM214" s="493">
        <v>32220.068770000016</v>
      </c>
      <c r="CN214" s="493">
        <v>33080.175289999999</v>
      </c>
      <c r="CO214" s="493">
        <v>34934.985850000005</v>
      </c>
      <c r="CP214" s="493">
        <v>35011.619769999954</v>
      </c>
      <c r="CQ214" s="493">
        <v>35875.024639999938</v>
      </c>
      <c r="CR214" s="493">
        <v>36640.679999999971</v>
      </c>
      <c r="CS214" s="493">
        <v>37921.690300000009</v>
      </c>
      <c r="CT214" s="493">
        <v>39901.763509999975</v>
      </c>
      <c r="CU214" s="493">
        <v>35667.071670000019</v>
      </c>
      <c r="CV214" s="493">
        <v>33558.483570000011</v>
      </c>
      <c r="CW214" s="493">
        <v>41878.88059000003</v>
      </c>
      <c r="CX214" s="493">
        <v>41499.674229999997</v>
      </c>
      <c r="CY214" s="493">
        <v>37119.063670000003</v>
      </c>
      <c r="CZ214" s="493">
        <v>32862.507329999993</v>
      </c>
      <c r="DA214" s="493">
        <v>45270.859519999969</v>
      </c>
      <c r="DB214" s="493">
        <v>45184.684889999975</v>
      </c>
      <c r="DC214" s="493"/>
      <c r="DD214" s="493"/>
      <c r="DE214" s="493"/>
      <c r="DF214" s="493"/>
      <c r="DG214" s="493"/>
      <c r="DH214" s="493"/>
      <c r="DI214" s="493"/>
      <c r="DJ214" s="493"/>
      <c r="DK214" s="493"/>
      <c r="DL214" s="493"/>
      <c r="DM214" s="493"/>
      <c r="DN214" s="493"/>
      <c r="DO214" s="493"/>
      <c r="DP214" s="493"/>
      <c r="DQ214" s="493"/>
      <c r="DR214" s="493"/>
      <c r="DS214" s="493"/>
      <c r="DT214" s="493"/>
      <c r="DU214" s="493"/>
      <c r="DV214" s="493"/>
      <c r="DW214" s="493"/>
      <c r="DX214" s="493"/>
      <c r="DY214" s="493"/>
      <c r="DZ214" s="493"/>
    </row>
    <row r="215" spans="2:130" s="1" customFormat="1" ht="13.8">
      <c r="B215" s="490" t="s">
        <v>25</v>
      </c>
      <c r="C215" s="494"/>
      <c r="D215" s="494"/>
      <c r="E215" s="494"/>
      <c r="F215" s="494"/>
      <c r="G215" s="494"/>
      <c r="H215" s="494"/>
      <c r="I215" s="494"/>
      <c r="J215" s="494"/>
      <c r="K215" s="494"/>
      <c r="L215" s="494"/>
      <c r="M215" s="494"/>
      <c r="N215" s="494"/>
      <c r="O215" s="494">
        <v>11.0625</v>
      </c>
      <c r="P215" s="494">
        <v>11.0625</v>
      </c>
      <c r="Q215" s="494">
        <v>11.0625</v>
      </c>
      <c r="R215" s="494">
        <v>11.0625</v>
      </c>
      <c r="S215" s="494">
        <v>11.69001893995884</v>
      </c>
      <c r="T215" s="494">
        <v>11.69001893995884</v>
      </c>
      <c r="U215" s="494">
        <v>11.69001893995884</v>
      </c>
      <c r="V215" s="494">
        <v>11.69001893995884</v>
      </c>
      <c r="W215" s="494">
        <v>9.2899999999999991</v>
      </c>
      <c r="X215" s="494">
        <v>9.2899999999999991</v>
      </c>
      <c r="Y215" s="494">
        <v>9.2899999999999991</v>
      </c>
      <c r="Z215" s="494">
        <v>9.2899999999999991</v>
      </c>
      <c r="AA215" s="494">
        <v>10.955</v>
      </c>
      <c r="AB215" s="494">
        <v>10.955</v>
      </c>
      <c r="AC215" s="494">
        <v>10.955</v>
      </c>
      <c r="AD215" s="494">
        <v>10.955</v>
      </c>
      <c r="AE215" s="494">
        <v>10.442499999999999</v>
      </c>
      <c r="AF215" s="494">
        <v>10.442499999999999</v>
      </c>
      <c r="AG215" s="494">
        <v>10.442499999999999</v>
      </c>
      <c r="AH215" s="494">
        <v>10.442499999999999</v>
      </c>
      <c r="AI215" s="494">
        <v>17.787892251822043</v>
      </c>
      <c r="AJ215" s="494">
        <v>17.787892251822043</v>
      </c>
      <c r="AK215" s="494">
        <v>17.787892251822043</v>
      </c>
      <c r="AL215" s="494">
        <v>17.787892251822043</v>
      </c>
      <c r="AM215" s="494">
        <v>23.88060783834387</v>
      </c>
      <c r="AN215" s="494">
        <v>23.88060783834387</v>
      </c>
      <c r="AO215" s="494">
        <v>23.88060783834387</v>
      </c>
      <c r="AP215" s="494">
        <v>23.88060783834387</v>
      </c>
      <c r="AQ215" s="494">
        <v>27.794403600508197</v>
      </c>
      <c r="AR215" s="494">
        <v>27.794403600508197</v>
      </c>
      <c r="AS215" s="494">
        <v>27.794403600508197</v>
      </c>
      <c r="AT215" s="494">
        <v>27.794403600508197</v>
      </c>
      <c r="AU215" s="494">
        <v>47.413225648358761</v>
      </c>
      <c r="AV215" s="494">
        <v>47.413225648358761</v>
      </c>
      <c r="AW215" s="494">
        <v>47.413225648358761</v>
      </c>
      <c r="AX215" s="494">
        <v>47.413225648358761</v>
      </c>
      <c r="AY215" s="494">
        <v>55.358486084910396</v>
      </c>
      <c r="AZ215" s="494">
        <v>55.358486084910396</v>
      </c>
      <c r="BA215" s="494">
        <v>55.358486084910396</v>
      </c>
      <c r="BB215" s="494">
        <v>55.358486084910396</v>
      </c>
      <c r="BC215" s="494">
        <v>77.690028624228233</v>
      </c>
      <c r="BD215" s="494">
        <v>77.690028624228233</v>
      </c>
      <c r="BE215" s="494">
        <v>77.690028624228233</v>
      </c>
      <c r="BF215" s="494">
        <v>77.690028624228233</v>
      </c>
      <c r="BG215" s="494">
        <v>87.358241317933533</v>
      </c>
      <c r="BH215" s="494">
        <v>87.358241317933533</v>
      </c>
      <c r="BI215" s="494">
        <v>87.358241317933533</v>
      </c>
      <c r="BJ215" s="494">
        <v>87.358241317933533</v>
      </c>
      <c r="BK215" s="494">
        <v>96.739933541148162</v>
      </c>
      <c r="BL215" s="494">
        <v>96.739933541148162</v>
      </c>
      <c r="BM215" s="494">
        <v>96.739933541148162</v>
      </c>
      <c r="BN215" s="494">
        <v>96.739933541148162</v>
      </c>
      <c r="BO215" s="494">
        <v>118.54273104865797</v>
      </c>
      <c r="BP215" s="494">
        <v>118.54273104865797</v>
      </c>
      <c r="BQ215" s="494">
        <v>118.54273104865797</v>
      </c>
      <c r="BR215" s="494">
        <v>118.54273104865797</v>
      </c>
      <c r="BS215" s="494">
        <v>129.13081580450114</v>
      </c>
      <c r="BT215" s="494">
        <v>129.13081580450114</v>
      </c>
      <c r="BU215" s="494">
        <v>129.13081580450114</v>
      </c>
      <c r="BV215" s="494">
        <v>129.13081580450114</v>
      </c>
      <c r="BW215" s="494">
        <v>144.60496602289021</v>
      </c>
      <c r="BX215" s="494">
        <v>144.60496602289021</v>
      </c>
      <c r="BY215" s="494">
        <v>144.60496602289021</v>
      </c>
      <c r="BZ215" s="494">
        <v>144.60496602289021</v>
      </c>
      <c r="CA215" s="494">
        <v>147.32031010999793</v>
      </c>
      <c r="CB215" s="494">
        <v>147.32031010999793</v>
      </c>
      <c r="CC215" s="494">
        <v>147.32031010999793</v>
      </c>
      <c r="CD215" s="494">
        <v>147.32031010999793</v>
      </c>
      <c r="CE215" s="494">
        <v>191.74507461255951</v>
      </c>
      <c r="CF215" s="494">
        <v>191.74507461255951</v>
      </c>
      <c r="CG215" s="494">
        <v>191.74507461255951</v>
      </c>
      <c r="CH215" s="494">
        <v>191.74507461255951</v>
      </c>
      <c r="CI215" s="494">
        <v>197.50875498785621</v>
      </c>
      <c r="CJ215" s="494">
        <v>197.50875498785621</v>
      </c>
      <c r="CK215" s="494">
        <v>197.50875498785621</v>
      </c>
      <c r="CL215" s="494">
        <v>197.50875498785621</v>
      </c>
      <c r="CM215" s="494">
        <v>201.47928266266808</v>
      </c>
      <c r="CN215" s="494">
        <v>211.435639449923</v>
      </c>
      <c r="CO215" s="494">
        <v>213.50240942295861</v>
      </c>
      <c r="CP215" s="494">
        <v>237.0228657868328</v>
      </c>
      <c r="CQ215" s="494">
        <v>187.66126298633156</v>
      </c>
      <c r="CR215" s="494">
        <v>204.9873351560567</v>
      </c>
      <c r="CS215" s="494">
        <v>288.52727671573422</v>
      </c>
      <c r="CT215" s="494">
        <v>232.45459371025265</v>
      </c>
      <c r="CU215" s="494">
        <v>225.38007949020221</v>
      </c>
      <c r="CV215" s="494">
        <v>224.84515182917841</v>
      </c>
      <c r="CW215" s="494">
        <v>291.43724719238577</v>
      </c>
      <c r="CX215" s="494">
        <v>273.31058968437674</v>
      </c>
      <c r="CY215" s="494">
        <v>169.24383346092529</v>
      </c>
      <c r="CZ215" s="494">
        <v>75.80776607856626</v>
      </c>
      <c r="DA215" s="494">
        <v>132.66509583560688</v>
      </c>
      <c r="DB215" s="494">
        <v>142.91653267920427</v>
      </c>
      <c r="DC215" s="494"/>
      <c r="DD215" s="494"/>
      <c r="DE215" s="494"/>
      <c r="DF215" s="494"/>
      <c r="DG215" s="494"/>
      <c r="DH215" s="494"/>
      <c r="DI215" s="494"/>
      <c r="DJ215" s="494"/>
      <c r="DK215" s="494"/>
      <c r="DL215" s="494"/>
      <c r="DM215" s="494"/>
      <c r="DN215" s="494"/>
      <c r="DO215" s="494"/>
      <c r="DP215" s="494"/>
      <c r="DQ215" s="494"/>
      <c r="DR215" s="494"/>
      <c r="DS215" s="494"/>
      <c r="DT215" s="494"/>
      <c r="DU215" s="494"/>
      <c r="DV215" s="494"/>
      <c r="DW215" s="494"/>
      <c r="DX215" s="494"/>
      <c r="DY215" s="494"/>
      <c r="DZ215" s="494"/>
    </row>
    <row r="216" spans="2:130" s="1" customFormat="1" ht="13.8">
      <c r="B216" s="489" t="s">
        <v>871</v>
      </c>
      <c r="C216" s="493"/>
      <c r="D216" s="493"/>
      <c r="E216" s="493"/>
      <c r="F216" s="493"/>
      <c r="G216" s="493"/>
      <c r="H216" s="493"/>
      <c r="I216" s="493"/>
      <c r="J216" s="493"/>
      <c r="K216" s="493"/>
      <c r="L216" s="493"/>
      <c r="M216" s="493"/>
      <c r="N216" s="493"/>
      <c r="O216" s="493">
        <v>2.2424999999999997</v>
      </c>
      <c r="P216" s="493">
        <v>2.2424999999999997</v>
      </c>
      <c r="Q216" s="493">
        <v>2.2424999999999997</v>
      </c>
      <c r="R216" s="493">
        <v>2.2424999999999997</v>
      </c>
      <c r="S216" s="493">
        <v>3.7770980105586549</v>
      </c>
      <c r="T216" s="493">
        <v>3.7770980105586549</v>
      </c>
      <c r="U216" s="493">
        <v>3.7770980105586549</v>
      </c>
      <c r="V216" s="493">
        <v>3.7770980105586549</v>
      </c>
      <c r="W216" s="493">
        <v>3.5424999999999995</v>
      </c>
      <c r="X216" s="493">
        <v>3.5424999999999995</v>
      </c>
      <c r="Y216" s="493">
        <v>3.5424999999999995</v>
      </c>
      <c r="Z216" s="493">
        <v>3.5424999999999995</v>
      </c>
      <c r="AA216" s="493">
        <v>3.5125000000000002</v>
      </c>
      <c r="AB216" s="493">
        <v>3.5125000000000002</v>
      </c>
      <c r="AC216" s="493">
        <v>3.5125000000000002</v>
      </c>
      <c r="AD216" s="493">
        <v>3.5125000000000002</v>
      </c>
      <c r="AE216" s="493">
        <v>3.0625</v>
      </c>
      <c r="AF216" s="493">
        <v>3.0625</v>
      </c>
      <c r="AG216" s="493">
        <v>3.0625</v>
      </c>
      <c r="AH216" s="493">
        <v>3.0625</v>
      </c>
      <c r="AI216" s="493">
        <v>4.5966862406823576</v>
      </c>
      <c r="AJ216" s="493">
        <v>4.5966862406823576</v>
      </c>
      <c r="AK216" s="493">
        <v>4.5966862406823576</v>
      </c>
      <c r="AL216" s="493">
        <v>4.5966862406823576</v>
      </c>
      <c r="AM216" s="493">
        <v>5.3607808505303627</v>
      </c>
      <c r="AN216" s="493">
        <v>5.3607808505303627</v>
      </c>
      <c r="AO216" s="493">
        <v>5.3607808505303627</v>
      </c>
      <c r="AP216" s="493">
        <v>5.3607808505303627</v>
      </c>
      <c r="AQ216" s="493">
        <v>6.1937285317130577</v>
      </c>
      <c r="AR216" s="493">
        <v>6.1937285317130577</v>
      </c>
      <c r="AS216" s="493">
        <v>6.1937285317130577</v>
      </c>
      <c r="AT216" s="493">
        <v>6.1937285317130577</v>
      </c>
      <c r="AU216" s="493">
        <v>5.1559555445588021</v>
      </c>
      <c r="AV216" s="493">
        <v>5.1559555445588021</v>
      </c>
      <c r="AW216" s="493">
        <v>5.1559555445588021</v>
      </c>
      <c r="AX216" s="493">
        <v>5.1559555445588021</v>
      </c>
      <c r="AY216" s="493">
        <v>7.452515243828195</v>
      </c>
      <c r="AZ216" s="493">
        <v>7.452515243828195</v>
      </c>
      <c r="BA216" s="493">
        <v>7.452515243828195</v>
      </c>
      <c r="BB216" s="493">
        <v>7.452515243828195</v>
      </c>
      <c r="BC216" s="493">
        <v>10.722019419816421</v>
      </c>
      <c r="BD216" s="493">
        <v>10.722019419816421</v>
      </c>
      <c r="BE216" s="493">
        <v>10.722019419816421</v>
      </c>
      <c r="BF216" s="493">
        <v>10.722019419816421</v>
      </c>
      <c r="BG216" s="493">
        <v>18.613243057754218</v>
      </c>
      <c r="BH216" s="493">
        <v>18.613243057754218</v>
      </c>
      <c r="BI216" s="493">
        <v>18.613243057754218</v>
      </c>
      <c r="BJ216" s="493">
        <v>18.613243057754218</v>
      </c>
      <c r="BK216" s="493">
        <v>7.3589622013163005</v>
      </c>
      <c r="BL216" s="493">
        <v>7.3589622013163005</v>
      </c>
      <c r="BM216" s="493">
        <v>7.3589622013163005</v>
      </c>
      <c r="BN216" s="493">
        <v>7.3589622013163005</v>
      </c>
      <c r="BO216" s="493">
        <v>12.679668309061343</v>
      </c>
      <c r="BP216" s="493">
        <v>12.679668309061343</v>
      </c>
      <c r="BQ216" s="493">
        <v>12.679668309061343</v>
      </c>
      <c r="BR216" s="493">
        <v>12.679668309061343</v>
      </c>
      <c r="BS216" s="493">
        <v>14.974160591171559</v>
      </c>
      <c r="BT216" s="493">
        <v>14.974160591171559</v>
      </c>
      <c r="BU216" s="493">
        <v>14.974160591171559</v>
      </c>
      <c r="BV216" s="493">
        <v>14.974160591171559</v>
      </c>
      <c r="BW216" s="493">
        <v>18.810594591544984</v>
      </c>
      <c r="BX216" s="493">
        <v>18.810594591544984</v>
      </c>
      <c r="BY216" s="493">
        <v>18.810594591544984</v>
      </c>
      <c r="BZ216" s="493">
        <v>18.810594591544984</v>
      </c>
      <c r="CA216" s="493">
        <v>19.519624830879113</v>
      </c>
      <c r="CB216" s="493">
        <v>19.519624830879113</v>
      </c>
      <c r="CC216" s="493">
        <v>19.519624830879113</v>
      </c>
      <c r="CD216" s="493">
        <v>19.519624830879113</v>
      </c>
      <c r="CE216" s="493">
        <v>25.877119145097794</v>
      </c>
      <c r="CF216" s="493">
        <v>25.877119145097794</v>
      </c>
      <c r="CG216" s="493">
        <v>25.877119145097794</v>
      </c>
      <c r="CH216" s="493">
        <v>25.877119145097794</v>
      </c>
      <c r="CI216" s="493">
        <v>24.60510358441676</v>
      </c>
      <c r="CJ216" s="493">
        <v>24.60510358441676</v>
      </c>
      <c r="CK216" s="493">
        <v>24.60510358441676</v>
      </c>
      <c r="CL216" s="493">
        <v>24.60510358441676</v>
      </c>
      <c r="CM216" s="493">
        <v>29.187840001376578</v>
      </c>
      <c r="CN216" s="493">
        <v>33.609928170490896</v>
      </c>
      <c r="CO216" s="493">
        <v>40.298309483715833</v>
      </c>
      <c r="CP216" s="493">
        <v>38.296198509568399</v>
      </c>
      <c r="CQ216" s="493">
        <v>37.541296392439889</v>
      </c>
      <c r="CR216" s="493">
        <v>40.489555875578709</v>
      </c>
      <c r="CS216" s="493">
        <v>53.260693933392794</v>
      </c>
      <c r="CT216" s="493">
        <v>52.962391572518641</v>
      </c>
      <c r="CU216" s="493">
        <v>42.866768743094397</v>
      </c>
      <c r="CV216" s="493">
        <v>46.421673471164425</v>
      </c>
      <c r="CW216" s="493">
        <v>62.785190796036531</v>
      </c>
      <c r="CX216" s="493">
        <v>60.770615012852723</v>
      </c>
      <c r="CY216" s="493">
        <v>41.919150349999946</v>
      </c>
      <c r="CZ216" s="493">
        <v>2.9813514679779676</v>
      </c>
      <c r="DA216" s="493">
        <v>18.075161303602037</v>
      </c>
      <c r="DB216" s="493">
        <v>43.955106425157865</v>
      </c>
      <c r="DC216" s="493"/>
      <c r="DD216" s="493"/>
      <c r="DE216" s="493"/>
      <c r="DF216" s="493"/>
      <c r="DG216" s="493"/>
      <c r="DH216" s="493"/>
      <c r="DI216" s="493"/>
      <c r="DJ216" s="493"/>
      <c r="DK216" s="493"/>
      <c r="DL216" s="493"/>
      <c r="DM216" s="493"/>
      <c r="DN216" s="493"/>
      <c r="DO216" s="493"/>
      <c r="DP216" s="493"/>
      <c r="DQ216" s="493"/>
      <c r="DR216" s="493"/>
      <c r="DS216" s="493"/>
      <c r="DT216" s="493"/>
      <c r="DU216" s="493"/>
      <c r="DV216" s="493"/>
      <c r="DW216" s="493"/>
      <c r="DX216" s="493"/>
      <c r="DY216" s="493"/>
      <c r="DZ216" s="493"/>
    </row>
    <row r="217" spans="2:130" s="1" customFormat="1" ht="13.8">
      <c r="B217" s="489" t="s">
        <v>872</v>
      </c>
      <c r="C217" s="493"/>
      <c r="D217" s="493"/>
      <c r="E217" s="493"/>
      <c r="F217" s="493"/>
      <c r="G217" s="493"/>
      <c r="H217" s="493"/>
      <c r="I217" s="493"/>
      <c r="J217" s="493"/>
      <c r="K217" s="493"/>
      <c r="L217" s="493"/>
      <c r="M217" s="493"/>
      <c r="N217" s="493"/>
      <c r="O217" s="493">
        <v>4.7424999999999997</v>
      </c>
      <c r="P217" s="493">
        <v>4.7424999999999997</v>
      </c>
      <c r="Q217" s="493">
        <v>4.7424999999999997</v>
      </c>
      <c r="R217" s="493">
        <v>4.7424999999999997</v>
      </c>
      <c r="S217" s="493">
        <v>4.2488069317266683</v>
      </c>
      <c r="T217" s="493">
        <v>4.2488069317266683</v>
      </c>
      <c r="U217" s="493">
        <v>4.2488069317266683</v>
      </c>
      <c r="V217" s="493">
        <v>4.2488069317266683</v>
      </c>
      <c r="W217" s="493">
        <v>1.0674999999999999</v>
      </c>
      <c r="X217" s="493">
        <v>1.0674999999999999</v>
      </c>
      <c r="Y217" s="493">
        <v>1.0674999999999999</v>
      </c>
      <c r="Z217" s="493">
        <v>1.0674999999999999</v>
      </c>
      <c r="AA217" s="493">
        <v>2.34</v>
      </c>
      <c r="AB217" s="493">
        <v>2.34</v>
      </c>
      <c r="AC217" s="493">
        <v>2.34</v>
      </c>
      <c r="AD217" s="493">
        <v>2.34</v>
      </c>
      <c r="AE217" s="493">
        <v>2.95</v>
      </c>
      <c r="AF217" s="493">
        <v>2.95</v>
      </c>
      <c r="AG217" s="493">
        <v>2.95</v>
      </c>
      <c r="AH217" s="493">
        <v>2.95</v>
      </c>
      <c r="AI217" s="493">
        <v>7.5205860857645277</v>
      </c>
      <c r="AJ217" s="493">
        <v>7.5205860857645277</v>
      </c>
      <c r="AK217" s="493">
        <v>7.5205860857645277</v>
      </c>
      <c r="AL217" s="493">
        <v>7.5205860857645277</v>
      </c>
      <c r="AM217" s="493">
        <v>10.875774340042</v>
      </c>
      <c r="AN217" s="493">
        <v>10.875774340042</v>
      </c>
      <c r="AO217" s="493">
        <v>10.875774340042</v>
      </c>
      <c r="AP217" s="493">
        <v>10.875774340042</v>
      </c>
      <c r="AQ217" s="493">
        <v>12.189872793126188</v>
      </c>
      <c r="AR217" s="493">
        <v>12.189872793126188</v>
      </c>
      <c r="AS217" s="493">
        <v>12.189872793126188</v>
      </c>
      <c r="AT217" s="493">
        <v>12.189872793126188</v>
      </c>
      <c r="AU217" s="493">
        <v>32.96</v>
      </c>
      <c r="AV217" s="493">
        <v>32.96</v>
      </c>
      <c r="AW217" s="493">
        <v>32.96</v>
      </c>
      <c r="AX217" s="493">
        <v>32.96</v>
      </c>
      <c r="AY217" s="493">
        <v>37.907499999999999</v>
      </c>
      <c r="AZ217" s="493">
        <v>37.907499999999999</v>
      </c>
      <c r="BA217" s="493">
        <v>37.907499999999999</v>
      </c>
      <c r="BB217" s="493">
        <v>37.907499999999999</v>
      </c>
      <c r="BC217" s="493">
        <v>46.5</v>
      </c>
      <c r="BD217" s="493">
        <v>46.5</v>
      </c>
      <c r="BE217" s="493">
        <v>46.5</v>
      </c>
      <c r="BF217" s="493">
        <v>46.5</v>
      </c>
      <c r="BG217" s="493">
        <v>43.614409222395125</v>
      </c>
      <c r="BH217" s="493">
        <v>43.614409222395125</v>
      </c>
      <c r="BI217" s="493">
        <v>43.614409222395125</v>
      </c>
      <c r="BJ217" s="493">
        <v>43.614409222395125</v>
      </c>
      <c r="BK217" s="493">
        <v>50.412168715367798</v>
      </c>
      <c r="BL217" s="493">
        <v>50.412168715367798</v>
      </c>
      <c r="BM217" s="493">
        <v>50.412168715367798</v>
      </c>
      <c r="BN217" s="493">
        <v>50.412168715367798</v>
      </c>
      <c r="BO217" s="493">
        <v>62.95</v>
      </c>
      <c r="BP217" s="493">
        <v>62.95</v>
      </c>
      <c r="BQ217" s="493">
        <v>62.95</v>
      </c>
      <c r="BR217" s="493">
        <v>62.95</v>
      </c>
      <c r="BS217" s="493">
        <v>70.45</v>
      </c>
      <c r="BT217" s="493">
        <v>70.45</v>
      </c>
      <c r="BU217" s="493">
        <v>70.45</v>
      </c>
      <c r="BV217" s="493">
        <v>70.45</v>
      </c>
      <c r="BW217" s="493">
        <v>73.400000000000006</v>
      </c>
      <c r="BX217" s="493">
        <v>73.400000000000006</v>
      </c>
      <c r="BY217" s="493">
        <v>73.400000000000006</v>
      </c>
      <c r="BZ217" s="493">
        <v>73.400000000000006</v>
      </c>
      <c r="CA217" s="493">
        <v>75.924999999999997</v>
      </c>
      <c r="CB217" s="493">
        <v>75.924999999999997</v>
      </c>
      <c r="CC217" s="493">
        <v>75.924999999999997</v>
      </c>
      <c r="CD217" s="493">
        <v>75.924999999999997</v>
      </c>
      <c r="CE217" s="493">
        <v>84.516791510102252</v>
      </c>
      <c r="CF217" s="493">
        <v>84.516791510102252</v>
      </c>
      <c r="CG217" s="493">
        <v>84.516791510102252</v>
      </c>
      <c r="CH217" s="493">
        <v>84.516791510102252</v>
      </c>
      <c r="CI217" s="493">
        <v>90.762111304539616</v>
      </c>
      <c r="CJ217" s="493">
        <v>90.762111304539616</v>
      </c>
      <c r="CK217" s="493">
        <v>90.762111304539616</v>
      </c>
      <c r="CL217" s="493">
        <v>90.762111304539616</v>
      </c>
      <c r="CM217" s="493">
        <v>92.625042165371255</v>
      </c>
      <c r="CN217" s="493">
        <v>99.727520822124376</v>
      </c>
      <c r="CO217" s="493">
        <v>109.56028630636038</v>
      </c>
      <c r="CP217" s="493">
        <v>79.160984100829666</v>
      </c>
      <c r="CQ217" s="493">
        <v>88.919854983715979</v>
      </c>
      <c r="CR217" s="493">
        <v>89.950887252530961</v>
      </c>
      <c r="CS217" s="493">
        <v>112.88700275751967</v>
      </c>
      <c r="CT217" s="493">
        <v>100.24225500623339</v>
      </c>
      <c r="CU217" s="493">
        <v>98.749969355227535</v>
      </c>
      <c r="CV217" s="493">
        <v>113.55146019608745</v>
      </c>
      <c r="CW217" s="493">
        <v>138.59503719370699</v>
      </c>
      <c r="CX217" s="493">
        <v>107.10353325497802</v>
      </c>
      <c r="CY217" s="493">
        <v>84.083850774925196</v>
      </c>
      <c r="CZ217" s="493">
        <v>1.98366283932834</v>
      </c>
      <c r="DA217" s="493">
        <v>8.4662385554058854</v>
      </c>
      <c r="DB217" s="493">
        <v>25.923693577826906</v>
      </c>
      <c r="DC217" s="493"/>
      <c r="DD217" s="493"/>
      <c r="DE217" s="493"/>
      <c r="DF217" s="493"/>
      <c r="DG217" s="493"/>
      <c r="DH217" s="493"/>
      <c r="DI217" s="493"/>
      <c r="DJ217" s="493"/>
      <c r="DK217" s="493"/>
      <c r="DL217" s="493"/>
      <c r="DM217" s="493"/>
      <c r="DN217" s="493"/>
      <c r="DO217" s="493"/>
      <c r="DP217" s="493"/>
      <c r="DQ217" s="493"/>
      <c r="DR217" s="493"/>
      <c r="DS217" s="493"/>
      <c r="DT217" s="493"/>
      <c r="DU217" s="493"/>
      <c r="DV217" s="493"/>
      <c r="DW217" s="493"/>
      <c r="DX217" s="493"/>
      <c r="DY217" s="493"/>
      <c r="DZ217" s="493"/>
    </row>
    <row r="218" spans="2:130" s="1" customFormat="1" ht="13.8">
      <c r="B218" s="489" t="s">
        <v>873</v>
      </c>
      <c r="C218" s="493"/>
      <c r="D218" s="493"/>
      <c r="E218" s="493"/>
      <c r="F218" s="493"/>
      <c r="G218" s="493"/>
      <c r="H218" s="493"/>
      <c r="I218" s="493"/>
      <c r="J218" s="493"/>
      <c r="K218" s="493"/>
      <c r="L218" s="493"/>
      <c r="M218" s="493"/>
      <c r="N218" s="493"/>
      <c r="O218" s="493">
        <v>4.0774999999999997</v>
      </c>
      <c r="P218" s="493">
        <v>4.0774999999999997</v>
      </c>
      <c r="Q218" s="493">
        <v>4.0774999999999997</v>
      </c>
      <c r="R218" s="493">
        <v>4.0774999999999997</v>
      </c>
      <c r="S218" s="493">
        <v>3.6641139976735171</v>
      </c>
      <c r="T218" s="493">
        <v>3.6641139976735171</v>
      </c>
      <c r="U218" s="493">
        <v>3.6641139976735171</v>
      </c>
      <c r="V218" s="493">
        <v>3.6641139976735171</v>
      </c>
      <c r="W218" s="493">
        <v>4.68</v>
      </c>
      <c r="X218" s="493">
        <v>4.68</v>
      </c>
      <c r="Y218" s="493">
        <v>4.68</v>
      </c>
      <c r="Z218" s="493">
        <v>4.68</v>
      </c>
      <c r="AA218" s="493">
        <v>5.1025</v>
      </c>
      <c r="AB218" s="493">
        <v>5.1025</v>
      </c>
      <c r="AC218" s="493">
        <v>5.1025</v>
      </c>
      <c r="AD218" s="493">
        <v>5.1025</v>
      </c>
      <c r="AE218" s="493">
        <v>4.43</v>
      </c>
      <c r="AF218" s="493">
        <v>4.43</v>
      </c>
      <c r="AG218" s="493">
        <v>4.43</v>
      </c>
      <c r="AH218" s="493">
        <v>4.43</v>
      </c>
      <c r="AI218" s="493">
        <v>5.6706199253751599</v>
      </c>
      <c r="AJ218" s="493">
        <v>5.6706199253751599</v>
      </c>
      <c r="AK218" s="493">
        <v>5.6706199253751599</v>
      </c>
      <c r="AL218" s="493">
        <v>5.6706199253751599</v>
      </c>
      <c r="AM218" s="493">
        <v>7.6440526477715114</v>
      </c>
      <c r="AN218" s="493">
        <v>7.6440526477715114</v>
      </c>
      <c r="AO218" s="493">
        <v>7.6440526477715114</v>
      </c>
      <c r="AP218" s="493">
        <v>7.6440526477715114</v>
      </c>
      <c r="AQ218" s="493">
        <v>9.4108022756689511</v>
      </c>
      <c r="AR218" s="493">
        <v>9.4108022756689511</v>
      </c>
      <c r="AS218" s="493">
        <v>9.4108022756689511</v>
      </c>
      <c r="AT218" s="493">
        <v>9.4108022756689511</v>
      </c>
      <c r="AU218" s="493">
        <v>9.2972701037999617</v>
      </c>
      <c r="AV218" s="493">
        <v>9.2972701037999617</v>
      </c>
      <c r="AW218" s="493">
        <v>9.2972701037999617</v>
      </c>
      <c r="AX218" s="493">
        <v>9.2972701037999617</v>
      </c>
      <c r="AY218" s="493">
        <v>9.9984708410822041</v>
      </c>
      <c r="AZ218" s="493">
        <v>9.9984708410822041</v>
      </c>
      <c r="BA218" s="493">
        <v>9.9984708410822041</v>
      </c>
      <c r="BB218" s="493">
        <v>9.9984708410822041</v>
      </c>
      <c r="BC218" s="493">
        <v>20.468009204411821</v>
      </c>
      <c r="BD218" s="493">
        <v>20.468009204411821</v>
      </c>
      <c r="BE218" s="493">
        <v>20.468009204411821</v>
      </c>
      <c r="BF218" s="493">
        <v>20.468009204411821</v>
      </c>
      <c r="BG218" s="493">
        <v>25.130589037784187</v>
      </c>
      <c r="BH218" s="493">
        <v>25.130589037784187</v>
      </c>
      <c r="BI218" s="493">
        <v>25.130589037784187</v>
      </c>
      <c r="BJ218" s="493">
        <v>25.130589037784187</v>
      </c>
      <c r="BK218" s="493">
        <v>38.968802624464054</v>
      </c>
      <c r="BL218" s="493">
        <v>38.968802624464054</v>
      </c>
      <c r="BM218" s="493">
        <v>38.968802624464054</v>
      </c>
      <c r="BN218" s="493">
        <v>38.968802624464054</v>
      </c>
      <c r="BO218" s="493">
        <v>42.913062739596612</v>
      </c>
      <c r="BP218" s="493">
        <v>42.913062739596612</v>
      </c>
      <c r="BQ218" s="493">
        <v>42.913062739596612</v>
      </c>
      <c r="BR218" s="493">
        <v>42.913062739596612</v>
      </c>
      <c r="BS218" s="493">
        <v>43.706655213329569</v>
      </c>
      <c r="BT218" s="493">
        <v>43.706655213329569</v>
      </c>
      <c r="BU218" s="493">
        <v>43.706655213329569</v>
      </c>
      <c r="BV218" s="493">
        <v>43.706655213329569</v>
      </c>
      <c r="BW218" s="493">
        <v>52.394371431345199</v>
      </c>
      <c r="BX218" s="493">
        <v>52.394371431345199</v>
      </c>
      <c r="BY218" s="493">
        <v>52.394371431345199</v>
      </c>
      <c r="BZ218" s="493">
        <v>52.394371431345199</v>
      </c>
      <c r="CA218" s="493">
        <v>51.875685279118834</v>
      </c>
      <c r="CB218" s="493">
        <v>51.875685279118834</v>
      </c>
      <c r="CC218" s="493">
        <v>51.875685279118834</v>
      </c>
      <c r="CD218" s="493">
        <v>51.875685279118834</v>
      </c>
      <c r="CE218" s="493">
        <v>81.219303390006345</v>
      </c>
      <c r="CF218" s="493">
        <v>81.219303390006345</v>
      </c>
      <c r="CG218" s="493">
        <v>81.219303390006345</v>
      </c>
      <c r="CH218" s="493">
        <v>81.219303390006345</v>
      </c>
      <c r="CI218" s="493">
        <v>82.121036096170741</v>
      </c>
      <c r="CJ218" s="493">
        <v>82.121036096170741</v>
      </c>
      <c r="CK218" s="493">
        <v>82.121036096170741</v>
      </c>
      <c r="CL218" s="493">
        <v>82.121036096170741</v>
      </c>
      <c r="CM218" s="493">
        <v>79.554538097062377</v>
      </c>
      <c r="CN218" s="493">
        <v>77.955581374932478</v>
      </c>
      <c r="CO218" s="493">
        <v>63.479583808125824</v>
      </c>
      <c r="CP218" s="493">
        <v>119.40072896947645</v>
      </c>
      <c r="CQ218" s="493">
        <v>61.175439267752942</v>
      </c>
      <c r="CR218" s="493">
        <v>74.524471128591458</v>
      </c>
      <c r="CS218" s="493">
        <v>122.36313982882132</v>
      </c>
      <c r="CT218" s="493">
        <v>79.236167732619279</v>
      </c>
      <c r="CU218" s="493">
        <v>83.74022852829026</v>
      </c>
      <c r="CV218" s="493">
        <v>64.853079822469709</v>
      </c>
      <c r="CW218" s="493">
        <v>90.038080863185399</v>
      </c>
      <c r="CX218" s="493">
        <v>105.41750307708915</v>
      </c>
      <c r="CY218" s="493">
        <v>43.221893996543344</v>
      </c>
      <c r="CZ218" s="493">
        <v>70.823813431803131</v>
      </c>
      <c r="DA218" s="493">
        <v>106.10475763714211</v>
      </c>
      <c r="DB218" s="493">
        <v>73.018794336762681</v>
      </c>
      <c r="DC218" s="493"/>
      <c r="DD218" s="493"/>
      <c r="DE218" s="493"/>
      <c r="DF218" s="493"/>
      <c r="DG218" s="493"/>
      <c r="DH218" s="493"/>
      <c r="DI218" s="493"/>
      <c r="DJ218" s="493"/>
      <c r="DK218" s="493"/>
      <c r="DL218" s="493"/>
      <c r="DM218" s="493"/>
      <c r="DN218" s="493"/>
      <c r="DO218" s="493"/>
      <c r="DP218" s="493"/>
      <c r="DQ218" s="493"/>
      <c r="DR218" s="493"/>
      <c r="DS218" s="493"/>
      <c r="DT218" s="493"/>
      <c r="DU218" s="493"/>
      <c r="DV218" s="493"/>
      <c r="DW218" s="493"/>
      <c r="DX218" s="493"/>
      <c r="DY218" s="493"/>
      <c r="DZ218" s="493"/>
    </row>
    <row r="219" spans="2:130" s="1" customFormat="1" ht="13.8">
      <c r="B219" s="490" t="s">
        <v>24</v>
      </c>
      <c r="C219" s="494"/>
      <c r="D219" s="494"/>
      <c r="E219" s="494"/>
      <c r="F219" s="494"/>
      <c r="G219" s="494"/>
      <c r="H219" s="494"/>
      <c r="I219" s="494"/>
      <c r="J219" s="494"/>
      <c r="K219" s="494"/>
      <c r="L219" s="494"/>
      <c r="M219" s="494"/>
      <c r="N219" s="494"/>
      <c r="O219" s="494">
        <v>30.325269182500001</v>
      </c>
      <c r="P219" s="494">
        <v>30.325269182500001</v>
      </c>
      <c r="Q219" s="494">
        <v>30.325269182500001</v>
      </c>
      <c r="R219" s="494">
        <v>30.325269182500001</v>
      </c>
      <c r="S219" s="494">
        <v>33.798108923079532</v>
      </c>
      <c r="T219" s="494">
        <v>33.798108923079532</v>
      </c>
      <c r="U219" s="494">
        <v>33.798108923079532</v>
      </c>
      <c r="V219" s="494">
        <v>33.798108923079532</v>
      </c>
      <c r="W219" s="494">
        <v>38.177552137326032</v>
      </c>
      <c r="X219" s="494">
        <v>38.177552137326032</v>
      </c>
      <c r="Y219" s="494">
        <v>38.177552137326032</v>
      </c>
      <c r="Z219" s="494">
        <v>38.177552137326032</v>
      </c>
      <c r="AA219" s="494">
        <v>34.130509436482754</v>
      </c>
      <c r="AB219" s="494">
        <v>34.130509436482754</v>
      </c>
      <c r="AC219" s="494">
        <v>34.130509436482754</v>
      </c>
      <c r="AD219" s="494">
        <v>34.130509436482754</v>
      </c>
      <c r="AE219" s="494">
        <v>36.927213899872775</v>
      </c>
      <c r="AF219" s="494">
        <v>36.927213899872775</v>
      </c>
      <c r="AG219" s="494">
        <v>36.927213899872775</v>
      </c>
      <c r="AH219" s="494">
        <v>36.927213899872775</v>
      </c>
      <c r="AI219" s="494">
        <v>39.926554741503224</v>
      </c>
      <c r="AJ219" s="494">
        <v>39.926554741503224</v>
      </c>
      <c r="AK219" s="494">
        <v>39.926554741503224</v>
      </c>
      <c r="AL219" s="494">
        <v>39.926554741503224</v>
      </c>
      <c r="AM219" s="494">
        <v>45.20397747388796</v>
      </c>
      <c r="AN219" s="494">
        <v>45.20397747388796</v>
      </c>
      <c r="AO219" s="494">
        <v>45.20397747388796</v>
      </c>
      <c r="AP219" s="494">
        <v>45.20397747388796</v>
      </c>
      <c r="AQ219" s="494">
        <v>67.30786061115657</v>
      </c>
      <c r="AR219" s="494">
        <v>67.30786061115657</v>
      </c>
      <c r="AS219" s="494">
        <v>67.30786061115657</v>
      </c>
      <c r="AT219" s="494">
        <v>67.30786061115657</v>
      </c>
      <c r="AU219" s="494">
        <v>77.291091752433758</v>
      </c>
      <c r="AV219" s="494">
        <v>77.291091752433758</v>
      </c>
      <c r="AW219" s="494">
        <v>77.291091752433758</v>
      </c>
      <c r="AX219" s="494">
        <v>77.291091752433758</v>
      </c>
      <c r="AY219" s="494">
        <v>83.309721440881816</v>
      </c>
      <c r="AZ219" s="494">
        <v>83.309721440881816</v>
      </c>
      <c r="BA219" s="494">
        <v>83.309721440881816</v>
      </c>
      <c r="BB219" s="494">
        <v>83.309721440881816</v>
      </c>
      <c r="BC219" s="494">
        <v>119.63801622695598</v>
      </c>
      <c r="BD219" s="494">
        <v>119.63801622695598</v>
      </c>
      <c r="BE219" s="494">
        <v>119.63801622695598</v>
      </c>
      <c r="BF219" s="494">
        <v>119.63801622695598</v>
      </c>
      <c r="BG219" s="494">
        <v>133.02490547277927</v>
      </c>
      <c r="BH219" s="494">
        <v>133.02490547277927</v>
      </c>
      <c r="BI219" s="494">
        <v>133.02490547277927</v>
      </c>
      <c r="BJ219" s="494">
        <v>133.02490547277927</v>
      </c>
      <c r="BK219" s="494">
        <v>139.14360938455613</v>
      </c>
      <c r="BL219" s="494">
        <v>139.14360938455613</v>
      </c>
      <c r="BM219" s="494">
        <v>139.14360938455613</v>
      </c>
      <c r="BN219" s="494">
        <v>139.14360938455613</v>
      </c>
      <c r="BO219" s="494">
        <v>148.89887503993842</v>
      </c>
      <c r="BP219" s="494">
        <v>148.89887503993842</v>
      </c>
      <c r="BQ219" s="494">
        <v>148.89887503993842</v>
      </c>
      <c r="BR219" s="494">
        <v>148.89887503993842</v>
      </c>
      <c r="BS219" s="494">
        <v>126.32971134231525</v>
      </c>
      <c r="BT219" s="494">
        <v>126.32971134231525</v>
      </c>
      <c r="BU219" s="494">
        <v>126.32971134231525</v>
      </c>
      <c r="BV219" s="494">
        <v>126.32971134231525</v>
      </c>
      <c r="BW219" s="494">
        <v>148.37262948859296</v>
      </c>
      <c r="BX219" s="494">
        <v>148.37262948859296</v>
      </c>
      <c r="BY219" s="494">
        <v>148.37262948859296</v>
      </c>
      <c r="BZ219" s="494">
        <v>148.37262948859296</v>
      </c>
      <c r="CA219" s="494">
        <v>163.9424523257513</v>
      </c>
      <c r="CB219" s="494">
        <v>163.9424523257513</v>
      </c>
      <c r="CC219" s="494">
        <v>163.9424523257513</v>
      </c>
      <c r="CD219" s="494">
        <v>163.9424523257513</v>
      </c>
      <c r="CE219" s="494">
        <v>255.02188641873516</v>
      </c>
      <c r="CF219" s="494">
        <v>255.02188641873516</v>
      </c>
      <c r="CG219" s="494">
        <v>255.02188641873516</v>
      </c>
      <c r="CH219" s="494">
        <v>255.02188641873516</v>
      </c>
      <c r="CI219" s="494">
        <v>258.87276361527535</v>
      </c>
      <c r="CJ219" s="494">
        <v>258.87276361527535</v>
      </c>
      <c r="CK219" s="494">
        <v>258.87276361527535</v>
      </c>
      <c r="CL219" s="494">
        <v>258.87276361527535</v>
      </c>
      <c r="CM219" s="494">
        <v>239.22771738517486</v>
      </c>
      <c r="CN219" s="494">
        <v>244.56359349772339</v>
      </c>
      <c r="CO219" s="494">
        <v>290.01687594176559</v>
      </c>
      <c r="CP219" s="494">
        <v>282.41977239841464</v>
      </c>
      <c r="CQ219" s="494">
        <v>266.32156569325895</v>
      </c>
      <c r="CR219" s="494">
        <v>237.91734560878149</v>
      </c>
      <c r="CS219" s="494">
        <v>283.82063734956881</v>
      </c>
      <c r="CT219" s="494">
        <v>269.17400513587211</v>
      </c>
      <c r="CU219" s="494">
        <v>257.71073993275763</v>
      </c>
      <c r="CV219" s="494">
        <v>227.48765083150053</v>
      </c>
      <c r="CW219" s="494">
        <v>291.18329926387815</v>
      </c>
      <c r="CX219" s="494">
        <v>256.14445939321155</v>
      </c>
      <c r="CY219" s="494">
        <v>207.29061764899433</v>
      </c>
      <c r="CZ219" s="494">
        <v>87.675616177597675</v>
      </c>
      <c r="DA219" s="494">
        <v>120.53631978157145</v>
      </c>
      <c r="DB219" s="494">
        <v>103.73284005528629</v>
      </c>
      <c r="DC219" s="494"/>
      <c r="DD219" s="494"/>
      <c r="DE219" s="494"/>
      <c r="DF219" s="494"/>
      <c r="DG219" s="494"/>
      <c r="DH219" s="494"/>
      <c r="DI219" s="494"/>
      <c r="DJ219" s="494"/>
      <c r="DK219" s="494"/>
      <c r="DL219" s="494"/>
      <c r="DM219" s="494"/>
      <c r="DN219" s="494"/>
      <c r="DO219" s="494"/>
      <c r="DP219" s="494"/>
      <c r="DQ219" s="494"/>
      <c r="DR219" s="494"/>
      <c r="DS219" s="494"/>
      <c r="DT219" s="494"/>
      <c r="DU219" s="494"/>
      <c r="DV219" s="494"/>
      <c r="DW219" s="494"/>
      <c r="DX219" s="494"/>
      <c r="DY219" s="494"/>
      <c r="DZ219" s="494"/>
    </row>
    <row r="220" spans="2:130" s="1" customFormat="1" ht="13.8">
      <c r="B220" s="489" t="s">
        <v>34</v>
      </c>
      <c r="C220" s="493"/>
      <c r="D220" s="493"/>
      <c r="E220" s="493"/>
      <c r="F220" s="493"/>
      <c r="G220" s="493"/>
      <c r="H220" s="493"/>
      <c r="I220" s="493"/>
      <c r="J220" s="493"/>
      <c r="K220" s="493"/>
      <c r="L220" s="493"/>
      <c r="M220" s="493"/>
      <c r="N220" s="493"/>
      <c r="O220" s="493">
        <v>15.160894182500002</v>
      </c>
      <c r="P220" s="493">
        <v>15.160894182500002</v>
      </c>
      <c r="Q220" s="493">
        <v>15.160894182500002</v>
      </c>
      <c r="R220" s="493">
        <v>15.160894182500002</v>
      </c>
      <c r="S220" s="493">
        <v>18.111862204017282</v>
      </c>
      <c r="T220" s="493">
        <v>18.111862204017282</v>
      </c>
      <c r="U220" s="493">
        <v>18.111862204017282</v>
      </c>
      <c r="V220" s="493">
        <v>18.111862204017282</v>
      </c>
      <c r="W220" s="493">
        <v>20.574427137326037</v>
      </c>
      <c r="X220" s="493">
        <v>20.574427137326037</v>
      </c>
      <c r="Y220" s="493">
        <v>20.574427137326037</v>
      </c>
      <c r="Z220" s="493">
        <v>20.574427137326037</v>
      </c>
      <c r="AA220" s="493">
        <v>18.336134436482752</v>
      </c>
      <c r="AB220" s="493">
        <v>18.336134436482752</v>
      </c>
      <c r="AC220" s="493">
        <v>18.336134436482752</v>
      </c>
      <c r="AD220" s="493">
        <v>18.336134436482752</v>
      </c>
      <c r="AE220" s="493">
        <v>20.663463899872777</v>
      </c>
      <c r="AF220" s="493">
        <v>20.663463899872777</v>
      </c>
      <c r="AG220" s="493">
        <v>20.663463899872777</v>
      </c>
      <c r="AH220" s="493">
        <v>20.663463899872777</v>
      </c>
      <c r="AI220" s="493">
        <v>19.553716880672194</v>
      </c>
      <c r="AJ220" s="493">
        <v>19.553716880672194</v>
      </c>
      <c r="AK220" s="493">
        <v>19.553716880672194</v>
      </c>
      <c r="AL220" s="493">
        <v>19.553716880672194</v>
      </c>
      <c r="AM220" s="493">
        <v>22.936930115895358</v>
      </c>
      <c r="AN220" s="493">
        <v>22.936930115895358</v>
      </c>
      <c r="AO220" s="493">
        <v>22.936930115895358</v>
      </c>
      <c r="AP220" s="493">
        <v>22.936930115895358</v>
      </c>
      <c r="AQ220" s="493">
        <v>30.453230286898204</v>
      </c>
      <c r="AR220" s="493">
        <v>30.453230286898204</v>
      </c>
      <c r="AS220" s="493">
        <v>30.453230286898204</v>
      </c>
      <c r="AT220" s="493">
        <v>30.453230286898204</v>
      </c>
      <c r="AU220" s="493">
        <v>35.991575657805953</v>
      </c>
      <c r="AV220" s="493">
        <v>35.991575657805953</v>
      </c>
      <c r="AW220" s="493">
        <v>35.991575657805953</v>
      </c>
      <c r="AX220" s="493">
        <v>35.991575657805953</v>
      </c>
      <c r="AY220" s="493">
        <v>46.25860679444002</v>
      </c>
      <c r="AZ220" s="493">
        <v>46.25860679444002</v>
      </c>
      <c r="BA220" s="493">
        <v>46.25860679444002</v>
      </c>
      <c r="BB220" s="493">
        <v>46.25860679444002</v>
      </c>
      <c r="BC220" s="493">
        <v>70.991053238069739</v>
      </c>
      <c r="BD220" s="493">
        <v>70.991053238069739</v>
      </c>
      <c r="BE220" s="493">
        <v>70.991053238069739</v>
      </c>
      <c r="BF220" s="493">
        <v>70.991053238069739</v>
      </c>
      <c r="BG220" s="493">
        <v>89.106140658565252</v>
      </c>
      <c r="BH220" s="493">
        <v>89.106140658565252</v>
      </c>
      <c r="BI220" s="493">
        <v>89.106140658565252</v>
      </c>
      <c r="BJ220" s="493">
        <v>89.106140658565252</v>
      </c>
      <c r="BK220" s="493">
        <v>87.700007393299046</v>
      </c>
      <c r="BL220" s="493">
        <v>87.700007393299046</v>
      </c>
      <c r="BM220" s="493">
        <v>87.700007393299046</v>
      </c>
      <c r="BN220" s="493">
        <v>87.700007393299046</v>
      </c>
      <c r="BO220" s="493">
        <v>101.43555934794202</v>
      </c>
      <c r="BP220" s="493">
        <v>101.43555934794202</v>
      </c>
      <c r="BQ220" s="493">
        <v>101.43555934794202</v>
      </c>
      <c r="BR220" s="493">
        <v>101.43555934794202</v>
      </c>
      <c r="BS220" s="493">
        <v>81.233744386287228</v>
      </c>
      <c r="BT220" s="493">
        <v>81.233744386287228</v>
      </c>
      <c r="BU220" s="493">
        <v>81.233744386287228</v>
      </c>
      <c r="BV220" s="493">
        <v>81.233744386287228</v>
      </c>
      <c r="BW220" s="493">
        <v>96.111144756333545</v>
      </c>
      <c r="BX220" s="493">
        <v>96.111144756333545</v>
      </c>
      <c r="BY220" s="493">
        <v>96.111144756333545</v>
      </c>
      <c r="BZ220" s="493">
        <v>96.111144756333545</v>
      </c>
      <c r="CA220" s="493">
        <v>102.394137636078</v>
      </c>
      <c r="CB220" s="493">
        <v>102.394137636078</v>
      </c>
      <c r="CC220" s="493">
        <v>102.394137636078</v>
      </c>
      <c r="CD220" s="493">
        <v>102.394137636078</v>
      </c>
      <c r="CE220" s="493">
        <v>110.03307953338434</v>
      </c>
      <c r="CF220" s="493">
        <v>110.03307953338434</v>
      </c>
      <c r="CG220" s="493">
        <v>110.03307953338434</v>
      </c>
      <c r="CH220" s="493">
        <v>110.03307953338434</v>
      </c>
      <c r="CI220" s="493">
        <v>110.92177366493223</v>
      </c>
      <c r="CJ220" s="493">
        <v>110.92177366493223</v>
      </c>
      <c r="CK220" s="493">
        <v>110.92177366493223</v>
      </c>
      <c r="CL220" s="493">
        <v>110.92177366493223</v>
      </c>
      <c r="CM220" s="493">
        <v>104.61204887444201</v>
      </c>
      <c r="CN220" s="493">
        <v>113.32016447842238</v>
      </c>
      <c r="CO220" s="493">
        <v>125.06914360862538</v>
      </c>
      <c r="CP220" s="493">
        <v>122.01661990281268</v>
      </c>
      <c r="CQ220" s="493">
        <v>113.77655868302904</v>
      </c>
      <c r="CR220" s="493">
        <v>124.16072184628953</v>
      </c>
      <c r="CS220" s="493">
        <v>121.82185423636463</v>
      </c>
      <c r="CT220" s="493">
        <v>131.47503986247136</v>
      </c>
      <c r="CU220" s="493">
        <v>103.3133358432098</v>
      </c>
      <c r="CV220" s="493">
        <v>116.01168129240807</v>
      </c>
      <c r="CW220" s="493">
        <v>116.83398267006501</v>
      </c>
      <c r="CX220" s="493">
        <v>115.13359592273474</v>
      </c>
      <c r="CY220" s="493">
        <v>98.907627867016586</v>
      </c>
      <c r="CZ220" s="493">
        <v>57.442250246015803</v>
      </c>
      <c r="DA220" s="493">
        <v>72.490943530508247</v>
      </c>
      <c r="DB220" s="493">
        <v>57.770558986002094</v>
      </c>
      <c r="DC220" s="493"/>
      <c r="DD220" s="493"/>
      <c r="DE220" s="493"/>
      <c r="DF220" s="493"/>
      <c r="DG220" s="493"/>
      <c r="DH220" s="493"/>
      <c r="DI220" s="493"/>
      <c r="DJ220" s="493"/>
      <c r="DK220" s="493"/>
      <c r="DL220" s="493"/>
      <c r="DM220" s="493"/>
      <c r="DN220" s="493"/>
      <c r="DO220" s="493"/>
      <c r="DP220" s="493"/>
      <c r="DQ220" s="493"/>
      <c r="DR220" s="493"/>
      <c r="DS220" s="493"/>
      <c r="DT220" s="493"/>
      <c r="DU220" s="493"/>
      <c r="DV220" s="493"/>
      <c r="DW220" s="493"/>
      <c r="DX220" s="493"/>
      <c r="DY220" s="493"/>
      <c r="DZ220" s="493"/>
    </row>
    <row r="221" spans="2:130" s="1" customFormat="1" ht="13.8">
      <c r="B221" s="489" t="s">
        <v>47</v>
      </c>
      <c r="C221" s="493"/>
      <c r="D221" s="493"/>
      <c r="E221" s="493"/>
      <c r="F221" s="493"/>
      <c r="G221" s="493"/>
      <c r="H221" s="493"/>
      <c r="I221" s="493"/>
      <c r="J221" s="493"/>
      <c r="K221" s="493"/>
      <c r="L221" s="493"/>
      <c r="M221" s="493"/>
      <c r="N221" s="493"/>
      <c r="O221" s="493">
        <v>4.1050000000000004</v>
      </c>
      <c r="P221" s="493">
        <v>4.1050000000000004</v>
      </c>
      <c r="Q221" s="493">
        <v>4.1050000000000004</v>
      </c>
      <c r="R221" s="493">
        <v>4.1050000000000004</v>
      </c>
      <c r="S221" s="493">
        <v>4.5682353028902085</v>
      </c>
      <c r="T221" s="493">
        <v>4.5682353028902085</v>
      </c>
      <c r="U221" s="493">
        <v>4.5682353028902085</v>
      </c>
      <c r="V221" s="493">
        <v>4.5682353028902085</v>
      </c>
      <c r="W221" s="493">
        <v>5.4775</v>
      </c>
      <c r="X221" s="493">
        <v>5.4775</v>
      </c>
      <c r="Y221" s="493">
        <v>5.4775</v>
      </c>
      <c r="Z221" s="493">
        <v>5.4775</v>
      </c>
      <c r="AA221" s="493">
        <v>5.7925000000000004</v>
      </c>
      <c r="AB221" s="493">
        <v>5.7925000000000004</v>
      </c>
      <c r="AC221" s="493">
        <v>5.7925000000000004</v>
      </c>
      <c r="AD221" s="493">
        <v>5.7925000000000004</v>
      </c>
      <c r="AE221" s="493">
        <v>5.9649999999999999</v>
      </c>
      <c r="AF221" s="493">
        <v>5.9649999999999999</v>
      </c>
      <c r="AG221" s="493">
        <v>5.9649999999999999</v>
      </c>
      <c r="AH221" s="493">
        <v>5.9649999999999999</v>
      </c>
      <c r="AI221" s="493">
        <v>6.5155574140205372</v>
      </c>
      <c r="AJ221" s="493">
        <v>6.5155574140205372</v>
      </c>
      <c r="AK221" s="493">
        <v>6.5155574140205372</v>
      </c>
      <c r="AL221" s="493">
        <v>6.5155574140205372</v>
      </c>
      <c r="AM221" s="493">
        <v>7.8688624141971859</v>
      </c>
      <c r="AN221" s="493">
        <v>7.8688624141971859</v>
      </c>
      <c r="AO221" s="493">
        <v>7.8688624141971859</v>
      </c>
      <c r="AP221" s="493">
        <v>7.8688624141971859</v>
      </c>
      <c r="AQ221" s="493">
        <v>9.187669696332712</v>
      </c>
      <c r="AR221" s="493">
        <v>9.187669696332712</v>
      </c>
      <c r="AS221" s="493">
        <v>9.187669696332712</v>
      </c>
      <c r="AT221" s="493">
        <v>9.187669696332712</v>
      </c>
      <c r="AU221" s="493">
        <v>10.323443336127381</v>
      </c>
      <c r="AV221" s="493">
        <v>10.323443336127381</v>
      </c>
      <c r="AW221" s="493">
        <v>10.323443336127381</v>
      </c>
      <c r="AX221" s="493">
        <v>10.323443336127381</v>
      </c>
      <c r="AY221" s="493">
        <v>11.66549096982394</v>
      </c>
      <c r="AZ221" s="493">
        <v>11.66549096982394</v>
      </c>
      <c r="BA221" s="493">
        <v>11.66549096982394</v>
      </c>
      <c r="BB221" s="493">
        <v>11.66549096982394</v>
      </c>
      <c r="BC221" s="493">
        <v>17.49823645473591</v>
      </c>
      <c r="BD221" s="493">
        <v>17.49823645473591</v>
      </c>
      <c r="BE221" s="493">
        <v>17.49823645473591</v>
      </c>
      <c r="BF221" s="493">
        <v>17.49823645473591</v>
      </c>
      <c r="BG221" s="493">
        <v>17.957667482967651</v>
      </c>
      <c r="BH221" s="493">
        <v>17.957667482967651</v>
      </c>
      <c r="BI221" s="493">
        <v>17.957667482967651</v>
      </c>
      <c r="BJ221" s="493">
        <v>17.957667482967651</v>
      </c>
      <c r="BK221" s="493">
        <v>19.252446346340889</v>
      </c>
      <c r="BL221" s="493">
        <v>19.252446346340889</v>
      </c>
      <c r="BM221" s="493">
        <v>19.252446346340889</v>
      </c>
      <c r="BN221" s="493">
        <v>19.252446346340889</v>
      </c>
      <c r="BO221" s="493">
        <v>22.297499999999999</v>
      </c>
      <c r="BP221" s="493">
        <v>22.297499999999999</v>
      </c>
      <c r="BQ221" s="493">
        <v>22.297499999999999</v>
      </c>
      <c r="BR221" s="493">
        <v>22.297499999999999</v>
      </c>
      <c r="BS221" s="493">
        <v>19.643259163231225</v>
      </c>
      <c r="BT221" s="493">
        <v>19.643259163231225</v>
      </c>
      <c r="BU221" s="493">
        <v>19.643259163231225</v>
      </c>
      <c r="BV221" s="493">
        <v>19.643259163231225</v>
      </c>
      <c r="BW221" s="493">
        <v>19.765867525503182</v>
      </c>
      <c r="BX221" s="493">
        <v>19.765867525503182</v>
      </c>
      <c r="BY221" s="493">
        <v>19.765867525503182</v>
      </c>
      <c r="BZ221" s="493">
        <v>19.765867525503182</v>
      </c>
      <c r="CA221" s="493">
        <v>20.95638149399565</v>
      </c>
      <c r="CB221" s="493">
        <v>20.95638149399565</v>
      </c>
      <c r="CC221" s="493">
        <v>20.95638149399565</v>
      </c>
      <c r="CD221" s="493">
        <v>20.95638149399565</v>
      </c>
      <c r="CE221" s="493">
        <v>77.053848430929094</v>
      </c>
      <c r="CF221" s="493">
        <v>77.053848430929094</v>
      </c>
      <c r="CG221" s="493">
        <v>77.053848430929094</v>
      </c>
      <c r="CH221" s="493">
        <v>77.053848430929094</v>
      </c>
      <c r="CI221" s="493">
        <v>80.285595954249203</v>
      </c>
      <c r="CJ221" s="493">
        <v>80.285595954249203</v>
      </c>
      <c r="CK221" s="493">
        <v>80.285595954249203</v>
      </c>
      <c r="CL221" s="493">
        <v>80.285595954249203</v>
      </c>
      <c r="CM221" s="493">
        <v>84.841123472256086</v>
      </c>
      <c r="CN221" s="493">
        <v>83.311663484515066</v>
      </c>
      <c r="CO221" s="493">
        <v>101.86231589141619</v>
      </c>
      <c r="CP221" s="493">
        <v>100.76604793110428</v>
      </c>
      <c r="CQ221" s="493">
        <v>99.248514888459056</v>
      </c>
      <c r="CR221" s="493">
        <v>66.863660978519306</v>
      </c>
      <c r="CS221" s="493">
        <v>99.628257076950035</v>
      </c>
      <c r="CT221" s="493">
        <v>79.425438038056285</v>
      </c>
      <c r="CU221" s="493">
        <v>89.947112533723384</v>
      </c>
      <c r="CV221" s="493">
        <v>62.331968917358338</v>
      </c>
      <c r="CW221" s="493">
        <v>104.76748324798889</v>
      </c>
      <c r="CX221" s="493">
        <v>79.067168286567465</v>
      </c>
      <c r="CY221" s="493">
        <v>62.282301559537011</v>
      </c>
      <c r="CZ221" s="493">
        <v>6.9308467533401883</v>
      </c>
      <c r="DA221" s="493">
        <v>16.784921999999998</v>
      </c>
      <c r="DB221" s="493">
        <v>18.373688862201565</v>
      </c>
      <c r="DC221" s="493"/>
      <c r="DD221" s="493"/>
      <c r="DE221" s="493"/>
      <c r="DF221" s="493"/>
      <c r="DG221" s="493"/>
      <c r="DH221" s="493"/>
      <c r="DI221" s="493"/>
      <c r="DJ221" s="493"/>
      <c r="DK221" s="493"/>
      <c r="DL221" s="493"/>
      <c r="DM221" s="493"/>
      <c r="DN221" s="493"/>
      <c r="DO221" s="493"/>
      <c r="DP221" s="493"/>
      <c r="DQ221" s="493"/>
      <c r="DR221" s="493"/>
      <c r="DS221" s="493"/>
      <c r="DT221" s="493"/>
      <c r="DU221" s="493"/>
      <c r="DV221" s="493"/>
      <c r="DW221" s="493"/>
      <c r="DX221" s="493"/>
      <c r="DY221" s="493"/>
      <c r="DZ221" s="493"/>
    </row>
    <row r="222" spans="2:130" s="1" customFormat="1" ht="13.8">
      <c r="B222" s="489" t="s">
        <v>48</v>
      </c>
      <c r="C222" s="493"/>
      <c r="D222" s="493"/>
      <c r="E222" s="493"/>
      <c r="F222" s="493"/>
      <c r="G222" s="493"/>
      <c r="H222" s="493"/>
      <c r="I222" s="493"/>
      <c r="J222" s="493"/>
      <c r="K222" s="493"/>
      <c r="L222" s="493"/>
      <c r="M222" s="493"/>
      <c r="N222" s="493"/>
      <c r="O222" s="493">
        <v>11.059374999999999</v>
      </c>
      <c r="P222" s="493">
        <v>11.059374999999999</v>
      </c>
      <c r="Q222" s="493">
        <v>11.059374999999999</v>
      </c>
      <c r="R222" s="493">
        <v>11.059374999999999</v>
      </c>
      <c r="S222" s="493">
        <v>11.118011416172042</v>
      </c>
      <c r="T222" s="493">
        <v>11.118011416172042</v>
      </c>
      <c r="U222" s="493">
        <v>11.118011416172042</v>
      </c>
      <c r="V222" s="493">
        <v>11.118011416172042</v>
      </c>
      <c r="W222" s="493">
        <v>12.125624999999999</v>
      </c>
      <c r="X222" s="493">
        <v>12.125624999999999</v>
      </c>
      <c r="Y222" s="493">
        <v>12.125624999999999</v>
      </c>
      <c r="Z222" s="493">
        <v>12.125624999999999</v>
      </c>
      <c r="AA222" s="493">
        <v>10.001875</v>
      </c>
      <c r="AB222" s="493">
        <v>10.001875</v>
      </c>
      <c r="AC222" s="493">
        <v>10.001875</v>
      </c>
      <c r="AD222" s="493">
        <v>10.001875</v>
      </c>
      <c r="AE222" s="493">
        <v>10.29875</v>
      </c>
      <c r="AF222" s="493">
        <v>10.29875</v>
      </c>
      <c r="AG222" s="493">
        <v>10.29875</v>
      </c>
      <c r="AH222" s="493">
        <v>10.29875</v>
      </c>
      <c r="AI222" s="493">
        <v>13.857280446810496</v>
      </c>
      <c r="AJ222" s="493">
        <v>13.857280446810496</v>
      </c>
      <c r="AK222" s="493">
        <v>13.857280446810496</v>
      </c>
      <c r="AL222" s="493">
        <v>13.857280446810496</v>
      </c>
      <c r="AM222" s="493">
        <v>14.398184943795414</v>
      </c>
      <c r="AN222" s="493">
        <v>14.398184943795414</v>
      </c>
      <c r="AO222" s="493">
        <v>14.398184943795414</v>
      </c>
      <c r="AP222" s="493">
        <v>14.398184943795414</v>
      </c>
      <c r="AQ222" s="493">
        <v>27.666960627925661</v>
      </c>
      <c r="AR222" s="493">
        <v>27.666960627925661</v>
      </c>
      <c r="AS222" s="493">
        <v>27.666960627925661</v>
      </c>
      <c r="AT222" s="493">
        <v>27.666960627925661</v>
      </c>
      <c r="AU222" s="493">
        <v>30.976072758500422</v>
      </c>
      <c r="AV222" s="493">
        <v>30.976072758500422</v>
      </c>
      <c r="AW222" s="493">
        <v>30.976072758500422</v>
      </c>
      <c r="AX222" s="493">
        <v>30.976072758500422</v>
      </c>
      <c r="AY222" s="493">
        <v>25.385623676617861</v>
      </c>
      <c r="AZ222" s="493">
        <v>25.385623676617861</v>
      </c>
      <c r="BA222" s="493">
        <v>25.385623676617861</v>
      </c>
      <c r="BB222" s="493">
        <v>25.385623676617861</v>
      </c>
      <c r="BC222" s="493">
        <v>31.148726534150349</v>
      </c>
      <c r="BD222" s="493">
        <v>31.148726534150349</v>
      </c>
      <c r="BE222" s="493">
        <v>31.148726534150349</v>
      </c>
      <c r="BF222" s="493">
        <v>31.148726534150349</v>
      </c>
      <c r="BG222" s="493">
        <v>25.961097331246371</v>
      </c>
      <c r="BH222" s="493">
        <v>25.961097331246371</v>
      </c>
      <c r="BI222" s="493">
        <v>25.961097331246371</v>
      </c>
      <c r="BJ222" s="493">
        <v>25.961097331246371</v>
      </c>
      <c r="BK222" s="493">
        <v>32.191155644916201</v>
      </c>
      <c r="BL222" s="493">
        <v>32.191155644916201</v>
      </c>
      <c r="BM222" s="493">
        <v>32.191155644916201</v>
      </c>
      <c r="BN222" s="493">
        <v>32.191155644916201</v>
      </c>
      <c r="BO222" s="493">
        <v>25.165815691996407</v>
      </c>
      <c r="BP222" s="493">
        <v>25.165815691996407</v>
      </c>
      <c r="BQ222" s="493">
        <v>25.165815691996407</v>
      </c>
      <c r="BR222" s="493">
        <v>25.165815691996407</v>
      </c>
      <c r="BS222" s="493">
        <v>25.452707792796808</v>
      </c>
      <c r="BT222" s="493">
        <v>25.452707792796808</v>
      </c>
      <c r="BU222" s="493">
        <v>25.452707792796808</v>
      </c>
      <c r="BV222" s="493">
        <v>25.452707792796808</v>
      </c>
      <c r="BW222" s="493">
        <v>32.495617206756258</v>
      </c>
      <c r="BX222" s="493">
        <v>32.495617206756258</v>
      </c>
      <c r="BY222" s="493">
        <v>32.495617206756258</v>
      </c>
      <c r="BZ222" s="493">
        <v>32.495617206756258</v>
      </c>
      <c r="CA222" s="493">
        <v>40.591933195677647</v>
      </c>
      <c r="CB222" s="493">
        <v>40.591933195677647</v>
      </c>
      <c r="CC222" s="493">
        <v>40.591933195677647</v>
      </c>
      <c r="CD222" s="493">
        <v>40.591933195677647</v>
      </c>
      <c r="CE222" s="493">
        <v>64.709060085970236</v>
      </c>
      <c r="CF222" s="493">
        <v>64.709060085970236</v>
      </c>
      <c r="CG222" s="493">
        <v>64.709060085970236</v>
      </c>
      <c r="CH222" s="493">
        <v>64.709060085970236</v>
      </c>
      <c r="CI222" s="493">
        <v>61.486121043593911</v>
      </c>
      <c r="CJ222" s="493">
        <v>61.486121043593911</v>
      </c>
      <c r="CK222" s="493">
        <v>61.486121043593911</v>
      </c>
      <c r="CL222" s="493">
        <v>61.486121043593911</v>
      </c>
      <c r="CM222" s="493">
        <v>40.518238626933943</v>
      </c>
      <c r="CN222" s="493">
        <v>38.514091012517241</v>
      </c>
      <c r="CO222" s="493">
        <v>53.413114758139862</v>
      </c>
      <c r="CP222" s="493">
        <v>50.983387181893264</v>
      </c>
      <c r="CQ222" s="493">
        <v>44.863501121770881</v>
      </c>
      <c r="CR222" s="493">
        <v>39.335849139338023</v>
      </c>
      <c r="CS222" s="493">
        <v>54.168035046126796</v>
      </c>
      <c r="CT222" s="493">
        <v>49.687992055344495</v>
      </c>
      <c r="CU222" s="493">
        <v>52.908052645824469</v>
      </c>
      <c r="CV222" s="493">
        <v>39.343535821734079</v>
      </c>
      <c r="CW222" s="493">
        <v>59.825791565313281</v>
      </c>
      <c r="CX222" s="493">
        <v>51.732060690809334</v>
      </c>
      <c r="CY222" s="493">
        <v>38.687148687440747</v>
      </c>
      <c r="CZ222" s="493">
        <v>18.778679105241686</v>
      </c>
      <c r="DA222" s="493">
        <v>27.625520742063202</v>
      </c>
      <c r="DB222" s="493">
        <v>23.396282983082621</v>
      </c>
      <c r="DC222" s="493"/>
      <c r="DD222" s="493"/>
      <c r="DE222" s="493"/>
      <c r="DF222" s="493"/>
      <c r="DG222" s="493"/>
      <c r="DH222" s="493"/>
      <c r="DI222" s="493"/>
      <c r="DJ222" s="493"/>
      <c r="DK222" s="493"/>
      <c r="DL222" s="493"/>
      <c r="DM222" s="493"/>
      <c r="DN222" s="493"/>
      <c r="DO222" s="493"/>
      <c r="DP222" s="493"/>
      <c r="DQ222" s="493"/>
      <c r="DR222" s="493"/>
      <c r="DS222" s="493"/>
      <c r="DT222" s="493"/>
      <c r="DU222" s="493"/>
      <c r="DV222" s="493"/>
      <c r="DW222" s="493"/>
      <c r="DX222" s="493"/>
      <c r="DY222" s="493"/>
      <c r="DZ222" s="493"/>
    </row>
    <row r="223" spans="2:130" s="1" customFormat="1" ht="13.8">
      <c r="B223" s="490" t="s">
        <v>23</v>
      </c>
      <c r="C223" s="494"/>
      <c r="D223" s="494"/>
      <c r="E223" s="494"/>
      <c r="F223" s="494"/>
      <c r="G223" s="494"/>
      <c r="H223" s="494"/>
      <c r="I223" s="494"/>
      <c r="J223" s="494"/>
      <c r="K223" s="494"/>
      <c r="L223" s="494"/>
      <c r="M223" s="494"/>
      <c r="N223" s="494"/>
      <c r="O223" s="494">
        <v>-4.8149999999999995</v>
      </c>
      <c r="P223" s="494">
        <v>-4.8149999999999995</v>
      </c>
      <c r="Q223" s="494">
        <v>-4.8149999999999995</v>
      </c>
      <c r="R223" s="494">
        <v>-4.8149999999999995</v>
      </c>
      <c r="S223" s="494">
        <v>-2.8430048170131537</v>
      </c>
      <c r="T223" s="494">
        <v>-2.8430048170131537</v>
      </c>
      <c r="U223" s="494">
        <v>-2.8430048170131537</v>
      </c>
      <c r="V223" s="494">
        <v>-2.8430048170131537</v>
      </c>
      <c r="W223" s="494">
        <v>-4.9010000000000016</v>
      </c>
      <c r="X223" s="494">
        <v>-4.9010000000000016</v>
      </c>
      <c r="Y223" s="494">
        <v>-4.9010000000000016</v>
      </c>
      <c r="Z223" s="494">
        <v>-4.9010000000000016</v>
      </c>
      <c r="AA223" s="494">
        <v>-5.6212500000000007</v>
      </c>
      <c r="AB223" s="494">
        <v>-5.6212500000000007</v>
      </c>
      <c r="AC223" s="494">
        <v>-5.6212500000000007</v>
      </c>
      <c r="AD223" s="494">
        <v>-5.6212500000000007</v>
      </c>
      <c r="AE223" s="494">
        <v>-4.7625000000000002</v>
      </c>
      <c r="AF223" s="494">
        <v>-4.7625000000000002</v>
      </c>
      <c r="AG223" s="494">
        <v>-4.7625000000000002</v>
      </c>
      <c r="AH223" s="494">
        <v>-4.7625000000000002</v>
      </c>
      <c r="AI223" s="494">
        <v>-7.6331480403048824</v>
      </c>
      <c r="AJ223" s="494">
        <v>-7.6331480403048824</v>
      </c>
      <c r="AK223" s="494">
        <v>-7.6331480403048824</v>
      </c>
      <c r="AL223" s="494">
        <v>-7.6331480403048824</v>
      </c>
      <c r="AM223" s="494">
        <v>-8.4136929742041655</v>
      </c>
      <c r="AN223" s="494">
        <v>-8.4136929742041655</v>
      </c>
      <c r="AO223" s="494">
        <v>-8.4136929742041655</v>
      </c>
      <c r="AP223" s="494">
        <v>-8.4136929742041655</v>
      </c>
      <c r="AQ223" s="494">
        <v>-7.2931508484274001</v>
      </c>
      <c r="AR223" s="494">
        <v>-7.2931508484274001</v>
      </c>
      <c r="AS223" s="494">
        <v>-7.2931508484274001</v>
      </c>
      <c r="AT223" s="494">
        <v>-7.2931508484274001</v>
      </c>
      <c r="AU223" s="494">
        <v>-7.3608329540688686</v>
      </c>
      <c r="AV223" s="494">
        <v>-7.3608329540688686</v>
      </c>
      <c r="AW223" s="494">
        <v>-7.3608329540688686</v>
      </c>
      <c r="AX223" s="494">
        <v>-7.3608329540688686</v>
      </c>
      <c r="AY223" s="494">
        <v>-4.3045382749389089</v>
      </c>
      <c r="AZ223" s="494">
        <v>-4.3045382749389089</v>
      </c>
      <c r="BA223" s="494">
        <v>-4.3045382749389089</v>
      </c>
      <c r="BB223" s="494">
        <v>-4.3045382749389089</v>
      </c>
      <c r="BC223" s="494">
        <v>-9.2516405794141932</v>
      </c>
      <c r="BD223" s="494">
        <v>-9.2516405794141932</v>
      </c>
      <c r="BE223" s="494">
        <v>-9.2516405794141932</v>
      </c>
      <c r="BF223" s="494">
        <v>-9.2516405794141932</v>
      </c>
      <c r="BG223" s="494">
        <v>-9.1982511639937741</v>
      </c>
      <c r="BH223" s="494">
        <v>-9.1982511639937741</v>
      </c>
      <c r="BI223" s="494">
        <v>-9.1982511639937741</v>
      </c>
      <c r="BJ223" s="494">
        <v>-9.1982511639937741</v>
      </c>
      <c r="BK223" s="494">
        <v>-12.816481806734849</v>
      </c>
      <c r="BL223" s="494">
        <v>-12.816481806734849</v>
      </c>
      <c r="BM223" s="494">
        <v>-12.816481806734849</v>
      </c>
      <c r="BN223" s="494">
        <v>-12.816481806734849</v>
      </c>
      <c r="BO223" s="494">
        <v>-14.304600013267919</v>
      </c>
      <c r="BP223" s="494">
        <v>-14.304600013267919</v>
      </c>
      <c r="BQ223" s="494">
        <v>-14.304600013267919</v>
      </c>
      <c r="BR223" s="494">
        <v>-14.304600013267919</v>
      </c>
      <c r="BS223" s="494">
        <v>-25.6736561043069</v>
      </c>
      <c r="BT223" s="494">
        <v>-25.6736561043069</v>
      </c>
      <c r="BU223" s="494">
        <v>-25.6736561043069</v>
      </c>
      <c r="BV223" s="494">
        <v>-25.6736561043069</v>
      </c>
      <c r="BW223" s="494">
        <v>-32.946636800052495</v>
      </c>
      <c r="BX223" s="494">
        <v>-32.946636800052495</v>
      </c>
      <c r="BY223" s="494">
        <v>-32.946636800052495</v>
      </c>
      <c r="BZ223" s="494">
        <v>-32.946636800052495</v>
      </c>
      <c r="CA223" s="494">
        <v>-47.191734365620825</v>
      </c>
      <c r="CB223" s="494">
        <v>-47.191734365620825</v>
      </c>
      <c r="CC223" s="494">
        <v>-47.191734365620825</v>
      </c>
      <c r="CD223" s="494">
        <v>-47.191734365620825</v>
      </c>
      <c r="CE223" s="494">
        <v>-32.579045981740208</v>
      </c>
      <c r="CF223" s="494">
        <v>-32.579045981740208</v>
      </c>
      <c r="CG223" s="494">
        <v>-32.579045981740208</v>
      </c>
      <c r="CH223" s="494">
        <v>-32.579045981740208</v>
      </c>
      <c r="CI223" s="494">
        <v>-78.861662897234964</v>
      </c>
      <c r="CJ223" s="494">
        <v>-78.861662897234964</v>
      </c>
      <c r="CK223" s="494">
        <v>-78.861662897234964</v>
      </c>
      <c r="CL223" s="494">
        <v>-78.861662897234964</v>
      </c>
      <c r="CM223" s="494">
        <v>-57.516501715342855</v>
      </c>
      <c r="CN223" s="494">
        <v>-73.505941398463776</v>
      </c>
      <c r="CO223" s="494">
        <v>-80.569174440977719</v>
      </c>
      <c r="CP223" s="494">
        <v>-79.54971725819918</v>
      </c>
      <c r="CQ223" s="494">
        <v>-85.411563111325918</v>
      </c>
      <c r="CR223" s="494">
        <v>-93.216198539122331</v>
      </c>
      <c r="CS223" s="494">
        <v>-83.440295241412542</v>
      </c>
      <c r="CT223" s="494">
        <v>-82.143242419445201</v>
      </c>
      <c r="CU223" s="494">
        <v>-89.528693167270802</v>
      </c>
      <c r="CV223" s="494">
        <v>-85.077346016925304</v>
      </c>
      <c r="CW223" s="494">
        <v>-83.887446337280011</v>
      </c>
      <c r="CX223" s="494">
        <v>-71.312916589195936</v>
      </c>
      <c r="CY223" s="494">
        <v>-79.728517198923981</v>
      </c>
      <c r="CZ223" s="494">
        <v>-49.445390839312068</v>
      </c>
      <c r="DA223" s="494">
        <v>-5.2761279574068807</v>
      </c>
      <c r="DB223" s="494">
        <v>-55.832488792943352</v>
      </c>
      <c r="DC223" s="494"/>
      <c r="DD223" s="494"/>
      <c r="DE223" s="494"/>
      <c r="DF223" s="494"/>
      <c r="DG223" s="494"/>
      <c r="DH223" s="494"/>
      <c r="DI223" s="494"/>
      <c r="DJ223" s="494"/>
      <c r="DK223" s="494"/>
      <c r="DL223" s="494"/>
      <c r="DM223" s="494"/>
      <c r="DN223" s="494"/>
      <c r="DO223" s="494"/>
      <c r="DP223" s="494"/>
      <c r="DQ223" s="494"/>
      <c r="DR223" s="494"/>
      <c r="DS223" s="494"/>
      <c r="DT223" s="494"/>
      <c r="DU223" s="494"/>
      <c r="DV223" s="494"/>
      <c r="DW223" s="494"/>
      <c r="DX223" s="494"/>
      <c r="DY223" s="494"/>
      <c r="DZ223" s="494"/>
    </row>
    <row r="224" spans="2:130" s="1" customFormat="1" ht="13.8">
      <c r="B224" s="489" t="s">
        <v>66</v>
      </c>
      <c r="C224" s="493"/>
      <c r="D224" s="493"/>
      <c r="E224" s="493"/>
      <c r="F224" s="493"/>
      <c r="G224" s="493"/>
      <c r="H224" s="493"/>
      <c r="I224" s="493"/>
      <c r="J224" s="493"/>
      <c r="K224" s="493"/>
      <c r="L224" s="493"/>
      <c r="M224" s="493"/>
      <c r="N224" s="493"/>
      <c r="O224" s="493">
        <v>-0.69500000000000006</v>
      </c>
      <c r="P224" s="493">
        <v>-0.69500000000000006</v>
      </c>
      <c r="Q224" s="493">
        <v>-0.69500000000000006</v>
      </c>
      <c r="R224" s="493">
        <v>-0.69500000000000006</v>
      </c>
      <c r="S224" s="493">
        <v>-1.0126614370507352</v>
      </c>
      <c r="T224" s="493">
        <v>-1.0126614370507352</v>
      </c>
      <c r="U224" s="493">
        <v>-1.0126614370507352</v>
      </c>
      <c r="V224" s="493">
        <v>-1.0126614370507352</v>
      </c>
      <c r="W224" s="493">
        <v>-2.2825000000000002</v>
      </c>
      <c r="X224" s="493">
        <v>-2.2825000000000002</v>
      </c>
      <c r="Y224" s="493">
        <v>-2.2825000000000002</v>
      </c>
      <c r="Z224" s="493">
        <v>-2.2825000000000002</v>
      </c>
      <c r="AA224" s="493">
        <v>-3.8475000000000001</v>
      </c>
      <c r="AB224" s="493">
        <v>-3.8475000000000001</v>
      </c>
      <c r="AC224" s="493">
        <v>-3.8475000000000001</v>
      </c>
      <c r="AD224" s="493">
        <v>-3.8475000000000001</v>
      </c>
      <c r="AE224" s="493">
        <v>-3.4</v>
      </c>
      <c r="AF224" s="493">
        <v>-3.4</v>
      </c>
      <c r="AG224" s="493">
        <v>-3.4</v>
      </c>
      <c r="AH224" s="493">
        <v>-3.4</v>
      </c>
      <c r="AI224" s="493">
        <v>-3.5750364803191923</v>
      </c>
      <c r="AJ224" s="493">
        <v>-3.5750364803191923</v>
      </c>
      <c r="AK224" s="493">
        <v>-3.5750364803191923</v>
      </c>
      <c r="AL224" s="493">
        <v>-3.5750364803191923</v>
      </c>
      <c r="AM224" s="493">
        <v>-3.8822711176384055</v>
      </c>
      <c r="AN224" s="493">
        <v>-3.8822711176384055</v>
      </c>
      <c r="AO224" s="493">
        <v>-3.8822711176384055</v>
      </c>
      <c r="AP224" s="493">
        <v>-3.8822711176384055</v>
      </c>
      <c r="AQ224" s="493">
        <v>-5.1095879934406261</v>
      </c>
      <c r="AR224" s="493">
        <v>-5.1095879934406261</v>
      </c>
      <c r="AS224" s="493">
        <v>-5.1095879934406261</v>
      </c>
      <c r="AT224" s="493">
        <v>-5.1095879934406261</v>
      </c>
      <c r="AU224" s="493">
        <v>-6.5219539486163791</v>
      </c>
      <c r="AV224" s="493">
        <v>-6.5219539486163791</v>
      </c>
      <c r="AW224" s="493">
        <v>-6.5219539486163791</v>
      </c>
      <c r="AX224" s="493">
        <v>-6.5219539486163791</v>
      </c>
      <c r="AY224" s="493">
        <v>-5.3537137681159424</v>
      </c>
      <c r="AZ224" s="493">
        <v>-5.3537137681159424</v>
      </c>
      <c r="BA224" s="493">
        <v>-5.3537137681159424</v>
      </c>
      <c r="BB224" s="493">
        <v>-5.3537137681159424</v>
      </c>
      <c r="BC224" s="493">
        <v>-8.3632786312016556</v>
      </c>
      <c r="BD224" s="493">
        <v>-8.3632786312016556</v>
      </c>
      <c r="BE224" s="493">
        <v>-8.3632786312016556</v>
      </c>
      <c r="BF224" s="493">
        <v>-8.3632786312016556</v>
      </c>
      <c r="BG224" s="493">
        <v>-7.9774713639625237</v>
      </c>
      <c r="BH224" s="493">
        <v>-7.9774713639625237</v>
      </c>
      <c r="BI224" s="493">
        <v>-7.9774713639625237</v>
      </c>
      <c r="BJ224" s="493">
        <v>-7.9774713639625237</v>
      </c>
      <c r="BK224" s="493">
        <v>-8.6631081855117795</v>
      </c>
      <c r="BL224" s="493">
        <v>-8.6631081855117795</v>
      </c>
      <c r="BM224" s="493">
        <v>-8.6631081855117795</v>
      </c>
      <c r="BN224" s="493">
        <v>-8.6631081855117795</v>
      </c>
      <c r="BO224" s="493">
        <v>-9.6657556690516291</v>
      </c>
      <c r="BP224" s="493">
        <v>-9.6657556690516291</v>
      </c>
      <c r="BQ224" s="493">
        <v>-9.6657556690516291</v>
      </c>
      <c r="BR224" s="493">
        <v>-9.6657556690516291</v>
      </c>
      <c r="BS224" s="493">
        <v>-10.763637298071604</v>
      </c>
      <c r="BT224" s="493">
        <v>-10.763637298071604</v>
      </c>
      <c r="BU224" s="493">
        <v>-10.763637298071604</v>
      </c>
      <c r="BV224" s="493">
        <v>-10.763637298071604</v>
      </c>
      <c r="BW224" s="493">
        <v>-14.584278739144827</v>
      </c>
      <c r="BX224" s="493">
        <v>-14.584278739144827</v>
      </c>
      <c r="BY224" s="493">
        <v>-14.584278739144827</v>
      </c>
      <c r="BZ224" s="493">
        <v>-14.584278739144827</v>
      </c>
      <c r="CA224" s="493">
        <v>-15.511486156820551</v>
      </c>
      <c r="CB224" s="493">
        <v>-15.511486156820551</v>
      </c>
      <c r="CC224" s="493">
        <v>-15.511486156820551</v>
      </c>
      <c r="CD224" s="493">
        <v>-15.511486156820551</v>
      </c>
      <c r="CE224" s="493">
        <v>-11.282688294583942</v>
      </c>
      <c r="CF224" s="493">
        <v>-11.282688294583942</v>
      </c>
      <c r="CG224" s="493">
        <v>-11.282688294583942</v>
      </c>
      <c r="CH224" s="493">
        <v>-11.282688294583942</v>
      </c>
      <c r="CI224" s="493">
        <v>-9.3426974635508451</v>
      </c>
      <c r="CJ224" s="493">
        <v>-9.3426974635508451</v>
      </c>
      <c r="CK224" s="493">
        <v>-9.3426974635508451</v>
      </c>
      <c r="CL224" s="493">
        <v>-9.3426974635508451</v>
      </c>
      <c r="CM224" s="493">
        <v>-5.1121201401867093</v>
      </c>
      <c r="CN224" s="493">
        <v>-6.6725378410184177</v>
      </c>
      <c r="CO224" s="493">
        <v>-8.629227606684017</v>
      </c>
      <c r="CP224" s="493">
        <v>-8.2145735198258407</v>
      </c>
      <c r="CQ224" s="493">
        <v>-6.4819304922206609</v>
      </c>
      <c r="CR224" s="493">
        <v>-5.6394503535039275</v>
      </c>
      <c r="CS224" s="493">
        <v>-8.0805105377829154</v>
      </c>
      <c r="CT224" s="493">
        <v>-8.4333762021068654</v>
      </c>
      <c r="CU224" s="493">
        <v>-5.7770756921094719</v>
      </c>
      <c r="CV224" s="493">
        <v>-3.8013195777636897</v>
      </c>
      <c r="CW224" s="493">
        <v>-5.7465126754459304</v>
      </c>
      <c r="CX224" s="493">
        <v>-6.5365014695981456</v>
      </c>
      <c r="CY224" s="493">
        <v>-6.5365014695981456</v>
      </c>
      <c r="CZ224" s="493">
        <v>-4.1369561922543827</v>
      </c>
      <c r="DA224" s="493">
        <v>-1.928120437348336</v>
      </c>
      <c r="DB224" s="493">
        <v>-1.6937728029366288</v>
      </c>
      <c r="DC224" s="493"/>
      <c r="DD224" s="493"/>
      <c r="DE224" s="493"/>
      <c r="DF224" s="493"/>
      <c r="DG224" s="493"/>
      <c r="DH224" s="493"/>
      <c r="DI224" s="493"/>
      <c r="DJ224" s="493"/>
      <c r="DK224" s="493"/>
      <c r="DL224" s="493"/>
      <c r="DM224" s="493"/>
      <c r="DN224" s="493"/>
      <c r="DO224" s="493"/>
      <c r="DP224" s="493"/>
      <c r="DQ224" s="493"/>
      <c r="DR224" s="493"/>
      <c r="DS224" s="493"/>
      <c r="DT224" s="493"/>
      <c r="DU224" s="493"/>
      <c r="DV224" s="493"/>
      <c r="DW224" s="493"/>
      <c r="DX224" s="493"/>
      <c r="DY224" s="493"/>
      <c r="DZ224" s="493"/>
    </row>
    <row r="225" spans="1:130" s="1" customFormat="1" ht="13.8">
      <c r="B225" s="489" t="s">
        <v>67</v>
      </c>
      <c r="C225" s="493"/>
      <c r="D225" s="493"/>
      <c r="E225" s="493"/>
      <c r="F225" s="493"/>
      <c r="G225" s="493"/>
      <c r="H225" s="493"/>
      <c r="I225" s="493"/>
      <c r="J225" s="493"/>
      <c r="K225" s="493"/>
      <c r="L225" s="493"/>
      <c r="M225" s="493"/>
      <c r="N225" s="493"/>
      <c r="O225" s="493">
        <v>-4.12</v>
      </c>
      <c r="P225" s="493">
        <v>-4.12</v>
      </c>
      <c r="Q225" s="493">
        <v>-4.12</v>
      </c>
      <c r="R225" s="493">
        <v>-4.12</v>
      </c>
      <c r="S225" s="493">
        <v>-1.830343379962418</v>
      </c>
      <c r="T225" s="493">
        <v>-1.830343379962418</v>
      </c>
      <c r="U225" s="493">
        <v>-1.830343379962418</v>
      </c>
      <c r="V225" s="493">
        <v>-1.830343379962418</v>
      </c>
      <c r="W225" s="493">
        <v>-2.6185</v>
      </c>
      <c r="X225" s="493">
        <v>-2.6185</v>
      </c>
      <c r="Y225" s="493">
        <v>-2.6185</v>
      </c>
      <c r="Z225" s="493">
        <v>-2.6185</v>
      </c>
      <c r="AA225" s="493">
        <v>-1.7737500000000006</v>
      </c>
      <c r="AB225" s="493">
        <v>-1.7737500000000006</v>
      </c>
      <c r="AC225" s="493">
        <v>-1.7737500000000006</v>
      </c>
      <c r="AD225" s="493">
        <v>-1.7737500000000006</v>
      </c>
      <c r="AE225" s="493">
        <v>-1.3624999999999998</v>
      </c>
      <c r="AF225" s="493">
        <v>-1.3624999999999998</v>
      </c>
      <c r="AG225" s="493">
        <v>-1.3624999999999998</v>
      </c>
      <c r="AH225" s="493">
        <v>-1.3624999999999998</v>
      </c>
      <c r="AI225" s="493">
        <v>-4.0581115599856892</v>
      </c>
      <c r="AJ225" s="493">
        <v>-4.0581115599856892</v>
      </c>
      <c r="AK225" s="493">
        <v>-4.0581115599856892</v>
      </c>
      <c r="AL225" s="493">
        <v>-4.0581115599856892</v>
      </c>
      <c r="AM225" s="493">
        <v>-4.5314218565657596</v>
      </c>
      <c r="AN225" s="493">
        <v>-4.5314218565657596</v>
      </c>
      <c r="AO225" s="493">
        <v>-4.5314218565657596</v>
      </c>
      <c r="AP225" s="493">
        <v>-4.5314218565657596</v>
      </c>
      <c r="AQ225" s="493">
        <v>-2.1835628549867736</v>
      </c>
      <c r="AR225" s="493">
        <v>-2.1835628549867736</v>
      </c>
      <c r="AS225" s="493">
        <v>-2.1835628549867736</v>
      </c>
      <c r="AT225" s="493">
        <v>-2.1835628549867736</v>
      </c>
      <c r="AU225" s="493">
        <v>-0.83887900545249039</v>
      </c>
      <c r="AV225" s="493">
        <v>-0.83887900545249039</v>
      </c>
      <c r="AW225" s="493">
        <v>-0.83887900545249039</v>
      </c>
      <c r="AX225" s="493">
        <v>-0.83887900545249039</v>
      </c>
      <c r="AY225" s="493">
        <v>1.0491754931770334</v>
      </c>
      <c r="AZ225" s="493">
        <v>1.0491754931770334</v>
      </c>
      <c r="BA225" s="493">
        <v>1.0491754931770334</v>
      </c>
      <c r="BB225" s="493">
        <v>1.0491754931770334</v>
      </c>
      <c r="BC225" s="493">
        <v>-0.88836194821253756</v>
      </c>
      <c r="BD225" s="493">
        <v>-0.88836194821253756</v>
      </c>
      <c r="BE225" s="493">
        <v>-0.88836194821253756</v>
      </c>
      <c r="BF225" s="493">
        <v>-0.88836194821253756</v>
      </c>
      <c r="BG225" s="493">
        <v>-1.22077980003125</v>
      </c>
      <c r="BH225" s="493">
        <v>-1.22077980003125</v>
      </c>
      <c r="BI225" s="493">
        <v>-1.22077980003125</v>
      </c>
      <c r="BJ225" s="493">
        <v>-1.22077980003125</v>
      </c>
      <c r="BK225" s="493">
        <v>-4.1533736212230696</v>
      </c>
      <c r="BL225" s="493">
        <v>-4.1533736212230696</v>
      </c>
      <c r="BM225" s="493">
        <v>-4.1533736212230696</v>
      </c>
      <c r="BN225" s="493">
        <v>-4.1533736212230696</v>
      </c>
      <c r="BO225" s="493">
        <v>-4.6388443442162917</v>
      </c>
      <c r="BP225" s="493">
        <v>-4.6388443442162917</v>
      </c>
      <c r="BQ225" s="493">
        <v>-4.6388443442162917</v>
      </c>
      <c r="BR225" s="493">
        <v>-4.6388443442162917</v>
      </c>
      <c r="BS225" s="493">
        <v>-14.910018806235298</v>
      </c>
      <c r="BT225" s="493">
        <v>-14.910018806235298</v>
      </c>
      <c r="BU225" s="493">
        <v>-14.910018806235298</v>
      </c>
      <c r="BV225" s="493">
        <v>-14.910018806235298</v>
      </c>
      <c r="BW225" s="493">
        <v>-18.362358060907674</v>
      </c>
      <c r="BX225" s="493">
        <v>-18.362358060907674</v>
      </c>
      <c r="BY225" s="493">
        <v>-18.362358060907674</v>
      </c>
      <c r="BZ225" s="493">
        <v>-18.362358060907674</v>
      </c>
      <c r="CA225" s="493">
        <v>-31.680248208800268</v>
      </c>
      <c r="CB225" s="493">
        <v>-31.680248208800268</v>
      </c>
      <c r="CC225" s="493">
        <v>-31.680248208800268</v>
      </c>
      <c r="CD225" s="493">
        <v>-31.680248208800268</v>
      </c>
      <c r="CE225" s="493">
        <v>-21.296357687156267</v>
      </c>
      <c r="CF225" s="493">
        <v>-21.296357687156267</v>
      </c>
      <c r="CG225" s="493">
        <v>-21.296357687156267</v>
      </c>
      <c r="CH225" s="493">
        <v>-21.296357687156267</v>
      </c>
      <c r="CI225" s="493">
        <v>-69.518965433684116</v>
      </c>
      <c r="CJ225" s="493">
        <v>-69.518965433684116</v>
      </c>
      <c r="CK225" s="493">
        <v>-69.518965433684116</v>
      </c>
      <c r="CL225" s="493">
        <v>-69.518965433684116</v>
      </c>
      <c r="CM225" s="493">
        <v>-52.404381575156144</v>
      </c>
      <c r="CN225" s="493">
        <v>-66.833403557445365</v>
      </c>
      <c r="CO225" s="493">
        <v>-71.939946834293707</v>
      </c>
      <c r="CP225" s="493">
        <v>-71.335143738373333</v>
      </c>
      <c r="CQ225" s="493">
        <v>-78.929632619105249</v>
      </c>
      <c r="CR225" s="493">
        <v>-87.576748185618413</v>
      </c>
      <c r="CS225" s="493">
        <v>-75.359784703629629</v>
      </c>
      <c r="CT225" s="493">
        <v>-73.70986621733833</v>
      </c>
      <c r="CU225" s="493">
        <v>-83.751617475161339</v>
      </c>
      <c r="CV225" s="493">
        <v>-81.276026439161612</v>
      </c>
      <c r="CW225" s="493">
        <v>-78.140933661834083</v>
      </c>
      <c r="CX225" s="493">
        <v>-64.7764151195978</v>
      </c>
      <c r="CY225" s="493">
        <v>-73.192015729325846</v>
      </c>
      <c r="CZ225" s="493">
        <v>-45.30843464705768</v>
      </c>
      <c r="DA225" s="493">
        <v>-3.3480075200585437</v>
      </c>
      <c r="DB225" s="493">
        <v>-54.138715990006723</v>
      </c>
      <c r="DC225" s="493"/>
      <c r="DD225" s="493"/>
      <c r="DE225" s="493"/>
      <c r="DF225" s="493"/>
      <c r="DG225" s="493"/>
      <c r="DH225" s="493"/>
      <c r="DI225" s="493"/>
      <c r="DJ225" s="493"/>
      <c r="DK225" s="493"/>
      <c r="DL225" s="493"/>
      <c r="DM225" s="493"/>
      <c r="DN225" s="493"/>
      <c r="DO225" s="493"/>
      <c r="DP225" s="493"/>
      <c r="DQ225" s="493"/>
      <c r="DR225" s="493"/>
      <c r="DS225" s="493"/>
      <c r="DT225" s="493"/>
      <c r="DU225" s="493"/>
      <c r="DV225" s="493"/>
      <c r="DW225" s="493"/>
      <c r="DX225" s="493"/>
      <c r="DY225" s="493"/>
      <c r="DZ225" s="493"/>
    </row>
    <row r="226" spans="1:130" s="1" customFormat="1" ht="13.8">
      <c r="B226" s="489" t="s">
        <v>874</v>
      </c>
      <c r="C226" s="493"/>
      <c r="D226" s="493"/>
      <c r="E226" s="493"/>
      <c r="F226" s="493"/>
      <c r="G226" s="493"/>
      <c r="H226" s="493"/>
      <c r="I226" s="493"/>
      <c r="J226" s="493"/>
      <c r="K226" s="493"/>
      <c r="L226" s="493"/>
      <c r="M226" s="493"/>
      <c r="N226" s="493"/>
      <c r="O226" s="493">
        <v>-5.9024999999999999</v>
      </c>
      <c r="P226" s="493">
        <v>-5.9024999999999999</v>
      </c>
      <c r="Q226" s="493">
        <v>-5.9024999999999999</v>
      </c>
      <c r="R226" s="493">
        <v>-5.9024999999999999</v>
      </c>
      <c r="S226" s="493">
        <v>-3.3249999999999997</v>
      </c>
      <c r="T226" s="493">
        <v>-3.3249999999999997</v>
      </c>
      <c r="U226" s="493">
        <v>-3.3249999999999997</v>
      </c>
      <c r="V226" s="493">
        <v>-3.3249999999999997</v>
      </c>
      <c r="W226" s="493">
        <v>-4.3559999999999999</v>
      </c>
      <c r="X226" s="493">
        <v>-4.3559999999999999</v>
      </c>
      <c r="Y226" s="493">
        <v>-4.3559999999999999</v>
      </c>
      <c r="Z226" s="493">
        <v>-4.3559999999999999</v>
      </c>
      <c r="AA226" s="493">
        <v>-3.4937500000000004</v>
      </c>
      <c r="AB226" s="493">
        <v>-3.4937500000000004</v>
      </c>
      <c r="AC226" s="493">
        <v>-3.4937500000000004</v>
      </c>
      <c r="AD226" s="493">
        <v>-3.4937500000000004</v>
      </c>
      <c r="AE226" s="493">
        <v>-3.3</v>
      </c>
      <c r="AF226" s="493">
        <v>-3.3</v>
      </c>
      <c r="AG226" s="493">
        <v>-3.3</v>
      </c>
      <c r="AH226" s="493">
        <v>-3.3</v>
      </c>
      <c r="AI226" s="493">
        <v>-3.8388999999999998</v>
      </c>
      <c r="AJ226" s="493">
        <v>-3.8388999999999998</v>
      </c>
      <c r="AK226" s="493">
        <v>-3.8388999999999998</v>
      </c>
      <c r="AL226" s="493">
        <v>-3.8388999999999998</v>
      </c>
      <c r="AM226" s="493">
        <v>-5.0710749999999996</v>
      </c>
      <c r="AN226" s="493">
        <v>-5.0710749999999996</v>
      </c>
      <c r="AO226" s="493">
        <v>-5.0710749999999996</v>
      </c>
      <c r="AP226" s="493">
        <v>-5.0710749999999996</v>
      </c>
      <c r="AQ226" s="493">
        <v>-4.2540443548387099</v>
      </c>
      <c r="AR226" s="493">
        <v>-4.2540443548387099</v>
      </c>
      <c r="AS226" s="493">
        <v>-4.2540443548387099</v>
      </c>
      <c r="AT226" s="493">
        <v>-4.2540443548387099</v>
      </c>
      <c r="AU226" s="493">
        <v>-3.0361391172724335</v>
      </c>
      <c r="AV226" s="493">
        <v>-3.0361391172724335</v>
      </c>
      <c r="AW226" s="493">
        <v>-3.0361391172724335</v>
      </c>
      <c r="AX226" s="493">
        <v>-3.0361391172724335</v>
      </c>
      <c r="AY226" s="493">
        <v>-1.5447946458940718</v>
      </c>
      <c r="AZ226" s="493">
        <v>-1.5447946458940718</v>
      </c>
      <c r="BA226" s="493">
        <v>-1.5447946458940718</v>
      </c>
      <c r="BB226" s="493">
        <v>-1.5447946458940718</v>
      </c>
      <c r="BC226" s="493">
        <v>-1.7324999999999999</v>
      </c>
      <c r="BD226" s="493">
        <v>-1.7324999999999999</v>
      </c>
      <c r="BE226" s="493">
        <v>-1.7324999999999999</v>
      </c>
      <c r="BF226" s="493">
        <v>-1.7324999999999999</v>
      </c>
      <c r="BG226" s="493">
        <v>-1.8170665463472224</v>
      </c>
      <c r="BH226" s="493">
        <v>-1.8170665463472224</v>
      </c>
      <c r="BI226" s="493">
        <v>-1.8170665463472224</v>
      </c>
      <c r="BJ226" s="493">
        <v>-1.8170665463472224</v>
      </c>
      <c r="BK226" s="493">
        <v>-1.9575</v>
      </c>
      <c r="BL226" s="493">
        <v>-1.9575</v>
      </c>
      <c r="BM226" s="493">
        <v>-1.9575</v>
      </c>
      <c r="BN226" s="493">
        <v>-1.9575</v>
      </c>
      <c r="BO226" s="493">
        <v>-2.028532220089915</v>
      </c>
      <c r="BP226" s="493">
        <v>-2.028532220089915</v>
      </c>
      <c r="BQ226" s="493">
        <v>-2.028532220089915</v>
      </c>
      <c r="BR226" s="493">
        <v>-2.028532220089915</v>
      </c>
      <c r="BS226" s="493">
        <v>-2.2999999999999998</v>
      </c>
      <c r="BT226" s="493">
        <v>-2.2999999999999998</v>
      </c>
      <c r="BU226" s="493">
        <v>-2.2999999999999998</v>
      </c>
      <c r="BV226" s="493">
        <v>-2.2999999999999998</v>
      </c>
      <c r="BW226" s="493">
        <v>-8.0837351221026505</v>
      </c>
      <c r="BX226" s="493">
        <v>-8.0837351221026505</v>
      </c>
      <c r="BY226" s="493">
        <v>-8.0837351221026505</v>
      </c>
      <c r="BZ226" s="493">
        <v>-8.0837351221026505</v>
      </c>
      <c r="CA226" s="493">
        <v>-9.7380787284200743</v>
      </c>
      <c r="CB226" s="493">
        <v>-9.7380787284200743</v>
      </c>
      <c r="CC226" s="493">
        <v>-9.7380787284200743</v>
      </c>
      <c r="CD226" s="493">
        <v>-9.7380787284200743</v>
      </c>
      <c r="CE226" s="493">
        <v>-10.648303669058501</v>
      </c>
      <c r="CF226" s="493">
        <v>-10.648303669058501</v>
      </c>
      <c r="CG226" s="493">
        <v>-10.648303669058501</v>
      </c>
      <c r="CH226" s="493">
        <v>-10.648303669058501</v>
      </c>
      <c r="CI226" s="493">
        <v>-10.871003288835642</v>
      </c>
      <c r="CJ226" s="493">
        <v>-10.871003288835642</v>
      </c>
      <c r="CK226" s="493">
        <v>-10.871003288835642</v>
      </c>
      <c r="CL226" s="493">
        <v>-10.871003288835642</v>
      </c>
      <c r="CM226" s="493">
        <v>-4.2147203896917205</v>
      </c>
      <c r="CN226" s="493">
        <v>-13.8903480776917</v>
      </c>
      <c r="CO226" s="493">
        <v>-4.6712633756917192</v>
      </c>
      <c r="CP226" s="493">
        <v>-13.8267341346917</v>
      </c>
      <c r="CQ226" s="493">
        <v>-9.1889757355820407</v>
      </c>
      <c r="CR226" s="493">
        <v>-22.438975735582041</v>
      </c>
      <c r="CS226" s="493">
        <v>-9.7934753052890962</v>
      </c>
      <c r="CT226" s="493">
        <v>-20.862257819061881</v>
      </c>
      <c r="CU226" s="493">
        <v>-15.542111961845318</v>
      </c>
      <c r="CV226" s="493">
        <v>-15.542111961845313</v>
      </c>
      <c r="CW226" s="493">
        <v>-16.154780393485904</v>
      </c>
      <c r="CX226" s="493">
        <v>-16.023917178317184</v>
      </c>
      <c r="CY226" s="493">
        <v>-11.108509899885059</v>
      </c>
      <c r="CZ226" s="493">
        <v>-5.5567901722593049</v>
      </c>
      <c r="DA226" s="493">
        <v>-11.722058458122627</v>
      </c>
      <c r="DB226" s="493">
        <v>-19.407200668671319</v>
      </c>
      <c r="DC226" s="493"/>
      <c r="DD226" s="493"/>
      <c r="DE226" s="493"/>
      <c r="DF226" s="493"/>
      <c r="DG226" s="493"/>
      <c r="DH226" s="493"/>
      <c r="DI226" s="493"/>
      <c r="DJ226" s="493"/>
      <c r="DK226" s="493"/>
      <c r="DL226" s="493"/>
      <c r="DM226" s="493"/>
      <c r="DN226" s="493"/>
      <c r="DO226" s="493"/>
      <c r="DP226" s="493"/>
      <c r="DQ226" s="493"/>
      <c r="DR226" s="493"/>
      <c r="DS226" s="493"/>
      <c r="DT226" s="493"/>
      <c r="DU226" s="493"/>
      <c r="DV226" s="493"/>
      <c r="DW226" s="493"/>
      <c r="DX226" s="493"/>
      <c r="DY226" s="493"/>
      <c r="DZ226" s="493"/>
    </row>
    <row r="227" spans="1:130" s="1" customFormat="1" ht="13.8">
      <c r="B227" s="490" t="s">
        <v>22</v>
      </c>
      <c r="C227" s="494"/>
      <c r="D227" s="494"/>
      <c r="E227" s="494"/>
      <c r="F227" s="494"/>
      <c r="G227" s="494"/>
      <c r="H227" s="494"/>
      <c r="I227" s="494"/>
      <c r="J227" s="494"/>
      <c r="K227" s="494"/>
      <c r="L227" s="494"/>
      <c r="M227" s="494"/>
      <c r="N227" s="494"/>
      <c r="O227" s="494">
        <v>50.702500000000001</v>
      </c>
      <c r="P227" s="494">
        <v>50.702500000000001</v>
      </c>
      <c r="Q227" s="494">
        <v>50.702500000000001</v>
      </c>
      <c r="R227" s="494">
        <v>50.702500000000001</v>
      </c>
      <c r="S227" s="494">
        <v>49.674999999999997</v>
      </c>
      <c r="T227" s="494">
        <v>49.674999999999997</v>
      </c>
      <c r="U227" s="494">
        <v>49.674999999999997</v>
      </c>
      <c r="V227" s="494">
        <v>49.674999999999997</v>
      </c>
      <c r="W227" s="494">
        <v>59.084999999999994</v>
      </c>
      <c r="X227" s="494">
        <v>59.084999999999994</v>
      </c>
      <c r="Y227" s="494">
        <v>59.084999999999994</v>
      </c>
      <c r="Z227" s="494">
        <v>59.084999999999994</v>
      </c>
      <c r="AA227" s="494">
        <v>48.597499999999997</v>
      </c>
      <c r="AB227" s="494">
        <v>48.597499999999997</v>
      </c>
      <c r="AC227" s="494">
        <v>48.597499999999997</v>
      </c>
      <c r="AD227" s="494">
        <v>48.597499999999997</v>
      </c>
      <c r="AE227" s="494">
        <v>48.83</v>
      </c>
      <c r="AF227" s="494">
        <v>48.83</v>
      </c>
      <c r="AG227" s="494">
        <v>48.83</v>
      </c>
      <c r="AH227" s="494">
        <v>48.83</v>
      </c>
      <c r="AI227" s="494">
        <v>56.595597191262762</v>
      </c>
      <c r="AJ227" s="494">
        <v>56.595597191262762</v>
      </c>
      <c r="AK227" s="494">
        <v>56.595597191262762</v>
      </c>
      <c r="AL227" s="494">
        <v>56.595597191262762</v>
      </c>
      <c r="AM227" s="494">
        <v>78.481366742315231</v>
      </c>
      <c r="AN227" s="494">
        <v>78.481366742315231</v>
      </c>
      <c r="AO227" s="494">
        <v>78.481366742315231</v>
      </c>
      <c r="AP227" s="494">
        <v>78.481366742315231</v>
      </c>
      <c r="AQ227" s="494">
        <v>92.15634524807956</v>
      </c>
      <c r="AR227" s="494">
        <v>92.15634524807956</v>
      </c>
      <c r="AS227" s="494">
        <v>92.15634524807956</v>
      </c>
      <c r="AT227" s="494">
        <v>92.15634524807956</v>
      </c>
      <c r="AU227" s="494">
        <v>81.385510891722504</v>
      </c>
      <c r="AV227" s="494">
        <v>81.385510891722504</v>
      </c>
      <c r="AW227" s="494">
        <v>81.385510891722504</v>
      </c>
      <c r="AX227" s="494">
        <v>81.385510891722504</v>
      </c>
      <c r="AY227" s="494">
        <v>115.32975085977267</v>
      </c>
      <c r="AZ227" s="494">
        <v>115.32975085977267</v>
      </c>
      <c r="BA227" s="494">
        <v>115.32975085977267</v>
      </c>
      <c r="BB227" s="494">
        <v>115.32975085977267</v>
      </c>
      <c r="BC227" s="494">
        <v>129.64145680917238</v>
      </c>
      <c r="BD227" s="494">
        <v>129.64145680917238</v>
      </c>
      <c r="BE227" s="494">
        <v>129.64145680917238</v>
      </c>
      <c r="BF227" s="494">
        <v>129.64145680917238</v>
      </c>
      <c r="BG227" s="494">
        <v>149.99909650432193</v>
      </c>
      <c r="BH227" s="494">
        <v>149.99909650432193</v>
      </c>
      <c r="BI227" s="494">
        <v>149.99909650432193</v>
      </c>
      <c r="BJ227" s="494">
        <v>149.99909650432193</v>
      </c>
      <c r="BK227" s="494">
        <v>145.18895307632309</v>
      </c>
      <c r="BL227" s="494">
        <v>145.18895307632309</v>
      </c>
      <c r="BM227" s="494">
        <v>145.18895307632309</v>
      </c>
      <c r="BN227" s="494">
        <v>145.18895307632309</v>
      </c>
      <c r="BO227" s="494">
        <v>199.46147221699033</v>
      </c>
      <c r="BP227" s="494">
        <v>199.46147221699033</v>
      </c>
      <c r="BQ227" s="494">
        <v>199.46147221699033</v>
      </c>
      <c r="BR227" s="494">
        <v>199.46147221699033</v>
      </c>
      <c r="BS227" s="494">
        <v>158.0215954338984</v>
      </c>
      <c r="BT227" s="494">
        <v>158.0215954338984</v>
      </c>
      <c r="BU227" s="494">
        <v>158.0215954338984</v>
      </c>
      <c r="BV227" s="494">
        <v>158.0215954338984</v>
      </c>
      <c r="BW227" s="494">
        <v>185.2432289974476</v>
      </c>
      <c r="BX227" s="494">
        <v>185.2432289974476</v>
      </c>
      <c r="BY227" s="494">
        <v>185.2432289974476</v>
      </c>
      <c r="BZ227" s="494">
        <v>185.2432289974476</v>
      </c>
      <c r="CA227" s="494">
        <v>144.50937707521894</v>
      </c>
      <c r="CB227" s="494">
        <v>144.50937707521894</v>
      </c>
      <c r="CC227" s="494">
        <v>144.50937707521894</v>
      </c>
      <c r="CD227" s="494">
        <v>144.50937707521894</v>
      </c>
      <c r="CE227" s="494">
        <v>134.08938491493137</v>
      </c>
      <c r="CF227" s="494">
        <v>134.08938491493137</v>
      </c>
      <c r="CG227" s="494">
        <v>134.08938491493137</v>
      </c>
      <c r="CH227" s="494">
        <v>134.08938491493137</v>
      </c>
      <c r="CI227" s="494">
        <v>131.05588807402825</v>
      </c>
      <c r="CJ227" s="494">
        <v>131.05588807402825</v>
      </c>
      <c r="CK227" s="494">
        <v>131.05588807402825</v>
      </c>
      <c r="CL227" s="494">
        <v>131.05588807402825</v>
      </c>
      <c r="CM227" s="494">
        <v>110.77948401698272</v>
      </c>
      <c r="CN227" s="494">
        <v>155.97322404653164</v>
      </c>
      <c r="CO227" s="494">
        <v>148.43698037912151</v>
      </c>
      <c r="CP227" s="494">
        <v>167.27827432178427</v>
      </c>
      <c r="CQ227" s="494">
        <v>153.27192653402139</v>
      </c>
      <c r="CR227" s="494">
        <v>144.85479254892715</v>
      </c>
      <c r="CS227" s="494">
        <v>179.80652604140809</v>
      </c>
      <c r="CT227" s="494">
        <v>189.59721372573904</v>
      </c>
      <c r="CU227" s="494">
        <v>153.52036861869331</v>
      </c>
      <c r="CV227" s="494">
        <v>110.14958318659423</v>
      </c>
      <c r="CW227" s="494">
        <v>142.40437462723753</v>
      </c>
      <c r="CX227" s="494">
        <v>175.3495607291849</v>
      </c>
      <c r="CY227" s="494">
        <v>152.04119876894927</v>
      </c>
      <c r="CZ227" s="494">
        <v>145.7328202300223</v>
      </c>
      <c r="DA227" s="494">
        <v>157.30540211817996</v>
      </c>
      <c r="DB227" s="494">
        <v>165.64167779247168</v>
      </c>
      <c r="DC227" s="494"/>
      <c r="DD227" s="494"/>
      <c r="DE227" s="494"/>
      <c r="DF227" s="494"/>
      <c r="DG227" s="494"/>
      <c r="DH227" s="494"/>
      <c r="DI227" s="494"/>
      <c r="DJ227" s="494"/>
      <c r="DK227" s="494"/>
      <c r="DL227" s="494"/>
      <c r="DM227" s="494"/>
      <c r="DN227" s="494"/>
      <c r="DO227" s="494"/>
      <c r="DP227" s="494"/>
      <c r="DQ227" s="494"/>
      <c r="DR227" s="494"/>
      <c r="DS227" s="494"/>
      <c r="DT227" s="494"/>
      <c r="DU227" s="494"/>
      <c r="DV227" s="494"/>
      <c r="DW227" s="494"/>
      <c r="DX227" s="494"/>
      <c r="DY227" s="494"/>
      <c r="DZ227" s="494"/>
    </row>
    <row r="228" spans="1:130" s="1" customFormat="1" ht="13.8">
      <c r="B228" s="498" t="s">
        <v>21</v>
      </c>
      <c r="C228" s="493"/>
      <c r="D228" s="493"/>
      <c r="E228" s="493"/>
      <c r="F228" s="493"/>
      <c r="G228" s="493"/>
      <c r="H228" s="493"/>
      <c r="I228" s="493"/>
      <c r="J228" s="493"/>
      <c r="K228" s="493"/>
      <c r="L228" s="493"/>
      <c r="M228" s="493"/>
      <c r="N228" s="493"/>
      <c r="O228" s="493">
        <v>45.865000000000002</v>
      </c>
      <c r="P228" s="493">
        <v>45.865000000000002</v>
      </c>
      <c r="Q228" s="493">
        <v>45.865000000000002</v>
      </c>
      <c r="R228" s="493">
        <v>45.865000000000002</v>
      </c>
      <c r="S228" s="493">
        <v>45.137500000000003</v>
      </c>
      <c r="T228" s="493">
        <v>45.137500000000003</v>
      </c>
      <c r="U228" s="493">
        <v>45.137500000000003</v>
      </c>
      <c r="V228" s="493">
        <v>45.137500000000003</v>
      </c>
      <c r="W228" s="493">
        <v>56.327500000000001</v>
      </c>
      <c r="X228" s="493">
        <v>56.327500000000001</v>
      </c>
      <c r="Y228" s="493">
        <v>56.327500000000001</v>
      </c>
      <c r="Z228" s="493">
        <v>56.327500000000001</v>
      </c>
      <c r="AA228" s="493">
        <v>43.162500000000001</v>
      </c>
      <c r="AB228" s="493">
        <v>43.162500000000001</v>
      </c>
      <c r="AC228" s="493">
        <v>43.162500000000001</v>
      </c>
      <c r="AD228" s="493">
        <v>43.162500000000001</v>
      </c>
      <c r="AE228" s="493">
        <v>42.699999999999996</v>
      </c>
      <c r="AF228" s="493">
        <v>42.699999999999996</v>
      </c>
      <c r="AG228" s="493">
        <v>42.699999999999996</v>
      </c>
      <c r="AH228" s="493">
        <v>42.699999999999996</v>
      </c>
      <c r="AI228" s="493">
        <v>48.76203703703704</v>
      </c>
      <c r="AJ228" s="493">
        <v>48.76203703703704</v>
      </c>
      <c r="AK228" s="493">
        <v>48.76203703703704</v>
      </c>
      <c r="AL228" s="493">
        <v>48.76203703703704</v>
      </c>
      <c r="AM228" s="493">
        <v>69.71824074074074</v>
      </c>
      <c r="AN228" s="493">
        <v>69.71824074074074</v>
      </c>
      <c r="AO228" s="493">
        <v>69.71824074074074</v>
      </c>
      <c r="AP228" s="493">
        <v>69.71824074074074</v>
      </c>
      <c r="AQ228" s="493">
        <v>80.474210065194143</v>
      </c>
      <c r="AR228" s="493">
        <v>80.474210065194143</v>
      </c>
      <c r="AS228" s="493">
        <v>80.474210065194143</v>
      </c>
      <c r="AT228" s="493">
        <v>80.474210065194143</v>
      </c>
      <c r="AU228" s="493">
        <v>62.09714796432656</v>
      </c>
      <c r="AV228" s="493">
        <v>62.09714796432656</v>
      </c>
      <c r="AW228" s="493">
        <v>62.09714796432656</v>
      </c>
      <c r="AX228" s="493">
        <v>62.09714796432656</v>
      </c>
      <c r="AY228" s="493">
        <v>90.625</v>
      </c>
      <c r="AZ228" s="493">
        <v>90.625</v>
      </c>
      <c r="BA228" s="493">
        <v>90.625</v>
      </c>
      <c r="BB228" s="493">
        <v>90.625</v>
      </c>
      <c r="BC228" s="493">
        <v>111.48917760824649</v>
      </c>
      <c r="BD228" s="493">
        <v>111.48917760824649</v>
      </c>
      <c r="BE228" s="493">
        <v>111.48917760824649</v>
      </c>
      <c r="BF228" s="493">
        <v>111.48917760824649</v>
      </c>
      <c r="BG228" s="493">
        <v>130.07159832284265</v>
      </c>
      <c r="BH228" s="493">
        <v>130.07159832284265</v>
      </c>
      <c r="BI228" s="493">
        <v>130.07159832284265</v>
      </c>
      <c r="BJ228" s="493">
        <v>130.07159832284265</v>
      </c>
      <c r="BK228" s="493">
        <v>122.51932702873506</v>
      </c>
      <c r="BL228" s="493">
        <v>122.51932702873506</v>
      </c>
      <c r="BM228" s="493">
        <v>122.51932702873506</v>
      </c>
      <c r="BN228" s="493">
        <v>122.51932702873506</v>
      </c>
      <c r="BO228" s="493">
        <v>166.13293173243645</v>
      </c>
      <c r="BP228" s="493">
        <v>166.13293173243645</v>
      </c>
      <c r="BQ228" s="493">
        <v>166.13293173243645</v>
      </c>
      <c r="BR228" s="493">
        <v>166.13293173243645</v>
      </c>
      <c r="BS228" s="493">
        <v>112.28299496765553</v>
      </c>
      <c r="BT228" s="493">
        <v>112.28299496765553</v>
      </c>
      <c r="BU228" s="493">
        <v>112.28299496765553</v>
      </c>
      <c r="BV228" s="493">
        <v>112.28299496765553</v>
      </c>
      <c r="BW228" s="493">
        <v>139.8966797076562</v>
      </c>
      <c r="BX228" s="493">
        <v>139.8966797076562</v>
      </c>
      <c r="BY228" s="493">
        <v>139.8966797076562</v>
      </c>
      <c r="BZ228" s="493">
        <v>139.8966797076562</v>
      </c>
      <c r="CA228" s="493">
        <v>99.53648730556074</v>
      </c>
      <c r="CB228" s="493">
        <v>99.53648730556074</v>
      </c>
      <c r="CC228" s="493">
        <v>99.53648730556074</v>
      </c>
      <c r="CD228" s="493">
        <v>99.53648730556074</v>
      </c>
      <c r="CE228" s="493">
        <v>92.608775152244817</v>
      </c>
      <c r="CF228" s="493">
        <v>92.608775152244817</v>
      </c>
      <c r="CG228" s="493">
        <v>92.608775152244817</v>
      </c>
      <c r="CH228" s="493">
        <v>92.608775152244817</v>
      </c>
      <c r="CI228" s="493">
        <v>85.977512971247705</v>
      </c>
      <c r="CJ228" s="493">
        <v>85.977512971247705</v>
      </c>
      <c r="CK228" s="493">
        <v>85.977512971247705</v>
      </c>
      <c r="CL228" s="493">
        <v>85.977512971247705</v>
      </c>
      <c r="CM228" s="493">
        <v>59.096737881252089</v>
      </c>
      <c r="CN228" s="493">
        <v>103.60252645961103</v>
      </c>
      <c r="CO228" s="493">
        <v>92.688529020459356</v>
      </c>
      <c r="CP228" s="493">
        <v>106.35848675042735</v>
      </c>
      <c r="CQ228" s="493">
        <v>82.280879768286738</v>
      </c>
      <c r="CR228" s="493">
        <v>72.645717719592568</v>
      </c>
      <c r="CS228" s="493">
        <v>102.72475567017932</v>
      </c>
      <c r="CT228" s="493">
        <v>98.814333567103247</v>
      </c>
      <c r="CU228" s="493">
        <v>72.949489814761179</v>
      </c>
      <c r="CV228" s="493">
        <v>35.612175418931798</v>
      </c>
      <c r="CW228" s="493">
        <v>70.798209534603345</v>
      </c>
      <c r="CX228" s="493">
        <v>88.674003556453854</v>
      </c>
      <c r="CY228" s="493">
        <v>74.541429821088371</v>
      </c>
      <c r="CZ228" s="493">
        <v>77.771241245035014</v>
      </c>
      <c r="DA228" s="493">
        <v>73.560763215157081</v>
      </c>
      <c r="DB228" s="493">
        <v>62.93995123699078</v>
      </c>
      <c r="DC228" s="493"/>
      <c r="DD228" s="493"/>
      <c r="DE228" s="493"/>
      <c r="DF228" s="493"/>
      <c r="DG228" s="493"/>
      <c r="DH228" s="493"/>
      <c r="DI228" s="493"/>
      <c r="DJ228" s="493"/>
      <c r="DK228" s="493"/>
      <c r="DL228" s="493"/>
      <c r="DM228" s="493"/>
      <c r="DN228" s="493"/>
      <c r="DO228" s="493"/>
      <c r="DP228" s="493"/>
      <c r="DQ228" s="493"/>
      <c r="DR228" s="493"/>
      <c r="DS228" s="493"/>
      <c r="DT228" s="493"/>
      <c r="DU228" s="493"/>
      <c r="DV228" s="493"/>
      <c r="DW228" s="493"/>
      <c r="DX228" s="493"/>
      <c r="DY228" s="493"/>
      <c r="DZ228" s="493"/>
    </row>
    <row r="229" spans="1:130" s="1" customFormat="1" ht="13.8">
      <c r="B229" s="489" t="s">
        <v>875</v>
      </c>
      <c r="C229" s="493"/>
      <c r="D229" s="493"/>
      <c r="E229" s="493"/>
      <c r="F229" s="493"/>
      <c r="G229" s="493"/>
      <c r="H229" s="493"/>
      <c r="I229" s="493"/>
      <c r="J229" s="493"/>
      <c r="K229" s="493"/>
      <c r="L229" s="493"/>
      <c r="M229" s="493"/>
      <c r="N229" s="493"/>
      <c r="O229" s="493">
        <v>4.8375000000000004</v>
      </c>
      <c r="P229" s="493">
        <v>4.8375000000000004</v>
      </c>
      <c r="Q229" s="493">
        <v>4.8375000000000004</v>
      </c>
      <c r="R229" s="493">
        <v>4.8375000000000004</v>
      </c>
      <c r="S229" s="493">
        <v>4.5374999999999996</v>
      </c>
      <c r="T229" s="493">
        <v>4.5374999999999996</v>
      </c>
      <c r="U229" s="493">
        <v>4.5374999999999996</v>
      </c>
      <c r="V229" s="493">
        <v>4.5374999999999996</v>
      </c>
      <c r="W229" s="493">
        <v>2.7575000000000003</v>
      </c>
      <c r="X229" s="493">
        <v>2.7575000000000003</v>
      </c>
      <c r="Y229" s="493">
        <v>2.7575000000000003</v>
      </c>
      <c r="Z229" s="493">
        <v>2.7575000000000003</v>
      </c>
      <c r="AA229" s="493">
        <v>5.4350000000000005</v>
      </c>
      <c r="AB229" s="493">
        <v>5.4350000000000005</v>
      </c>
      <c r="AC229" s="493">
        <v>5.4350000000000005</v>
      </c>
      <c r="AD229" s="493">
        <v>5.4350000000000005</v>
      </c>
      <c r="AE229" s="493">
        <v>6.129999999999999</v>
      </c>
      <c r="AF229" s="493">
        <v>6.129999999999999</v>
      </c>
      <c r="AG229" s="493">
        <v>6.129999999999999</v>
      </c>
      <c r="AH229" s="493">
        <v>6.129999999999999</v>
      </c>
      <c r="AI229" s="493">
        <v>7.8335601542257258</v>
      </c>
      <c r="AJ229" s="493">
        <v>7.8335601542257258</v>
      </c>
      <c r="AK229" s="493">
        <v>7.8335601542257258</v>
      </c>
      <c r="AL229" s="493">
        <v>7.8335601542257258</v>
      </c>
      <c r="AM229" s="493">
        <v>8.7631260015744878</v>
      </c>
      <c r="AN229" s="493">
        <v>8.7631260015744878</v>
      </c>
      <c r="AO229" s="493">
        <v>8.7631260015744878</v>
      </c>
      <c r="AP229" s="493">
        <v>8.7631260015744878</v>
      </c>
      <c r="AQ229" s="493">
        <v>11.682135182885411</v>
      </c>
      <c r="AR229" s="493">
        <v>11.682135182885411</v>
      </c>
      <c r="AS229" s="493">
        <v>11.682135182885411</v>
      </c>
      <c r="AT229" s="493">
        <v>11.682135182885411</v>
      </c>
      <c r="AU229" s="493">
        <v>19.288362927395944</v>
      </c>
      <c r="AV229" s="493">
        <v>19.288362927395944</v>
      </c>
      <c r="AW229" s="493">
        <v>19.288362927395944</v>
      </c>
      <c r="AX229" s="493">
        <v>19.288362927395944</v>
      </c>
      <c r="AY229" s="493">
        <v>24.704750859772673</v>
      </c>
      <c r="AZ229" s="493">
        <v>24.704750859772673</v>
      </c>
      <c r="BA229" s="493">
        <v>24.704750859772673</v>
      </c>
      <c r="BB229" s="493">
        <v>24.704750859772673</v>
      </c>
      <c r="BC229" s="493">
        <v>18.152279200925911</v>
      </c>
      <c r="BD229" s="493">
        <v>18.152279200925911</v>
      </c>
      <c r="BE229" s="493">
        <v>18.152279200925911</v>
      </c>
      <c r="BF229" s="493">
        <v>18.152279200925911</v>
      </c>
      <c r="BG229" s="493">
        <v>19.927498181479251</v>
      </c>
      <c r="BH229" s="493">
        <v>19.927498181479251</v>
      </c>
      <c r="BI229" s="493">
        <v>19.927498181479251</v>
      </c>
      <c r="BJ229" s="493">
        <v>19.927498181479251</v>
      </c>
      <c r="BK229" s="493">
        <v>22.669626047588025</v>
      </c>
      <c r="BL229" s="493">
        <v>22.669626047588025</v>
      </c>
      <c r="BM229" s="493">
        <v>22.669626047588025</v>
      </c>
      <c r="BN229" s="493">
        <v>22.669626047588025</v>
      </c>
      <c r="BO229" s="493">
        <v>33.328540484553884</v>
      </c>
      <c r="BP229" s="493">
        <v>33.328540484553884</v>
      </c>
      <c r="BQ229" s="493">
        <v>33.328540484553884</v>
      </c>
      <c r="BR229" s="493">
        <v>33.328540484553884</v>
      </c>
      <c r="BS229" s="493">
        <v>45.738600466242872</v>
      </c>
      <c r="BT229" s="493">
        <v>45.738600466242872</v>
      </c>
      <c r="BU229" s="493">
        <v>45.738600466242872</v>
      </c>
      <c r="BV229" s="493">
        <v>45.738600466242872</v>
      </c>
      <c r="BW229" s="493">
        <v>45.346549289791376</v>
      </c>
      <c r="BX229" s="493">
        <v>45.346549289791376</v>
      </c>
      <c r="BY229" s="493">
        <v>45.346549289791376</v>
      </c>
      <c r="BZ229" s="493">
        <v>45.346549289791376</v>
      </c>
      <c r="CA229" s="493">
        <v>44.972889769658195</v>
      </c>
      <c r="CB229" s="493">
        <v>44.972889769658195</v>
      </c>
      <c r="CC229" s="493">
        <v>44.972889769658195</v>
      </c>
      <c r="CD229" s="493">
        <v>44.972889769658195</v>
      </c>
      <c r="CE229" s="493">
        <v>41.480609762686555</v>
      </c>
      <c r="CF229" s="493">
        <v>41.480609762686555</v>
      </c>
      <c r="CG229" s="493">
        <v>41.480609762686555</v>
      </c>
      <c r="CH229" s="493">
        <v>41.480609762686555</v>
      </c>
      <c r="CI229" s="493">
        <v>45.078375102780527</v>
      </c>
      <c r="CJ229" s="493">
        <v>45.078375102780527</v>
      </c>
      <c r="CK229" s="493">
        <v>45.078375102780527</v>
      </c>
      <c r="CL229" s="493">
        <v>45.078375102780527</v>
      </c>
      <c r="CM229" s="493">
        <v>51.682746135730639</v>
      </c>
      <c r="CN229" s="493">
        <v>52.370697586920642</v>
      </c>
      <c r="CO229" s="493">
        <v>55.74845135866213</v>
      </c>
      <c r="CP229" s="493">
        <v>60.91978757135692</v>
      </c>
      <c r="CQ229" s="493">
        <v>70.991046765734666</v>
      </c>
      <c r="CR229" s="493">
        <v>72.209074829334554</v>
      </c>
      <c r="CS229" s="493">
        <v>77.081770371228799</v>
      </c>
      <c r="CT229" s="493">
        <v>90.782880158635763</v>
      </c>
      <c r="CU229" s="493">
        <v>80.570878803932118</v>
      </c>
      <c r="CV229" s="493">
        <v>74.537407767662444</v>
      </c>
      <c r="CW229" s="493">
        <v>71.606165092634157</v>
      </c>
      <c r="CX229" s="493">
        <v>86.675557172731018</v>
      </c>
      <c r="CY229" s="493">
        <v>77.499768947860915</v>
      </c>
      <c r="CZ229" s="493">
        <v>67.961578984987284</v>
      </c>
      <c r="DA229" s="493">
        <v>83.744638903022874</v>
      </c>
      <c r="DB229" s="493">
        <v>102.70172655548087</v>
      </c>
      <c r="DC229" s="493"/>
      <c r="DD229" s="493"/>
      <c r="DE229" s="493"/>
      <c r="DF229" s="493"/>
      <c r="DG229" s="493"/>
      <c r="DH229" s="493"/>
      <c r="DI229" s="493"/>
      <c r="DJ229" s="493"/>
      <c r="DK229" s="493"/>
      <c r="DL229" s="493"/>
      <c r="DM229" s="493"/>
      <c r="DN229" s="493"/>
      <c r="DO229" s="493"/>
      <c r="DP229" s="493"/>
      <c r="DQ229" s="493"/>
      <c r="DR229" s="493"/>
      <c r="DS229" s="493"/>
      <c r="DT229" s="493"/>
      <c r="DU229" s="493"/>
      <c r="DV229" s="493"/>
      <c r="DW229" s="493"/>
      <c r="DX229" s="493"/>
      <c r="DY229" s="493"/>
      <c r="DZ229" s="493"/>
    </row>
    <row r="230" spans="1:130" s="1" customFormat="1" ht="13.8">
      <c r="B230" s="489" t="s">
        <v>876</v>
      </c>
      <c r="C230" s="493"/>
      <c r="D230" s="493"/>
      <c r="E230" s="493"/>
      <c r="F230" s="493"/>
      <c r="G230" s="493"/>
      <c r="H230" s="493"/>
      <c r="I230" s="493"/>
      <c r="J230" s="493"/>
      <c r="K230" s="493"/>
      <c r="L230" s="493"/>
      <c r="M230" s="493"/>
      <c r="N230" s="493"/>
      <c r="O230" s="493">
        <v>-2.94</v>
      </c>
      <c r="P230" s="493">
        <v>-2.94</v>
      </c>
      <c r="Q230" s="493">
        <v>-2.94</v>
      </c>
      <c r="R230" s="493">
        <v>-2.94</v>
      </c>
      <c r="S230" s="493">
        <v>-1.95</v>
      </c>
      <c r="T230" s="493">
        <v>-1.95</v>
      </c>
      <c r="U230" s="493">
        <v>-1.95</v>
      </c>
      <c r="V230" s="493">
        <v>-1.95</v>
      </c>
      <c r="W230" s="493">
        <v>-3.1149999999999998</v>
      </c>
      <c r="X230" s="493">
        <v>-3.1149999999999998</v>
      </c>
      <c r="Y230" s="493">
        <v>-3.1149999999999998</v>
      </c>
      <c r="Z230" s="493">
        <v>-3.1149999999999998</v>
      </c>
      <c r="AA230" s="493">
        <v>-2.62</v>
      </c>
      <c r="AB230" s="493">
        <v>-2.62</v>
      </c>
      <c r="AC230" s="493">
        <v>-2.62</v>
      </c>
      <c r="AD230" s="493">
        <v>-2.62</v>
      </c>
      <c r="AE230" s="493">
        <v>-2.8375000000000004</v>
      </c>
      <c r="AF230" s="493">
        <v>-2.8375000000000004</v>
      </c>
      <c r="AG230" s="493">
        <v>-2.8375000000000004</v>
      </c>
      <c r="AH230" s="493">
        <v>-2.8375000000000004</v>
      </c>
      <c r="AI230" s="493">
        <v>-1.4386313691854129</v>
      </c>
      <c r="AJ230" s="493">
        <v>-1.4386313691854129</v>
      </c>
      <c r="AK230" s="493">
        <v>-1.4386313691854129</v>
      </c>
      <c r="AL230" s="493">
        <v>-1.4386313691854129</v>
      </c>
      <c r="AM230" s="493">
        <v>-1.3202043359923179</v>
      </c>
      <c r="AN230" s="493">
        <v>-1.3202043359923179</v>
      </c>
      <c r="AO230" s="493">
        <v>-1.3202043359923179</v>
      </c>
      <c r="AP230" s="493">
        <v>-1.3202043359923179</v>
      </c>
      <c r="AQ230" s="493">
        <v>-1.3003215094444789</v>
      </c>
      <c r="AR230" s="493">
        <v>-1.3003215094444789</v>
      </c>
      <c r="AS230" s="493">
        <v>-1.3003215094444789</v>
      </c>
      <c r="AT230" s="493">
        <v>-1.3003215094444789</v>
      </c>
      <c r="AU230" s="493">
        <v>2.056115904469511</v>
      </c>
      <c r="AV230" s="493">
        <v>2.056115904469511</v>
      </c>
      <c r="AW230" s="493">
        <v>2.056115904469511</v>
      </c>
      <c r="AX230" s="493">
        <v>2.056115904469511</v>
      </c>
      <c r="AY230" s="493">
        <v>17.370456600756917</v>
      </c>
      <c r="AZ230" s="493">
        <v>17.370456600756917</v>
      </c>
      <c r="BA230" s="493">
        <v>17.370456600756917</v>
      </c>
      <c r="BB230" s="493">
        <v>17.370456600756917</v>
      </c>
      <c r="BC230" s="493">
        <v>7.7680271863324251</v>
      </c>
      <c r="BD230" s="493">
        <v>7.7680271863324251</v>
      </c>
      <c r="BE230" s="493">
        <v>7.7680271863324251</v>
      </c>
      <c r="BF230" s="493">
        <v>7.7680271863324251</v>
      </c>
      <c r="BG230" s="493">
        <v>13.272003877450494</v>
      </c>
      <c r="BH230" s="493">
        <v>13.272003877450494</v>
      </c>
      <c r="BI230" s="493">
        <v>13.272003877450494</v>
      </c>
      <c r="BJ230" s="493">
        <v>13.272003877450494</v>
      </c>
      <c r="BK230" s="493">
        <v>16.267523131132389</v>
      </c>
      <c r="BL230" s="493">
        <v>16.267523131132389</v>
      </c>
      <c r="BM230" s="493">
        <v>16.267523131132389</v>
      </c>
      <c r="BN230" s="493">
        <v>16.267523131132389</v>
      </c>
      <c r="BO230" s="493">
        <v>27.543590484553874</v>
      </c>
      <c r="BP230" s="493">
        <v>27.543590484553874</v>
      </c>
      <c r="BQ230" s="493">
        <v>27.543590484553874</v>
      </c>
      <c r="BR230" s="493">
        <v>27.543590484553874</v>
      </c>
      <c r="BS230" s="493">
        <v>29.562959461785649</v>
      </c>
      <c r="BT230" s="493">
        <v>29.562959461785649</v>
      </c>
      <c r="BU230" s="493">
        <v>29.562959461785649</v>
      </c>
      <c r="BV230" s="493">
        <v>29.562959461785649</v>
      </c>
      <c r="BW230" s="493">
        <v>28.711341155655774</v>
      </c>
      <c r="BX230" s="493">
        <v>28.711341155655774</v>
      </c>
      <c r="BY230" s="493">
        <v>28.711341155655774</v>
      </c>
      <c r="BZ230" s="493">
        <v>28.711341155655774</v>
      </c>
      <c r="CA230" s="493">
        <v>29.865438943145605</v>
      </c>
      <c r="CB230" s="493">
        <v>29.865438943145605</v>
      </c>
      <c r="CC230" s="493">
        <v>29.865438943145605</v>
      </c>
      <c r="CD230" s="493">
        <v>29.865438943145605</v>
      </c>
      <c r="CE230" s="493">
        <v>25.601742667455191</v>
      </c>
      <c r="CF230" s="493">
        <v>25.601742667455191</v>
      </c>
      <c r="CG230" s="493">
        <v>25.601742667455191</v>
      </c>
      <c r="CH230" s="493">
        <v>25.601742667455191</v>
      </c>
      <c r="CI230" s="493">
        <v>26.855975007234719</v>
      </c>
      <c r="CJ230" s="493">
        <v>26.855975007234719</v>
      </c>
      <c r="CK230" s="493">
        <v>26.855975007234719</v>
      </c>
      <c r="CL230" s="493">
        <v>26.855975007234719</v>
      </c>
      <c r="CM230" s="493">
        <v>34.224210371443498</v>
      </c>
      <c r="CN230" s="493">
        <v>35.354047112055</v>
      </c>
      <c r="CO230" s="493">
        <v>37.999915033031655</v>
      </c>
      <c r="CP230" s="493">
        <v>42.055933576573906</v>
      </c>
      <c r="CQ230" s="493">
        <v>47.660000000000004</v>
      </c>
      <c r="CR230" s="493">
        <v>48.948978623577162</v>
      </c>
      <c r="CS230" s="493">
        <v>49.618679900026159</v>
      </c>
      <c r="CT230" s="493">
        <v>55.66868343935559</v>
      </c>
      <c r="CU230" s="493">
        <v>51.598169931549691</v>
      </c>
      <c r="CV230" s="493">
        <v>51.783559657380295</v>
      </c>
      <c r="CW230" s="493">
        <v>49.131874181842342</v>
      </c>
      <c r="CX230" s="493">
        <v>57.649873596089662</v>
      </c>
      <c r="CY230" s="493">
        <v>53.904449211763783</v>
      </c>
      <c r="CZ230" s="493">
        <v>47.491106740501259</v>
      </c>
      <c r="DA230" s="493">
        <v>60.78625597375401</v>
      </c>
      <c r="DB230" s="493">
        <v>76.531586690836946</v>
      </c>
      <c r="DC230" s="493"/>
      <c r="DD230" s="493"/>
      <c r="DE230" s="493"/>
      <c r="DF230" s="493"/>
      <c r="DG230" s="493"/>
      <c r="DH230" s="493"/>
      <c r="DI230" s="493"/>
      <c r="DJ230" s="493"/>
      <c r="DK230" s="493"/>
      <c r="DL230" s="493"/>
      <c r="DM230" s="493"/>
      <c r="DN230" s="493"/>
      <c r="DO230" s="493"/>
      <c r="DP230" s="493"/>
      <c r="DQ230" s="493"/>
      <c r="DR230" s="493"/>
      <c r="DS230" s="493"/>
      <c r="DT230" s="493"/>
      <c r="DU230" s="493"/>
      <c r="DV230" s="493"/>
      <c r="DW230" s="493"/>
      <c r="DX230" s="493"/>
      <c r="DY230" s="493"/>
      <c r="DZ230" s="493"/>
    </row>
    <row r="231" spans="1:130" s="1" customFormat="1" ht="13.8">
      <c r="B231" s="490" t="s">
        <v>667</v>
      </c>
      <c r="C231" s="494"/>
      <c r="D231" s="494"/>
      <c r="E231" s="494"/>
      <c r="F231" s="494"/>
      <c r="G231" s="494"/>
      <c r="H231" s="494"/>
      <c r="I231" s="494"/>
      <c r="J231" s="494"/>
      <c r="K231" s="494"/>
      <c r="L231" s="494"/>
      <c r="M231" s="494"/>
      <c r="N231" s="494"/>
      <c r="O231" s="494">
        <v>16.822500000000002</v>
      </c>
      <c r="P231" s="494">
        <v>16.822500000000002</v>
      </c>
      <c r="Q231" s="494">
        <v>16.822500000000002</v>
      </c>
      <c r="R231" s="494">
        <v>16.822500000000002</v>
      </c>
      <c r="S231" s="494">
        <v>17.675000000000001</v>
      </c>
      <c r="T231" s="494">
        <v>17.675000000000001</v>
      </c>
      <c r="U231" s="494">
        <v>17.675000000000001</v>
      </c>
      <c r="V231" s="494">
        <v>17.675000000000001</v>
      </c>
      <c r="W231" s="494">
        <v>15.6675</v>
      </c>
      <c r="X231" s="494">
        <v>15.6675</v>
      </c>
      <c r="Y231" s="494">
        <v>15.6675</v>
      </c>
      <c r="Z231" s="494">
        <v>15.6675</v>
      </c>
      <c r="AA231" s="494">
        <v>12.162500000000001</v>
      </c>
      <c r="AB231" s="494">
        <v>12.162500000000001</v>
      </c>
      <c r="AC231" s="494">
        <v>12.162500000000001</v>
      </c>
      <c r="AD231" s="494">
        <v>12.162500000000001</v>
      </c>
      <c r="AE231" s="494">
        <v>10.425000000000001</v>
      </c>
      <c r="AF231" s="494">
        <v>10.425000000000001</v>
      </c>
      <c r="AG231" s="494">
        <v>10.425000000000001</v>
      </c>
      <c r="AH231" s="494">
        <v>10.425000000000001</v>
      </c>
      <c r="AI231" s="494">
        <v>10.271259788138769</v>
      </c>
      <c r="AJ231" s="494">
        <v>10.271259788138769</v>
      </c>
      <c r="AK231" s="494">
        <v>10.271259788138769</v>
      </c>
      <c r="AL231" s="494">
        <v>10.271259788138769</v>
      </c>
      <c r="AM231" s="494">
        <v>15.140241709608247</v>
      </c>
      <c r="AN231" s="494">
        <v>15.140241709608247</v>
      </c>
      <c r="AO231" s="494">
        <v>15.140241709608247</v>
      </c>
      <c r="AP231" s="494">
        <v>15.140241709608247</v>
      </c>
      <c r="AQ231" s="494">
        <v>23.36811330854837</v>
      </c>
      <c r="AR231" s="494">
        <v>23.36811330854837</v>
      </c>
      <c r="AS231" s="494">
        <v>23.36811330854837</v>
      </c>
      <c r="AT231" s="494">
        <v>23.36811330854837</v>
      </c>
      <c r="AU231" s="494">
        <v>43.3688632738872</v>
      </c>
      <c r="AV231" s="494">
        <v>43.3688632738872</v>
      </c>
      <c r="AW231" s="494">
        <v>43.3688632738872</v>
      </c>
      <c r="AX231" s="494">
        <v>43.3688632738872</v>
      </c>
      <c r="AY231" s="494">
        <v>23.008833169756116</v>
      </c>
      <c r="AZ231" s="494">
        <v>23.008833169756116</v>
      </c>
      <c r="BA231" s="494">
        <v>23.008833169756116</v>
      </c>
      <c r="BB231" s="494">
        <v>23.008833169756116</v>
      </c>
      <c r="BC231" s="494">
        <v>52.515000000000001</v>
      </c>
      <c r="BD231" s="494">
        <v>52.515000000000001</v>
      </c>
      <c r="BE231" s="494">
        <v>52.515000000000001</v>
      </c>
      <c r="BF231" s="494">
        <v>52.515000000000001</v>
      </c>
      <c r="BG231" s="494">
        <v>50</v>
      </c>
      <c r="BH231" s="494">
        <v>50</v>
      </c>
      <c r="BI231" s="494">
        <v>50</v>
      </c>
      <c r="BJ231" s="494">
        <v>50</v>
      </c>
      <c r="BK231" s="494">
        <v>71.408846280942498</v>
      </c>
      <c r="BL231" s="494">
        <v>71.408846280942498</v>
      </c>
      <c r="BM231" s="494">
        <v>71.408846280942498</v>
      </c>
      <c r="BN231" s="494">
        <v>71.408846280942498</v>
      </c>
      <c r="BO231" s="494">
        <v>49.166175941937603</v>
      </c>
      <c r="BP231" s="494">
        <v>49.166175941937603</v>
      </c>
      <c r="BQ231" s="494">
        <v>49.166175941937603</v>
      </c>
      <c r="BR231" s="494">
        <v>49.166175941937603</v>
      </c>
      <c r="BS231" s="494">
        <v>42.806250000000013</v>
      </c>
      <c r="BT231" s="494">
        <v>42.806250000000013</v>
      </c>
      <c r="BU231" s="494">
        <v>42.806250000000013</v>
      </c>
      <c r="BV231" s="494">
        <v>42.806250000000013</v>
      </c>
      <c r="BW231" s="494">
        <v>58.629326047358838</v>
      </c>
      <c r="BX231" s="494">
        <v>58.629326047358838</v>
      </c>
      <c r="BY231" s="494">
        <v>58.629326047358838</v>
      </c>
      <c r="BZ231" s="494">
        <v>58.629326047358838</v>
      </c>
      <c r="CA231" s="494">
        <v>84.262606986786636</v>
      </c>
      <c r="CB231" s="494">
        <v>84.262606986786636</v>
      </c>
      <c r="CC231" s="494">
        <v>84.262606986786636</v>
      </c>
      <c r="CD231" s="494">
        <v>84.262606986786636</v>
      </c>
      <c r="CE231" s="494">
        <v>74.974999999999994</v>
      </c>
      <c r="CF231" s="494">
        <v>74.974999999999994</v>
      </c>
      <c r="CG231" s="494">
        <v>74.974999999999994</v>
      </c>
      <c r="CH231" s="494">
        <v>74.974999999999994</v>
      </c>
      <c r="CI231" s="494">
        <v>47.5</v>
      </c>
      <c r="CJ231" s="494">
        <v>47.5</v>
      </c>
      <c r="CK231" s="494">
        <v>47.5</v>
      </c>
      <c r="CL231" s="494">
        <v>47.5</v>
      </c>
      <c r="CM231" s="494">
        <v>45.1</v>
      </c>
      <c r="CN231" s="494">
        <v>45.1</v>
      </c>
      <c r="CO231" s="494">
        <v>49.753250446422555</v>
      </c>
      <c r="CP231" s="494">
        <v>49.753250446422555</v>
      </c>
      <c r="CQ231" s="494">
        <v>49.753250446422555</v>
      </c>
      <c r="CR231" s="494">
        <v>49.753250446422555</v>
      </c>
      <c r="CS231" s="494">
        <v>72.500000000000014</v>
      </c>
      <c r="CT231" s="494">
        <v>72.500000000000014</v>
      </c>
      <c r="CU231" s="494">
        <v>59.7</v>
      </c>
      <c r="CV231" s="494">
        <v>59.7</v>
      </c>
      <c r="CW231" s="494">
        <v>70.412934853421007</v>
      </c>
      <c r="CX231" s="494">
        <v>70.412934853421007</v>
      </c>
      <c r="CY231" s="494">
        <v>70.412934853421177</v>
      </c>
      <c r="CZ231" s="494">
        <v>81.34538335342117</v>
      </c>
      <c r="DA231" s="494">
        <v>71.899521120000003</v>
      </c>
      <c r="DB231" s="494">
        <v>88.854968970000002</v>
      </c>
      <c r="DC231" s="494"/>
      <c r="DD231" s="494"/>
      <c r="DE231" s="494"/>
      <c r="DF231" s="494"/>
      <c r="DG231" s="494"/>
      <c r="DH231" s="494"/>
      <c r="DI231" s="494"/>
      <c r="DJ231" s="494"/>
      <c r="DK231" s="494"/>
      <c r="DL231" s="494"/>
      <c r="DM231" s="494"/>
      <c r="DN231" s="494"/>
      <c r="DO231" s="494"/>
      <c r="DP231" s="494"/>
      <c r="DQ231" s="494"/>
      <c r="DR231" s="494"/>
      <c r="DS231" s="494"/>
      <c r="DT231" s="494"/>
      <c r="DU231" s="494"/>
      <c r="DV231" s="494"/>
      <c r="DW231" s="494"/>
      <c r="DX231" s="494"/>
      <c r="DY231" s="494"/>
      <c r="DZ231" s="494"/>
    </row>
    <row r="232" spans="1:130" s="1" customFormat="1" ht="13.8">
      <c r="B232" s="489" t="s">
        <v>669</v>
      </c>
      <c r="C232" s="493"/>
      <c r="D232" s="493"/>
      <c r="E232" s="493"/>
      <c r="F232" s="493"/>
      <c r="G232" s="493"/>
      <c r="H232" s="493"/>
      <c r="I232" s="493"/>
      <c r="J232" s="493"/>
      <c r="K232" s="493"/>
      <c r="L232" s="493"/>
      <c r="M232" s="493"/>
      <c r="N232" s="493"/>
      <c r="O232" s="493">
        <v>16.822500000000002</v>
      </c>
      <c r="P232" s="493">
        <v>16.822500000000002</v>
      </c>
      <c r="Q232" s="493">
        <v>16.822500000000002</v>
      </c>
      <c r="R232" s="493">
        <v>16.822500000000002</v>
      </c>
      <c r="S232" s="493">
        <v>17.675000000000001</v>
      </c>
      <c r="T232" s="493">
        <v>17.675000000000001</v>
      </c>
      <c r="U232" s="493">
        <v>17.675000000000001</v>
      </c>
      <c r="V232" s="493">
        <v>17.675000000000001</v>
      </c>
      <c r="W232" s="493">
        <v>15.6675</v>
      </c>
      <c r="X232" s="493">
        <v>15.6675</v>
      </c>
      <c r="Y232" s="493">
        <v>15.6675</v>
      </c>
      <c r="Z232" s="493">
        <v>15.6675</v>
      </c>
      <c r="AA232" s="493">
        <v>12.162500000000001</v>
      </c>
      <c r="AB232" s="493">
        <v>12.162500000000001</v>
      </c>
      <c r="AC232" s="493">
        <v>12.162500000000001</v>
      </c>
      <c r="AD232" s="493">
        <v>12.162500000000001</v>
      </c>
      <c r="AE232" s="493">
        <v>10.425000000000001</v>
      </c>
      <c r="AF232" s="493">
        <v>10.425000000000001</v>
      </c>
      <c r="AG232" s="493">
        <v>10.425000000000001</v>
      </c>
      <c r="AH232" s="493">
        <v>10.425000000000001</v>
      </c>
      <c r="AI232" s="493">
        <v>10.271259788138769</v>
      </c>
      <c r="AJ232" s="493">
        <v>10.271259788138769</v>
      </c>
      <c r="AK232" s="493">
        <v>10.271259788138769</v>
      </c>
      <c r="AL232" s="493">
        <v>10.271259788138769</v>
      </c>
      <c r="AM232" s="493">
        <v>15.140241709608247</v>
      </c>
      <c r="AN232" s="493">
        <v>15.140241709608247</v>
      </c>
      <c r="AO232" s="493">
        <v>15.140241709608247</v>
      </c>
      <c r="AP232" s="493">
        <v>15.140241709608247</v>
      </c>
      <c r="AQ232" s="493">
        <v>23.36811330854837</v>
      </c>
      <c r="AR232" s="493">
        <v>23.36811330854837</v>
      </c>
      <c r="AS232" s="493">
        <v>23.36811330854837</v>
      </c>
      <c r="AT232" s="493">
        <v>23.36811330854837</v>
      </c>
      <c r="AU232" s="493">
        <v>43.3688632738872</v>
      </c>
      <c r="AV232" s="493">
        <v>43.3688632738872</v>
      </c>
      <c r="AW232" s="493">
        <v>43.3688632738872</v>
      </c>
      <c r="AX232" s="493">
        <v>43.3688632738872</v>
      </c>
      <c r="AY232" s="493">
        <v>23.008833169756116</v>
      </c>
      <c r="AZ232" s="493">
        <v>23.008833169756116</v>
      </c>
      <c r="BA232" s="493">
        <v>23.008833169756116</v>
      </c>
      <c r="BB232" s="493">
        <v>23.008833169756116</v>
      </c>
      <c r="BC232" s="493">
        <v>52.515000000000001</v>
      </c>
      <c r="BD232" s="493">
        <v>52.515000000000001</v>
      </c>
      <c r="BE232" s="493">
        <v>52.515000000000001</v>
      </c>
      <c r="BF232" s="493">
        <v>52.515000000000001</v>
      </c>
      <c r="BG232" s="493">
        <v>50</v>
      </c>
      <c r="BH232" s="493">
        <v>50</v>
      </c>
      <c r="BI232" s="493">
        <v>50</v>
      </c>
      <c r="BJ232" s="493">
        <v>50</v>
      </c>
      <c r="BK232" s="493">
        <v>71.408846280942498</v>
      </c>
      <c r="BL232" s="493">
        <v>71.408846280942498</v>
      </c>
      <c r="BM232" s="493">
        <v>71.408846280942498</v>
      </c>
      <c r="BN232" s="493">
        <v>71.408846280942498</v>
      </c>
      <c r="BO232" s="493">
        <v>49.166175941937603</v>
      </c>
      <c r="BP232" s="493">
        <v>49.166175941937603</v>
      </c>
      <c r="BQ232" s="493">
        <v>49.166175941937603</v>
      </c>
      <c r="BR232" s="493">
        <v>49.166175941937603</v>
      </c>
      <c r="BS232" s="493">
        <v>42.806250000000013</v>
      </c>
      <c r="BT232" s="493">
        <v>42.806250000000013</v>
      </c>
      <c r="BU232" s="493">
        <v>42.806250000000013</v>
      </c>
      <c r="BV232" s="493">
        <v>42.806250000000013</v>
      </c>
      <c r="BW232" s="493">
        <v>58.629326047358838</v>
      </c>
      <c r="BX232" s="493">
        <v>58.629326047358838</v>
      </c>
      <c r="BY232" s="493">
        <v>58.629326047358838</v>
      </c>
      <c r="BZ232" s="493">
        <v>58.629326047358838</v>
      </c>
      <c r="CA232" s="493">
        <v>84.262606986786636</v>
      </c>
      <c r="CB232" s="493">
        <v>84.262606986786636</v>
      </c>
      <c r="CC232" s="493">
        <v>84.262606986786636</v>
      </c>
      <c r="CD232" s="493">
        <v>84.262606986786636</v>
      </c>
      <c r="CE232" s="493">
        <v>74.974999999999994</v>
      </c>
      <c r="CF232" s="493">
        <v>74.974999999999994</v>
      </c>
      <c r="CG232" s="493">
        <v>74.974999999999994</v>
      </c>
      <c r="CH232" s="493">
        <v>74.974999999999994</v>
      </c>
      <c r="CI232" s="493">
        <v>47.5</v>
      </c>
      <c r="CJ232" s="493">
        <v>47.5</v>
      </c>
      <c r="CK232" s="493">
        <v>47.5</v>
      </c>
      <c r="CL232" s="493">
        <v>47.5</v>
      </c>
      <c r="CM232" s="493">
        <v>45.1</v>
      </c>
      <c r="CN232" s="493">
        <v>45.1</v>
      </c>
      <c r="CO232" s="493">
        <v>49.753250446422555</v>
      </c>
      <c r="CP232" s="493">
        <v>49.753250446422555</v>
      </c>
      <c r="CQ232" s="493">
        <v>49.753250446422555</v>
      </c>
      <c r="CR232" s="493">
        <v>49.753250446422555</v>
      </c>
      <c r="CS232" s="493">
        <v>72.500000000000014</v>
      </c>
      <c r="CT232" s="493">
        <v>72.500000000000014</v>
      </c>
      <c r="CU232" s="493">
        <v>59.7</v>
      </c>
      <c r="CV232" s="493">
        <v>59.7</v>
      </c>
      <c r="CW232" s="493">
        <v>70.412934853421007</v>
      </c>
      <c r="CX232" s="493">
        <v>70.412934853421007</v>
      </c>
      <c r="CY232" s="493">
        <v>70.412934853421177</v>
      </c>
      <c r="CZ232" s="493">
        <v>81.34538335342117</v>
      </c>
      <c r="DA232" s="493">
        <v>71.899521120000003</v>
      </c>
      <c r="DB232" s="493">
        <v>88.854968970000002</v>
      </c>
      <c r="DC232" s="493"/>
      <c r="DD232" s="493"/>
      <c r="DE232" s="493"/>
      <c r="DF232" s="493"/>
      <c r="DG232" s="493"/>
      <c r="DH232" s="493"/>
      <c r="DI232" s="493"/>
      <c r="DJ232" s="493"/>
      <c r="DK232" s="493"/>
      <c r="DL232" s="493"/>
      <c r="DM232" s="493"/>
      <c r="DN232" s="493"/>
      <c r="DO232" s="493"/>
      <c r="DP232" s="493"/>
      <c r="DQ232" s="493"/>
      <c r="DR232" s="493"/>
      <c r="DS232" s="493"/>
      <c r="DT232" s="493"/>
      <c r="DU232" s="493"/>
      <c r="DV232" s="493"/>
      <c r="DW232" s="493"/>
      <c r="DX232" s="493"/>
      <c r="DY232" s="493"/>
      <c r="DZ232" s="493"/>
    </row>
    <row r="233" spans="1:130" s="1" customFormat="1" ht="13.8">
      <c r="B233" s="489" t="s">
        <v>877</v>
      </c>
      <c r="C233" s="493"/>
      <c r="D233" s="493"/>
      <c r="E233" s="493"/>
      <c r="F233" s="493"/>
      <c r="G233" s="493"/>
      <c r="H233" s="493"/>
      <c r="I233" s="493"/>
      <c r="J233" s="493"/>
      <c r="K233" s="493"/>
      <c r="L233" s="493"/>
      <c r="M233" s="493"/>
      <c r="N233" s="493"/>
      <c r="O233" s="493">
        <v>18.314999999999998</v>
      </c>
      <c r="P233" s="493">
        <v>18.314999999999998</v>
      </c>
      <c r="Q233" s="493">
        <v>18.314999999999998</v>
      </c>
      <c r="R233" s="493">
        <v>18.314999999999998</v>
      </c>
      <c r="S233" s="493">
        <v>12.486000000000001</v>
      </c>
      <c r="T233" s="493">
        <v>12.486000000000001</v>
      </c>
      <c r="U233" s="493">
        <v>12.486000000000001</v>
      </c>
      <c r="V233" s="493">
        <v>12.486000000000001</v>
      </c>
      <c r="W233" s="493">
        <v>15.391</v>
      </c>
      <c r="X233" s="493">
        <v>15.391</v>
      </c>
      <c r="Y233" s="493">
        <v>15.391</v>
      </c>
      <c r="Z233" s="493">
        <v>15.391</v>
      </c>
      <c r="AA233" s="493">
        <v>16.983250000000002</v>
      </c>
      <c r="AB233" s="493">
        <v>16.983250000000002</v>
      </c>
      <c r="AC233" s="493">
        <v>16.983250000000002</v>
      </c>
      <c r="AD233" s="493">
        <v>16.983250000000002</v>
      </c>
      <c r="AE233" s="493">
        <v>14.760000000000003</v>
      </c>
      <c r="AF233" s="493">
        <v>14.760000000000003</v>
      </c>
      <c r="AG233" s="493">
        <v>14.760000000000003</v>
      </c>
      <c r="AH233" s="493">
        <v>14.760000000000003</v>
      </c>
      <c r="AI233" s="493">
        <v>3.3897536041897061</v>
      </c>
      <c r="AJ233" s="493">
        <v>3.3897536041897061</v>
      </c>
      <c r="AK233" s="493">
        <v>3.3897536041897061</v>
      </c>
      <c r="AL233" s="493">
        <v>3.3897536041897061</v>
      </c>
      <c r="AM233" s="493">
        <v>22.94646799253923</v>
      </c>
      <c r="AN233" s="493">
        <v>22.94646799253923</v>
      </c>
      <c r="AO233" s="493">
        <v>22.94646799253923</v>
      </c>
      <c r="AP233" s="493">
        <v>22.94646799253923</v>
      </c>
      <c r="AQ233" s="493">
        <v>13.939811272870775</v>
      </c>
      <c r="AR233" s="493">
        <v>13.939811272870775</v>
      </c>
      <c r="AS233" s="493">
        <v>13.939811272870775</v>
      </c>
      <c r="AT233" s="493">
        <v>13.939811272870775</v>
      </c>
      <c r="AU233" s="493">
        <v>29.218113738662002</v>
      </c>
      <c r="AV233" s="493">
        <v>29.218113738662002</v>
      </c>
      <c r="AW233" s="493">
        <v>29.218113738662002</v>
      </c>
      <c r="AX233" s="493">
        <v>29.218113738662002</v>
      </c>
      <c r="AY233" s="493">
        <v>44.927076145235802</v>
      </c>
      <c r="AZ233" s="493">
        <v>44.927076145235802</v>
      </c>
      <c r="BA233" s="493">
        <v>44.927076145235802</v>
      </c>
      <c r="BB233" s="493">
        <v>44.927076145235802</v>
      </c>
      <c r="BC233" s="493">
        <v>54.62853613341025</v>
      </c>
      <c r="BD233" s="493">
        <v>54.62853613341025</v>
      </c>
      <c r="BE233" s="493">
        <v>54.62853613341025</v>
      </c>
      <c r="BF233" s="493">
        <v>54.62853613341025</v>
      </c>
      <c r="BG233" s="493">
        <v>64.926035790712447</v>
      </c>
      <c r="BH233" s="493">
        <v>64.926035790712447</v>
      </c>
      <c r="BI233" s="493">
        <v>64.926035790712447</v>
      </c>
      <c r="BJ233" s="493">
        <v>64.926035790712447</v>
      </c>
      <c r="BK233" s="493">
        <v>69.789659389394629</v>
      </c>
      <c r="BL233" s="493">
        <v>69.789659389394629</v>
      </c>
      <c r="BM233" s="493">
        <v>69.789659389394629</v>
      </c>
      <c r="BN233" s="493">
        <v>69.789659389394629</v>
      </c>
      <c r="BO233" s="493">
        <v>133.30408081372718</v>
      </c>
      <c r="BP233" s="493">
        <v>133.30408081372718</v>
      </c>
      <c r="BQ233" s="493">
        <v>133.30408081372718</v>
      </c>
      <c r="BR233" s="493">
        <v>133.30408081372718</v>
      </c>
      <c r="BS233" s="493">
        <v>99.33694138420671</v>
      </c>
      <c r="BT233" s="493">
        <v>99.33694138420671</v>
      </c>
      <c r="BU233" s="493">
        <v>99.33694138420671</v>
      </c>
      <c r="BV233" s="493">
        <v>99.33694138420671</v>
      </c>
      <c r="BW233" s="493">
        <v>167.79672096926424</v>
      </c>
      <c r="BX233" s="493">
        <v>167.79672096926424</v>
      </c>
      <c r="BY233" s="493">
        <v>167.79672096926424</v>
      </c>
      <c r="BZ233" s="493">
        <v>167.79672096926424</v>
      </c>
      <c r="CA233" s="493">
        <v>162.19612335963586</v>
      </c>
      <c r="CB233" s="493">
        <v>162.19612335963586</v>
      </c>
      <c r="CC233" s="493">
        <v>162.19612335963586</v>
      </c>
      <c r="CD233" s="493">
        <v>162.19612335963586</v>
      </c>
      <c r="CE233" s="493">
        <v>118.85969536143347</v>
      </c>
      <c r="CF233" s="493">
        <v>118.85969536143347</v>
      </c>
      <c r="CG233" s="493">
        <v>118.85969536143347</v>
      </c>
      <c r="CH233" s="493">
        <v>118.85969536143347</v>
      </c>
      <c r="CI233" s="493">
        <v>223.03219063845395</v>
      </c>
      <c r="CJ233" s="493">
        <v>223.03219063845395</v>
      </c>
      <c r="CK233" s="493">
        <v>223.03219063845395</v>
      </c>
      <c r="CL233" s="493">
        <v>223.03219063845395</v>
      </c>
      <c r="CM233" s="493">
        <v>171.65511821935544</v>
      </c>
      <c r="CN233" s="493">
        <v>87.631476906242639</v>
      </c>
      <c r="CO233" s="493">
        <v>217.20771946039218</v>
      </c>
      <c r="CP233" s="493">
        <v>210.47673733981844</v>
      </c>
      <c r="CQ233" s="493">
        <v>184.99246310616462</v>
      </c>
      <c r="CR233" s="493">
        <v>187.78162645186347</v>
      </c>
      <c r="CS233" s="493">
        <v>213.46829795202171</v>
      </c>
      <c r="CT233" s="493">
        <v>224.37738635402653</v>
      </c>
      <c r="CU233" s="493">
        <v>168.3679222284994</v>
      </c>
      <c r="CV233" s="493">
        <v>286.57860051828106</v>
      </c>
      <c r="CW233" s="493">
        <v>103.84246505414234</v>
      </c>
      <c r="CX233" s="493">
        <v>366.93319949057133</v>
      </c>
      <c r="CY233" s="493">
        <v>211.52007696333573</v>
      </c>
      <c r="CZ233" s="493">
        <v>505.09363603743634</v>
      </c>
      <c r="DA233" s="493">
        <v>217.4605336466293</v>
      </c>
      <c r="DB233" s="493">
        <v>156.46171293024219</v>
      </c>
      <c r="DC233" s="493"/>
      <c r="DD233" s="493"/>
      <c r="DE233" s="493"/>
      <c r="DF233" s="493"/>
      <c r="DG233" s="493"/>
      <c r="DH233" s="493"/>
      <c r="DI233" s="493"/>
      <c r="DJ233" s="493"/>
      <c r="DK233" s="493"/>
      <c r="DL233" s="493"/>
      <c r="DM233" s="493"/>
      <c r="DN233" s="493"/>
      <c r="DO233" s="493"/>
      <c r="DP233" s="493"/>
      <c r="DQ233" s="493"/>
      <c r="DR233" s="493"/>
      <c r="DS233" s="493"/>
      <c r="DT233" s="493"/>
      <c r="DU233" s="493"/>
      <c r="DV233" s="493"/>
      <c r="DW233" s="493"/>
      <c r="DX233" s="493"/>
      <c r="DY233" s="493"/>
      <c r="DZ233" s="493"/>
    </row>
    <row r="234" spans="1:130" s="1" customFormat="1" ht="13.8">
      <c r="A234" s="1" t="s">
        <v>1474</v>
      </c>
      <c r="B234" s="489" t="s">
        <v>902</v>
      </c>
      <c r="C234" s="493"/>
      <c r="D234" s="493"/>
      <c r="E234" s="493"/>
      <c r="F234" s="493"/>
      <c r="G234" s="493"/>
      <c r="H234" s="493"/>
      <c r="I234" s="493"/>
      <c r="J234" s="493"/>
      <c r="K234" s="493"/>
      <c r="L234" s="493"/>
      <c r="M234" s="493"/>
      <c r="N234" s="493"/>
      <c r="O234" s="493">
        <v>1.7749999999999999</v>
      </c>
      <c r="P234" s="493">
        <v>1.7749999999999999</v>
      </c>
      <c r="Q234" s="493">
        <v>1.7749999999999999</v>
      </c>
      <c r="R234" s="493">
        <v>1.7749999999999999</v>
      </c>
      <c r="S234" s="493">
        <v>0.42499999999999999</v>
      </c>
      <c r="T234" s="493">
        <v>0.42499999999999999</v>
      </c>
      <c r="U234" s="493">
        <v>0.42499999999999999</v>
      </c>
      <c r="V234" s="493">
        <v>0.42499999999999999</v>
      </c>
      <c r="W234" s="493">
        <v>2.0249999999999999</v>
      </c>
      <c r="X234" s="493">
        <v>2.0249999999999999</v>
      </c>
      <c r="Y234" s="493">
        <v>2.0249999999999999</v>
      </c>
      <c r="Z234" s="493">
        <v>2.0249999999999999</v>
      </c>
      <c r="AA234" s="493">
        <v>0.95</v>
      </c>
      <c r="AB234" s="493">
        <v>0.95</v>
      </c>
      <c r="AC234" s="493">
        <v>0.95</v>
      </c>
      <c r="AD234" s="493">
        <v>0.95</v>
      </c>
      <c r="AE234" s="493">
        <v>0.65</v>
      </c>
      <c r="AF234" s="493">
        <v>0.65</v>
      </c>
      <c r="AG234" s="493">
        <v>0.65</v>
      </c>
      <c r="AH234" s="493">
        <v>0.65</v>
      </c>
      <c r="AI234" s="493">
        <v>1.175</v>
      </c>
      <c r="AJ234" s="493">
        <v>1.175</v>
      </c>
      <c r="AK234" s="493">
        <v>1.175</v>
      </c>
      <c r="AL234" s="493">
        <v>1.175</v>
      </c>
      <c r="AM234" s="493">
        <v>1.925</v>
      </c>
      <c r="AN234" s="493">
        <v>1.925</v>
      </c>
      <c r="AO234" s="493">
        <v>1.925</v>
      </c>
      <c r="AP234" s="493">
        <v>1.925</v>
      </c>
      <c r="AQ234" s="493">
        <v>2.625</v>
      </c>
      <c r="AR234" s="493">
        <v>2.625</v>
      </c>
      <c r="AS234" s="493">
        <v>2.625</v>
      </c>
      <c r="AT234" s="493">
        <v>2.625</v>
      </c>
      <c r="AU234" s="493">
        <v>7.6609916187397893</v>
      </c>
      <c r="AV234" s="493">
        <v>7.6609916187397893</v>
      </c>
      <c r="AW234" s="493">
        <v>7.6609916187397893</v>
      </c>
      <c r="AX234" s="493">
        <v>7.6609916187397893</v>
      </c>
      <c r="AY234" s="493">
        <v>20.570791465417642</v>
      </c>
      <c r="AZ234" s="493">
        <v>20.570791465417642</v>
      </c>
      <c r="BA234" s="493">
        <v>20.570791465417642</v>
      </c>
      <c r="BB234" s="493">
        <v>20.570791465417642</v>
      </c>
      <c r="BC234" s="493">
        <v>25.837499999999999</v>
      </c>
      <c r="BD234" s="493">
        <v>25.837499999999999</v>
      </c>
      <c r="BE234" s="493">
        <v>25.837499999999999</v>
      </c>
      <c r="BF234" s="493">
        <v>25.837499999999999</v>
      </c>
      <c r="BG234" s="493">
        <v>29.667936197623238</v>
      </c>
      <c r="BH234" s="493">
        <v>29.667936197623238</v>
      </c>
      <c r="BI234" s="493">
        <v>29.667936197623238</v>
      </c>
      <c r="BJ234" s="493">
        <v>29.667936197623238</v>
      </c>
      <c r="BK234" s="493">
        <v>62.626200730177615</v>
      </c>
      <c r="BL234" s="493">
        <v>62.626200730177615</v>
      </c>
      <c r="BM234" s="493">
        <v>62.626200730177615</v>
      </c>
      <c r="BN234" s="493">
        <v>62.626200730177615</v>
      </c>
      <c r="BO234" s="493">
        <v>29.776346452499997</v>
      </c>
      <c r="BP234" s="493">
        <v>29.776346452499997</v>
      </c>
      <c r="BQ234" s="493">
        <v>29.776346452499997</v>
      </c>
      <c r="BR234" s="493">
        <v>29.776346452499997</v>
      </c>
      <c r="BS234" s="493">
        <v>63.740811087499992</v>
      </c>
      <c r="BT234" s="493">
        <v>63.740811087499992</v>
      </c>
      <c r="BU234" s="493">
        <v>63.740811087499992</v>
      </c>
      <c r="BV234" s="493">
        <v>63.740811087499992</v>
      </c>
      <c r="BW234" s="493">
        <v>64.410605042499995</v>
      </c>
      <c r="BX234" s="493">
        <v>64.410605042499995</v>
      </c>
      <c r="BY234" s="493">
        <v>64.410605042499995</v>
      </c>
      <c r="BZ234" s="493">
        <v>64.410605042499995</v>
      </c>
      <c r="CA234" s="493">
        <v>78.685604757956611</v>
      </c>
      <c r="CB234" s="493">
        <v>78.685604757956611</v>
      </c>
      <c r="CC234" s="493">
        <v>78.685604757956611</v>
      </c>
      <c r="CD234" s="493">
        <v>78.685604757956611</v>
      </c>
      <c r="CE234" s="493">
        <v>40.520955249290168</v>
      </c>
      <c r="CF234" s="493">
        <v>40.520955249290168</v>
      </c>
      <c r="CG234" s="493">
        <v>40.520955249290168</v>
      </c>
      <c r="CH234" s="493">
        <v>40.520955249290168</v>
      </c>
      <c r="CI234" s="493">
        <v>69.936831899595219</v>
      </c>
      <c r="CJ234" s="493">
        <v>69.936831899595219</v>
      </c>
      <c r="CK234" s="493">
        <v>69.936831899595219</v>
      </c>
      <c r="CL234" s="493">
        <v>69.936831899595219</v>
      </c>
      <c r="CM234" s="493">
        <v>69.402504372961886</v>
      </c>
      <c r="CN234" s="493">
        <v>78.294033304588879</v>
      </c>
      <c r="CO234" s="493">
        <v>63.452326954422318</v>
      </c>
      <c r="CP234" s="493">
        <v>62.877126027971272</v>
      </c>
      <c r="CQ234" s="493">
        <v>92.918702846639292</v>
      </c>
      <c r="CR234" s="493">
        <v>103.72402377431251</v>
      </c>
      <c r="CS234" s="493">
        <v>79.410729580701172</v>
      </c>
      <c r="CT234" s="493">
        <v>90.138859304586589</v>
      </c>
      <c r="CU234" s="493">
        <v>57.40862727990605</v>
      </c>
      <c r="CV234" s="493">
        <v>66.379575436829299</v>
      </c>
      <c r="CW234" s="493">
        <v>70.127112429722274</v>
      </c>
      <c r="CX234" s="493">
        <v>69.257020083542386</v>
      </c>
      <c r="CY234" s="493">
        <v>66.059026880375001</v>
      </c>
      <c r="CZ234" s="493">
        <v>43.493857176012561</v>
      </c>
      <c r="DA234" s="493">
        <v>-28.205154758147657</v>
      </c>
      <c r="DB234" s="493">
        <v>18.567404020554463</v>
      </c>
      <c r="DC234" s="493"/>
      <c r="DD234" s="493"/>
      <c r="DE234" s="493"/>
      <c r="DF234" s="493"/>
      <c r="DG234" s="493"/>
      <c r="DH234" s="493"/>
      <c r="DI234" s="493"/>
      <c r="DJ234" s="493"/>
      <c r="DK234" s="493"/>
      <c r="DL234" s="493"/>
      <c r="DM234" s="493"/>
      <c r="DN234" s="493"/>
      <c r="DO234" s="493"/>
      <c r="DP234" s="493"/>
      <c r="DQ234" s="493"/>
      <c r="DR234" s="493"/>
      <c r="DS234" s="493"/>
      <c r="DT234" s="493"/>
      <c r="DU234" s="493"/>
      <c r="DV234" s="493"/>
      <c r="DW234" s="493"/>
      <c r="DX234" s="493"/>
      <c r="DY234" s="493"/>
      <c r="DZ234" s="493"/>
    </row>
    <row r="235" spans="1:130" s="1" customFormat="1" ht="13.8">
      <c r="A235" s="1" t="s">
        <v>1475</v>
      </c>
      <c r="B235" s="489" t="s">
        <v>905</v>
      </c>
      <c r="C235" s="493"/>
      <c r="D235" s="493"/>
      <c r="E235" s="493"/>
      <c r="F235" s="493"/>
      <c r="G235" s="493"/>
      <c r="H235" s="493"/>
      <c r="I235" s="493"/>
      <c r="J235" s="493"/>
      <c r="K235" s="493"/>
      <c r="L235" s="493"/>
      <c r="M235" s="493"/>
      <c r="N235" s="493"/>
      <c r="O235" s="493">
        <v>-41.938008039999993</v>
      </c>
      <c r="P235" s="493">
        <v>-41.938008039999993</v>
      </c>
      <c r="Q235" s="493">
        <v>-41.938008039999993</v>
      </c>
      <c r="R235" s="493">
        <v>-41.938008039999993</v>
      </c>
      <c r="S235" s="493">
        <v>-40.403797759866151</v>
      </c>
      <c r="T235" s="493">
        <v>-40.403797759866151</v>
      </c>
      <c r="U235" s="493">
        <v>-40.403797759866151</v>
      </c>
      <c r="V235" s="493">
        <v>-40.403797759866151</v>
      </c>
      <c r="W235" s="493">
        <v>-42.385174684558812</v>
      </c>
      <c r="X235" s="493">
        <v>-42.385174684558812</v>
      </c>
      <c r="Y235" s="493">
        <v>-42.385174684558812</v>
      </c>
      <c r="Z235" s="493">
        <v>-42.385174684558812</v>
      </c>
      <c r="AA235" s="493">
        <v>-22.365328189381643</v>
      </c>
      <c r="AB235" s="493">
        <v>-22.365328189381643</v>
      </c>
      <c r="AC235" s="493">
        <v>-22.365328189381643</v>
      </c>
      <c r="AD235" s="493">
        <v>-22.365328189381643</v>
      </c>
      <c r="AE235" s="493">
        <v>-11.559570639386319</v>
      </c>
      <c r="AF235" s="493">
        <v>-11.559570639386319</v>
      </c>
      <c r="AG235" s="493">
        <v>-11.559570639386319</v>
      </c>
      <c r="AH235" s="493">
        <v>-11.559570639386319</v>
      </c>
      <c r="AI235" s="493">
        <v>6.4602001904896342</v>
      </c>
      <c r="AJ235" s="493">
        <v>6.4602001904896342</v>
      </c>
      <c r="AK235" s="493">
        <v>6.4602001904896342</v>
      </c>
      <c r="AL235" s="493">
        <v>6.4602001904896342</v>
      </c>
      <c r="AM235" s="493">
        <v>-70.660868463798977</v>
      </c>
      <c r="AN235" s="493">
        <v>-70.660868463798977</v>
      </c>
      <c r="AO235" s="493">
        <v>-70.660868463798977</v>
      </c>
      <c r="AP235" s="493">
        <v>-70.660868463798977</v>
      </c>
      <c r="AQ235" s="493">
        <v>-63.667799828864332</v>
      </c>
      <c r="AR235" s="493">
        <v>-63.667799828864332</v>
      </c>
      <c r="AS235" s="493">
        <v>-63.667799828864332</v>
      </c>
      <c r="AT235" s="493">
        <v>-63.667799828864332</v>
      </c>
      <c r="AU235" s="493">
        <v>-58.136875429873164</v>
      </c>
      <c r="AV235" s="493">
        <v>-58.136875429873164</v>
      </c>
      <c r="AW235" s="493">
        <v>-58.136875429873164</v>
      </c>
      <c r="AX235" s="493">
        <v>-58.136875429873164</v>
      </c>
      <c r="AY235" s="493">
        <v>-77.301101508668637</v>
      </c>
      <c r="AZ235" s="493">
        <v>-77.301101508668637</v>
      </c>
      <c r="BA235" s="493">
        <v>-77.301101508668637</v>
      </c>
      <c r="BB235" s="493">
        <v>-77.301101508668637</v>
      </c>
      <c r="BC235" s="493">
        <v>-48.721115036695224</v>
      </c>
      <c r="BD235" s="493">
        <v>-48.721115036695224</v>
      </c>
      <c r="BE235" s="493">
        <v>-48.721115036695224</v>
      </c>
      <c r="BF235" s="493">
        <v>-48.721115036695224</v>
      </c>
      <c r="BG235" s="493">
        <v>-28.3989744442462</v>
      </c>
      <c r="BH235" s="493">
        <v>-28.3989744442462</v>
      </c>
      <c r="BI235" s="493">
        <v>-28.3989744442462</v>
      </c>
      <c r="BJ235" s="493">
        <v>-28.3989744442462</v>
      </c>
      <c r="BK235" s="493">
        <v>-58.32257975378846</v>
      </c>
      <c r="BL235" s="493">
        <v>-58.32257975378846</v>
      </c>
      <c r="BM235" s="493">
        <v>-58.32257975378846</v>
      </c>
      <c r="BN235" s="493">
        <v>-58.32257975378846</v>
      </c>
      <c r="BO235" s="493">
        <v>49.243249202751173</v>
      </c>
      <c r="BP235" s="493">
        <v>49.243249202751173</v>
      </c>
      <c r="BQ235" s="493">
        <v>49.243249202751173</v>
      </c>
      <c r="BR235" s="493">
        <v>49.243249202751173</v>
      </c>
      <c r="BS235" s="493">
        <v>0.37192123540108568</v>
      </c>
      <c r="BT235" s="493">
        <v>0.37192123540108568</v>
      </c>
      <c r="BU235" s="493">
        <v>0.37192123540108568</v>
      </c>
      <c r="BV235" s="493">
        <v>0.37192123540108568</v>
      </c>
      <c r="BW235" s="493">
        <v>-57.594585247235003</v>
      </c>
      <c r="BX235" s="493">
        <v>-57.594585247235003</v>
      </c>
      <c r="BY235" s="493">
        <v>-57.594585247235003</v>
      </c>
      <c r="BZ235" s="493">
        <v>-57.594585247235003</v>
      </c>
      <c r="CA235" s="493">
        <v>-20.892930556499635</v>
      </c>
      <c r="CB235" s="493">
        <v>-20.892930556499635</v>
      </c>
      <c r="CC235" s="493">
        <v>-20.892930556499635</v>
      </c>
      <c r="CD235" s="493">
        <v>-20.892930556499635</v>
      </c>
      <c r="CE235" s="493">
        <v>118.70075655363911</v>
      </c>
      <c r="CF235" s="493">
        <v>118.70075655363911</v>
      </c>
      <c r="CG235" s="493">
        <v>118.70075655363911</v>
      </c>
      <c r="CH235" s="493">
        <v>118.70075655363911</v>
      </c>
      <c r="CI235" s="493">
        <v>198.90060764900164</v>
      </c>
      <c r="CJ235" s="493">
        <v>198.90060764900164</v>
      </c>
      <c r="CK235" s="493">
        <v>198.90060764900164</v>
      </c>
      <c r="CL235" s="493">
        <v>198.90060764900164</v>
      </c>
      <c r="CM235" s="493">
        <v>30.905258116077725</v>
      </c>
      <c r="CN235" s="493">
        <v>7.3899329183757345</v>
      </c>
      <c r="CO235" s="493">
        <v>2.6392228044699131</v>
      </c>
      <c r="CP235" s="493">
        <v>150.01262906435642</v>
      </c>
      <c r="CQ235" s="493">
        <v>-20.696959482620926</v>
      </c>
      <c r="CR235" s="493">
        <v>-40.532979218087497</v>
      </c>
      <c r="CS235" s="493">
        <v>-100.90473788664978</v>
      </c>
      <c r="CT235" s="493">
        <v>153.48940016160782</v>
      </c>
      <c r="CU235" s="493">
        <v>6.2190975431379627</v>
      </c>
      <c r="CV235" s="493">
        <v>78.754619329954721</v>
      </c>
      <c r="CW235" s="493">
        <v>11.934312969306546</v>
      </c>
      <c r="CX235" s="493">
        <v>95.638908848070969</v>
      </c>
      <c r="CY235" s="493">
        <v>127.71141372192919</v>
      </c>
      <c r="CZ235" s="493">
        <v>241.27552178366253</v>
      </c>
      <c r="DA235" s="493">
        <v>85.340712215589591</v>
      </c>
      <c r="DB235" s="493">
        <v>17.690834211390214</v>
      </c>
      <c r="DC235" s="493"/>
      <c r="DD235" s="493"/>
      <c r="DE235" s="493"/>
      <c r="DF235" s="493"/>
      <c r="DG235" s="493"/>
      <c r="DH235" s="493"/>
      <c r="DI235" s="493"/>
      <c r="DJ235" s="493"/>
      <c r="DK235" s="493"/>
      <c r="DL235" s="493"/>
      <c r="DM235" s="493"/>
      <c r="DN235" s="493"/>
      <c r="DO235" s="493"/>
      <c r="DP235" s="493"/>
      <c r="DQ235" s="493"/>
      <c r="DR235" s="493"/>
      <c r="DS235" s="493"/>
      <c r="DT235" s="493"/>
      <c r="DU235" s="493"/>
      <c r="DV235" s="493"/>
      <c r="DW235" s="493"/>
      <c r="DX235" s="493"/>
      <c r="DY235" s="493"/>
      <c r="DZ235" s="493"/>
    </row>
    <row r="236" spans="1:130" s="1" customFormat="1" ht="13.8">
      <c r="B236" s="489" t="s">
        <v>903</v>
      </c>
      <c r="C236" s="493"/>
      <c r="D236" s="493"/>
      <c r="E236" s="493"/>
      <c r="F236" s="493"/>
      <c r="G236" s="493"/>
      <c r="H236" s="493"/>
      <c r="I236" s="493"/>
      <c r="J236" s="493"/>
      <c r="K236" s="493"/>
      <c r="L236" s="493"/>
      <c r="M236" s="493"/>
      <c r="N236" s="493"/>
      <c r="O236" s="493">
        <v>16.61</v>
      </c>
      <c r="P236" s="493">
        <v>16.61</v>
      </c>
      <c r="Q236" s="493">
        <v>16.61</v>
      </c>
      <c r="R236" s="493">
        <v>16.61</v>
      </c>
      <c r="S236" s="493">
        <v>14.2385</v>
      </c>
      <c r="T236" s="493">
        <v>14.2385</v>
      </c>
      <c r="U236" s="493">
        <v>14.2385</v>
      </c>
      <c r="V236" s="493">
        <v>14.2385</v>
      </c>
      <c r="W236" s="493">
        <v>6.0710000000000006</v>
      </c>
      <c r="X236" s="493">
        <v>6.0710000000000006</v>
      </c>
      <c r="Y236" s="493">
        <v>6.0710000000000006</v>
      </c>
      <c r="Z236" s="493">
        <v>6.0710000000000006</v>
      </c>
      <c r="AA236" s="493">
        <v>14.548250000000001</v>
      </c>
      <c r="AB236" s="493">
        <v>14.548250000000001</v>
      </c>
      <c r="AC236" s="493">
        <v>14.548250000000001</v>
      </c>
      <c r="AD236" s="493">
        <v>14.548250000000001</v>
      </c>
      <c r="AE236" s="493">
        <v>13.275000000000002</v>
      </c>
      <c r="AF236" s="493">
        <v>13.275000000000002</v>
      </c>
      <c r="AG236" s="493">
        <v>13.275000000000002</v>
      </c>
      <c r="AH236" s="493">
        <v>13.275000000000002</v>
      </c>
      <c r="AI236" s="493">
        <v>1.928253604189706</v>
      </c>
      <c r="AJ236" s="493">
        <v>1.928253604189706</v>
      </c>
      <c r="AK236" s="493">
        <v>1.928253604189706</v>
      </c>
      <c r="AL236" s="493">
        <v>1.928253604189706</v>
      </c>
      <c r="AM236" s="493">
        <v>17.826771465926061</v>
      </c>
      <c r="AN236" s="493">
        <v>17.826771465926061</v>
      </c>
      <c r="AO236" s="493">
        <v>17.826771465926061</v>
      </c>
      <c r="AP236" s="493">
        <v>17.826771465926061</v>
      </c>
      <c r="AQ236" s="493">
        <v>13.419456145000002</v>
      </c>
      <c r="AR236" s="493">
        <v>13.419456145000002</v>
      </c>
      <c r="AS236" s="493">
        <v>13.419456145000002</v>
      </c>
      <c r="AT236" s="493">
        <v>13.419456145000002</v>
      </c>
      <c r="AU236" s="493">
        <v>11.293085352409912</v>
      </c>
      <c r="AV236" s="493">
        <v>11.293085352409912</v>
      </c>
      <c r="AW236" s="493">
        <v>11.293085352409912</v>
      </c>
      <c r="AX236" s="493">
        <v>11.293085352409912</v>
      </c>
      <c r="AY236" s="493">
        <v>20.090962149616313</v>
      </c>
      <c r="AZ236" s="493">
        <v>20.090962149616313</v>
      </c>
      <c r="BA236" s="493">
        <v>20.090962149616313</v>
      </c>
      <c r="BB236" s="493">
        <v>20.090962149616313</v>
      </c>
      <c r="BC236" s="493">
        <v>26.1875</v>
      </c>
      <c r="BD236" s="493">
        <v>26.1875</v>
      </c>
      <c r="BE236" s="493">
        <v>26.1875</v>
      </c>
      <c r="BF236" s="493">
        <v>26.1875</v>
      </c>
      <c r="BG236" s="493">
        <v>20.337499999999999</v>
      </c>
      <c r="BH236" s="493">
        <v>20.337499999999999</v>
      </c>
      <c r="BI236" s="493">
        <v>20.337499999999999</v>
      </c>
      <c r="BJ236" s="493">
        <v>20.337499999999999</v>
      </c>
      <c r="BK236" s="493">
        <v>12.9758886125</v>
      </c>
      <c r="BL236" s="493">
        <v>12.9758886125</v>
      </c>
      <c r="BM236" s="493">
        <v>12.9758886125</v>
      </c>
      <c r="BN236" s="493">
        <v>12.9758886125</v>
      </c>
      <c r="BO236" s="493">
        <v>51.80133099577435</v>
      </c>
      <c r="BP236" s="493">
        <v>51.80133099577435</v>
      </c>
      <c r="BQ236" s="493">
        <v>51.80133099577435</v>
      </c>
      <c r="BR236" s="493">
        <v>51.80133099577435</v>
      </c>
      <c r="BS236" s="493">
        <v>23.2461323549898</v>
      </c>
      <c r="BT236" s="493">
        <v>23.2461323549898</v>
      </c>
      <c r="BU236" s="493">
        <v>23.2461323549898</v>
      </c>
      <c r="BV236" s="493">
        <v>23.2461323549898</v>
      </c>
      <c r="BW236" s="493">
        <v>130.84367181086918</v>
      </c>
      <c r="BX236" s="493">
        <v>130.84367181086918</v>
      </c>
      <c r="BY236" s="493">
        <v>130.84367181086918</v>
      </c>
      <c r="BZ236" s="493">
        <v>130.84367181086918</v>
      </c>
      <c r="CA236" s="493">
        <v>71.784286681538887</v>
      </c>
      <c r="CB236" s="493">
        <v>71.784286681538887</v>
      </c>
      <c r="CC236" s="493">
        <v>71.784286681538887</v>
      </c>
      <c r="CD236" s="493">
        <v>71.784286681538887</v>
      </c>
      <c r="CE236" s="493">
        <v>29.587542795482101</v>
      </c>
      <c r="CF236" s="493">
        <v>29.587542795482101</v>
      </c>
      <c r="CG236" s="493">
        <v>29.587542795482101</v>
      </c>
      <c r="CH236" s="493">
        <v>29.587542795482101</v>
      </c>
      <c r="CI236" s="493">
        <v>36.17385501639167</v>
      </c>
      <c r="CJ236" s="493">
        <v>36.17385501639167</v>
      </c>
      <c r="CK236" s="493">
        <v>36.17385501639167</v>
      </c>
      <c r="CL236" s="493">
        <v>36.17385501639167</v>
      </c>
      <c r="CM236" s="493">
        <v>47.378220532389257</v>
      </c>
      <c r="CN236" s="493">
        <v>79.756603599686301</v>
      </c>
      <c r="CO236" s="493">
        <v>124.55245572500323</v>
      </c>
      <c r="CP236" s="493">
        <v>126.3328946953779</v>
      </c>
      <c r="CQ236" s="493">
        <v>87.744114697697754</v>
      </c>
      <c r="CR236" s="493">
        <v>85.416188596299151</v>
      </c>
      <c r="CS236" s="493">
        <v>148.31984883830879</v>
      </c>
      <c r="CT236" s="493">
        <v>146.78651922619315</v>
      </c>
      <c r="CU236" s="493">
        <v>76.061989347509567</v>
      </c>
      <c r="CV236" s="493">
        <v>146.73235889750956</v>
      </c>
      <c r="CW236" s="493">
        <v>95.50773324402175</v>
      </c>
      <c r="CX236" s="493">
        <v>308.39562384885312</v>
      </c>
      <c r="CY236" s="493">
        <v>92.27702300204767</v>
      </c>
      <c r="CZ236" s="493">
        <v>207.54441710212458</v>
      </c>
      <c r="DA236" s="493">
        <v>267.88350994002957</v>
      </c>
      <c r="DB236" s="493">
        <v>145.66924929089458</v>
      </c>
      <c r="DC236" s="493"/>
      <c r="DD236" s="493"/>
      <c r="DE236" s="493"/>
      <c r="DF236" s="493"/>
      <c r="DG236" s="493"/>
      <c r="DH236" s="493"/>
      <c r="DI236" s="493"/>
      <c r="DJ236" s="493"/>
      <c r="DK236" s="493"/>
      <c r="DL236" s="493"/>
      <c r="DM236" s="493"/>
      <c r="DN236" s="493"/>
      <c r="DO236" s="493"/>
      <c r="DP236" s="493"/>
      <c r="DQ236" s="493"/>
      <c r="DR236" s="493"/>
      <c r="DS236" s="493"/>
      <c r="DT236" s="493"/>
      <c r="DU236" s="493"/>
      <c r="DV236" s="493"/>
      <c r="DW236" s="493"/>
      <c r="DX236" s="493"/>
      <c r="DY236" s="493"/>
      <c r="DZ236" s="493"/>
    </row>
    <row r="237" spans="1:130" s="1" customFormat="1" ht="13.8">
      <c r="B237" s="489" t="s">
        <v>904</v>
      </c>
      <c r="C237" s="493"/>
      <c r="D237" s="493"/>
      <c r="E237" s="493"/>
      <c r="F237" s="493"/>
      <c r="G237" s="493"/>
      <c r="H237" s="493"/>
      <c r="I237" s="493"/>
      <c r="J237" s="493"/>
      <c r="K237" s="493"/>
      <c r="L237" s="493"/>
      <c r="M237" s="493"/>
      <c r="N237" s="493"/>
      <c r="O237" s="493">
        <v>-41.868008039999992</v>
      </c>
      <c r="P237" s="493">
        <v>-41.868008039999992</v>
      </c>
      <c r="Q237" s="493">
        <v>-41.868008039999992</v>
      </c>
      <c r="R237" s="493">
        <v>-41.868008039999992</v>
      </c>
      <c r="S237" s="493">
        <v>-38.226297759866149</v>
      </c>
      <c r="T237" s="493">
        <v>-38.226297759866149</v>
      </c>
      <c r="U237" s="493">
        <v>-38.226297759866149</v>
      </c>
      <c r="V237" s="493">
        <v>-38.226297759866149</v>
      </c>
      <c r="W237" s="493">
        <v>-49.680174684558814</v>
      </c>
      <c r="X237" s="493">
        <v>-49.680174684558814</v>
      </c>
      <c r="Y237" s="493">
        <v>-49.680174684558814</v>
      </c>
      <c r="Z237" s="493">
        <v>-49.680174684558814</v>
      </c>
      <c r="AA237" s="493">
        <v>-23.850328189381642</v>
      </c>
      <c r="AB237" s="493">
        <v>-23.850328189381642</v>
      </c>
      <c r="AC237" s="493">
        <v>-23.850328189381642</v>
      </c>
      <c r="AD237" s="493">
        <v>-23.850328189381642</v>
      </c>
      <c r="AE237" s="493">
        <v>-12.39457063938632</v>
      </c>
      <c r="AF237" s="493">
        <v>-12.39457063938632</v>
      </c>
      <c r="AG237" s="493">
        <v>-12.39457063938632</v>
      </c>
      <c r="AH237" s="493">
        <v>-12.39457063938632</v>
      </c>
      <c r="AI237" s="493">
        <v>6.173700190489634</v>
      </c>
      <c r="AJ237" s="493">
        <v>6.173700190489634</v>
      </c>
      <c r="AK237" s="493">
        <v>6.173700190489634</v>
      </c>
      <c r="AL237" s="493">
        <v>6.173700190489634</v>
      </c>
      <c r="AM237" s="493">
        <v>-73.855564990412148</v>
      </c>
      <c r="AN237" s="493">
        <v>-73.855564990412148</v>
      </c>
      <c r="AO237" s="493">
        <v>-73.855564990412148</v>
      </c>
      <c r="AP237" s="493">
        <v>-73.855564990412148</v>
      </c>
      <c r="AQ237" s="493">
        <v>-61.563154956735104</v>
      </c>
      <c r="AR237" s="493">
        <v>-61.563154956735104</v>
      </c>
      <c r="AS237" s="493">
        <v>-61.563154956735104</v>
      </c>
      <c r="AT237" s="493">
        <v>-61.563154956735104</v>
      </c>
      <c r="AU237" s="493">
        <v>-68.400912197385466</v>
      </c>
      <c r="AV237" s="493">
        <v>-68.400912197385466</v>
      </c>
      <c r="AW237" s="493">
        <v>-68.400912197385466</v>
      </c>
      <c r="AX237" s="493">
        <v>-68.400912197385466</v>
      </c>
      <c r="AY237" s="493">
        <v>-81.56642403887048</v>
      </c>
      <c r="AZ237" s="493">
        <v>-81.56642403887048</v>
      </c>
      <c r="BA237" s="493">
        <v>-81.56642403887048</v>
      </c>
      <c r="BB237" s="493">
        <v>-81.56642403887048</v>
      </c>
      <c r="BC237" s="493">
        <v>-51.324651170105476</v>
      </c>
      <c r="BD237" s="493">
        <v>-51.324651170105476</v>
      </c>
      <c r="BE237" s="493">
        <v>-51.324651170105476</v>
      </c>
      <c r="BF237" s="493">
        <v>-51.324651170105476</v>
      </c>
      <c r="BG237" s="493">
        <v>-43.319574037335414</v>
      </c>
      <c r="BH237" s="493">
        <v>-43.319574037335414</v>
      </c>
      <c r="BI237" s="493">
        <v>-43.319574037335414</v>
      </c>
      <c r="BJ237" s="493">
        <v>-43.319574037335414</v>
      </c>
      <c r="BK237" s="493">
        <v>-52.510149800505474</v>
      </c>
      <c r="BL237" s="493">
        <v>-52.510149800505474</v>
      </c>
      <c r="BM237" s="493">
        <v>-52.510149800505474</v>
      </c>
      <c r="BN237" s="493">
        <v>-52.510149800505474</v>
      </c>
      <c r="BO237" s="493">
        <v>-2.4831541627016662</v>
      </c>
      <c r="BP237" s="493">
        <v>-2.4831541627016662</v>
      </c>
      <c r="BQ237" s="493">
        <v>-2.4831541627016662</v>
      </c>
      <c r="BR237" s="493">
        <v>-2.4831541627016662</v>
      </c>
      <c r="BS237" s="493">
        <v>-11.978076706315832</v>
      </c>
      <c r="BT237" s="493">
        <v>-11.978076706315832</v>
      </c>
      <c r="BU237" s="493">
        <v>-11.978076706315832</v>
      </c>
      <c r="BV237" s="493">
        <v>-11.978076706315832</v>
      </c>
      <c r="BW237" s="493">
        <v>-30.137029363130068</v>
      </c>
      <c r="BX237" s="493">
        <v>-30.137029363130068</v>
      </c>
      <c r="BY237" s="493">
        <v>-30.137029363130068</v>
      </c>
      <c r="BZ237" s="493">
        <v>-30.137029363130068</v>
      </c>
      <c r="CA237" s="493">
        <v>-32.61916247664</v>
      </c>
      <c r="CB237" s="493">
        <v>-32.61916247664</v>
      </c>
      <c r="CC237" s="493">
        <v>-32.61916247664</v>
      </c>
      <c r="CD237" s="493">
        <v>-32.61916247664</v>
      </c>
      <c r="CE237" s="493">
        <v>69.949559236977905</v>
      </c>
      <c r="CF237" s="493">
        <v>69.949559236977905</v>
      </c>
      <c r="CG237" s="493">
        <v>69.949559236977905</v>
      </c>
      <c r="CH237" s="493">
        <v>69.949559236977905</v>
      </c>
      <c r="CI237" s="493">
        <v>81.979103926534577</v>
      </c>
      <c r="CJ237" s="493">
        <v>81.979103926534577</v>
      </c>
      <c r="CK237" s="493">
        <v>81.979103926534577</v>
      </c>
      <c r="CL237" s="493">
        <v>81.979103926534577</v>
      </c>
      <c r="CM237" s="493">
        <v>-23.969135197926576</v>
      </c>
      <c r="CN237" s="493">
        <v>77.809092916408275</v>
      </c>
      <c r="CO237" s="493">
        <v>-26.563713976496725</v>
      </c>
      <c r="CP237" s="493">
        <v>128.74591244788715</v>
      </c>
      <c r="CQ237" s="493">
        <v>-25.026605044448502</v>
      </c>
      <c r="CR237" s="493">
        <v>-39.174393299339307</v>
      </c>
      <c r="CS237" s="493">
        <v>-86.64245741966154</v>
      </c>
      <c r="CT237" s="493">
        <v>166.03739233836103</v>
      </c>
      <c r="CU237" s="493">
        <v>-28.67820805794581</v>
      </c>
      <c r="CV237" s="493">
        <v>5.2879531460125087</v>
      </c>
      <c r="CW237" s="493">
        <v>73.726693588908233</v>
      </c>
      <c r="CX237" s="493">
        <v>106.35835328989515</v>
      </c>
      <c r="CY237" s="493">
        <v>74.527386641016136</v>
      </c>
      <c r="CZ237" s="493">
        <v>-12.779839975636662</v>
      </c>
      <c r="DA237" s="493">
        <v>107.55853375084219</v>
      </c>
      <c r="DB237" s="493">
        <v>25.465774592597089</v>
      </c>
      <c r="DC237" s="493"/>
      <c r="DD237" s="493"/>
      <c r="DE237" s="493"/>
      <c r="DF237" s="493"/>
      <c r="DG237" s="493"/>
      <c r="DH237" s="493"/>
      <c r="DI237" s="493"/>
      <c r="DJ237" s="493"/>
      <c r="DK237" s="493"/>
      <c r="DL237" s="493"/>
      <c r="DM237" s="493"/>
      <c r="DN237" s="493"/>
      <c r="DO237" s="493"/>
      <c r="DP237" s="493"/>
      <c r="DQ237" s="493"/>
      <c r="DR237" s="493"/>
      <c r="DS237" s="493"/>
      <c r="DT237" s="493"/>
      <c r="DU237" s="493"/>
      <c r="DV237" s="493"/>
      <c r="DW237" s="493"/>
      <c r="DX237" s="493"/>
      <c r="DY237" s="493"/>
      <c r="DZ237" s="493"/>
    </row>
    <row r="238" spans="1:130" s="1" customFormat="1" ht="13.8">
      <c r="B238" s="518" t="s">
        <v>759</v>
      </c>
      <c r="C238" s="494"/>
      <c r="D238" s="494"/>
      <c r="E238" s="494"/>
      <c r="F238" s="494"/>
      <c r="G238" s="494"/>
      <c r="H238" s="494"/>
      <c r="I238" s="494"/>
      <c r="J238" s="494"/>
      <c r="K238" s="494"/>
      <c r="L238" s="494"/>
      <c r="M238" s="494"/>
      <c r="N238" s="494"/>
      <c r="O238" s="494">
        <v>4.3149999999999977</v>
      </c>
      <c r="P238" s="494">
        <v>4.3149999999999977</v>
      </c>
      <c r="Q238" s="494">
        <v>4.3149999999999977</v>
      </c>
      <c r="R238" s="494">
        <v>4.3149999999999977</v>
      </c>
      <c r="S238" s="494">
        <v>3.5096500000000006</v>
      </c>
      <c r="T238" s="494">
        <v>3.5096500000000006</v>
      </c>
      <c r="U238" s="494">
        <v>3.5096500000000006</v>
      </c>
      <c r="V238" s="494">
        <v>3.5096500000000006</v>
      </c>
      <c r="W238" s="494">
        <v>-0.45550000000000068</v>
      </c>
      <c r="X238" s="494">
        <v>-0.45550000000000068</v>
      </c>
      <c r="Y238" s="494">
        <v>-0.45550000000000068</v>
      </c>
      <c r="Z238" s="494">
        <v>-0.45550000000000068</v>
      </c>
      <c r="AA238" s="494">
        <v>-3.3150000000000013</v>
      </c>
      <c r="AB238" s="494">
        <v>-3.3150000000000013</v>
      </c>
      <c r="AC238" s="494">
        <v>-3.3150000000000013</v>
      </c>
      <c r="AD238" s="494">
        <v>-3.3150000000000013</v>
      </c>
      <c r="AE238" s="494">
        <v>-3.2050000000000001</v>
      </c>
      <c r="AF238" s="494">
        <v>-3.2050000000000001</v>
      </c>
      <c r="AG238" s="494">
        <v>-3.2050000000000001</v>
      </c>
      <c r="AH238" s="494">
        <v>-3.2050000000000001</v>
      </c>
      <c r="AI238" s="494">
        <v>8.9237499999999965</v>
      </c>
      <c r="AJ238" s="494">
        <v>8.9237499999999965</v>
      </c>
      <c r="AK238" s="494">
        <v>8.9237499999999965</v>
      </c>
      <c r="AL238" s="494">
        <v>8.9237499999999965</v>
      </c>
      <c r="AM238" s="494">
        <v>-26.984482857142865</v>
      </c>
      <c r="AN238" s="494">
        <v>-26.984482857142865</v>
      </c>
      <c r="AO238" s="494">
        <v>-26.984482857142865</v>
      </c>
      <c r="AP238" s="494">
        <v>-26.984482857142865</v>
      </c>
      <c r="AQ238" s="494">
        <v>-29.789749999999998</v>
      </c>
      <c r="AR238" s="494">
        <v>-29.789749999999998</v>
      </c>
      <c r="AS238" s="494">
        <v>-29.789749999999998</v>
      </c>
      <c r="AT238" s="494">
        <v>-29.789749999999998</v>
      </c>
      <c r="AU238" s="494">
        <v>-20.380161627438994</v>
      </c>
      <c r="AV238" s="494">
        <v>-20.380161627438994</v>
      </c>
      <c r="AW238" s="494">
        <v>-20.380161627438994</v>
      </c>
      <c r="AX238" s="494">
        <v>-20.380161627438994</v>
      </c>
      <c r="AY238" s="494">
        <v>-27.667587037938929</v>
      </c>
      <c r="AZ238" s="494">
        <v>-27.667587037938929</v>
      </c>
      <c r="BA238" s="494">
        <v>-27.667587037938929</v>
      </c>
      <c r="BB238" s="494">
        <v>-27.667587037938929</v>
      </c>
      <c r="BC238" s="494">
        <v>-13.576317042500001</v>
      </c>
      <c r="BD238" s="494">
        <v>-13.576317042500001</v>
      </c>
      <c r="BE238" s="494">
        <v>-13.576317042500001</v>
      </c>
      <c r="BF238" s="494">
        <v>-13.576317042500001</v>
      </c>
      <c r="BG238" s="494">
        <v>-13.371662511875144</v>
      </c>
      <c r="BH238" s="494">
        <v>-13.371662511875144</v>
      </c>
      <c r="BI238" s="494">
        <v>-13.371662511875144</v>
      </c>
      <c r="BJ238" s="494">
        <v>-13.371662511875144</v>
      </c>
      <c r="BK238" s="494">
        <v>-174.02187724786933</v>
      </c>
      <c r="BL238" s="494">
        <v>-171.96428918081176</v>
      </c>
      <c r="BM238" s="494">
        <v>-165.31494533380572</v>
      </c>
      <c r="BN238" s="494">
        <v>-203.92036162813758</v>
      </c>
      <c r="BO238" s="494">
        <v>-135.57183208662349</v>
      </c>
      <c r="BP238" s="494">
        <v>-164.47546174698772</v>
      </c>
      <c r="BQ238" s="494">
        <v>-194.14770367216158</v>
      </c>
      <c r="BR238" s="494">
        <v>-159.50390419907092</v>
      </c>
      <c r="BS238" s="494">
        <v>-189.17794296931618</v>
      </c>
      <c r="BT238" s="494">
        <v>-227.79793052868553</v>
      </c>
      <c r="BU238" s="494">
        <v>-243.15645998550218</v>
      </c>
      <c r="BV238" s="494">
        <v>-176.8917671726806</v>
      </c>
      <c r="BW238" s="494">
        <v>-103.51658218746124</v>
      </c>
      <c r="BX238" s="494">
        <v>-93.16342999957331</v>
      </c>
      <c r="BY238" s="494">
        <v>-141.46840960466079</v>
      </c>
      <c r="BZ238" s="494">
        <v>-172.6994476417093</v>
      </c>
      <c r="CA238" s="494">
        <v>-159.90805567881483</v>
      </c>
      <c r="CB238" s="494">
        <v>-176.03518542109168</v>
      </c>
      <c r="CC238" s="494">
        <v>-162.02208190942162</v>
      </c>
      <c r="CD238" s="494">
        <v>-164.08009504366106</v>
      </c>
      <c r="CE238" s="494">
        <v>-120.11513103694028</v>
      </c>
      <c r="CF238" s="494">
        <v>-156.33856237502187</v>
      </c>
      <c r="CG238" s="494">
        <v>-166.00473412541248</v>
      </c>
      <c r="CH238" s="494">
        <v>-150.24479828518872</v>
      </c>
      <c r="CI238" s="494">
        <v>-131.0546425925545</v>
      </c>
      <c r="CJ238" s="494">
        <v>-138.76386200316574</v>
      </c>
      <c r="CK238" s="494">
        <v>-108.91345145192645</v>
      </c>
      <c r="CL238" s="494">
        <v>-71.64814485452149</v>
      </c>
      <c r="CM238" s="494">
        <v>-35.627037995190861</v>
      </c>
      <c r="CN238" s="494">
        <v>18.950583885965429</v>
      </c>
      <c r="CO238" s="494">
        <v>-16.068955339322425</v>
      </c>
      <c r="CP238" s="494">
        <v>190.08245503632983</v>
      </c>
      <c r="CQ238" s="494">
        <v>-69.3384147552581</v>
      </c>
      <c r="CR238" s="494">
        <v>-25.630749317236713</v>
      </c>
      <c r="CS238" s="494">
        <v>-2.809736941738052</v>
      </c>
      <c r="CT238" s="494">
        <v>193.29724933993211</v>
      </c>
      <c r="CU238" s="494">
        <v>-66.782162870035464</v>
      </c>
      <c r="CV238" s="494">
        <v>-10.253960971344217</v>
      </c>
      <c r="CW238" s="494">
        <v>-80.153444165083158</v>
      </c>
      <c r="CX238" s="494">
        <v>268.96697282116185</v>
      </c>
      <c r="CY238" s="494">
        <v>-52.309511095964837</v>
      </c>
      <c r="CZ238" s="494">
        <v>274.44928466748462</v>
      </c>
      <c r="DA238" s="494">
        <v>116.09097214187993</v>
      </c>
      <c r="DB238" s="494">
        <v>-5.4882944995714489</v>
      </c>
      <c r="DC238" s="494"/>
      <c r="DD238" s="494"/>
      <c r="DE238" s="494"/>
      <c r="DF238" s="494"/>
      <c r="DG238" s="494"/>
      <c r="DH238" s="494"/>
      <c r="DI238" s="494"/>
      <c r="DJ238" s="494"/>
      <c r="DK238" s="494"/>
      <c r="DL238" s="494"/>
      <c r="DM238" s="494"/>
      <c r="DN238" s="494"/>
      <c r="DO238" s="494"/>
      <c r="DP238" s="494"/>
      <c r="DQ238" s="494"/>
      <c r="DR238" s="494"/>
      <c r="DS238" s="494"/>
      <c r="DT238" s="494"/>
      <c r="DU238" s="494"/>
      <c r="DV238" s="494"/>
      <c r="DW238" s="494"/>
      <c r="DX238" s="494"/>
      <c r="DY238" s="494"/>
      <c r="DZ238" s="494"/>
    </row>
    <row r="239" spans="1:130" s="1" customFormat="1" thickBot="1">
      <c r="B239" s="491" t="s">
        <v>668</v>
      </c>
      <c r="C239" s="495"/>
      <c r="D239" s="495"/>
      <c r="E239" s="495"/>
      <c r="F239" s="495"/>
      <c r="G239" s="495"/>
      <c r="H239" s="495"/>
      <c r="I239" s="495"/>
      <c r="J239" s="495"/>
      <c r="K239" s="495"/>
      <c r="L239" s="495"/>
      <c r="M239" s="495"/>
      <c r="N239" s="495"/>
      <c r="O239" s="495">
        <v>4.3149999999999977</v>
      </c>
      <c r="P239" s="495">
        <v>4.3149999999999977</v>
      </c>
      <c r="Q239" s="495">
        <v>4.3149999999999977</v>
      </c>
      <c r="R239" s="495">
        <v>4.3149999999999977</v>
      </c>
      <c r="S239" s="495">
        <v>3.5096500000000006</v>
      </c>
      <c r="T239" s="495">
        <v>3.5096500000000006</v>
      </c>
      <c r="U239" s="495">
        <v>3.5096500000000006</v>
      </c>
      <c r="V239" s="495">
        <v>3.5096500000000006</v>
      </c>
      <c r="W239" s="495">
        <v>-0.45550000000000068</v>
      </c>
      <c r="X239" s="495">
        <v>-0.45550000000000068</v>
      </c>
      <c r="Y239" s="495">
        <v>-0.45550000000000068</v>
      </c>
      <c r="Z239" s="495">
        <v>-0.45550000000000068</v>
      </c>
      <c r="AA239" s="495">
        <v>-3.3150000000000013</v>
      </c>
      <c r="AB239" s="495">
        <v>-3.3150000000000013</v>
      </c>
      <c r="AC239" s="495">
        <v>-3.3150000000000013</v>
      </c>
      <c r="AD239" s="495">
        <v>-3.3150000000000013</v>
      </c>
      <c r="AE239" s="495">
        <v>-3.2050000000000001</v>
      </c>
      <c r="AF239" s="495">
        <v>-3.2050000000000001</v>
      </c>
      <c r="AG239" s="495">
        <v>-3.2050000000000001</v>
      </c>
      <c r="AH239" s="495">
        <v>-3.2050000000000001</v>
      </c>
      <c r="AI239" s="495">
        <v>8.9237499999999965</v>
      </c>
      <c r="AJ239" s="495">
        <v>8.9237499999999965</v>
      </c>
      <c r="AK239" s="495">
        <v>8.9237499999999965</v>
      </c>
      <c r="AL239" s="495">
        <v>8.9237499999999965</v>
      </c>
      <c r="AM239" s="495">
        <v>-26.984482857142865</v>
      </c>
      <c r="AN239" s="495">
        <v>-26.984482857142865</v>
      </c>
      <c r="AO239" s="495">
        <v>-26.984482857142865</v>
      </c>
      <c r="AP239" s="495">
        <v>-26.984482857142865</v>
      </c>
      <c r="AQ239" s="495">
        <v>-29.789749999999998</v>
      </c>
      <c r="AR239" s="495">
        <v>-29.789749999999998</v>
      </c>
      <c r="AS239" s="495">
        <v>-29.789749999999998</v>
      </c>
      <c r="AT239" s="495">
        <v>-29.789749999999998</v>
      </c>
      <c r="AU239" s="495">
        <v>-20.380161627438994</v>
      </c>
      <c r="AV239" s="495">
        <v>-20.380161627438994</v>
      </c>
      <c r="AW239" s="495">
        <v>-20.380161627438994</v>
      </c>
      <c r="AX239" s="495">
        <v>-20.380161627438994</v>
      </c>
      <c r="AY239" s="495">
        <v>-27.667587037938929</v>
      </c>
      <c r="AZ239" s="495">
        <v>-27.667587037938929</v>
      </c>
      <c r="BA239" s="495">
        <v>-27.667587037938929</v>
      </c>
      <c r="BB239" s="495">
        <v>-27.667587037938929</v>
      </c>
      <c r="BC239" s="495">
        <v>-13.576317042500001</v>
      </c>
      <c r="BD239" s="495">
        <v>-13.576317042500001</v>
      </c>
      <c r="BE239" s="495">
        <v>-13.576317042500001</v>
      </c>
      <c r="BF239" s="495">
        <v>-13.576317042500001</v>
      </c>
      <c r="BG239" s="495">
        <v>-13.371662511875144</v>
      </c>
      <c r="BH239" s="495">
        <v>-13.371662511875144</v>
      </c>
      <c r="BI239" s="495">
        <v>-13.371662511875144</v>
      </c>
      <c r="BJ239" s="495">
        <v>-13.371662511875144</v>
      </c>
      <c r="BK239" s="495">
        <v>-18.017406700795888</v>
      </c>
      <c r="BL239" s="495">
        <v>-18.017406700795888</v>
      </c>
      <c r="BM239" s="495">
        <v>-18.017406700795888</v>
      </c>
      <c r="BN239" s="495">
        <v>-18.017406700795888</v>
      </c>
      <c r="BO239" s="495">
        <v>58.577660323898996</v>
      </c>
      <c r="BP239" s="495">
        <v>58.577660323898996</v>
      </c>
      <c r="BQ239" s="495">
        <v>58.577660323898996</v>
      </c>
      <c r="BR239" s="495">
        <v>58.577660323898996</v>
      </c>
      <c r="BS239" s="495">
        <v>-53.110340859733</v>
      </c>
      <c r="BT239" s="495">
        <v>-53.110340859733</v>
      </c>
      <c r="BU239" s="495">
        <v>-53.110340859733</v>
      </c>
      <c r="BV239" s="495">
        <v>-53.110340859733</v>
      </c>
      <c r="BW239" s="495">
        <v>57.123390382164501</v>
      </c>
      <c r="BX239" s="495">
        <v>57.123390382164501</v>
      </c>
      <c r="BY239" s="495">
        <v>57.123390382164501</v>
      </c>
      <c r="BZ239" s="495">
        <v>57.123390382164501</v>
      </c>
      <c r="CA239" s="495">
        <v>-22.607276466310751</v>
      </c>
      <c r="CB239" s="495">
        <v>-22.607276466310751</v>
      </c>
      <c r="CC239" s="495">
        <v>-22.607276466310751</v>
      </c>
      <c r="CD239" s="495">
        <v>-22.607276466310751</v>
      </c>
      <c r="CE239" s="495">
        <v>-7.1336168861670615</v>
      </c>
      <c r="CF239" s="495">
        <v>-7.1336168861670615</v>
      </c>
      <c r="CG239" s="495">
        <v>-7.1336168861670615</v>
      </c>
      <c r="CH239" s="495">
        <v>-7.1336168861670615</v>
      </c>
      <c r="CI239" s="495">
        <v>19.805703373229051</v>
      </c>
      <c r="CJ239" s="495">
        <v>19.805703373229051</v>
      </c>
      <c r="CK239" s="495">
        <v>19.805703373229051</v>
      </c>
      <c r="CL239" s="495">
        <v>19.805703373229051</v>
      </c>
      <c r="CM239" s="495">
        <v>-35.627037995190861</v>
      </c>
      <c r="CN239" s="495">
        <v>18.950583885965429</v>
      </c>
      <c r="CO239" s="495">
        <v>-16.068955339322425</v>
      </c>
      <c r="CP239" s="495">
        <v>190.08245503632983</v>
      </c>
      <c r="CQ239" s="495">
        <v>-69.3384147552581</v>
      </c>
      <c r="CR239" s="495">
        <v>-25.630749317236713</v>
      </c>
      <c r="CS239" s="495">
        <v>-2.809736941738052</v>
      </c>
      <c r="CT239" s="495">
        <v>193.29724933993211</v>
      </c>
      <c r="CU239" s="495">
        <v>-66.782162870035464</v>
      </c>
      <c r="CV239" s="495">
        <v>-10.253960971344217</v>
      </c>
      <c r="CW239" s="495">
        <v>-80.153444165083158</v>
      </c>
      <c r="CX239" s="495">
        <v>268.96697282116185</v>
      </c>
      <c r="CY239" s="495">
        <v>-52.309511095964837</v>
      </c>
      <c r="CZ239" s="495">
        <v>274.44928466748462</v>
      </c>
      <c r="DA239" s="495">
        <v>116.09097214187993</v>
      </c>
      <c r="DB239" s="495">
        <v>-5.4882944995714489</v>
      </c>
      <c r="DC239" s="495"/>
      <c r="DD239" s="495"/>
      <c r="DE239" s="495"/>
      <c r="DF239" s="495"/>
      <c r="DG239" s="495"/>
      <c r="DH239" s="495"/>
      <c r="DI239" s="495"/>
      <c r="DJ239" s="495"/>
      <c r="DK239" s="495"/>
      <c r="DL239" s="495"/>
      <c r="DM239" s="495"/>
      <c r="DN239" s="495"/>
      <c r="DO239" s="495"/>
      <c r="DP239" s="495"/>
      <c r="DQ239" s="495"/>
      <c r="DR239" s="495"/>
      <c r="DS239" s="495"/>
      <c r="DT239" s="495"/>
      <c r="DU239" s="495"/>
      <c r="DV239" s="495"/>
      <c r="DW239" s="495"/>
      <c r="DX239" s="495"/>
      <c r="DY239" s="495"/>
      <c r="DZ239" s="495"/>
    </row>
    <row r="240" spans="1:130" s="1" customFormat="1" ht="13.8">
      <c r="B240" s="497" t="s">
        <v>958</v>
      </c>
      <c r="C240" s="499"/>
      <c r="D240" s="499"/>
      <c r="E240" s="499"/>
      <c r="F240" s="499"/>
      <c r="G240" s="499"/>
      <c r="H240" s="499"/>
      <c r="I240" s="499"/>
      <c r="J240" s="499"/>
      <c r="K240" s="499"/>
      <c r="L240" s="499"/>
      <c r="M240" s="499"/>
      <c r="N240" s="499"/>
      <c r="O240" s="499"/>
      <c r="P240" s="499"/>
      <c r="Q240" s="499"/>
      <c r="R240" s="499"/>
      <c r="S240" s="499"/>
      <c r="T240" s="499"/>
      <c r="U240" s="499"/>
      <c r="V240" s="499"/>
      <c r="W240" s="499"/>
      <c r="X240" s="499"/>
      <c r="Y240" s="499"/>
      <c r="Z240" s="499"/>
      <c r="AA240" s="499"/>
      <c r="AB240" s="499"/>
      <c r="AC240" s="499"/>
      <c r="AD240" s="499"/>
      <c r="AE240" s="499"/>
      <c r="AF240" s="499"/>
      <c r="AG240" s="499"/>
      <c r="AH240" s="499"/>
      <c r="AI240" s="499"/>
      <c r="AJ240" s="499"/>
      <c r="AK240" s="499"/>
      <c r="AL240" s="499"/>
      <c r="AM240" s="499"/>
      <c r="AN240" s="499"/>
      <c r="AO240" s="499"/>
      <c r="AP240" s="499"/>
      <c r="AQ240" s="499"/>
      <c r="AR240" s="499"/>
      <c r="AS240" s="499"/>
      <c r="AT240" s="499"/>
      <c r="AU240" s="499"/>
      <c r="AV240" s="499"/>
      <c r="AW240" s="499"/>
      <c r="AX240" s="499"/>
      <c r="AY240" s="499"/>
      <c r="AZ240" s="499"/>
      <c r="BA240" s="499"/>
      <c r="BB240" s="499"/>
      <c r="BC240" s="499"/>
      <c r="BD240" s="499"/>
      <c r="BE240" s="499"/>
      <c r="BF240" s="499"/>
      <c r="BG240" s="499"/>
      <c r="BH240" s="499"/>
      <c r="BI240" s="499"/>
      <c r="BJ240" s="499"/>
      <c r="BK240" s="499"/>
      <c r="BL240" s="499"/>
      <c r="BM240" s="499"/>
      <c r="BN240" s="499"/>
      <c r="BO240" s="499"/>
      <c r="BP240" s="499"/>
      <c r="BQ240" s="499"/>
      <c r="BR240" s="499"/>
      <c r="BS240" s="499"/>
      <c r="BT240" s="499"/>
      <c r="BU240" s="499"/>
      <c r="BV240" s="499"/>
      <c r="BW240" s="499"/>
      <c r="BX240" s="499"/>
      <c r="BY240" s="499"/>
      <c r="BZ240" s="499"/>
      <c r="CA240" s="499"/>
      <c r="CB240" s="499"/>
      <c r="CC240" s="499"/>
      <c r="CD240" s="499"/>
      <c r="CE240" s="499"/>
      <c r="CF240" s="499"/>
      <c r="CG240" s="499"/>
      <c r="CH240" s="499"/>
      <c r="CI240" s="499"/>
      <c r="CJ240" s="499"/>
      <c r="CK240" s="499"/>
      <c r="CL240" s="499"/>
      <c r="CM240" s="499"/>
      <c r="CN240" s="499"/>
      <c r="CO240" s="499"/>
      <c r="CP240" s="499"/>
      <c r="CQ240" s="499"/>
      <c r="CR240" s="499"/>
      <c r="CS240" s="499"/>
      <c r="CT240" s="499"/>
      <c r="CU240" s="499"/>
      <c r="CV240" s="499"/>
      <c r="CW240" s="499"/>
      <c r="CX240" s="499"/>
      <c r="CY240" s="499"/>
      <c r="CZ240" s="499"/>
      <c r="DA240" s="499"/>
      <c r="DB240" s="499"/>
      <c r="DC240" s="499"/>
      <c r="DD240" s="499"/>
      <c r="DE240" s="499"/>
      <c r="DF240" s="499"/>
      <c r="DG240" s="499"/>
      <c r="DH240" s="499"/>
      <c r="DI240" s="499"/>
      <c r="DJ240" s="499"/>
      <c r="DK240" s="499"/>
      <c r="DL240" s="499"/>
      <c r="DM240" s="499"/>
      <c r="DN240" s="499"/>
      <c r="DO240" s="499"/>
      <c r="DP240" s="499"/>
      <c r="DQ240" s="499"/>
      <c r="DR240" s="499"/>
      <c r="DS240" s="499"/>
      <c r="DT240" s="499"/>
      <c r="DU240" s="499"/>
      <c r="DV240" s="499"/>
      <c r="DW240" s="499"/>
      <c r="DX240" s="499"/>
      <c r="DY240" s="499"/>
      <c r="DZ240" s="499"/>
    </row>
    <row r="242" spans="2:130" s="534" customFormat="1" ht="15.75" customHeight="1">
      <c r="B242" s="568" t="s">
        <v>1053</v>
      </c>
      <c r="C242" s="623" t="s">
        <v>502</v>
      </c>
      <c r="D242" s="623" t="s">
        <v>503</v>
      </c>
      <c r="E242" s="623" t="s">
        <v>504</v>
      </c>
      <c r="F242" s="623" t="s">
        <v>505</v>
      </c>
      <c r="G242" s="623" t="s">
        <v>506</v>
      </c>
      <c r="H242" s="623" t="s">
        <v>507</v>
      </c>
      <c r="I242" s="623" t="s">
        <v>508</v>
      </c>
      <c r="J242" s="623" t="s">
        <v>509</v>
      </c>
      <c r="K242" s="623" t="s">
        <v>510</v>
      </c>
      <c r="L242" s="623" t="s">
        <v>511</v>
      </c>
      <c r="M242" s="623" t="s">
        <v>512</v>
      </c>
      <c r="N242" s="623" t="s">
        <v>513</v>
      </c>
      <c r="O242" s="623" t="s">
        <v>514</v>
      </c>
      <c r="P242" s="623" t="s">
        <v>515</v>
      </c>
      <c r="Q242" s="623" t="s">
        <v>516</v>
      </c>
      <c r="R242" s="623" t="s">
        <v>517</v>
      </c>
      <c r="S242" s="623" t="s">
        <v>518</v>
      </c>
      <c r="T242" s="623" t="s">
        <v>519</v>
      </c>
      <c r="U242" s="623" t="s">
        <v>520</v>
      </c>
      <c r="V242" s="623" t="s">
        <v>521</v>
      </c>
      <c r="W242" s="623" t="s">
        <v>522</v>
      </c>
      <c r="X242" s="623" t="s">
        <v>523</v>
      </c>
      <c r="Y242" s="623" t="s">
        <v>524</v>
      </c>
      <c r="Z242" s="623" t="s">
        <v>525</v>
      </c>
      <c r="AA242" s="623" t="s">
        <v>526</v>
      </c>
      <c r="AB242" s="623" t="s">
        <v>527</v>
      </c>
      <c r="AC242" s="623" t="s">
        <v>528</v>
      </c>
      <c r="AD242" s="623" t="s">
        <v>529</v>
      </c>
      <c r="AE242" s="623" t="s">
        <v>530</v>
      </c>
      <c r="AF242" s="623" t="s">
        <v>531</v>
      </c>
      <c r="AG242" s="623" t="s">
        <v>532</v>
      </c>
      <c r="AH242" s="623" t="s">
        <v>533</v>
      </c>
      <c r="AI242" s="623" t="s">
        <v>534</v>
      </c>
      <c r="AJ242" s="623" t="s">
        <v>535</v>
      </c>
      <c r="AK242" s="623" t="s">
        <v>536</v>
      </c>
      <c r="AL242" s="623" t="s">
        <v>537</v>
      </c>
      <c r="AM242" s="623" t="s">
        <v>538</v>
      </c>
      <c r="AN242" s="623" t="s">
        <v>539</v>
      </c>
      <c r="AO242" s="623" t="s">
        <v>540</v>
      </c>
      <c r="AP242" s="623" t="s">
        <v>541</v>
      </c>
      <c r="AQ242" s="623" t="s">
        <v>542</v>
      </c>
      <c r="AR242" s="623" t="s">
        <v>543</v>
      </c>
      <c r="AS242" s="623" t="s">
        <v>544</v>
      </c>
      <c r="AT242" s="623" t="s">
        <v>545</v>
      </c>
      <c r="AU242" s="623" t="s">
        <v>68</v>
      </c>
      <c r="AV242" s="623" t="s">
        <v>69</v>
      </c>
      <c r="AW242" s="623" t="s">
        <v>70</v>
      </c>
      <c r="AX242" s="623" t="s">
        <v>71</v>
      </c>
      <c r="AY242" s="623" t="s">
        <v>72</v>
      </c>
      <c r="AZ242" s="623" t="s">
        <v>73</v>
      </c>
      <c r="BA242" s="623" t="s">
        <v>74</v>
      </c>
      <c r="BB242" s="623" t="s">
        <v>75</v>
      </c>
      <c r="BC242" s="623" t="s">
        <v>76</v>
      </c>
      <c r="BD242" s="623" t="s">
        <v>77</v>
      </c>
      <c r="BE242" s="623" t="s">
        <v>78</v>
      </c>
      <c r="BF242" s="623" t="s">
        <v>79</v>
      </c>
      <c r="BG242" s="623" t="s">
        <v>80</v>
      </c>
      <c r="BH242" s="623" t="s">
        <v>81</v>
      </c>
      <c r="BI242" s="623" t="s">
        <v>82</v>
      </c>
      <c r="BJ242" s="623" t="s">
        <v>83</v>
      </c>
      <c r="BK242" s="623" t="s">
        <v>84</v>
      </c>
      <c r="BL242" s="623" t="s">
        <v>85</v>
      </c>
      <c r="BM242" s="623" t="s">
        <v>86</v>
      </c>
      <c r="BN242" s="623" t="s">
        <v>87</v>
      </c>
      <c r="BO242" s="623" t="s">
        <v>88</v>
      </c>
      <c r="BP242" s="623" t="s">
        <v>89</v>
      </c>
      <c r="BQ242" s="623" t="s">
        <v>90</v>
      </c>
      <c r="BR242" s="623" t="s">
        <v>91</v>
      </c>
      <c r="BS242" s="623" t="s">
        <v>92</v>
      </c>
      <c r="BT242" s="623" t="s">
        <v>93</v>
      </c>
      <c r="BU242" s="623" t="s">
        <v>94</v>
      </c>
      <c r="BV242" s="623" t="s">
        <v>95</v>
      </c>
      <c r="BW242" s="623" t="s">
        <v>96</v>
      </c>
      <c r="BX242" s="623" t="s">
        <v>97</v>
      </c>
      <c r="BY242" s="623" t="s">
        <v>98</v>
      </c>
      <c r="BZ242" s="623" t="s">
        <v>99</v>
      </c>
      <c r="CA242" s="623" t="s">
        <v>49</v>
      </c>
      <c r="CB242" s="623" t="s">
        <v>50</v>
      </c>
      <c r="CC242" s="623" t="s">
        <v>51</v>
      </c>
      <c r="CD242" s="623" t="s">
        <v>52</v>
      </c>
      <c r="CE242" s="623" t="s">
        <v>53</v>
      </c>
      <c r="CF242" s="623" t="s">
        <v>54</v>
      </c>
      <c r="CG242" s="623" t="s">
        <v>55</v>
      </c>
      <c r="CH242" s="623" t="s">
        <v>56</v>
      </c>
      <c r="CI242" s="623" t="s">
        <v>57</v>
      </c>
      <c r="CJ242" s="623" t="s">
        <v>58</v>
      </c>
      <c r="CK242" s="623" t="s">
        <v>59</v>
      </c>
      <c r="CL242" s="623" t="s">
        <v>60</v>
      </c>
      <c r="CM242" s="623" t="s">
        <v>61</v>
      </c>
      <c r="CN242" s="623" t="s">
        <v>62</v>
      </c>
      <c r="CO242" s="623" t="s">
        <v>63</v>
      </c>
      <c r="CP242" s="623" t="s">
        <v>64</v>
      </c>
      <c r="CQ242" s="623" t="s">
        <v>65</v>
      </c>
      <c r="CR242" s="623" t="s">
        <v>100</v>
      </c>
      <c r="CS242" s="623" t="s">
        <v>105</v>
      </c>
      <c r="CT242" s="623" t="s">
        <v>546</v>
      </c>
      <c r="CU242" s="623" t="s">
        <v>547</v>
      </c>
      <c r="CV242" s="623" t="s">
        <v>548</v>
      </c>
      <c r="CW242" s="623" t="s">
        <v>549</v>
      </c>
      <c r="CX242" s="623" t="s">
        <v>550</v>
      </c>
      <c r="CY242" s="623" t="s">
        <v>551</v>
      </c>
      <c r="CZ242" s="623" t="s">
        <v>552</v>
      </c>
      <c r="DA242" s="623" t="s">
        <v>553</v>
      </c>
      <c r="DB242" s="623" t="s">
        <v>554</v>
      </c>
      <c r="DC242" s="623" t="s">
        <v>555</v>
      </c>
      <c r="DD242" s="623" t="s">
        <v>556</v>
      </c>
      <c r="DE242" s="623" t="s">
        <v>557</v>
      </c>
      <c r="DF242" s="623" t="s">
        <v>558</v>
      </c>
      <c r="DG242" s="623" t="s">
        <v>559</v>
      </c>
      <c r="DH242" s="623" t="s">
        <v>560</v>
      </c>
      <c r="DI242" s="623" t="s">
        <v>561</v>
      </c>
      <c r="DJ242" s="623" t="s">
        <v>562</v>
      </c>
      <c r="DK242" s="623" t="s">
        <v>563</v>
      </c>
      <c r="DL242" s="623" t="s">
        <v>564</v>
      </c>
      <c r="DM242" s="623" t="s">
        <v>565</v>
      </c>
      <c r="DN242" s="623" t="s">
        <v>566</v>
      </c>
      <c r="DO242" s="623" t="s">
        <v>567</v>
      </c>
      <c r="DP242" s="623" t="s">
        <v>851</v>
      </c>
      <c r="DQ242" s="623" t="s">
        <v>852</v>
      </c>
      <c r="DR242" s="623" t="s">
        <v>853</v>
      </c>
      <c r="DS242" s="623" t="s">
        <v>1413</v>
      </c>
      <c r="DT242" s="623" t="s">
        <v>1414</v>
      </c>
      <c r="DU242" s="623" t="s">
        <v>1415</v>
      </c>
      <c r="DV242" s="623" t="s">
        <v>1416</v>
      </c>
      <c r="DW242" s="623" t="s">
        <v>1418</v>
      </c>
      <c r="DX242" s="623" t="s">
        <v>1420</v>
      </c>
      <c r="DY242" s="623" t="s">
        <v>1419</v>
      </c>
      <c r="DZ242" s="623" t="s">
        <v>1417</v>
      </c>
    </row>
    <row r="243" spans="2:130" s="216" customFormat="1" ht="15" customHeight="1">
      <c r="B243" s="512" t="s">
        <v>568</v>
      </c>
      <c r="C243" s="516">
        <f>AVERAGE('monthly data'!B241:D241)</f>
        <v>2.1626999999999996</v>
      </c>
      <c r="D243" s="516">
        <f>AVERAGE('monthly data'!E241:G241)</f>
        <v>4.211666666666666</v>
      </c>
      <c r="E243" s="516">
        <f>AVERAGE('monthly data'!H241:J241)</f>
        <v>13.180999999999999</v>
      </c>
      <c r="F243" s="516">
        <f>AVERAGE('monthly data'!K241:M241)</f>
        <v>24.576099999999997</v>
      </c>
      <c r="G243" s="516">
        <f>AVERAGE('monthly data'!N241:P241)</f>
        <v>32.854833333333332</v>
      </c>
      <c r="H243" s="516">
        <f>AVERAGE('monthly data'!Q241:S241)</f>
        <v>33.74133333333333</v>
      </c>
      <c r="I243" s="516">
        <f>AVERAGE('monthly data'!T241:V241)</f>
        <v>36.161000000000001</v>
      </c>
      <c r="J243" s="516">
        <f>AVERAGE('monthly data'!W241:Y241)</f>
        <v>39.031333333333329</v>
      </c>
      <c r="K243" s="516">
        <f>AVERAGE('monthly data'!Z241:AB241)</f>
        <v>43.580666666666673</v>
      </c>
      <c r="L243" s="516">
        <f>AVERAGE('monthly data'!AC241:AE241)</f>
        <v>49.681000000000004</v>
      </c>
      <c r="M243" s="516">
        <f>AVERAGE('monthly data'!AF241:AH241)</f>
        <v>49.227333333333327</v>
      </c>
      <c r="N243" s="516">
        <f>AVERAGE('monthly data'!AI241:AK241)</f>
        <v>54.275100000000002</v>
      </c>
      <c r="O243" s="516">
        <f>AVERAGE('monthly data'!AL241:AN241)</f>
        <v>47.248779333333324</v>
      </c>
      <c r="P243" s="516">
        <f>AVERAGE('monthly data'!AO241:AQ241)</f>
        <v>44.693509666666671</v>
      </c>
      <c r="Q243" s="516">
        <f>AVERAGE('monthly data'!AR241:AT241)</f>
        <v>43.703340000000004</v>
      </c>
      <c r="R243" s="516">
        <f>AVERAGE('monthly data'!AU241:AW241)</f>
        <v>43.508648999999991</v>
      </c>
      <c r="S243" s="516">
        <f>AVERAGE('monthly data'!AX241:AZ241)</f>
        <v>39.658155999999998</v>
      </c>
      <c r="T243" s="516">
        <f>AVERAGE('monthly data'!BA241:BC241)</f>
        <v>36.375971</v>
      </c>
      <c r="U243" s="516">
        <f>AVERAGE('monthly data'!BD241:BF241)</f>
        <v>43.130579333333323</v>
      </c>
      <c r="V243" s="516">
        <f>AVERAGE('monthly data'!BG241:BI241)</f>
        <v>41.540206666666677</v>
      </c>
      <c r="W243" s="516">
        <f>AVERAGE('monthly data'!BJ241:BL241)</f>
        <v>42.577470333333331</v>
      </c>
      <c r="X243" s="516">
        <f>AVERAGE('monthly data'!BM241:BO241)</f>
        <v>38.242027</v>
      </c>
      <c r="Y243" s="516">
        <f>AVERAGE('monthly data'!BP241:BR241)</f>
        <v>42.349421666666665</v>
      </c>
      <c r="Z243" s="516">
        <f>AVERAGE('monthly data'!BS241:BU241)</f>
        <v>51.530130666666672</v>
      </c>
      <c r="AA243" s="516">
        <f>AVERAGE('monthly data'!BV241:BX241)</f>
        <v>72.963576000000003</v>
      </c>
      <c r="AB243" s="516">
        <f>AVERAGE('monthly data'!BY241:CA241)</f>
        <v>78.572951666666668</v>
      </c>
      <c r="AC243" s="516">
        <f>AVERAGE('monthly data'!CB241:CD241)</f>
        <v>74.610536666666675</v>
      </c>
      <c r="AD243" s="516">
        <f>AVERAGE('monthly data'!CE241:CG241)</f>
        <v>78.433996666666658</v>
      </c>
      <c r="AE243" s="516">
        <f>AVERAGE('monthly data'!CH241:CJ241)</f>
        <v>69.80977</v>
      </c>
      <c r="AF243" s="516">
        <f>AVERAGE('monthly data'!CK241:CM241)</f>
        <v>66.202006666666662</v>
      </c>
      <c r="AG243" s="516">
        <f>AVERAGE('monthly data'!CN241:CP241)</f>
        <v>74.592056666666664</v>
      </c>
      <c r="AH243" s="516">
        <f>AVERAGE('monthly data'!CQ241:CS241)</f>
        <v>84.769880000000001</v>
      </c>
      <c r="AI243" s="516">
        <f>AVERAGE('monthly data'!CT241:CV241)</f>
        <v>98.583393333333333</v>
      </c>
      <c r="AJ243" s="516">
        <f>AVERAGE('monthly data'!CW241:CY241)</f>
        <v>95.958993333333339</v>
      </c>
      <c r="AK243" s="516">
        <f>AVERAGE('monthly data'!CZ241:DB241)</f>
        <v>91.069323333333344</v>
      </c>
      <c r="AL243" s="516">
        <f>AVERAGE('monthly data'!DC241:DE241)</f>
        <v>93.496093333333349</v>
      </c>
      <c r="AM243" s="516">
        <f>AVERAGE('monthly data'!DF241:DH241)</f>
        <v>108.02004420000002</v>
      </c>
      <c r="AN243" s="516">
        <f>AVERAGE('monthly data'!DI241:DK241)</f>
        <v>104.509728591</v>
      </c>
      <c r="AO243" s="516">
        <f>AVERAGE('monthly data'!DL241:DN241)</f>
        <v>108.17683459499999</v>
      </c>
      <c r="AP243" s="516">
        <f>AVERAGE('monthly data'!DO241:DQ241)</f>
        <v>142.41153266666666</v>
      </c>
      <c r="AQ243" s="516">
        <f>AVERAGE('monthly data'!DR241:DT241)</f>
        <v>170.44047266666666</v>
      </c>
      <c r="AR243" s="516">
        <f>AVERAGE('monthly data'!DU241:DW241)</f>
        <v>177.36298233333332</v>
      </c>
      <c r="AS243" s="516">
        <f>AVERAGE('monthly data'!DX241:DZ241)</f>
        <v>178.3532246666667</v>
      </c>
      <c r="AT243" s="516">
        <f>AVERAGE('monthly data'!EA241:EC241)</f>
        <v>203.34505300000001</v>
      </c>
      <c r="AU243" s="516">
        <f>AVERAGE('monthly data'!ED241:EF241)</f>
        <v>260.66289866666665</v>
      </c>
      <c r="AV243" s="516">
        <f>AVERAGE('monthly data'!EG241:EI241)</f>
        <v>281.98923633333334</v>
      </c>
      <c r="AW243" s="516">
        <f>AVERAGE('monthly data'!EJ241:EL241)</f>
        <v>281.65099833333335</v>
      </c>
      <c r="AX243" s="516">
        <f>AVERAGE('monthly data'!EM241:EO241)</f>
        <v>280.137002</v>
      </c>
      <c r="AY243" s="516">
        <f>AVERAGE('monthly data'!EP241:ER241)</f>
        <v>268.46437566666663</v>
      </c>
      <c r="AZ243" s="516">
        <f>AVERAGE('monthly data'!ES241:EU241)</f>
        <v>296.03227699999997</v>
      </c>
      <c r="BA243" s="516">
        <f>AVERAGE('monthly data'!EV241:EX241)</f>
        <v>330.83288833333336</v>
      </c>
      <c r="BB243" s="516">
        <f>AVERAGE('monthly data'!EY241:FA241)</f>
        <v>330.45158199999997</v>
      </c>
      <c r="BC243" s="516">
        <f>AVERAGE('monthly data'!FB241:FD241)</f>
        <v>347.99671166666667</v>
      </c>
      <c r="BD243" s="516">
        <f>AVERAGE('monthly data'!FE241:FG241)</f>
        <v>377.79958233333338</v>
      </c>
      <c r="BE243" s="516">
        <f>AVERAGE('monthly data'!FH241:FJ241)</f>
        <v>394.94558266666672</v>
      </c>
      <c r="BF243" s="516">
        <f>AVERAGE('monthly data'!FK241:FM241)</f>
        <v>378.11642833333326</v>
      </c>
      <c r="BG243" s="516">
        <f>AVERAGE('monthly data'!FN241:FP241)</f>
        <v>367.25585166666673</v>
      </c>
      <c r="BH243" s="516">
        <f>AVERAGE('monthly data'!FQ241:FS241)</f>
        <v>379.1697746641874</v>
      </c>
      <c r="BI243" s="516">
        <f>AVERAGE('monthly data'!FT241:FV241)</f>
        <v>414.63421910866668</v>
      </c>
      <c r="BJ243" s="516">
        <f>AVERAGE('monthly data'!FW241:FY241)</f>
        <v>449.15197461736335</v>
      </c>
      <c r="BK243" s="516">
        <f>AVERAGE('monthly data'!FZ241:GB241)</f>
        <v>423.0942787516139</v>
      </c>
      <c r="BL243" s="516">
        <f>AVERAGE('monthly data'!GC241:GE241)</f>
        <v>427.29657052212059</v>
      </c>
      <c r="BM243" s="516">
        <f>AVERAGE('monthly data'!GF241:GH241)</f>
        <v>458.3849713333334</v>
      </c>
      <c r="BN243" s="516">
        <f>AVERAGE('monthly data'!GI241:GK241)</f>
        <v>484.77640830080003</v>
      </c>
      <c r="BO243" s="516">
        <f>AVERAGE('monthly data'!GL241:GN241)</f>
        <v>485.20205439479997</v>
      </c>
      <c r="BP243" s="516">
        <f>AVERAGE('monthly data'!GO241:GQ241)</f>
        <v>496.45485558814039</v>
      </c>
      <c r="BQ243" s="516">
        <f>AVERAGE('monthly data'!GR241:GT241)</f>
        <v>493.18539749178672</v>
      </c>
      <c r="BR243" s="516">
        <f>AVERAGE('monthly data'!GU241:GW241)</f>
        <v>599.43671388898997</v>
      </c>
      <c r="BS243" s="516">
        <f>AVERAGE('monthly data'!GX241:GZ241)</f>
        <v>602.68934001184005</v>
      </c>
      <c r="BT243" s="516">
        <f>AVERAGE('monthly data'!HA241:HC241)</f>
        <v>515.70074972538669</v>
      </c>
      <c r="BU243" s="516">
        <f>AVERAGE('monthly data'!HD241:HF241)</f>
        <v>480.31081918143997</v>
      </c>
      <c r="BV243" s="516">
        <f>AVERAGE('monthly data'!HG241:HI241)</f>
        <v>511.12926585823999</v>
      </c>
      <c r="BW243" s="516">
        <f>AVERAGE('monthly data'!HJ241:HL241)</f>
        <v>478.34913196645334</v>
      </c>
      <c r="BX243" s="516">
        <f>AVERAGE('monthly data'!HM241:HO241)</f>
        <v>579.0560583544534</v>
      </c>
      <c r="BY243" s="516">
        <f>AVERAGE('monthly data'!HP241:HR241)</f>
        <v>675.13197537226677</v>
      </c>
      <c r="BZ243" s="516">
        <f>AVERAGE('monthly data'!HS241:HU241)</f>
        <v>705.88748754956305</v>
      </c>
      <c r="CA243" s="516">
        <f>AVERAGE('monthly data'!HV241:HX241)</f>
        <v>684.47320809473638</v>
      </c>
      <c r="CB243" s="516">
        <f>AVERAGE('monthly data'!HY241:IA241)</f>
        <v>734.0974767653687</v>
      </c>
      <c r="CC243" s="516">
        <f>AVERAGE('monthly data'!IB241:ID241)</f>
        <v>684.17431648739409</v>
      </c>
      <c r="CD243" s="516">
        <f>AVERAGE('monthly data'!IE241:IG241)</f>
        <v>629.77391259082117</v>
      </c>
      <c r="CE243" s="516">
        <f>AVERAGE('monthly data'!IH241:IJ241)</f>
        <v>660.87178309792387</v>
      </c>
      <c r="CF243" s="516">
        <f>AVERAGE('monthly data'!IK241:IM241)</f>
        <v>619.91016213898627</v>
      </c>
      <c r="CG243" s="516">
        <f>AVERAGE('monthly data'!IN241:IP241)</f>
        <v>548.15975755313218</v>
      </c>
      <c r="CH243" s="516">
        <f>AVERAGE('monthly data'!IQ241:IS241)</f>
        <v>563.78250377909546</v>
      </c>
      <c r="CI243" s="516">
        <f>AVERAGE('monthly data'!IT241:IV241)</f>
        <v>571.96628734277408</v>
      </c>
      <c r="CJ243" s="516">
        <f>AVERAGE('monthly data'!IW241:IY241)</f>
        <v>556.00766227105328</v>
      </c>
      <c r="CK243" s="516">
        <f>AVERAGE('monthly data'!IZ241:JB241)</f>
        <v>546.06501675501943</v>
      </c>
      <c r="CL243" s="516">
        <f>AVERAGE('monthly data'!JC241:JE241)</f>
        <v>640.05030136707569</v>
      </c>
      <c r="CM243" s="516">
        <f>AVERAGE('monthly data'!JF241:JH241)</f>
        <v>688.0762840588244</v>
      </c>
      <c r="CN243" s="516">
        <f>AVERAGE('monthly data'!JI241:JK241)</f>
        <v>688.28094912829602</v>
      </c>
      <c r="CO243" s="516">
        <f>AVERAGE('monthly data'!JL241:JN241)</f>
        <v>663.44277155945804</v>
      </c>
      <c r="CP243" s="516">
        <f>AVERAGE('monthly data'!JO241:JQ241)</f>
        <v>701.49343837167328</v>
      </c>
      <c r="CQ243" s="516">
        <f>AVERAGE('monthly data'!JR241:JT241)</f>
        <v>796.16812413477908</v>
      </c>
      <c r="CR243" s="516">
        <f>AVERAGE('monthly data'!JU241:JW241)</f>
        <v>777.10395790500888</v>
      </c>
      <c r="CS243" s="516">
        <f>AVERAGE('monthly data'!JX241:JZ241)</f>
        <v>803.86630669158967</v>
      </c>
      <c r="CT243" s="516">
        <f>AVERAGE('monthly data'!KA241:KC241)</f>
        <v>864.59401724214001</v>
      </c>
      <c r="CU243" s="516">
        <f>AVERAGE('monthly data'!KD241:KF241)</f>
        <v>954.83555616022898</v>
      </c>
      <c r="CV243" s="516">
        <f>AVERAGE('monthly data'!KG241:KI241)</f>
        <v>861.24430568222817</v>
      </c>
      <c r="CW243" s="516">
        <f>AVERAGE('monthly data'!KJ241:KL241)</f>
        <v>842.20735764631274</v>
      </c>
      <c r="CX243" s="516">
        <f>AVERAGE('monthly data'!KM241:KO241)</f>
        <v>980.08061369348127</v>
      </c>
      <c r="CY243" s="516">
        <f>AVERAGE('monthly data'!KP241:KR241)</f>
        <v>1117.9780683789138</v>
      </c>
      <c r="CZ243" s="516">
        <f>AVERAGE('monthly data'!KS241:KU241)</f>
        <v>1182.0525899356091</v>
      </c>
      <c r="DA243" s="516">
        <f>AVERAGE('monthly data'!KV241:KX241)</f>
        <v>1392.4013103337604</v>
      </c>
      <c r="DB243" s="516">
        <f>AVERAGE('monthly data'!KY241:LA241)</f>
        <v>1439.134099893141</v>
      </c>
      <c r="DC243" s="516"/>
      <c r="DD243" s="516"/>
      <c r="DE243" s="516"/>
      <c r="DF243" s="516"/>
      <c r="DG243" s="516"/>
      <c r="DH243" s="516"/>
      <c r="DI243" s="516"/>
      <c r="DJ243" s="516"/>
      <c r="DK243" s="516"/>
      <c r="DL243" s="516"/>
      <c r="DM243" s="516"/>
      <c r="DN243" s="516"/>
      <c r="DO243" s="516"/>
      <c r="DP243" s="516"/>
      <c r="DQ243" s="516"/>
      <c r="DR243" s="516"/>
      <c r="DS243" s="516"/>
      <c r="DT243" s="516"/>
      <c r="DU243" s="516"/>
      <c r="DV243" s="516"/>
      <c r="DW243" s="516"/>
      <c r="DX243" s="516"/>
      <c r="DY243" s="516"/>
      <c r="DZ243" s="516"/>
    </row>
    <row r="244" spans="2:130" ht="15" customHeight="1">
      <c r="B244" s="513" t="s">
        <v>571</v>
      </c>
      <c r="C244" s="517">
        <f>AVERAGE('monthly data'!B242:D242)</f>
        <v>12.882533333333333</v>
      </c>
      <c r="D244" s="517">
        <f>AVERAGE('monthly data'!E242:G242)</f>
        <v>20.925666666666668</v>
      </c>
      <c r="E244" s="517">
        <f>AVERAGE('monthly data'!H242:J242)</f>
        <v>29.754000000000001</v>
      </c>
      <c r="F244" s="517">
        <f>AVERAGE('monthly data'!K242:M242)</f>
        <v>39.083999999999996</v>
      </c>
      <c r="G244" s="517">
        <f>AVERAGE('monthly data'!N242:P242)</f>
        <v>45.877333333333333</v>
      </c>
      <c r="H244" s="517">
        <f>AVERAGE('monthly data'!Q242:S242)</f>
        <v>46.204333333333331</v>
      </c>
      <c r="I244" s="517">
        <f>AVERAGE('monthly data'!T242:V242)</f>
        <v>48.87166666666667</v>
      </c>
      <c r="J244" s="517">
        <f>AVERAGE('monthly data'!W242:Y242)</f>
        <v>50.66</v>
      </c>
      <c r="K244" s="517">
        <f>AVERAGE('monthly data'!Z242:AB242)</f>
        <v>55.883999999999993</v>
      </c>
      <c r="L244" s="517">
        <f>AVERAGE('monthly data'!AC242:AE242)</f>
        <v>61.903333333333329</v>
      </c>
      <c r="M244" s="517">
        <f>AVERAGE('monthly data'!AF242:AH242)</f>
        <v>61.700666666666656</v>
      </c>
      <c r="N244" s="517">
        <f>AVERAGE('monthly data'!AI242:AK242)</f>
        <v>67.689433333333326</v>
      </c>
      <c r="O244" s="517">
        <f>AVERAGE('monthly data'!AL242:AN242)</f>
        <v>69.058634666666663</v>
      </c>
      <c r="P244" s="517">
        <f>AVERAGE('monthly data'!AO242:AQ242)</f>
        <v>67.96739766666667</v>
      </c>
      <c r="Q244" s="517">
        <f>AVERAGE('monthly data'!AR242:AT242)</f>
        <v>71.435333333333332</v>
      </c>
      <c r="R244" s="517">
        <f>AVERAGE('monthly data'!AU242:AW242)</f>
        <v>72.844376666666662</v>
      </c>
      <c r="S244" s="517">
        <f>AVERAGE('monthly data'!AX242:AZ242)</f>
        <v>71.15037199999999</v>
      </c>
      <c r="T244" s="517">
        <f>AVERAGE('monthly data'!BA242:BC242)</f>
        <v>67.412045333333324</v>
      </c>
      <c r="U244" s="517">
        <f>AVERAGE('monthly data'!BD242:BF242)</f>
        <v>74.646302666666656</v>
      </c>
      <c r="V244" s="517">
        <f>AVERAGE('monthly data'!BG242:BI242)</f>
        <v>75.293973666666673</v>
      </c>
      <c r="W244" s="517">
        <f>AVERAGE('monthly data'!BJ242:BL242)</f>
        <v>79.380088666666666</v>
      </c>
      <c r="X244" s="517">
        <f>AVERAGE('monthly data'!BM242:BO242)</f>
        <v>75.183163999999991</v>
      </c>
      <c r="Y244" s="517">
        <f>AVERAGE('monthly data'!BP242:BR242)</f>
        <v>81.736852666666664</v>
      </c>
      <c r="Z244" s="517">
        <f>AVERAGE('monthly data'!BS242:BU242)</f>
        <v>94.908746999999991</v>
      </c>
      <c r="AA244" s="517">
        <f>AVERAGE('monthly data'!BV242:BX242)</f>
        <v>120.34206666666667</v>
      </c>
      <c r="AB244" s="517">
        <f>AVERAGE('monthly data'!BY242:CA242)</f>
        <v>124.94844366666668</v>
      </c>
      <c r="AC244" s="517">
        <f>AVERAGE('monthly data'!CB242:CD242)</f>
        <v>122.51117666666666</v>
      </c>
      <c r="AD244" s="517">
        <f>AVERAGE('monthly data'!CE242:CG242)</f>
        <v>129.71308000000002</v>
      </c>
      <c r="AE244" s="517">
        <f>AVERAGE('monthly data'!CH242:CJ242)</f>
        <v>121.85780666666666</v>
      </c>
      <c r="AF244" s="517">
        <f>AVERAGE('monthly data'!CK242:CM242)</f>
        <v>121.90671666666667</v>
      </c>
      <c r="AG244" s="517">
        <f>AVERAGE('monthly data'!CN242:CP242)</f>
        <v>133.55647666666667</v>
      </c>
      <c r="AH244" s="517">
        <f>AVERAGE('monthly data'!CQ242:CS242)</f>
        <v>144.34861000000001</v>
      </c>
      <c r="AI244" s="517">
        <f>AVERAGE('monthly data'!CT242:CV242)</f>
        <v>163.82885666666667</v>
      </c>
      <c r="AJ244" s="517">
        <f>AVERAGE('monthly data'!CW242:CY242)</f>
        <v>167.53579666666667</v>
      </c>
      <c r="AK244" s="517">
        <f>AVERAGE('monthly data'!CZ242:DB242)</f>
        <v>161.69707333333332</v>
      </c>
      <c r="AL244" s="517">
        <f>AVERAGE('monthly data'!DC242:DE242)</f>
        <v>166.42600333333334</v>
      </c>
      <c r="AM244" s="517">
        <f>AVERAGE('monthly data'!DF242:DH242)</f>
        <v>179.89864853333336</v>
      </c>
      <c r="AN244" s="517">
        <f>AVERAGE('monthly data'!DI242:DK242)</f>
        <v>173.97793159100002</v>
      </c>
      <c r="AO244" s="517">
        <f>AVERAGE('monthly data'!DL242:DN242)</f>
        <v>179.48885759499998</v>
      </c>
      <c r="AP244" s="517">
        <f>AVERAGE('monthly data'!DO242:DQ242)</f>
        <v>210.50980866666669</v>
      </c>
      <c r="AQ244" s="517">
        <f>AVERAGE('monthly data'!DR242:DT242)</f>
        <v>234.14563533333333</v>
      </c>
      <c r="AR244" s="517">
        <f>AVERAGE('monthly data'!DU242:DW242)</f>
        <v>237.74828333333335</v>
      </c>
      <c r="AS244" s="517">
        <f>AVERAGE('monthly data'!DX242:DZ242)</f>
        <v>239.81823566666665</v>
      </c>
      <c r="AT244" s="517">
        <f>AVERAGE('monthly data'!EA242:EC242)</f>
        <v>259.03951533333333</v>
      </c>
      <c r="AU244" s="517">
        <f>AVERAGE('monthly data'!ED242:EF242)</f>
        <v>276.01283233333334</v>
      </c>
      <c r="AV244" s="517">
        <f>AVERAGE('monthly data'!EG242:EI242)</f>
        <v>296.82791933333334</v>
      </c>
      <c r="AW244" s="517">
        <f>AVERAGE('monthly data'!EJ242:EL242)</f>
        <v>298.29923500000001</v>
      </c>
      <c r="AX244" s="517">
        <f>AVERAGE('monthly data'!EM242:EO242)</f>
        <v>298.87927633333334</v>
      </c>
      <c r="AY244" s="517">
        <f>AVERAGE('monthly data'!EP242:ER242)</f>
        <v>298.80967199999998</v>
      </c>
      <c r="AZ244" s="517">
        <f>AVERAGE('monthly data'!ES242:EU242)</f>
        <v>326.18807099999998</v>
      </c>
      <c r="BA244" s="517">
        <f>AVERAGE('monthly data'!EV242:EX242)</f>
        <v>361.93700899999999</v>
      </c>
      <c r="BB244" s="517">
        <f>AVERAGE('monthly data'!EY242:FA242)</f>
        <v>366.29334633333337</v>
      </c>
      <c r="BC244" s="517">
        <f>AVERAGE('monthly data'!FB242:FD242)</f>
        <v>384.61448533333333</v>
      </c>
      <c r="BD244" s="517">
        <f>AVERAGE('monthly data'!FE242:FG242)</f>
        <v>421.07603399999999</v>
      </c>
      <c r="BE244" s="517">
        <f>AVERAGE('monthly data'!FH242:FJ242)</f>
        <v>433.94510566666668</v>
      </c>
      <c r="BF244" s="517">
        <f>AVERAGE('monthly data'!FK242:FM242)</f>
        <v>416.13048766666662</v>
      </c>
      <c r="BG244" s="517">
        <f>AVERAGE('monthly data'!FN242:FP242)</f>
        <v>395.12870366666669</v>
      </c>
      <c r="BH244" s="517">
        <f>AVERAGE('monthly data'!FQ242:FS242)</f>
        <v>412.40352966418737</v>
      </c>
      <c r="BI244" s="517">
        <f>AVERAGE('monthly data'!FT242:FV242)</f>
        <v>483.86025433333333</v>
      </c>
      <c r="BJ244" s="517">
        <f>AVERAGE('monthly data'!FW242:FY242)</f>
        <v>538.91707886666666</v>
      </c>
      <c r="BK244" s="517">
        <f>AVERAGE('monthly data'!FZ242:GB242)</f>
        <v>510.92169133333329</v>
      </c>
      <c r="BL244" s="517">
        <f>AVERAGE('monthly data'!GC242:GE242)</f>
        <v>511.85403886666671</v>
      </c>
      <c r="BM244" s="517">
        <f>AVERAGE('monthly data'!GF242:GH242)</f>
        <v>545.41819366666675</v>
      </c>
      <c r="BN244" s="517">
        <f>AVERAGE('monthly data'!GI242:GK242)</f>
        <v>583.41124400000001</v>
      </c>
      <c r="BO244" s="517">
        <f>AVERAGE('monthly data'!GL242:GN242)</f>
        <v>583.54799966666667</v>
      </c>
      <c r="BP244" s="517">
        <f>AVERAGE('monthly data'!GO242:GQ242)</f>
        <v>593.87894699999993</v>
      </c>
      <c r="BQ244" s="517">
        <f>AVERAGE('monthly data'!GR242:GT242)</f>
        <v>598.41092733333335</v>
      </c>
      <c r="BR244" s="517">
        <f>AVERAGE('monthly data'!GU242:GW242)</f>
        <v>707.03960706098997</v>
      </c>
      <c r="BS244" s="517">
        <f>AVERAGE('monthly data'!GX242:GZ242)</f>
        <v>722.4167544733333</v>
      </c>
      <c r="BT244" s="517">
        <f>AVERAGE('monthly data'!HA242:HC242)</f>
        <v>636.34335233333331</v>
      </c>
      <c r="BU244" s="517">
        <f>AVERAGE('monthly data'!HD242:HF242)</f>
        <v>606.47971966666671</v>
      </c>
      <c r="BV244" s="517">
        <f>AVERAGE('monthly data'!HG242:HI242)</f>
        <v>645.81748633333336</v>
      </c>
      <c r="BW244" s="517">
        <f>AVERAGE('monthly data'!HJ242:HL242)</f>
        <v>621.05679900000007</v>
      </c>
      <c r="BX244" s="517">
        <f>AVERAGE('monthly data'!HM242:HO242)</f>
        <v>731.98441775999993</v>
      </c>
      <c r="BY244" s="517">
        <f>AVERAGE('monthly data'!HP242:HR242)</f>
        <v>841.26094466666655</v>
      </c>
      <c r="BZ244" s="517">
        <f>AVERAGE('monthly data'!HS242:HU242)</f>
        <v>885.12820833333319</v>
      </c>
      <c r="CA244" s="517">
        <f>AVERAGE('monthly data'!HV242:HX242)</f>
        <v>869.7595973001404</v>
      </c>
      <c r="CB244" s="517">
        <f>AVERAGE('monthly data'!HY242:IA242)</f>
        <v>940.83102516255303</v>
      </c>
      <c r="CC244" s="517">
        <f>AVERAGE('monthly data'!IB242:ID242)</f>
        <v>885.94712148380586</v>
      </c>
      <c r="CD244" s="517">
        <f>AVERAGE('monthly data'!IE242:IG242)</f>
        <v>835.25851675836248</v>
      </c>
      <c r="CE244" s="517">
        <f>AVERAGE('monthly data'!IH242:IJ242)</f>
        <v>860.82657598664719</v>
      </c>
      <c r="CF244" s="517">
        <f>AVERAGE('monthly data'!IK242:IM242)</f>
        <v>841.11120188848815</v>
      </c>
      <c r="CG244" s="517">
        <f>AVERAGE('monthly data'!IN242:IP242)</f>
        <v>773.8524681352983</v>
      </c>
      <c r="CH244" s="517">
        <f>AVERAGE('monthly data'!IQ242:IS242)</f>
        <v>784.89370615846622</v>
      </c>
      <c r="CI244" s="517">
        <f>AVERAGE('monthly data'!IT242:IV242)</f>
        <v>785.56930150506832</v>
      </c>
      <c r="CJ244" s="517">
        <f>AVERAGE('monthly data'!IW242:IY242)</f>
        <v>818.92494951320884</v>
      </c>
      <c r="CK244" s="517">
        <f>AVERAGE('monthly data'!IZ242:JB242)</f>
        <v>874.75788888881186</v>
      </c>
      <c r="CL244" s="517">
        <f>AVERAGE('monthly data'!JC242:JE242)</f>
        <v>977.10441404493474</v>
      </c>
      <c r="CM244" s="517">
        <f>AVERAGE('monthly data'!JF242:JH242)</f>
        <v>1064.358318601513</v>
      </c>
      <c r="CN244" s="517">
        <f>AVERAGE('monthly data'!JI242:JK242)</f>
        <v>1067.0085340501055</v>
      </c>
      <c r="CO244" s="517">
        <f>AVERAGE('monthly data'!JL242:JN242)</f>
        <v>1080.5447340363326</v>
      </c>
      <c r="CP244" s="517">
        <f>AVERAGE('monthly data'!JO242:JQ242)</f>
        <v>1128.4609623058886</v>
      </c>
      <c r="CQ244" s="517">
        <f>AVERAGE('monthly data'!JR242:JT242)</f>
        <v>1260.4688037210728</v>
      </c>
      <c r="CR244" s="517">
        <f>AVERAGE('monthly data'!JU242:JW242)</f>
        <v>1217.7319787329886</v>
      </c>
      <c r="CS244" s="517">
        <f>AVERAGE('monthly data'!JX242:JZ242)</f>
        <v>1238.1578099776852</v>
      </c>
      <c r="CT244" s="517">
        <f>AVERAGE('monthly data'!KA242:KC242)</f>
        <v>1302.7001424899879</v>
      </c>
      <c r="CU244" s="517">
        <f>AVERAGE('monthly data'!KD242:KF242)</f>
        <v>1408.8744644325041</v>
      </c>
      <c r="CV244" s="517">
        <f>AVERAGE('monthly data'!KG242:KI242)</f>
        <v>1323.9865306190377</v>
      </c>
      <c r="CW244" s="517">
        <f>AVERAGE('monthly data'!KJ242:KL242)</f>
        <v>1310.0331209250171</v>
      </c>
      <c r="CX244" s="517">
        <f>AVERAGE('monthly data'!KM242:KO242)</f>
        <v>1448.7523204136066</v>
      </c>
      <c r="CY244" s="517">
        <f>AVERAGE('monthly data'!KP242:KR242)</f>
        <v>1623.9399794631106</v>
      </c>
      <c r="CZ244" s="517">
        <f>AVERAGE('monthly data'!KS242:KU242)</f>
        <v>1703.9377735317278</v>
      </c>
      <c r="DA244" s="517">
        <f>AVERAGE('monthly data'!KV242:KX242)</f>
        <v>1929.3099910086514</v>
      </c>
      <c r="DB244" s="517">
        <f>AVERAGE('monthly data'!KY242:LA242)</f>
        <v>1973.613351345479</v>
      </c>
      <c r="DC244" s="517"/>
      <c r="DD244" s="517"/>
      <c r="DE244" s="517"/>
      <c r="DF244" s="517"/>
      <c r="DG244" s="517"/>
      <c r="DH244" s="517"/>
      <c r="DI244" s="517"/>
      <c r="DJ244" s="517"/>
      <c r="DK244" s="517"/>
      <c r="DL244" s="517"/>
      <c r="DM244" s="517"/>
      <c r="DN244" s="517"/>
      <c r="DO244" s="517"/>
      <c r="DP244" s="517"/>
      <c r="DQ244" s="517"/>
      <c r="DR244" s="517"/>
      <c r="DS244" s="517"/>
      <c r="DT244" s="517"/>
      <c r="DU244" s="517"/>
      <c r="DV244" s="517"/>
      <c r="DW244" s="517"/>
      <c r="DX244" s="517"/>
      <c r="DY244" s="517"/>
      <c r="DZ244" s="517"/>
    </row>
    <row r="245" spans="2:130">
      <c r="B245" s="513" t="s">
        <v>572</v>
      </c>
      <c r="C245" s="517">
        <f>AVERAGE('monthly data'!B243:D243)</f>
        <v>10.719833333333334</v>
      </c>
      <c r="D245" s="517">
        <f>AVERAGE('monthly data'!E243:G243)</f>
        <v>16.714000000000002</v>
      </c>
      <c r="E245" s="517">
        <f>AVERAGE('monthly data'!H243:J243)</f>
        <v>16.573</v>
      </c>
      <c r="F245" s="517">
        <f>AVERAGE('monthly data'!K243:M243)</f>
        <v>14.507899999999999</v>
      </c>
      <c r="G245" s="517">
        <f>AVERAGE('monthly data'!N243:P243)</f>
        <v>13.022500000000001</v>
      </c>
      <c r="H245" s="517">
        <f>AVERAGE('monthly data'!Q243:S243)</f>
        <v>12.462999999999999</v>
      </c>
      <c r="I245" s="517">
        <f>AVERAGE('monthly data'!T243:V243)</f>
        <v>12.710666666666668</v>
      </c>
      <c r="J245" s="517">
        <f>AVERAGE('monthly data'!W243:Y243)</f>
        <v>11.628666666666666</v>
      </c>
      <c r="K245" s="517">
        <f>AVERAGE('monthly data'!Z243:AB243)</f>
        <v>12.303333333333333</v>
      </c>
      <c r="L245" s="517">
        <f>AVERAGE('monthly data'!AC243:AE243)</f>
        <v>12.222333333333333</v>
      </c>
      <c r="M245" s="517">
        <f>AVERAGE('monthly data'!AF243:AH243)</f>
        <v>12.473333333333334</v>
      </c>
      <c r="N245" s="517">
        <f>AVERAGE('monthly data'!AI243:AK243)</f>
        <v>13.414333333333332</v>
      </c>
      <c r="O245" s="517">
        <f>AVERAGE('monthly data'!AL243:AN243)</f>
        <v>21.809855333333331</v>
      </c>
      <c r="P245" s="517">
        <f>AVERAGE('monthly data'!AO243:AQ243)</f>
        <v>23.273887999999999</v>
      </c>
      <c r="Q245" s="517">
        <f>AVERAGE('monthly data'!AR243:AT243)</f>
        <v>27.731993333333332</v>
      </c>
      <c r="R245" s="517">
        <f>AVERAGE('monthly data'!AU243:AW243)</f>
        <v>29.335727666666667</v>
      </c>
      <c r="S245" s="517">
        <f>AVERAGE('monthly data'!AX243:AZ243)</f>
        <v>31.492215999999999</v>
      </c>
      <c r="T245" s="517">
        <f>AVERAGE('monthly data'!BA243:BC243)</f>
        <v>31.036074333333335</v>
      </c>
      <c r="U245" s="517">
        <f>AVERAGE('monthly data'!BD243:BF243)</f>
        <v>31.51572333333333</v>
      </c>
      <c r="V245" s="517">
        <f>AVERAGE('monthly data'!BG243:BI243)</f>
        <v>33.753766999999989</v>
      </c>
      <c r="W245" s="517">
        <f>AVERAGE('monthly data'!BJ243:BL243)</f>
        <v>36.802618333333335</v>
      </c>
      <c r="X245" s="517">
        <f>AVERAGE('monthly data'!BM243:BO243)</f>
        <v>36.941136999999998</v>
      </c>
      <c r="Y245" s="517">
        <f>AVERAGE('monthly data'!BP243:BR243)</f>
        <v>39.387430999999999</v>
      </c>
      <c r="Z245" s="517">
        <f>AVERAGE('monthly data'!BS243:BU243)</f>
        <v>43.378616333333333</v>
      </c>
      <c r="AA245" s="517">
        <f>AVERAGE('monthly data'!BV243:BX243)</f>
        <v>47.378490666666664</v>
      </c>
      <c r="AB245" s="517">
        <f>AVERAGE('monthly data'!BY243:CA243)</f>
        <v>46.375492000000008</v>
      </c>
      <c r="AC245" s="517">
        <f>AVERAGE('monthly data'!CB243:CD243)</f>
        <v>47.900640000000003</v>
      </c>
      <c r="AD245" s="517">
        <f>AVERAGE('monthly data'!CE243:CG243)</f>
        <v>51.279083333333325</v>
      </c>
      <c r="AE245" s="517">
        <f>AVERAGE('monthly data'!CH243:CJ243)</f>
        <v>52.048036666666668</v>
      </c>
      <c r="AF245" s="517">
        <f>AVERAGE('monthly data'!CK243:CM243)</f>
        <v>55.704709999999999</v>
      </c>
      <c r="AG245" s="517">
        <f>AVERAGE('monthly data'!CN243:CP243)</f>
        <v>58.964419999999997</v>
      </c>
      <c r="AH245" s="517">
        <f>AVERAGE('monthly data'!CQ243:CS243)</f>
        <v>59.57873</v>
      </c>
      <c r="AI245" s="517">
        <f>AVERAGE('monthly data'!CT243:CV243)</f>
        <v>65.245463333333333</v>
      </c>
      <c r="AJ245" s="517">
        <f>AVERAGE('monthly data'!CW243:CY243)</f>
        <v>71.576803333333331</v>
      </c>
      <c r="AK245" s="517">
        <f>AVERAGE('monthly data'!CZ243:DB243)</f>
        <v>70.627750000000006</v>
      </c>
      <c r="AL245" s="517">
        <f>AVERAGE('monthly data'!DC243:DE243)</f>
        <v>72.929909999999992</v>
      </c>
      <c r="AM245" s="517">
        <f>AVERAGE('monthly data'!DF243:DH243)</f>
        <v>71.878604333333328</v>
      </c>
      <c r="AN245" s="517">
        <f>AVERAGE('monthly data'!DI243:DK243)</f>
        <v>69.468203000000003</v>
      </c>
      <c r="AO245" s="517">
        <f>AVERAGE('monthly data'!DL243:DN243)</f>
        <v>71.312022999999996</v>
      </c>
      <c r="AP245" s="517">
        <f>AVERAGE('monthly data'!DO243:DQ243)</f>
        <v>68.098275999999998</v>
      </c>
      <c r="AQ245" s="517">
        <f>AVERAGE('monthly data'!DR243:DT243)</f>
        <v>63.705162666666673</v>
      </c>
      <c r="AR245" s="517">
        <f>AVERAGE('monthly data'!DU243:DW243)</f>
        <v>60.385301000000005</v>
      </c>
      <c r="AS245" s="517">
        <f>AVERAGE('monthly data'!DX243:DZ243)</f>
        <v>61.465010999999997</v>
      </c>
      <c r="AT245" s="517">
        <f>AVERAGE('monthly data'!EA243:EC243)</f>
        <v>55.694462333333327</v>
      </c>
      <c r="AU245" s="517">
        <f>AVERAGE('monthly data'!ED243:EF243)</f>
        <v>15.349933666666667</v>
      </c>
      <c r="AV245" s="517">
        <f>AVERAGE('monthly data'!EG243:EI243)</f>
        <v>14.838683000000001</v>
      </c>
      <c r="AW245" s="517">
        <f>AVERAGE('monthly data'!EJ243:EL243)</f>
        <v>16.648236666666666</v>
      </c>
      <c r="AX245" s="517">
        <f>AVERAGE('monthly data'!EM243:EO243)</f>
        <v>18.742274333333331</v>
      </c>
      <c r="AY245" s="517">
        <f>AVERAGE('monthly data'!EP243:ER243)</f>
        <v>30.345296333333337</v>
      </c>
      <c r="AZ245" s="517">
        <f>AVERAGE('monthly data'!ES243:EU243)</f>
        <v>30.155794</v>
      </c>
      <c r="BA245" s="517">
        <f>AVERAGE('monthly data'!EV243:EX243)</f>
        <v>31.10412066666667</v>
      </c>
      <c r="BB245" s="517">
        <f>AVERAGE('monthly data'!EY243:FA243)</f>
        <v>35.841764333333337</v>
      </c>
      <c r="BC245" s="517">
        <f>AVERAGE('monthly data'!FB243:FD243)</f>
        <v>36.617773666666665</v>
      </c>
      <c r="BD245" s="517">
        <f>AVERAGE('monthly data'!FE243:FG243)</f>
        <v>42.456778999999997</v>
      </c>
      <c r="BE245" s="517">
        <f>AVERAGE('monthly data'!FH243:FJ243)</f>
        <v>38.999522999999996</v>
      </c>
      <c r="BF245" s="517">
        <f>AVERAGE('monthly data'!FK243:FM243)</f>
        <v>38.014059333333329</v>
      </c>
      <c r="BG245" s="517">
        <f>AVERAGE('monthly data'!FN243:FP243)</f>
        <v>27.872851999999998</v>
      </c>
      <c r="BH245" s="517">
        <f>AVERAGE('monthly data'!FQ243:FS243)</f>
        <v>33.233755000000002</v>
      </c>
      <c r="BI245" s="517">
        <f>AVERAGE('monthly data'!FT243:FV243)</f>
        <v>69.22603522466666</v>
      </c>
      <c r="BJ245" s="517">
        <f>AVERAGE('monthly data'!FW243:FY243)</f>
        <v>89.76510424930332</v>
      </c>
      <c r="BK245" s="517">
        <f>AVERAGE('monthly data'!FZ243:GB243)</f>
        <v>87.8274125817194</v>
      </c>
      <c r="BL245" s="517">
        <f>AVERAGE('monthly data'!GC243:GE243)</f>
        <v>84.557468344546137</v>
      </c>
      <c r="BM245" s="517">
        <f>AVERAGE('monthly data'!GF243:GH243)</f>
        <v>87.033222333333342</v>
      </c>
      <c r="BN245" s="517">
        <f>AVERAGE('monthly data'!GI243:GK243)</f>
        <v>98.634835699199996</v>
      </c>
      <c r="BO245" s="517">
        <f>AVERAGE('monthly data'!GL243:GN243)</f>
        <v>98.345945271866682</v>
      </c>
      <c r="BP245" s="517">
        <f>AVERAGE('monthly data'!GO243:GQ243)</f>
        <v>97.424091411859649</v>
      </c>
      <c r="BQ245" s="517">
        <f>AVERAGE('monthly data'!GR243:GT243)</f>
        <v>105.22552984154667</v>
      </c>
      <c r="BR245" s="517">
        <f>AVERAGE('monthly data'!GU243:GW243)</f>
        <v>107.60289317199999</v>
      </c>
      <c r="BS245" s="517">
        <f>AVERAGE('monthly data'!GX243:GZ243)</f>
        <v>119.72741446149332</v>
      </c>
      <c r="BT245" s="517">
        <f>AVERAGE('monthly data'!HA243:HC243)</f>
        <v>120.64260260794667</v>
      </c>
      <c r="BU245" s="517">
        <f>AVERAGE('monthly data'!HD243:HF243)</f>
        <v>126.16890048522667</v>
      </c>
      <c r="BV245" s="517">
        <f>AVERAGE('monthly data'!HG243:HI243)</f>
        <v>134.68822047509335</v>
      </c>
      <c r="BW245" s="517">
        <f>AVERAGE('monthly data'!HJ243:HL243)</f>
        <v>142.7076670335467</v>
      </c>
      <c r="BX245" s="517">
        <f>AVERAGE('monthly data'!HM243:HO243)</f>
        <v>152.92835940554667</v>
      </c>
      <c r="BY245" s="517">
        <f>AVERAGE('monthly data'!HP243:HR243)</f>
        <v>166.12896929440004</v>
      </c>
      <c r="BZ245" s="517">
        <f>AVERAGE('monthly data'!HS243:HU243)</f>
        <v>179.24072078377014</v>
      </c>
      <c r="CA245" s="517">
        <f>AVERAGE('monthly data'!HV243:HX243)</f>
        <v>185.28638920540405</v>
      </c>
      <c r="CB245" s="517">
        <f>AVERAGE('monthly data'!HY243:IA243)</f>
        <v>206.73354839718436</v>
      </c>
      <c r="CC245" s="517">
        <f>AVERAGE('monthly data'!IB243:ID243)</f>
        <v>201.77280499641185</v>
      </c>
      <c r="CD245" s="517">
        <f>AVERAGE('monthly data'!IE243:IG243)</f>
        <v>205.48460416754133</v>
      </c>
      <c r="CE245" s="517">
        <f>AVERAGE('monthly data'!IH243:IJ243)</f>
        <v>199.95479288872343</v>
      </c>
      <c r="CF245" s="517">
        <f>AVERAGE('monthly data'!IK243:IM243)</f>
        <v>221.20103974950186</v>
      </c>
      <c r="CG245" s="517">
        <f>AVERAGE('monthly data'!IN243:IP243)</f>
        <v>225.69271058216609</v>
      </c>
      <c r="CH245" s="517">
        <f>AVERAGE('monthly data'!IQ243:IS243)</f>
        <v>221.11120237937089</v>
      </c>
      <c r="CI245" s="517">
        <f>AVERAGE('monthly data'!IT243:IV243)</f>
        <v>213.60301416229413</v>
      </c>
      <c r="CJ245" s="517">
        <f>AVERAGE('monthly data'!IW243:IY243)</f>
        <v>262.91728724215551</v>
      </c>
      <c r="CK245" s="517">
        <f>AVERAGE('monthly data'!IZ243:JB243)</f>
        <v>328.69287213379238</v>
      </c>
      <c r="CL245" s="517">
        <f>AVERAGE('monthly data'!JC243:JE243)</f>
        <v>337.05411267785905</v>
      </c>
      <c r="CM245" s="517">
        <f>AVERAGE('monthly data'!JF243:JH243)</f>
        <v>376.28203454268868</v>
      </c>
      <c r="CN245" s="517">
        <f>AVERAGE('monthly data'!JI243:JK243)</f>
        <v>378.72758492180947</v>
      </c>
      <c r="CO245" s="517">
        <f>AVERAGE('monthly data'!JL243:JN243)</f>
        <v>417.10196247687458</v>
      </c>
      <c r="CP245" s="517">
        <f>AVERAGE('monthly data'!JO243:JQ243)</f>
        <v>426.96752393421542</v>
      </c>
      <c r="CQ245" s="517">
        <f>AVERAGE('monthly data'!JR243:JT243)</f>
        <v>464.30067958629388</v>
      </c>
      <c r="CR245" s="517">
        <f>AVERAGE('monthly data'!JU243:JW243)</f>
        <v>440.62802082797958</v>
      </c>
      <c r="CS245" s="517">
        <f>AVERAGE('monthly data'!JX243:JZ243)</f>
        <v>434.29150328609552</v>
      </c>
      <c r="CT245" s="517">
        <f>AVERAGE('monthly data'!KA243:KC243)</f>
        <v>438.10612524784773</v>
      </c>
      <c r="CU245" s="517">
        <f>AVERAGE('monthly data'!KD243:KF243)</f>
        <v>454.03890827227474</v>
      </c>
      <c r="CV245" s="517">
        <f>AVERAGE('monthly data'!KG243:KI243)</f>
        <v>462.74222493680946</v>
      </c>
      <c r="CW245" s="517">
        <f>AVERAGE('monthly data'!KJ243:KL243)</f>
        <v>467.8257632787043</v>
      </c>
      <c r="CX245" s="517">
        <f>AVERAGE('monthly data'!KM243:KO243)</f>
        <v>468.67170672012526</v>
      </c>
      <c r="CY245" s="517">
        <f>AVERAGE('monthly data'!KP243:KR243)</f>
        <v>505.96191108419674</v>
      </c>
      <c r="CZ245" s="517">
        <f>AVERAGE('monthly data'!KS243:KU243)</f>
        <v>521.88518359611851</v>
      </c>
      <c r="DA245" s="517">
        <f>AVERAGE('monthly data'!KV243:KX243)</f>
        <v>536.908680674891</v>
      </c>
      <c r="DB245" s="517">
        <f>AVERAGE('monthly data'!KY243:LA243)</f>
        <v>534.47925145233819</v>
      </c>
      <c r="DC245" s="517"/>
      <c r="DD245" s="517"/>
      <c r="DE245" s="517"/>
      <c r="DF245" s="517"/>
      <c r="DG245" s="517"/>
      <c r="DH245" s="517"/>
      <c r="DI245" s="517"/>
      <c r="DJ245" s="517"/>
      <c r="DK245" s="517"/>
      <c r="DL245" s="517"/>
      <c r="DM245" s="517"/>
      <c r="DN245" s="517"/>
      <c r="DO245" s="517"/>
      <c r="DP245" s="517"/>
      <c r="DQ245" s="517"/>
      <c r="DR245" s="517"/>
      <c r="DS245" s="517"/>
      <c r="DT245" s="517"/>
      <c r="DU245" s="517"/>
      <c r="DV245" s="517"/>
      <c r="DW245" s="517"/>
      <c r="DX245" s="517"/>
      <c r="DY245" s="517"/>
      <c r="DZ245" s="517"/>
    </row>
    <row r="246" spans="2:130" s="216" customFormat="1">
      <c r="B246" s="512" t="s">
        <v>573</v>
      </c>
      <c r="C246" s="516">
        <f>AVERAGE('monthly data'!B244:D244)</f>
        <v>36.077816666666671</v>
      </c>
      <c r="D246" s="516">
        <f>AVERAGE('monthly data'!E244:G244)</f>
        <v>40.868566666666666</v>
      </c>
      <c r="E246" s="516">
        <f>AVERAGE('monthly data'!H244:J244)</f>
        <v>43.399933333333337</v>
      </c>
      <c r="F246" s="516">
        <f>AVERAGE('monthly data'!K244:M244)</f>
        <v>35.970500000000001</v>
      </c>
      <c r="G246" s="516">
        <f>AVERAGE('monthly data'!N244:P244)</f>
        <v>28.54036666666666</v>
      </c>
      <c r="H246" s="516">
        <f>AVERAGE('monthly data'!Q244:S244)</f>
        <v>27.459233333333334</v>
      </c>
      <c r="I246" s="516">
        <f>AVERAGE('monthly data'!T244:V244)</f>
        <v>29.25556666666667</v>
      </c>
      <c r="J246" s="516">
        <f>AVERAGE('monthly data'!W244:Y244)</f>
        <v>26.9344</v>
      </c>
      <c r="K246" s="516">
        <f>AVERAGE('monthly data'!Z244:AB244)</f>
        <v>27.535056666666666</v>
      </c>
      <c r="L246" s="516">
        <f>AVERAGE('monthly data'!AC244:AE244)</f>
        <v>33.537803333333336</v>
      </c>
      <c r="M246" s="516">
        <f>AVERAGE('monthly data'!AF244:AH244)</f>
        <v>32.56133333333333</v>
      </c>
      <c r="N246" s="516">
        <f>AVERAGE('monthly data'!AI244:AK244)</f>
        <v>30.967433333333332</v>
      </c>
      <c r="O246" s="516">
        <f>AVERAGE('monthly data'!AL244:AN244)</f>
        <v>38.811543999999998</v>
      </c>
      <c r="P246" s="516">
        <f>AVERAGE('monthly data'!AO244:AQ244)</f>
        <v>36.410720333333337</v>
      </c>
      <c r="Q246" s="516">
        <f>AVERAGE('monthly data'!AR244:AT244)</f>
        <v>39.135120333333326</v>
      </c>
      <c r="R246" s="516">
        <f>AVERAGE('monthly data'!AU244:AW244)</f>
        <v>42.253064333333334</v>
      </c>
      <c r="S246" s="516">
        <f>AVERAGE('monthly data'!AX244:AZ244)</f>
        <v>51.106346999999992</v>
      </c>
      <c r="T246" s="516">
        <f>AVERAGE('monthly data'!BA244:BC244)</f>
        <v>55.747968666666658</v>
      </c>
      <c r="U246" s="516">
        <f>AVERAGE('monthly data'!BD244:BF244)</f>
        <v>52.512058333333322</v>
      </c>
      <c r="V246" s="516">
        <f>AVERAGE('monthly data'!BG244:BI244)</f>
        <v>54.089733000000003</v>
      </c>
      <c r="W246" s="516">
        <f>AVERAGE('monthly data'!BJ244:BL244)</f>
        <v>52.998976666666671</v>
      </c>
      <c r="X246" s="516">
        <f>AVERAGE('monthly data'!BM244:BO244)</f>
        <v>62.29555633333333</v>
      </c>
      <c r="Y246" s="516">
        <f>AVERAGE('monthly data'!BP244:BR244)</f>
        <v>59.815644666666664</v>
      </c>
      <c r="Z246" s="516">
        <f>AVERAGE('monthly data'!BS244:BU244)</f>
        <v>54.576908333333328</v>
      </c>
      <c r="AA246" s="516">
        <f>AVERAGE('monthly data'!BV244:BX244)</f>
        <v>50.679951333333328</v>
      </c>
      <c r="AB246" s="516">
        <f>AVERAGE('monthly data'!BY244:CA244)</f>
        <v>47.720426333333329</v>
      </c>
      <c r="AC246" s="516">
        <f>AVERAGE('monthly data'!CB244:CD244)</f>
        <v>51.944521666666667</v>
      </c>
      <c r="AD246" s="516">
        <f>AVERAGE('monthly data'!CE244:CG244)</f>
        <v>46.327073666666671</v>
      </c>
      <c r="AE246" s="516">
        <f>AVERAGE('monthly data'!CH244:CJ244)</f>
        <v>58.996519999999997</v>
      </c>
      <c r="AF246" s="516">
        <f>AVERAGE('monthly data'!CK244:CM244)</f>
        <v>66.700569999999999</v>
      </c>
      <c r="AG246" s="516">
        <f>AVERAGE('monthly data'!CN244:CP244)</f>
        <v>66.147679999999994</v>
      </c>
      <c r="AH246" s="516">
        <f>AVERAGE('monthly data'!CQ244:CS244)</f>
        <v>59.239640000000001</v>
      </c>
      <c r="AI246" s="516">
        <f>AVERAGE('monthly data'!CT244:CV244)</f>
        <v>51.408156666666663</v>
      </c>
      <c r="AJ246" s="516">
        <f>AVERAGE('monthly data'!CW244:CY244)</f>
        <v>59.670416666666675</v>
      </c>
      <c r="AK246" s="516">
        <f>AVERAGE('monthly data'!CZ244:DB244)</f>
        <v>77.381569999999996</v>
      </c>
      <c r="AL246" s="516">
        <f>AVERAGE('monthly data'!DC244:DE244)</f>
        <v>81.685299999999998</v>
      </c>
      <c r="AM246" s="516">
        <f>AVERAGE('monthly data'!DF244:DH244)</f>
        <v>63.261134626400008</v>
      </c>
      <c r="AN246" s="516">
        <f>AVERAGE('monthly data'!DI244:DK244)</f>
        <v>68.52953619356667</v>
      </c>
      <c r="AO246" s="516">
        <f>AVERAGE('monthly data'!DL244:DN244)</f>
        <v>73.107776480999974</v>
      </c>
      <c r="AP246" s="516">
        <f>AVERAGE('monthly data'!DO244:DQ244)</f>
        <v>49.470558470999983</v>
      </c>
      <c r="AQ246" s="516">
        <f>AVERAGE('monthly data'!DR244:DT244)</f>
        <v>34.671740061333303</v>
      </c>
      <c r="AR246" s="516">
        <f>AVERAGE('monthly data'!DU244:DW244)</f>
        <v>41.755679023666637</v>
      </c>
      <c r="AS246" s="516">
        <f>AVERAGE('monthly data'!DX244:DZ244)</f>
        <v>51.642395059699993</v>
      </c>
      <c r="AT246" s="516">
        <f>AVERAGE('monthly data'!EA244:EC244)</f>
        <v>35.399411588996664</v>
      </c>
      <c r="AU246" s="516">
        <f>AVERAGE('monthly data'!ED244:EF244)</f>
        <v>-19.77327950333331</v>
      </c>
      <c r="AV246" s="516">
        <f>AVERAGE('monthly data'!EG244:EI244)</f>
        <v>-14.961682008233359</v>
      </c>
      <c r="AW246" s="516">
        <f>AVERAGE('monthly data'!EJ244:EL244)</f>
        <v>5.8398005463333318</v>
      </c>
      <c r="AX246" s="516">
        <f>AVERAGE('monthly data'!EM244:EO244)</f>
        <v>28.798048708666659</v>
      </c>
      <c r="AY246" s="516">
        <f>AVERAGE('monthly data'!EP244:ER244)</f>
        <v>36.735395220333324</v>
      </c>
      <c r="AZ246" s="516">
        <f>AVERAGE('monthly data'!ES244:EU244)</f>
        <v>41.374032920999944</v>
      </c>
      <c r="BA246" s="516">
        <f>AVERAGE('monthly data'!EV244:EX244)</f>
        <v>33.335389248666708</v>
      </c>
      <c r="BB246" s="516">
        <f>AVERAGE('monthly data'!EY244:FA244)</f>
        <v>76.275959668333272</v>
      </c>
      <c r="BC246" s="516">
        <f>AVERAGE('monthly data'!FB244:FD244)</f>
        <v>73.204243794333294</v>
      </c>
      <c r="BD246" s="516">
        <f>AVERAGE('monthly data'!FE244:FG244)</f>
        <v>66.146101307333325</v>
      </c>
      <c r="BE246" s="516">
        <f>AVERAGE('monthly data'!FH244:FJ244)</f>
        <v>70.819926955999975</v>
      </c>
      <c r="BF246" s="516">
        <f>AVERAGE('monthly data'!FK244:FM244)</f>
        <v>90.715258536666738</v>
      </c>
      <c r="BG246" s="516">
        <f>AVERAGE('monthly data'!FN244:FP244)</f>
        <v>65.908389570412723</v>
      </c>
      <c r="BH246" s="516">
        <f>AVERAGE('monthly data'!FQ244:FS244)</f>
        <v>59.414207063146023</v>
      </c>
      <c r="BI246" s="516">
        <f>AVERAGE('monthly data'!FT244:FV244)</f>
        <v>50.10153449433335</v>
      </c>
      <c r="BJ246" s="516">
        <f>AVERAGE('monthly data'!FW244:FY244)</f>
        <v>44.188146547969978</v>
      </c>
      <c r="BK246" s="516">
        <f>AVERAGE('monthly data'!FZ244:GB244)</f>
        <v>84.998173638266664</v>
      </c>
      <c r="BL246" s="516">
        <f>AVERAGE('monthly data'!GC244:GE244)</f>
        <v>107.14477037102074</v>
      </c>
      <c r="BM246" s="516">
        <f>AVERAGE('monthly data'!GF244:GH244)</f>
        <v>112.24868540120001</v>
      </c>
      <c r="BN246" s="516">
        <f>AVERAGE('monthly data'!GI244:GK244)</f>
        <v>110.54325899946669</v>
      </c>
      <c r="BO246" s="516">
        <f>AVERAGE('monthly data'!GL244:GN244)</f>
        <v>133.5041500522</v>
      </c>
      <c r="BP246" s="516">
        <f>AVERAGE('monthly data'!GO244:GQ244)</f>
        <v>182.92768857161718</v>
      </c>
      <c r="BQ246" s="516">
        <f>AVERAGE('monthly data'!GR244:GT244)</f>
        <v>230.50183182387991</v>
      </c>
      <c r="BR246" s="516">
        <f>AVERAGE('monthly data'!GU244:GW244)</f>
        <v>150.35141603483336</v>
      </c>
      <c r="BS246" s="516">
        <f>AVERAGE('monthly data'!GX244:GZ244)</f>
        <v>188.58471966416005</v>
      </c>
      <c r="BT246" s="516">
        <f>AVERAGE('monthly data'!HA244:HC244)</f>
        <v>344.07585924428002</v>
      </c>
      <c r="BU246" s="516">
        <f>AVERAGE('monthly data'!HD244:HF244)</f>
        <v>367.3140015055601</v>
      </c>
      <c r="BV246" s="516">
        <f>AVERAGE('monthly data'!HG244:HI244)</f>
        <v>342.92482402375998</v>
      </c>
      <c r="BW246" s="516">
        <f>AVERAGE('monthly data'!HJ244:HL244)</f>
        <v>402.01043953288007</v>
      </c>
      <c r="BX246" s="516">
        <f>AVERAGE('monthly data'!HM244:HO244)</f>
        <v>338.8519342035467</v>
      </c>
      <c r="BY246" s="516">
        <f>AVERAGE('monthly data'!HP244:HR244)</f>
        <v>296.65519745340004</v>
      </c>
      <c r="BZ246" s="516">
        <f>AVERAGE('monthly data'!HS244:HU244)</f>
        <v>296.63531217290233</v>
      </c>
      <c r="CA246" s="516">
        <f>AVERAGE('monthly data'!HV244:HX244)</f>
        <v>346.77724167631436</v>
      </c>
      <c r="CB246" s="516">
        <f>AVERAGE('monthly data'!HY244:IA244)</f>
        <v>438.31136396260945</v>
      </c>
      <c r="CC246" s="516">
        <f>AVERAGE('monthly data'!IB244:ID244)</f>
        <v>530.47148925902218</v>
      </c>
      <c r="CD246" s="516">
        <f>AVERAGE('monthly data'!IE244:IG244)</f>
        <v>586.04736473490652</v>
      </c>
      <c r="CE246" s="516">
        <f>AVERAGE('monthly data'!IH244:IJ244)</f>
        <v>589.11848188364888</v>
      </c>
      <c r="CF246" s="516">
        <f>AVERAGE('monthly data'!IK244:IM244)</f>
        <v>751.68255502427292</v>
      </c>
      <c r="CG246" s="516">
        <f>AVERAGE('monthly data'!IN244:IP244)</f>
        <v>872.75429134979743</v>
      </c>
      <c r="CH246" s="516">
        <f>AVERAGE('monthly data'!IQ244:IS244)</f>
        <v>898.04727906728749</v>
      </c>
      <c r="CI246" s="516">
        <f>AVERAGE('monthly data'!IT244:IV244)</f>
        <v>917.72129476692464</v>
      </c>
      <c r="CJ246" s="516">
        <f>AVERAGE('monthly data'!IW244:IY244)</f>
        <v>961.41796774021805</v>
      </c>
      <c r="CK246" s="516">
        <f>AVERAGE('monthly data'!IZ244:JB244)</f>
        <v>984.03178546546235</v>
      </c>
      <c r="CL246" s="516">
        <f>AVERAGE('monthly data'!JC244:JE244)</f>
        <v>912.04395866222512</v>
      </c>
      <c r="CM246" s="516">
        <f>AVERAGE('monthly data'!JF244:JH244)</f>
        <v>919.87070509064506</v>
      </c>
      <c r="CN246" s="516">
        <f>AVERAGE('monthly data'!JI244:JK244)</f>
        <v>1015.4222090716157</v>
      </c>
      <c r="CO246" s="516">
        <f>AVERAGE('monthly data'!JL244:JN244)</f>
        <v>1090.4652022364614</v>
      </c>
      <c r="CP246" s="516">
        <f>AVERAGE('monthly data'!JO244:JQ244)</f>
        <v>1066.1430604984171</v>
      </c>
      <c r="CQ246" s="516">
        <f>AVERAGE('monthly data'!JR244:JT244)</f>
        <v>1057.2615968008724</v>
      </c>
      <c r="CR246" s="516">
        <f>AVERAGE('monthly data'!JU244:JW244)</f>
        <v>1127.4889813779771</v>
      </c>
      <c r="CS246" s="516">
        <f>AVERAGE('monthly data'!JX244:JZ244)</f>
        <v>1143.4431956848011</v>
      </c>
      <c r="CT246" s="516">
        <f>AVERAGE('monthly data'!KA244:KC244)</f>
        <v>1160.3695722760115</v>
      </c>
      <c r="CU246" s="516">
        <f>AVERAGE('monthly data'!KD244:KF244)</f>
        <v>1127.3661764344135</v>
      </c>
      <c r="CV246" s="516">
        <f>AVERAGE('monthly data'!KG244:KI244)</f>
        <v>1304.781525680148</v>
      </c>
      <c r="CW246" s="516">
        <f>AVERAGE('monthly data'!KJ244:KL244)</f>
        <v>1375.9669778312566</v>
      </c>
      <c r="CX246" s="516">
        <f>AVERAGE('monthly data'!KM244:KO244)</f>
        <v>1334.353227045958</v>
      </c>
      <c r="CY246" s="516">
        <f>AVERAGE('monthly data'!KP244:KR244)</f>
        <v>1310.2010635427287</v>
      </c>
      <c r="CZ246" s="516">
        <f>AVERAGE('monthly data'!KS244:KU244)</f>
        <v>1364.4746023006885</v>
      </c>
      <c r="DA246" s="516">
        <f>AVERAGE('monthly data'!KV244:KX244)</f>
        <v>1287.7601568332886</v>
      </c>
      <c r="DB246" s="516">
        <f>AVERAGE('monthly data'!KY244:LA244)</f>
        <v>1322.0025072428464</v>
      </c>
      <c r="DC246" s="516"/>
      <c r="DD246" s="516"/>
      <c r="DE246" s="516"/>
      <c r="DF246" s="516"/>
      <c r="DG246" s="516"/>
      <c r="DH246" s="516"/>
      <c r="DI246" s="516"/>
      <c r="DJ246" s="516"/>
      <c r="DK246" s="516"/>
      <c r="DL246" s="516"/>
      <c r="DM246" s="516"/>
      <c r="DN246" s="516"/>
      <c r="DO246" s="516"/>
      <c r="DP246" s="516"/>
      <c r="DQ246" s="516"/>
      <c r="DR246" s="516"/>
      <c r="DS246" s="516"/>
      <c r="DT246" s="516"/>
      <c r="DU246" s="516"/>
      <c r="DV246" s="516"/>
      <c r="DW246" s="516"/>
      <c r="DX246" s="516"/>
      <c r="DY246" s="516"/>
      <c r="DZ246" s="516"/>
    </row>
    <row r="247" spans="2:130">
      <c r="B247" s="512" t="s">
        <v>574</v>
      </c>
      <c r="C247" s="517">
        <f>AVERAGE('monthly data'!B245:D245)</f>
        <v>44.590550000000007</v>
      </c>
      <c r="D247" s="517">
        <f>AVERAGE('monthly data'!E245:G245)</f>
        <v>43.431533333333327</v>
      </c>
      <c r="E247" s="517">
        <f>AVERAGE('monthly data'!H245:J245)</f>
        <v>47.208966666666669</v>
      </c>
      <c r="F247" s="517">
        <f>AVERAGE('monthly data'!K245:M245)</f>
        <v>45.596033333333338</v>
      </c>
      <c r="G247" s="517">
        <f>AVERAGE('monthly data'!N245:P245)</f>
        <v>40.276033333333338</v>
      </c>
      <c r="H247" s="517">
        <f>AVERAGE('monthly data'!Q245:S245)</f>
        <v>40.059366666666669</v>
      </c>
      <c r="I247" s="517">
        <f>AVERAGE('monthly data'!T245:V245)</f>
        <v>42.6267</v>
      </c>
      <c r="J247" s="517">
        <f>AVERAGE('monthly data'!W245:Y245)</f>
        <v>41.734499999999997</v>
      </c>
      <c r="K247" s="517">
        <f>AVERAGE('monthly data'!Z245:AB245)</f>
        <v>43.378656666666672</v>
      </c>
      <c r="L247" s="517">
        <f>AVERAGE('monthly data'!AC245:AE245)</f>
        <v>50.564836666666672</v>
      </c>
      <c r="M247" s="517">
        <f>AVERAGE('monthly data'!AF245:AH245)</f>
        <v>56.247366666666665</v>
      </c>
      <c r="N247" s="517">
        <f>AVERAGE('monthly data'!AI245:AK245)</f>
        <v>63.790733333333343</v>
      </c>
      <c r="O247" s="517">
        <f>AVERAGE('monthly data'!AL245:AN245)</f>
        <v>64.581756666666664</v>
      </c>
      <c r="P247" s="517">
        <f>AVERAGE('monthly data'!AO245:AQ245)</f>
        <v>63.895161000000002</v>
      </c>
      <c r="Q247" s="517">
        <f>AVERAGE('monthly data'!AR245:AT245)</f>
        <v>69.171906666666658</v>
      </c>
      <c r="R247" s="517">
        <f>AVERAGE('monthly data'!AU245:AW245)</f>
        <v>72.845010666666681</v>
      </c>
      <c r="S247" s="517">
        <f>AVERAGE('monthly data'!AX245:AZ245)</f>
        <v>80.875860333333335</v>
      </c>
      <c r="T247" s="517">
        <f>AVERAGE('monthly data'!BA245:BC245)</f>
        <v>84.669102333333328</v>
      </c>
      <c r="U247" s="517">
        <f>AVERAGE('monthly data'!BD245:BF245)</f>
        <v>83.297026333333335</v>
      </c>
      <c r="V247" s="517">
        <f>AVERAGE('monthly data'!BG245:BI245)</f>
        <v>86.297165333333353</v>
      </c>
      <c r="W247" s="517">
        <f>AVERAGE('monthly data'!BJ245:BL245)</f>
        <v>84.839399</v>
      </c>
      <c r="X247" s="517">
        <f>AVERAGE('monthly data'!BM245:BO245)</f>
        <v>92.672772333333327</v>
      </c>
      <c r="Y247" s="517">
        <f>AVERAGE('monthly data'!BP245:BR245)</f>
        <v>94.39771433333334</v>
      </c>
      <c r="Z247" s="517">
        <f>AVERAGE('monthly data'!BS245:BU245)</f>
        <v>94.193327999999994</v>
      </c>
      <c r="AA247" s="517">
        <f>AVERAGE('monthly data'!BV245:BX245)</f>
        <v>89.732041333333328</v>
      </c>
      <c r="AB247" s="517">
        <f>AVERAGE('monthly data'!BY245:CA245)</f>
        <v>88.350633000000002</v>
      </c>
      <c r="AC247" s="517">
        <f>AVERAGE('monthly data'!CB245:CD245)</f>
        <v>93.25005166666665</v>
      </c>
      <c r="AD247" s="517">
        <f>AVERAGE('monthly data'!CE245:CG245)</f>
        <v>92.514840000000007</v>
      </c>
      <c r="AE247" s="517">
        <f>AVERAGE('monthly data'!CH245:CJ245)</f>
        <v>101.19909</v>
      </c>
      <c r="AF247" s="517">
        <f>AVERAGE('monthly data'!CK245:CM245)</f>
        <v>107.61266000000001</v>
      </c>
      <c r="AG247" s="517">
        <f>AVERAGE('monthly data'!CN245:CP245)</f>
        <v>108.35757999999998</v>
      </c>
      <c r="AH247" s="517">
        <f>AVERAGE('monthly data'!CQ245:CS245)</f>
        <v>105.91992</v>
      </c>
      <c r="AI247" s="517">
        <f>AVERAGE('monthly data'!CT245:CV245)</f>
        <v>105.15446333333334</v>
      </c>
      <c r="AJ247" s="517">
        <f>AVERAGE('monthly data'!CW245:CY245)</f>
        <v>118.56903666666669</v>
      </c>
      <c r="AK247" s="517">
        <f>AVERAGE('monthly data'!CZ245:DB245)</f>
        <v>137.79632666666666</v>
      </c>
      <c r="AL247" s="517">
        <f>AVERAGE('monthly data'!DC245:DE245)</f>
        <v>144.21069</v>
      </c>
      <c r="AM247" s="517">
        <f>AVERAGE('monthly data'!DF245:DH245)</f>
        <v>124.23442940806667</v>
      </c>
      <c r="AN247" s="517">
        <f>AVERAGE('monthly data'!DI245:DK245)</f>
        <v>128.13791846823335</v>
      </c>
      <c r="AO247" s="517">
        <f>AVERAGE('monthly data'!DL245:DN245)</f>
        <v>133.64318084999999</v>
      </c>
      <c r="AP247" s="517">
        <f>AVERAGE('monthly data'!DO245:DQ245)</f>
        <v>118.77048213766666</v>
      </c>
      <c r="AQ247" s="517">
        <f>AVERAGE('monthly data'!DR245:DT245)</f>
        <v>107.96824806133333</v>
      </c>
      <c r="AR247" s="517">
        <f>AVERAGE('monthly data'!DU245:DW245)</f>
        <v>113.57932846566668</v>
      </c>
      <c r="AS247" s="517">
        <f>AVERAGE('monthly data'!DX245:DZ245)</f>
        <v>127.84980905970001</v>
      </c>
      <c r="AT247" s="517">
        <f>AVERAGE('monthly data'!EA245:EC245)</f>
        <v>117.44961125566336</v>
      </c>
      <c r="AU247" s="517">
        <f>AVERAGE('monthly data'!ED245:EF245)</f>
        <v>69.144284496666671</v>
      </c>
      <c r="AV247" s="517">
        <f>AVERAGE('monthly data'!EG245:EI245)</f>
        <v>76.872840325100029</v>
      </c>
      <c r="AW247" s="517">
        <f>AVERAGE('monthly data'!EJ245:EL245)</f>
        <v>105.96553187966667</v>
      </c>
      <c r="AX247" s="517">
        <f>AVERAGE('monthly data'!EM245:EO245)</f>
        <v>136.48936004200004</v>
      </c>
      <c r="AY247" s="517">
        <f>AVERAGE('monthly data'!EP245:ER245)</f>
        <v>145.74358055366667</v>
      </c>
      <c r="AZ247" s="517">
        <f>AVERAGE('monthly data'!ES245:EU245)</f>
        <v>145.96422379733329</v>
      </c>
      <c r="BA247" s="517">
        <f>AVERAGE('monthly data'!EV245:EX245)</f>
        <v>151.62777968199998</v>
      </c>
      <c r="BB247" s="517">
        <f>AVERAGE('monthly data'!EY245:FA245)</f>
        <v>188.68531400166663</v>
      </c>
      <c r="BC247" s="517">
        <f>AVERAGE('monthly data'!FB245:FD245)</f>
        <v>189.25066004333334</v>
      </c>
      <c r="BD247" s="517">
        <f>AVERAGE('monthly data'!FE245:FG245)</f>
        <v>181.84599718499999</v>
      </c>
      <c r="BE247" s="517">
        <f>AVERAGE('monthly data'!FH245:FJ245)</f>
        <v>195.11500861166664</v>
      </c>
      <c r="BF247" s="517">
        <f>AVERAGE('monthly data'!FK245:FM245)</f>
        <v>225.84591696333328</v>
      </c>
      <c r="BG247" s="517">
        <f>AVERAGE('monthly data'!FN245:FP245)</f>
        <v>204.70641363674608</v>
      </c>
      <c r="BH247" s="517">
        <f>AVERAGE('monthly data'!FQ245:FS245)</f>
        <v>201.28313467700002</v>
      </c>
      <c r="BI247" s="517">
        <f>AVERAGE('monthly data'!FT245:FV245)</f>
        <v>191.05256780766672</v>
      </c>
      <c r="BJ247" s="517">
        <f>AVERAGE('monthly data'!FW245:FY245)</f>
        <v>184.82573751500001</v>
      </c>
      <c r="BK247" s="517">
        <f>AVERAGE('monthly data'!FZ245:GB245)</f>
        <v>232.33363230600003</v>
      </c>
      <c r="BL247" s="517">
        <f>AVERAGE('monthly data'!GC245:GE245)</f>
        <v>257.93965917200001</v>
      </c>
      <c r="BM247" s="517">
        <f>AVERAGE('monthly data'!GF245:GH245)</f>
        <v>269.27637831700002</v>
      </c>
      <c r="BN247" s="517">
        <f>AVERAGE('monthly data'!GI245:GK245)</f>
        <v>278.6852894613333</v>
      </c>
      <c r="BO247" s="517">
        <f>AVERAGE('monthly data'!GL245:GN245)</f>
        <v>301.37545570566664</v>
      </c>
      <c r="BP247" s="517">
        <f>AVERAGE('monthly data'!GO245:GQ245)</f>
        <v>347.59445011320116</v>
      </c>
      <c r="BQ247" s="517">
        <f>AVERAGE('monthly data'!GR245:GT245)</f>
        <v>395.37944235999998</v>
      </c>
      <c r="BR247" s="517">
        <f>AVERAGE('monthly data'!GU245:GW245)</f>
        <v>325.83412134246004</v>
      </c>
      <c r="BS247" s="517">
        <f>AVERAGE('monthly data'!GX245:GZ245)</f>
        <v>372.76878273233342</v>
      </c>
      <c r="BT247" s="517">
        <f>AVERAGE('monthly data'!HA245:HC245)</f>
        <v>524.40031574633349</v>
      </c>
      <c r="BU247" s="517">
        <f>AVERAGE('monthly data'!HD245:HF245)</f>
        <v>561.58718908700018</v>
      </c>
      <c r="BV247" s="517">
        <f>AVERAGE('monthly data'!HG245:HI245)</f>
        <v>555.30536362266673</v>
      </c>
      <c r="BW247" s="517">
        <f>AVERAGE('monthly data'!HJ245:HL245)</f>
        <v>617.26673598533341</v>
      </c>
      <c r="BX247" s="517">
        <f>AVERAGE('monthly data'!HM245:HO245)</f>
        <v>563.87613219800005</v>
      </c>
      <c r="BY247" s="517">
        <f>AVERAGE('monthly data'!HP245:HR245)</f>
        <v>540.36969503066666</v>
      </c>
      <c r="BZ247" s="517">
        <f>AVERAGE('monthly data'!HS245:HU245)</f>
        <v>565.28657923966659</v>
      </c>
      <c r="CA247" s="517">
        <f>AVERAGE('monthly data'!HV245:HX245)</f>
        <v>651.56673227578551</v>
      </c>
      <c r="CB247" s="517">
        <f>AVERAGE('monthly data'!HY245:IA245)</f>
        <v>755.58352331069</v>
      </c>
      <c r="CC247" s="517">
        <f>AVERAGE('monthly data'!IB245:ID245)</f>
        <v>881.40611758226942</v>
      </c>
      <c r="CD247" s="517">
        <f>AVERAGE('monthly data'!IE245:IG245)</f>
        <v>946.6142358968433</v>
      </c>
      <c r="CE247" s="517">
        <f>AVERAGE('monthly data'!IH245:IJ245)</f>
        <v>951.21676714938201</v>
      </c>
      <c r="CF247" s="517">
        <f>AVERAGE('monthly data'!IK245:IM245)</f>
        <v>1111.4168340900051</v>
      </c>
      <c r="CG247" s="517">
        <f>AVERAGE('monthly data'!IN245:IP245)</f>
        <v>1210.4929523470119</v>
      </c>
      <c r="CH247" s="517">
        <f>AVERAGE('monthly data'!IQ245:IS245)</f>
        <v>1262.6403706406118</v>
      </c>
      <c r="CI247" s="517">
        <f>AVERAGE('monthly data'!IT245:IV245)</f>
        <v>1325.4111649730842</v>
      </c>
      <c r="CJ247" s="517">
        <f>AVERAGE('monthly data'!IW245:IY245)</f>
        <v>1392.9250076291908</v>
      </c>
      <c r="CK247" s="517">
        <f>AVERAGE('monthly data'!IZ245:JB245)</f>
        <v>1433.2975353144818</v>
      </c>
      <c r="CL247" s="517">
        <f>AVERAGE('monthly data'!JC245:JE245)</f>
        <v>1393.1165310730503</v>
      </c>
      <c r="CM247" s="517">
        <f>AVERAGE('monthly data'!JF245:JH245)</f>
        <v>1420.8201710634314</v>
      </c>
      <c r="CN247" s="517">
        <f>AVERAGE('monthly data'!JI245:JK245)</f>
        <v>1529.6438171839645</v>
      </c>
      <c r="CO247" s="517">
        <f>AVERAGE('monthly data'!JL245:JN245)</f>
        <v>1621.6487560768489</v>
      </c>
      <c r="CP247" s="517">
        <f>AVERAGE('monthly data'!JO245:JQ245)</f>
        <v>1630.1874892105552</v>
      </c>
      <c r="CQ247" s="517">
        <f>AVERAGE('monthly data'!JR245:JT245)</f>
        <v>1656.1149648177659</v>
      </c>
      <c r="CR247" s="517">
        <f>AVERAGE('monthly data'!JU245:JW245)</f>
        <v>1734.1814976582134</v>
      </c>
      <c r="CS247" s="517">
        <f>AVERAGE('monthly data'!JX245:JZ245)</f>
        <v>1767.4262337707405</v>
      </c>
      <c r="CT247" s="517">
        <f>AVERAGE('monthly data'!KA245:KC245)</f>
        <v>1819.472191398587</v>
      </c>
      <c r="CU247" s="517">
        <f>AVERAGE('monthly data'!KD245:KF245)</f>
        <v>1847.0140441192434</v>
      </c>
      <c r="CV247" s="517">
        <f>AVERAGE('monthly data'!KG245:KI245)</f>
        <v>2052.7725111887144</v>
      </c>
      <c r="CW247" s="517">
        <f>AVERAGE('monthly data'!KJ245:KL245)</f>
        <v>2119.0942755276901</v>
      </c>
      <c r="CX247" s="517">
        <f>AVERAGE('monthly data'!KM245:KO245)</f>
        <v>2095.4211173623758</v>
      </c>
      <c r="CY247" s="517">
        <f>AVERAGE('monthly data'!KP245:KR245)</f>
        <v>2153.8945792762811</v>
      </c>
      <c r="CZ247" s="517">
        <f>AVERAGE('monthly data'!KS245:KU245)</f>
        <v>2240.7033942881176</v>
      </c>
      <c r="DA247" s="517">
        <f>AVERAGE('monthly data'!KV245:KX245)</f>
        <v>2185.8931528574158</v>
      </c>
      <c r="DB247" s="517">
        <f>AVERAGE('monthly data'!KY245:LA245)</f>
        <v>2281.1304852809303</v>
      </c>
      <c r="DC247" s="517"/>
      <c r="DD247" s="517"/>
      <c r="DE247" s="517"/>
      <c r="DF247" s="517"/>
      <c r="DG247" s="517"/>
      <c r="DH247" s="517"/>
      <c r="DI247" s="517"/>
      <c r="DJ247" s="517"/>
      <c r="DK247" s="517"/>
      <c r="DL247" s="517"/>
      <c r="DM247" s="517"/>
      <c r="DN247" s="517"/>
      <c r="DO247" s="517"/>
      <c r="DP247" s="517"/>
      <c r="DQ247" s="517"/>
      <c r="DR247" s="517"/>
      <c r="DS247" s="517"/>
      <c r="DT247" s="517"/>
      <c r="DU247" s="517"/>
      <c r="DV247" s="517"/>
      <c r="DW247" s="517"/>
      <c r="DX247" s="517"/>
      <c r="DY247" s="517"/>
      <c r="DZ247" s="517"/>
    </row>
    <row r="248" spans="2:130">
      <c r="B248" s="513" t="s">
        <v>575</v>
      </c>
      <c r="C248" s="517">
        <f>AVERAGE('monthly data'!B246:D246)</f>
        <v>26.222983333333335</v>
      </c>
      <c r="D248" s="517">
        <f>AVERAGE('monthly data'!E246:G246)</f>
        <v>23.758233333333333</v>
      </c>
      <c r="E248" s="517">
        <f>AVERAGE('monthly data'!H246:J246)</f>
        <v>20.177666666666667</v>
      </c>
      <c r="F248" s="517">
        <f>AVERAGE('monthly data'!K246:M246)</f>
        <v>16.192899999999998</v>
      </c>
      <c r="G248" s="517">
        <f>AVERAGE('monthly data'!N246:P246)</f>
        <v>13.398400000000001</v>
      </c>
      <c r="H248" s="517">
        <f>AVERAGE('monthly data'!Q246:S246)</f>
        <v>11.932366666666667</v>
      </c>
      <c r="I248" s="517">
        <f>AVERAGE('monthly data'!T246:V246)</f>
        <v>10.556266666666668</v>
      </c>
      <c r="J248" s="517">
        <f>AVERAGE('monthly data'!W246:Y246)</f>
        <v>11.489400000000002</v>
      </c>
      <c r="K248" s="517">
        <f>AVERAGE('monthly data'!Z246:AB246)</f>
        <v>12.69589</v>
      </c>
      <c r="L248" s="517">
        <f>AVERAGE('monthly data'!AC246:AE246)</f>
        <v>14.119470000000002</v>
      </c>
      <c r="M248" s="517">
        <f>AVERAGE('monthly data'!AF246:AH246)</f>
        <v>15.683966666666668</v>
      </c>
      <c r="N248" s="517">
        <f>AVERAGE('monthly data'!AI246:AK246)</f>
        <v>19.831999999999997</v>
      </c>
      <c r="O248" s="517">
        <f>AVERAGE('monthly data'!AL246:AN246)</f>
        <v>18.180028666666669</v>
      </c>
      <c r="P248" s="517">
        <f>AVERAGE('monthly data'!AO246:AQ246)</f>
        <v>15.047928666666664</v>
      </c>
      <c r="Q248" s="517">
        <f>AVERAGE('monthly data'!AR246:AT246)</f>
        <v>14.00678433333333</v>
      </c>
      <c r="R248" s="517">
        <f>AVERAGE('monthly data'!AU246:AW246)</f>
        <v>18.575517999999999</v>
      </c>
      <c r="S248" s="517">
        <f>AVERAGE('monthly data'!AX246:AZ246)</f>
        <v>24.711336333333332</v>
      </c>
      <c r="T248" s="517">
        <f>AVERAGE('monthly data'!BA246:BC246)</f>
        <v>24.841723000000002</v>
      </c>
      <c r="U248" s="517">
        <f>AVERAGE('monthly data'!BD246:BF246)</f>
        <v>21.275535999999999</v>
      </c>
      <c r="V248" s="517">
        <f>AVERAGE('monthly data'!BG246:BI246)</f>
        <v>26.375929333333335</v>
      </c>
      <c r="W248" s="517">
        <f>AVERAGE('monthly data'!BJ246:BL246)</f>
        <v>24.624173000000003</v>
      </c>
      <c r="X248" s="517">
        <f>AVERAGE('monthly data'!BM246:BO246)</f>
        <v>27.725721333333329</v>
      </c>
      <c r="Y248" s="517">
        <f>AVERAGE('monthly data'!BP246:BR246)</f>
        <v>27.901969666666663</v>
      </c>
      <c r="Z248" s="517">
        <f>AVERAGE('monthly data'!BS246:BU246)</f>
        <v>25.643723333333327</v>
      </c>
      <c r="AA248" s="517">
        <f>AVERAGE('monthly data'!BV246:BX246)</f>
        <v>20.894756666666666</v>
      </c>
      <c r="AB248" s="517">
        <f>AVERAGE('monthly data'!BY246:CA246)</f>
        <v>15.234020999999997</v>
      </c>
      <c r="AC248" s="517">
        <f>AVERAGE('monthly data'!CB246:CD246)</f>
        <v>16.887804333333332</v>
      </c>
      <c r="AD248" s="517">
        <f>AVERAGE('monthly data'!CE246:CG246)</f>
        <v>15.923873333333335</v>
      </c>
      <c r="AE248" s="517">
        <f>AVERAGE('monthly data'!CH246:CJ246)</f>
        <v>24.377359999999999</v>
      </c>
      <c r="AF248" s="517">
        <f>AVERAGE('monthly data'!CK246:CM246)</f>
        <v>27.817343333333337</v>
      </c>
      <c r="AG248" s="517">
        <f>AVERAGE('monthly data'!CN246:CP246)</f>
        <v>25.853413333333332</v>
      </c>
      <c r="AH248" s="517">
        <f>AVERAGE('monthly data'!CQ246:CS246)</f>
        <v>20.444389999999999</v>
      </c>
      <c r="AI248" s="517">
        <f>AVERAGE('monthly data'!CT246:CV246)</f>
        <v>5.2368899999999972</v>
      </c>
      <c r="AJ248" s="517">
        <f>AVERAGE('monthly data'!CW246:CY246)</f>
        <v>15.79271</v>
      </c>
      <c r="AK248" s="517">
        <f>AVERAGE('monthly data'!CZ246:DB246)</f>
        <v>21.925833333333333</v>
      </c>
      <c r="AL248" s="517">
        <f>AVERAGE('monthly data'!DC246:DE246)</f>
        <v>21.33730000000001</v>
      </c>
      <c r="AM248" s="517">
        <f>AVERAGE('monthly data'!DF246:DH246)</f>
        <v>7.862162091400001</v>
      </c>
      <c r="AN248" s="517">
        <f>AVERAGE('monthly data'!DI246:DK246)</f>
        <v>9.2098742302333374</v>
      </c>
      <c r="AO248" s="517">
        <f>AVERAGE('monthly data'!DL246:DN246)</f>
        <v>8.5725028683333324</v>
      </c>
      <c r="AP248" s="517">
        <f>AVERAGE('monthly data'!DO246:DQ246)</f>
        <v>-12.855072944333331</v>
      </c>
      <c r="AQ248" s="517">
        <f>AVERAGE('monthly data'!DR246:DT246)</f>
        <v>-26.576734605333328</v>
      </c>
      <c r="AR248" s="517">
        <f>AVERAGE('monthly data'!DU246:DW246)</f>
        <v>-33.843765867666669</v>
      </c>
      <c r="AS248" s="517">
        <f>AVERAGE('monthly data'!DX246:DZ246)</f>
        <v>-32.192967606966668</v>
      </c>
      <c r="AT248" s="517">
        <f>AVERAGE('monthly data'!EA246:EC246)</f>
        <v>-46.892358077669996</v>
      </c>
      <c r="AU248" s="517">
        <f>AVERAGE('monthly data'!ED246:EF246)</f>
        <v>-103.61759583666667</v>
      </c>
      <c r="AV248" s="517">
        <f>AVERAGE('monthly data'!EG246:EI246)</f>
        <v>-109.64477767490001</v>
      </c>
      <c r="AW248" s="517">
        <f>AVERAGE('monthly data'!EJ246:EL246)</f>
        <v>-94.077224453666688</v>
      </c>
      <c r="AX248" s="517">
        <f>AVERAGE('monthly data'!EM246:EO246)</f>
        <v>-72.275417958000006</v>
      </c>
      <c r="AY248" s="517">
        <f>AVERAGE('monthly data'!EP246:ER246)</f>
        <v>-69.314771446333339</v>
      </c>
      <c r="AZ248" s="517">
        <f>AVERAGE('monthly data'!ES246:EU246)</f>
        <v>-82.464400869333346</v>
      </c>
      <c r="BA248" s="517">
        <f>AVERAGE('monthly data'!EV246:EX246)</f>
        <v>-93.024399418000016</v>
      </c>
      <c r="BB248" s="517">
        <f>AVERAGE('monthly data'!EY246:FA246)</f>
        <v>-65.182637331666655</v>
      </c>
      <c r="BC248" s="517">
        <f>AVERAGE('monthly data'!FB246:FD246)</f>
        <v>-75.884465623333327</v>
      </c>
      <c r="BD248" s="517">
        <f>AVERAGE('monthly data'!FE246:FG246)</f>
        <v>-112.93960259866667</v>
      </c>
      <c r="BE248" s="517">
        <f>AVERAGE('monthly data'!FH246:FJ246)</f>
        <v>-126.12916875500002</v>
      </c>
      <c r="BF248" s="517">
        <f>AVERAGE('monthly data'!FK246:FM246)</f>
        <v>-115.86251070333333</v>
      </c>
      <c r="BG248" s="517">
        <f>AVERAGE('monthly data'!FN246:FP246)</f>
        <v>-132.30376781825393</v>
      </c>
      <c r="BH248" s="517">
        <f>AVERAGE('monthly data'!FQ246:FS246)</f>
        <v>-134.04839580866667</v>
      </c>
      <c r="BI248" s="517">
        <f>AVERAGE('monthly data'!FT246:FV246)</f>
        <v>-134.24877134233333</v>
      </c>
      <c r="BJ248" s="517">
        <f>AVERAGE('monthly data'!FW246:FY246)</f>
        <v>-152.51418289466667</v>
      </c>
      <c r="BK248" s="517">
        <f>AVERAGE('monthly data'!FZ246:GB246)</f>
        <v>-132.26098391799997</v>
      </c>
      <c r="BL248" s="517">
        <f>AVERAGE('monthly data'!GC246:GE246)</f>
        <v>-111.83217780566666</v>
      </c>
      <c r="BM248" s="517">
        <f>AVERAGE('monthly data'!GF246:GH246)</f>
        <v>-107.050547607</v>
      </c>
      <c r="BN248" s="517">
        <f>AVERAGE('monthly data'!GI246:GK246)</f>
        <v>-114.76735383633336</v>
      </c>
      <c r="BO248" s="517">
        <f>AVERAGE('monthly data'!GL246:GN246)</f>
        <v>-114.72787271466666</v>
      </c>
      <c r="BP248" s="517">
        <f>AVERAGE('monthly data'!GO246:GQ246)</f>
        <v>-95.161918382139461</v>
      </c>
      <c r="BQ248" s="517">
        <f>AVERAGE('monthly data'!GR246:GT246)</f>
        <v>-89.589146423666648</v>
      </c>
      <c r="BR248" s="517">
        <f>AVERAGE('monthly data'!GU246:GW246)</f>
        <v>-181.75890213753996</v>
      </c>
      <c r="BS248" s="517">
        <f>AVERAGE('monthly data'!GX246:GZ246)</f>
        <v>-166.30334126766667</v>
      </c>
      <c r="BT248" s="517">
        <f>AVERAGE('monthly data'!HA246:HC246)</f>
        <v>-67.337248253666658</v>
      </c>
      <c r="BU248" s="517">
        <f>AVERAGE('monthly data'!HD246:HF246)</f>
        <v>-89.326209246333335</v>
      </c>
      <c r="BV248" s="517">
        <f>AVERAGE('monthly data'!HG246:HI246)</f>
        <v>-122.95702471066666</v>
      </c>
      <c r="BW248" s="517">
        <f>AVERAGE('monthly data'!HJ246:HL246)</f>
        <v>-77.726422014666682</v>
      </c>
      <c r="BX248" s="517">
        <f>AVERAGE('monthly data'!HM246:HO246)</f>
        <v>-148.49792066866669</v>
      </c>
      <c r="BY248" s="517">
        <f>AVERAGE('monthly data'!HP246:HR246)</f>
        <v>-188.13390730266667</v>
      </c>
      <c r="BZ248" s="517">
        <f>AVERAGE('monthly data'!HS246:HU246)</f>
        <v>-186.53397909366672</v>
      </c>
      <c r="CA248" s="517">
        <f>AVERAGE('monthly data'!HV246:HX246)</f>
        <v>-128.39448381414246</v>
      </c>
      <c r="CB248" s="517">
        <f>AVERAGE('monthly data'!HY246:IA246)</f>
        <v>-62.248840441235821</v>
      </c>
      <c r="CC248" s="517">
        <f>AVERAGE('monthly data'!IB246:ID246)</f>
        <v>32.014765926856654</v>
      </c>
      <c r="CD248" s="517">
        <f>AVERAGE('monthly data'!IE246:IG246)</f>
        <v>42.395974664236313</v>
      </c>
      <c r="CE248" s="517">
        <f>AVERAGE('monthly data'!IH246:IJ246)</f>
        <v>-11.225270986798421</v>
      </c>
      <c r="CF248" s="517">
        <f>AVERAGE('monthly data'!IK246:IM246)</f>
        <v>71.1318090784482</v>
      </c>
      <c r="CG248" s="517">
        <f>AVERAGE('monthly data'!IN246:IP246)</f>
        <v>123.9432517802381</v>
      </c>
      <c r="CH248" s="517">
        <f>AVERAGE('monthly data'!IQ246:IS246)</f>
        <v>102.26394100219382</v>
      </c>
      <c r="CI248" s="517">
        <f>AVERAGE('monthly data'!IT246:IV246)</f>
        <v>82.90392153515586</v>
      </c>
      <c r="CJ248" s="517">
        <f>AVERAGE('monthly data'!IW246:IY246)</f>
        <v>80.649171820343341</v>
      </c>
      <c r="CK248" s="517">
        <f>AVERAGE('monthly data'!IZ246:JB246)</f>
        <v>86.996846127324716</v>
      </c>
      <c r="CL248" s="517">
        <f>AVERAGE('monthly data'!JC246:JE246)</f>
        <v>49.320178750974009</v>
      </c>
      <c r="CM248" s="517">
        <f>AVERAGE('monthly data'!JF246:JH246)</f>
        <v>54.985752177933563</v>
      </c>
      <c r="CN248" s="517">
        <f>AVERAGE('monthly data'!JI246:JK246)</f>
        <v>109.78443802509246</v>
      </c>
      <c r="CO248" s="517">
        <f>AVERAGE('monthly data'!JL246:JN246)</f>
        <v>182.24701383923517</v>
      </c>
      <c r="CP248" s="517">
        <f>AVERAGE('monthly data'!JO246:JQ246)</f>
        <v>139.59555272778081</v>
      </c>
      <c r="CQ248" s="517">
        <f>AVERAGE('monthly data'!JR246:JT246)</f>
        <v>140.06100538217274</v>
      </c>
      <c r="CR248" s="517">
        <f>AVERAGE('monthly data'!JU246:JW246)</f>
        <v>177.59101852631611</v>
      </c>
      <c r="CS248" s="517">
        <f>AVERAGE('monthly data'!JX246:JZ246)</f>
        <v>192.13914122206009</v>
      </c>
      <c r="CT248" s="517">
        <f>AVERAGE('monthly data'!KA246:KC246)</f>
        <v>161.52275088618049</v>
      </c>
      <c r="CU248" s="517">
        <f>AVERAGE('monthly data'!KD246:KF246)</f>
        <v>94.330605331279855</v>
      </c>
      <c r="CV248" s="517">
        <f>AVERAGE('monthly data'!KG246:KI246)</f>
        <v>197.60268954411353</v>
      </c>
      <c r="CW248" s="517">
        <f>AVERAGE('monthly data'!KJ246:KL246)</f>
        <v>196.14817773682432</v>
      </c>
      <c r="CX248" s="517">
        <f>AVERAGE('monthly data'!KM246:KO246)</f>
        <v>141.97055495038924</v>
      </c>
      <c r="CY248" s="517">
        <f>AVERAGE('monthly data'!KP246:KR246)</f>
        <v>160.84535918492048</v>
      </c>
      <c r="CZ248" s="517">
        <f>AVERAGE('monthly data'!KS246:KU246)</f>
        <v>156.70821038693151</v>
      </c>
      <c r="DA248" s="517">
        <f>AVERAGE('monthly data'!KV246:KX246)</f>
        <v>-30.367003454621834</v>
      </c>
      <c r="DB248" s="517">
        <f>AVERAGE('monthly data'!KY246:LA246)</f>
        <v>-49.017889859525475</v>
      </c>
      <c r="DC248" s="517"/>
      <c r="DD248" s="517"/>
      <c r="DE248" s="517"/>
      <c r="DF248" s="517"/>
      <c r="DG248" s="517"/>
      <c r="DH248" s="517"/>
      <c r="DI248" s="517"/>
      <c r="DJ248" s="517"/>
      <c r="DK248" s="517"/>
      <c r="DL248" s="517"/>
      <c r="DM248" s="517"/>
      <c r="DN248" s="517"/>
      <c r="DO248" s="517"/>
      <c r="DP248" s="517"/>
      <c r="DQ248" s="517"/>
      <c r="DR248" s="517"/>
      <c r="DS248" s="517"/>
      <c r="DT248" s="517"/>
      <c r="DU248" s="517"/>
      <c r="DV248" s="517"/>
      <c r="DW248" s="517"/>
      <c r="DX248" s="517"/>
      <c r="DY248" s="517"/>
      <c r="DZ248" s="517"/>
    </row>
    <row r="249" spans="2:130">
      <c r="B249" s="513" t="s">
        <v>576</v>
      </c>
      <c r="C249" s="517">
        <f>AVERAGE('monthly data'!B247:D247)</f>
        <v>38.54163333333333</v>
      </c>
      <c r="D249" s="517">
        <f>AVERAGE('monthly data'!E247:G247)</f>
        <v>38.488666666666667</v>
      </c>
      <c r="E249" s="517">
        <f>AVERAGE('monthly data'!H247:J247)</f>
        <v>37.912666666666667</v>
      </c>
      <c r="F249" s="517">
        <f>AVERAGE('monthly data'!K247:M247)</f>
        <v>38.272666666666673</v>
      </c>
      <c r="G249" s="517">
        <f>AVERAGE('monthly data'!N247:P247)</f>
        <v>39.032333333333334</v>
      </c>
      <c r="H249" s="517">
        <f>AVERAGE('monthly data'!Q247:S247)</f>
        <v>38.643666666666668</v>
      </c>
      <c r="I249" s="517">
        <f>AVERAGE('monthly data'!T247:V247)</f>
        <v>39.035333333333334</v>
      </c>
      <c r="J249" s="517">
        <f>AVERAGE('monthly data'!W247:Y247)</f>
        <v>40.331600000000002</v>
      </c>
      <c r="K249" s="517">
        <f>AVERAGE('monthly data'!Z247:AB247)</f>
        <v>41.228533333333338</v>
      </c>
      <c r="L249" s="517">
        <f>AVERAGE('monthly data'!AC247:AE247)</f>
        <v>41.151666666666664</v>
      </c>
      <c r="M249" s="517">
        <f>AVERAGE('monthly data'!AF247:AH247)</f>
        <v>43.613</v>
      </c>
      <c r="N249" s="517">
        <f>AVERAGE('monthly data'!AI247:AK247)</f>
        <v>49.061933333333336</v>
      </c>
      <c r="O249" s="517">
        <f>AVERAGE('monthly data'!AL247:AN247)</f>
        <v>49.961985333333331</v>
      </c>
      <c r="P249" s="517">
        <f>AVERAGE('monthly data'!AO247:AQ247)</f>
        <v>50.178552000000003</v>
      </c>
      <c r="Q249" s="517">
        <f>AVERAGE('monthly data'!AR247:AT247)</f>
        <v>50.938580999999999</v>
      </c>
      <c r="R249" s="517">
        <f>AVERAGE('monthly data'!AU247:AW247)</f>
        <v>52.294167999999992</v>
      </c>
      <c r="S249" s="517">
        <f>AVERAGE('monthly data'!AX247:AZ247)</f>
        <v>54.362467333333335</v>
      </c>
      <c r="T249" s="517">
        <f>AVERAGE('monthly data'!BA247:BC247)</f>
        <v>55.992343333333338</v>
      </c>
      <c r="U249" s="517">
        <f>AVERAGE('monthly data'!BD247:BF247)</f>
        <v>54.689191333333326</v>
      </c>
      <c r="V249" s="517">
        <f>AVERAGE('monthly data'!BG247:BI247)</f>
        <v>56.187450333333324</v>
      </c>
      <c r="W249" s="517">
        <f>AVERAGE('monthly data'!BJ247:BL247)</f>
        <v>54.621365333333337</v>
      </c>
      <c r="X249" s="517">
        <f>AVERAGE('monthly data'!BM247:BO247)</f>
        <v>55.078335333333335</v>
      </c>
      <c r="Y249" s="517">
        <f>AVERAGE('monthly data'!BP247:BR247)</f>
        <v>55.107539333333335</v>
      </c>
      <c r="Z249" s="517">
        <f>AVERAGE('monthly data'!BS247:BU247)</f>
        <v>54.241321333333332</v>
      </c>
      <c r="AA249" s="517">
        <f>AVERAGE('monthly data'!BV247:BX247)</f>
        <v>50.794633333333337</v>
      </c>
      <c r="AB249" s="517">
        <f>AVERAGE('monthly data'!BY247:CA247)</f>
        <v>51.577547666666668</v>
      </c>
      <c r="AC249" s="517">
        <f>AVERAGE('monthly data'!CB247:CD247)</f>
        <v>53.776769999999999</v>
      </c>
      <c r="AD249" s="517">
        <f>AVERAGE('monthly data'!CE247:CG247)</f>
        <v>53.248933333333333</v>
      </c>
      <c r="AE249" s="517">
        <f>AVERAGE('monthly data'!CH247:CJ247)</f>
        <v>54.610846666666667</v>
      </c>
      <c r="AF249" s="517">
        <f>AVERAGE('monthly data'!CK247:CM247)</f>
        <v>58.457333333333338</v>
      </c>
      <c r="AG249" s="517">
        <f>AVERAGE('monthly data'!CN247:CP247)</f>
        <v>56.077416666666664</v>
      </c>
      <c r="AH249" s="517">
        <f>AVERAGE('monthly data'!CQ247:CS247)</f>
        <v>60.072696666666666</v>
      </c>
      <c r="AI249" s="517">
        <f>AVERAGE('monthly data'!CT247:CV247)</f>
        <v>59.429009999999998</v>
      </c>
      <c r="AJ249" s="517">
        <f>AVERAGE('monthly data'!CW247:CY247)</f>
        <v>65.800179999999997</v>
      </c>
      <c r="AK249" s="517">
        <f>AVERAGE('monthly data'!CZ247:DB247)</f>
        <v>69.109799999999993</v>
      </c>
      <c r="AL249" s="517">
        <f>AVERAGE('monthly data'!DC247:DE247)</f>
        <v>65.451283333333336</v>
      </c>
      <c r="AM249" s="517">
        <f>AVERAGE('monthly data'!DF247:DH247)</f>
        <v>55.682320889333333</v>
      </c>
      <c r="AN249" s="517">
        <f>AVERAGE('monthly data'!DI247:DK247)</f>
        <v>62.359090028999994</v>
      </c>
      <c r="AO249" s="517">
        <f>AVERAGE('monthly data'!DL247:DN247)</f>
        <v>61.809967711666673</v>
      </c>
      <c r="AP249" s="517">
        <f>AVERAGE('monthly data'!DO247:DQ247)</f>
        <v>59.204994918000004</v>
      </c>
      <c r="AQ249" s="517">
        <f>AVERAGE('monthly data'!DR247:DT247)</f>
        <v>65.82586533333334</v>
      </c>
      <c r="AR249" s="517">
        <f>AVERAGE('monthly data'!DU247:DW247)</f>
        <v>70.174336333333329</v>
      </c>
      <c r="AS249" s="517">
        <f>AVERAGE('monthly data'!DX247:DZ247)</f>
        <v>65.612219999999994</v>
      </c>
      <c r="AT249" s="517">
        <f>AVERAGE('monthly data'!EA247:EC247)</f>
        <v>63.116582333333326</v>
      </c>
      <c r="AU249" s="517">
        <f>AVERAGE('monthly data'!ED247:EF247)</f>
        <v>62.117474999999992</v>
      </c>
      <c r="AV249" s="517">
        <f>AVERAGE('monthly data'!EG247:EI247)</f>
        <v>57.291936</v>
      </c>
      <c r="AW249" s="517">
        <f>AVERAGE('monthly data'!EJ247:EL247)</f>
        <v>55.862726666666674</v>
      </c>
      <c r="AX249" s="517">
        <f>AVERAGE('monthly data'!EM247:EO247)</f>
        <v>60.257564333333335</v>
      </c>
      <c r="AY249" s="517">
        <f>AVERAGE('monthly data'!EP247:ER247)</f>
        <v>61.237054999999998</v>
      </c>
      <c r="AZ249" s="517">
        <f>AVERAGE('monthly data'!ES247:EU247)</f>
        <v>63.710199999999993</v>
      </c>
      <c r="BA249" s="517">
        <f>AVERAGE('monthly data'!EV247:EX247)</f>
        <v>69.932167000000007</v>
      </c>
      <c r="BB249" s="517">
        <f>AVERAGE('monthly data'!EY247:FA247)</f>
        <v>84.016770000000008</v>
      </c>
      <c r="BC249" s="517">
        <f>AVERAGE('monthly data'!FB247:FD247)</f>
        <v>84.591355666666672</v>
      </c>
      <c r="BD249" s="517">
        <f>AVERAGE('monthly data'!FE247:FG247)</f>
        <v>74.786439000000016</v>
      </c>
      <c r="BE249" s="517">
        <f>AVERAGE('monthly data'!FH247:FJ247)</f>
        <v>71.397467000000006</v>
      </c>
      <c r="BF249" s="517">
        <f>AVERAGE('monthly data'!FK247:FM247)</f>
        <v>75.517143669666666</v>
      </c>
      <c r="BG249" s="517">
        <f>AVERAGE('monthly data'!FN247:FP247)</f>
        <v>69.437840925000003</v>
      </c>
      <c r="BH249" s="517">
        <f>AVERAGE('monthly data'!FQ247:FS247)</f>
        <v>67.425675779666662</v>
      </c>
      <c r="BI249" s="517">
        <f>AVERAGE('monthly data'!FT247:FV247)</f>
        <v>73.888569438999994</v>
      </c>
      <c r="BJ249" s="517">
        <f>AVERAGE('monthly data'!FW247:FY247)</f>
        <v>74.601343288666669</v>
      </c>
      <c r="BK249" s="517">
        <f>AVERAGE('monthly data'!FZ247:GB247)</f>
        <v>81.828760703333344</v>
      </c>
      <c r="BL249" s="517">
        <f>AVERAGE('monthly data'!GC247:GE247)</f>
        <v>108.62946297033334</v>
      </c>
      <c r="BM249" s="517">
        <f>AVERAGE('monthly data'!GF247:GH247)</f>
        <v>107.99730350099999</v>
      </c>
      <c r="BN249" s="517">
        <f>AVERAGE('monthly data'!GI247:GK247)</f>
        <v>121.62055671666667</v>
      </c>
      <c r="BO249" s="517">
        <f>AVERAGE('monthly data'!GL247:GN247)</f>
        <v>145.39333762300001</v>
      </c>
      <c r="BP249" s="517">
        <f>AVERAGE('monthly data'!GO247:GQ247)</f>
        <v>148.61329576415088</v>
      </c>
      <c r="BQ249" s="517">
        <f>AVERAGE('monthly data'!GR247:GT247)</f>
        <v>133.57136328866667</v>
      </c>
      <c r="BR249" s="517">
        <f>AVERAGE('monthly data'!GU247:GW247)</f>
        <v>129.36832314279334</v>
      </c>
      <c r="BS249" s="517">
        <f>AVERAGE('monthly data'!GX247:GZ247)</f>
        <v>106.804036</v>
      </c>
      <c r="BT249" s="517">
        <f>AVERAGE('monthly data'!HA247:HC247)</f>
        <v>140.35761333333335</v>
      </c>
      <c r="BU249" s="517">
        <f>AVERAGE('monthly data'!HD247:HF247)</f>
        <v>124.0263494</v>
      </c>
      <c r="BV249" s="517">
        <f>AVERAGE('monthly data'!HG247:HI247)</f>
        <v>104.85243133333334</v>
      </c>
      <c r="BW249" s="517">
        <f>AVERAGE('monthly data'!HJ247:HL247)</f>
        <v>124.46930766666667</v>
      </c>
      <c r="BX249" s="517">
        <f>AVERAGE('monthly data'!HM247:HO247)</f>
        <v>135.01746633333332</v>
      </c>
      <c r="BY249" s="517">
        <f>AVERAGE('monthly data'!HP247:HR247)</f>
        <v>162.49260699999999</v>
      </c>
      <c r="BZ249" s="517">
        <f>AVERAGE('monthly data'!HS247:HU247)</f>
        <v>186.64722433333336</v>
      </c>
      <c r="CA249" s="517">
        <f>AVERAGE('monthly data'!HV247:HX247)</f>
        <v>193.58698100162079</v>
      </c>
      <c r="CB249" s="517">
        <f>AVERAGE('monthly data'!HY247:IA247)</f>
        <v>202.71100438463085</v>
      </c>
      <c r="CC249" s="517">
        <f>AVERAGE('monthly data'!IB247:ID247)</f>
        <v>211.04288363064833</v>
      </c>
      <c r="CD249" s="517">
        <f>AVERAGE('monthly data'!IE247:IG247)</f>
        <v>229.02973511877732</v>
      </c>
      <c r="CE249" s="517">
        <f>AVERAGE('monthly data'!IH247:IJ247)</f>
        <v>229.70464668414175</v>
      </c>
      <c r="CF249" s="517">
        <f>AVERAGE('monthly data'!IK247:IM247)</f>
        <v>261.99853921219955</v>
      </c>
      <c r="CG249" s="517">
        <f>AVERAGE('monthly data'!IN247:IP247)</f>
        <v>320.15338448964991</v>
      </c>
      <c r="CH249" s="517">
        <f>AVERAGE('monthly data'!IQ247:IS247)</f>
        <v>313.75228768389229</v>
      </c>
      <c r="CI249" s="517">
        <f>AVERAGE('monthly data'!IT247:IV247)</f>
        <v>307.23582382441595</v>
      </c>
      <c r="CJ249" s="517">
        <f>AVERAGE('monthly data'!IW247:IY247)</f>
        <v>301.2755093253927</v>
      </c>
      <c r="CK249" s="517">
        <f>AVERAGE('monthly data'!IZ247:JB247)</f>
        <v>317.82508012452661</v>
      </c>
      <c r="CL249" s="517">
        <f>AVERAGE('monthly data'!JC247:JE247)</f>
        <v>295.47771945815811</v>
      </c>
      <c r="CM249" s="517">
        <f>AVERAGE('monthly data'!JF247:JH247)</f>
        <v>303.52856073096677</v>
      </c>
      <c r="CN249" s="517">
        <f>AVERAGE('monthly data'!JI247:JK247)</f>
        <v>326.3505243631688</v>
      </c>
      <c r="CO249" s="517">
        <f>AVERAGE('monthly data'!JL247:JN247)</f>
        <v>388.08191446108088</v>
      </c>
      <c r="CP249" s="517">
        <f>AVERAGE('monthly data'!JO247:JQ247)</f>
        <v>392.30878793179664</v>
      </c>
      <c r="CQ249" s="517">
        <f>AVERAGE('monthly data'!JR247:JT247)</f>
        <v>429.19836298876425</v>
      </c>
      <c r="CR249" s="517">
        <f>AVERAGE('monthly data'!JU247:JW247)</f>
        <v>422.67651431708219</v>
      </c>
      <c r="CS249" s="517">
        <f>AVERAGE('monthly data'!JX247:JZ247)</f>
        <v>466.99590358301413</v>
      </c>
      <c r="CT249" s="517">
        <f>AVERAGE('monthly data'!KA247:KC247)</f>
        <v>452.603422976942</v>
      </c>
      <c r="CU249" s="517">
        <f>AVERAGE('monthly data'!KD247:KF247)</f>
        <v>408.63664131031265</v>
      </c>
      <c r="CV249" s="517">
        <f>AVERAGE('monthly data'!KG247:KI247)</f>
        <v>460.32481314318551</v>
      </c>
      <c r="CW249" s="517">
        <f>AVERAGE('monthly data'!KJ247:KL247)</f>
        <v>478.33742086023335</v>
      </c>
      <c r="CX249" s="517">
        <f>AVERAGE('monthly data'!KM247:KO247)</f>
        <v>505.5101043024826</v>
      </c>
      <c r="CY249" s="517">
        <f>AVERAGE('monthly data'!KP247:KR247)</f>
        <v>588.19198368620152</v>
      </c>
      <c r="CZ249" s="517">
        <f>AVERAGE('monthly data'!KS247:KU247)</f>
        <v>657.95342809127703</v>
      </c>
      <c r="DA249" s="517">
        <f>AVERAGE('monthly data'!KV247:KX247)</f>
        <v>703.10121225765886</v>
      </c>
      <c r="DB249" s="517">
        <f>AVERAGE('monthly data'!KY247:LA247)</f>
        <v>742.80323696421499</v>
      </c>
      <c r="DC249" s="517"/>
      <c r="DD249" s="517"/>
      <c r="DE249" s="517"/>
      <c r="DF249" s="517"/>
      <c r="DG249" s="517"/>
      <c r="DH249" s="517"/>
      <c r="DI249" s="517"/>
      <c r="DJ249" s="517"/>
      <c r="DK249" s="517"/>
      <c r="DL249" s="517"/>
      <c r="DM249" s="517"/>
      <c r="DN249" s="517"/>
      <c r="DO249" s="517"/>
      <c r="DP249" s="517"/>
      <c r="DQ249" s="517"/>
      <c r="DR249" s="517"/>
      <c r="DS249" s="517"/>
      <c r="DT249" s="517"/>
      <c r="DU249" s="517"/>
      <c r="DV249" s="517"/>
      <c r="DW249" s="517"/>
      <c r="DX249" s="517"/>
      <c r="DY249" s="517"/>
      <c r="DZ249" s="517"/>
    </row>
    <row r="250" spans="2:130">
      <c r="B250" s="513" t="s">
        <v>577</v>
      </c>
      <c r="C250" s="517">
        <f>AVERAGE('monthly data'!B248:D248)</f>
        <v>12.325316666666666</v>
      </c>
      <c r="D250" s="517">
        <f>AVERAGE('monthly data'!E248:G248)</f>
        <v>14.730433333333332</v>
      </c>
      <c r="E250" s="517">
        <f>AVERAGE('monthly data'!H248:J248)</f>
        <v>17.734999999999999</v>
      </c>
      <c r="F250" s="517">
        <f>AVERAGE('monthly data'!K248:M248)</f>
        <v>22.079766666666668</v>
      </c>
      <c r="G250" s="517">
        <f>AVERAGE('monthly data'!N248:P248)</f>
        <v>25.633933333333335</v>
      </c>
      <c r="H250" s="517">
        <f>AVERAGE('monthly data'!Q248:S248)</f>
        <v>26.711299999999998</v>
      </c>
      <c r="I250" s="517">
        <f>AVERAGE('monthly data'!T248:V248)</f>
        <v>28.479066666666665</v>
      </c>
      <c r="J250" s="517">
        <f>AVERAGE('monthly data'!W248:Y248)</f>
        <v>28.842200000000002</v>
      </c>
      <c r="K250" s="517">
        <f>AVERAGE('monthly data'!Z248:AB248)</f>
        <v>28.532643333333329</v>
      </c>
      <c r="L250" s="517">
        <f>AVERAGE('monthly data'!AC248:AE248)</f>
        <v>27.032196666666668</v>
      </c>
      <c r="M250" s="517">
        <f>AVERAGE('monthly data'!AF248:AH248)</f>
        <v>27.929033333333333</v>
      </c>
      <c r="N250" s="517">
        <f>AVERAGE('monthly data'!AI248:AK248)</f>
        <v>29.229933333333332</v>
      </c>
      <c r="O250" s="517">
        <f>AVERAGE('monthly data'!AL248:AN248)</f>
        <v>31.781956666666662</v>
      </c>
      <c r="P250" s="517">
        <f>AVERAGE('monthly data'!AO248:AQ248)</f>
        <v>35.13062333333334</v>
      </c>
      <c r="Q250" s="517">
        <f>AVERAGE('monthly data'!AR248:AT248)</f>
        <v>36.931796666666663</v>
      </c>
      <c r="R250" s="517">
        <f>AVERAGE('monthly data'!AU248:AW248)</f>
        <v>33.718650000000004</v>
      </c>
      <c r="S250" s="517">
        <f>AVERAGE('monthly data'!AX248:AZ248)</f>
        <v>29.651130999999996</v>
      </c>
      <c r="T250" s="517">
        <f>AVERAGE('monthly data'!BA248:BC248)</f>
        <v>31.150620333333336</v>
      </c>
      <c r="U250" s="517">
        <f>AVERAGE('monthly data'!BD248:BF248)</f>
        <v>33.413655333333331</v>
      </c>
      <c r="V250" s="517">
        <f>AVERAGE('monthly data'!BG248:BI248)</f>
        <v>29.811520999999995</v>
      </c>
      <c r="W250" s="517">
        <f>AVERAGE('monthly data'!BJ248:BL248)</f>
        <v>29.997192333333331</v>
      </c>
      <c r="X250" s="517">
        <f>AVERAGE('monthly data'!BM248:BO248)</f>
        <v>27.352613999999999</v>
      </c>
      <c r="Y250" s="517">
        <f>AVERAGE('monthly data'!BP248:BR248)</f>
        <v>27.205569666666666</v>
      </c>
      <c r="Z250" s="517">
        <f>AVERAGE('monthly data'!BS248:BU248)</f>
        <v>28.597598000000005</v>
      </c>
      <c r="AA250" s="517">
        <f>AVERAGE('monthly data'!BV248:BX248)</f>
        <v>29.89987666666666</v>
      </c>
      <c r="AB250" s="517">
        <f>AVERAGE('monthly data'!BY248:CA248)</f>
        <v>36.343526666666669</v>
      </c>
      <c r="AC250" s="517">
        <f>AVERAGE('monthly data'!CB248:CD248)</f>
        <v>36.888965666666671</v>
      </c>
      <c r="AD250" s="517">
        <f>AVERAGE('monthly data'!CE248:CG248)</f>
        <v>37.325060000000001</v>
      </c>
      <c r="AE250" s="517">
        <f>AVERAGE('monthly data'!CH248:CJ248)</f>
        <v>30.233486666666664</v>
      </c>
      <c r="AF250" s="517">
        <f>AVERAGE('monthly data'!CK248:CM248)</f>
        <v>30.639989999999997</v>
      </c>
      <c r="AG250" s="517">
        <f>AVERAGE('monthly data'!CN248:CP248)</f>
        <v>30.224003333333332</v>
      </c>
      <c r="AH250" s="517">
        <f>AVERAGE('monthly data'!CQ248:CS248)</f>
        <v>39.628306666666667</v>
      </c>
      <c r="AI250" s="517">
        <f>AVERAGE('monthly data'!CT248:CV248)</f>
        <v>54.19212000000001</v>
      </c>
      <c r="AJ250" s="517">
        <f>AVERAGE('monthly data'!CW248:CY248)</f>
        <v>50.007470000000005</v>
      </c>
      <c r="AK250" s="517">
        <f>AVERAGE('monthly data'!CZ248:DB248)</f>
        <v>47.18396666666667</v>
      </c>
      <c r="AL250" s="517">
        <f>AVERAGE('monthly data'!DC248:DE248)</f>
        <v>44.11398333333333</v>
      </c>
      <c r="AM250" s="517">
        <f>AVERAGE('monthly data'!DF248:DH248)</f>
        <v>47.820158797933338</v>
      </c>
      <c r="AN250" s="517">
        <f>AVERAGE('monthly data'!DI248:DK248)</f>
        <v>53.149215798766669</v>
      </c>
      <c r="AO250" s="517">
        <f>AVERAGE('monthly data'!DL248:DN248)</f>
        <v>53.237464843333328</v>
      </c>
      <c r="AP250" s="517">
        <f>AVERAGE('monthly data'!DO248:DQ248)</f>
        <v>72.060067862333327</v>
      </c>
      <c r="AQ250" s="517">
        <f>AVERAGE('monthly data'!DR248:DT248)</f>
        <v>92.402599938666683</v>
      </c>
      <c r="AR250" s="517">
        <f>AVERAGE('monthly data'!DU248:DW248)</f>
        <v>104.01810220100002</v>
      </c>
      <c r="AS250" s="517">
        <f>AVERAGE('monthly data'!DX248:DZ248)</f>
        <v>97.805187606966669</v>
      </c>
      <c r="AT250" s="517">
        <f>AVERAGE('monthly data'!EA248:EC248)</f>
        <v>110.00894041100332</v>
      </c>
      <c r="AU250" s="517">
        <f>AVERAGE('monthly data'!ED248:EF248)</f>
        <v>165.73507083666667</v>
      </c>
      <c r="AV250" s="517">
        <f>AVERAGE('monthly data'!EG248:EI248)</f>
        <v>166.93671367490001</v>
      </c>
      <c r="AW250" s="517">
        <f>AVERAGE('monthly data'!EJ248:EL248)</f>
        <v>149.93995112033335</v>
      </c>
      <c r="AX250" s="517">
        <f>AVERAGE('monthly data'!EM248:EO248)</f>
        <v>132.53298229133333</v>
      </c>
      <c r="AY250" s="517">
        <f>AVERAGE('monthly data'!EP248:ER248)</f>
        <v>130.55182644633334</v>
      </c>
      <c r="AZ250" s="517">
        <f>AVERAGE('monthly data'!ES248:EU248)</f>
        <v>146.17460086933335</v>
      </c>
      <c r="BA250" s="517">
        <f>AVERAGE('monthly data'!EV248:EX248)</f>
        <v>162.95656641799999</v>
      </c>
      <c r="BB250" s="517">
        <f>AVERAGE('monthly data'!EY248:FA248)</f>
        <v>149.19940733166666</v>
      </c>
      <c r="BC250" s="517">
        <f>AVERAGE('monthly data'!FB248:FD248)</f>
        <v>160.47582129</v>
      </c>
      <c r="BD250" s="517">
        <f>AVERAGE('monthly data'!FE248:FG248)</f>
        <v>187.72604159866668</v>
      </c>
      <c r="BE250" s="517">
        <f>AVERAGE('monthly data'!FH248:FJ248)</f>
        <v>197.526635755</v>
      </c>
      <c r="BF250" s="517">
        <f>AVERAGE('monthly data'!FK248:FM248)</f>
        <v>191.37965437299997</v>
      </c>
      <c r="BG250" s="517">
        <f>AVERAGE('monthly data'!FN248:FP248)</f>
        <v>201.74160874325389</v>
      </c>
      <c r="BH250" s="517">
        <f>AVERAGE('monthly data'!FQ248:FS248)</f>
        <v>201.47407158833335</v>
      </c>
      <c r="BI250" s="517">
        <f>AVERAGE('monthly data'!FT248:FV248)</f>
        <v>208.13734078133334</v>
      </c>
      <c r="BJ250" s="517">
        <f>AVERAGE('monthly data'!FW248:FY248)</f>
        <v>227.11552618333334</v>
      </c>
      <c r="BK250" s="517">
        <f>AVERAGE('monthly data'!FZ248:GB248)</f>
        <v>214.08974462133332</v>
      </c>
      <c r="BL250" s="517">
        <f>AVERAGE('monthly data'!GC248:GE248)</f>
        <v>220.46164077599997</v>
      </c>
      <c r="BM250" s="517">
        <f>AVERAGE('monthly data'!GF248:GH248)</f>
        <v>215.047851108</v>
      </c>
      <c r="BN250" s="517">
        <f>AVERAGE('monthly data'!GI248:GK248)</f>
        <v>236.38791055299998</v>
      </c>
      <c r="BO250" s="517">
        <f>AVERAGE('monthly data'!GL248:GN248)</f>
        <v>260.1212103376667</v>
      </c>
      <c r="BP250" s="517">
        <f>AVERAGE('monthly data'!GO248:GQ248)</f>
        <v>243.77521414629032</v>
      </c>
      <c r="BQ250" s="517">
        <f>AVERAGE('monthly data'!GR248:GT248)</f>
        <v>223.16050971233335</v>
      </c>
      <c r="BR250" s="517">
        <f>AVERAGE('monthly data'!GU248:GW248)</f>
        <v>311.12722528033333</v>
      </c>
      <c r="BS250" s="517">
        <f>AVERAGE('monthly data'!GX248:GZ248)</f>
        <v>273.10737726766666</v>
      </c>
      <c r="BT250" s="517">
        <f>AVERAGE('monthly data'!HA248:HC248)</f>
        <v>207.69486158699999</v>
      </c>
      <c r="BU250" s="517">
        <f>AVERAGE('monthly data'!HD248:HF248)</f>
        <v>213.35255864633334</v>
      </c>
      <c r="BV250" s="517">
        <f>AVERAGE('monthly data'!HG248:HI248)</f>
        <v>227.80945604399997</v>
      </c>
      <c r="BW250" s="517">
        <f>AVERAGE('monthly data'!HJ248:HL248)</f>
        <v>202.19572968133332</v>
      </c>
      <c r="BX250" s="517">
        <f>AVERAGE('monthly data'!HM248:HO248)</f>
        <v>283.51538700200001</v>
      </c>
      <c r="BY250" s="517">
        <f>AVERAGE('monthly data'!HP248:HR248)</f>
        <v>350.62651430266669</v>
      </c>
      <c r="BZ250" s="517">
        <f>AVERAGE('monthly data'!HS248:HU248)</f>
        <v>373.18120342699996</v>
      </c>
      <c r="CA250" s="517">
        <f>AVERAGE('monthly data'!HV248:HX248)</f>
        <v>321.98146481576327</v>
      </c>
      <c r="CB250" s="517">
        <f>AVERAGE('monthly data'!HY248:IA248)</f>
        <v>264.9598448258667</v>
      </c>
      <c r="CC250" s="517">
        <f>AVERAGE('monthly data'!IB248:ID248)</f>
        <v>179.02811770379165</v>
      </c>
      <c r="CD250" s="517">
        <f>AVERAGE('monthly data'!IE248:IG248)</f>
        <v>186.63376045454098</v>
      </c>
      <c r="CE250" s="517">
        <f>AVERAGE('monthly data'!IH248:IJ248)</f>
        <v>240.9299176709402</v>
      </c>
      <c r="CF250" s="517">
        <f>AVERAGE('monthly data'!IK248:IM248)</f>
        <v>190.8667301337513</v>
      </c>
      <c r="CG250" s="517">
        <f>AVERAGE('monthly data'!IN248:IP248)</f>
        <v>196.21013270941179</v>
      </c>
      <c r="CH250" s="517">
        <f>AVERAGE('monthly data'!IQ248:IS248)</f>
        <v>211.48834668169852</v>
      </c>
      <c r="CI250" s="517">
        <f>AVERAGE('monthly data'!IT248:IV248)</f>
        <v>224.33190228926006</v>
      </c>
      <c r="CJ250" s="517">
        <f>AVERAGE('monthly data'!IW248:IY248)</f>
        <v>220.62633750504935</v>
      </c>
      <c r="CK250" s="517">
        <f>AVERAGE('monthly data'!IZ248:JB248)</f>
        <v>230.82823399720189</v>
      </c>
      <c r="CL250" s="517">
        <f>AVERAGE('monthly data'!JC248:JE248)</f>
        <v>246.15754070718413</v>
      </c>
      <c r="CM250" s="517">
        <f>AVERAGE('monthly data'!JF248:JH248)</f>
        <v>248.54280855303318</v>
      </c>
      <c r="CN250" s="517">
        <f>AVERAGE('monthly data'!JI248:JK248)</f>
        <v>216.56608633807636</v>
      </c>
      <c r="CO250" s="517">
        <f>AVERAGE('monthly data'!JL248:JN248)</f>
        <v>205.83490062184566</v>
      </c>
      <c r="CP250" s="517">
        <f>AVERAGE('monthly data'!JO248:JQ248)</f>
        <v>252.71323520401586</v>
      </c>
      <c r="CQ250" s="517">
        <f>AVERAGE('monthly data'!JR248:JT248)</f>
        <v>289.13735760659148</v>
      </c>
      <c r="CR250" s="517">
        <f>AVERAGE('monthly data'!JU248:JW248)</f>
        <v>245.08549579076615</v>
      </c>
      <c r="CS250" s="517">
        <f>AVERAGE('monthly data'!JX248:JZ248)</f>
        <v>274.85676236095406</v>
      </c>
      <c r="CT250" s="517">
        <f>AVERAGE('monthly data'!KA248:KC248)</f>
        <v>291.08067209076148</v>
      </c>
      <c r="CU250" s="517">
        <f>AVERAGE('monthly data'!KD248:KF248)</f>
        <v>314.30603597903286</v>
      </c>
      <c r="CV250" s="517">
        <f>AVERAGE('monthly data'!KG248:KI248)</f>
        <v>262.72212359907201</v>
      </c>
      <c r="CW250" s="517">
        <f>AVERAGE('monthly data'!KJ248:KL248)</f>
        <v>282.18924312340903</v>
      </c>
      <c r="CX250" s="517">
        <f>AVERAGE('monthly data'!KM248:KO248)</f>
        <v>363.53954935209339</v>
      </c>
      <c r="CY250" s="517">
        <f>AVERAGE('monthly data'!KP248:KR248)</f>
        <v>427.34662450128098</v>
      </c>
      <c r="CZ250" s="517">
        <f>AVERAGE('monthly data'!KS248:KU248)</f>
        <v>501.24521770434552</v>
      </c>
      <c r="DA250" s="517">
        <f>AVERAGE('monthly data'!KV248:KX248)</f>
        <v>733.46821571228065</v>
      </c>
      <c r="DB250" s="517">
        <f>AVERAGE('monthly data'!KY248:LA248)</f>
        <v>791.82112682374043</v>
      </c>
      <c r="DC250" s="517"/>
      <c r="DD250" s="517"/>
      <c r="DE250" s="517"/>
      <c r="DF250" s="517"/>
      <c r="DG250" s="517"/>
      <c r="DH250" s="517"/>
      <c r="DI250" s="517"/>
      <c r="DJ250" s="517"/>
      <c r="DK250" s="517"/>
      <c r="DL250" s="517"/>
      <c r="DM250" s="517"/>
      <c r="DN250" s="517"/>
      <c r="DO250" s="517"/>
      <c r="DP250" s="517"/>
      <c r="DQ250" s="517"/>
      <c r="DR250" s="517"/>
      <c r="DS250" s="517"/>
      <c r="DT250" s="517"/>
      <c r="DU250" s="517"/>
      <c r="DV250" s="517"/>
      <c r="DW250" s="517"/>
      <c r="DX250" s="517"/>
      <c r="DY250" s="517"/>
      <c r="DZ250" s="517"/>
    </row>
    <row r="251" spans="2:130">
      <c r="B251" s="514" t="s">
        <v>578</v>
      </c>
      <c r="C251" s="517">
        <f>AVERAGE('monthly data'!B249:D249)</f>
        <v>2.6960373333333334</v>
      </c>
      <c r="D251" s="517">
        <f>AVERAGE('monthly data'!E249:G249)</f>
        <v>2.603812</v>
      </c>
      <c r="E251" s="517">
        <f>AVERAGE('monthly data'!H249:J249)</f>
        <v>2.7487706666666667</v>
      </c>
      <c r="F251" s="517">
        <f>AVERAGE('monthly data'!K249:M249)</f>
        <v>4.9989419999999996</v>
      </c>
      <c r="G251" s="517">
        <f>AVERAGE('monthly data'!N249:P249)</f>
        <v>0.90721166666666664</v>
      </c>
      <c r="H251" s="517">
        <f>AVERAGE('monthly data'!Q249:S249)</f>
        <v>0.90792966666666663</v>
      </c>
      <c r="I251" s="517">
        <f>AVERAGE('monthly data'!T249:V249)</f>
        <v>0.91338166666666665</v>
      </c>
      <c r="J251" s="517">
        <f>AVERAGE('monthly data'!W249:Y249)</f>
        <v>1.1007239999999998</v>
      </c>
      <c r="K251" s="517">
        <f>AVERAGE('monthly data'!Z249:AB249)</f>
        <v>2.1743374271233216</v>
      </c>
      <c r="L251" s="517">
        <f>AVERAGE('monthly data'!AC249:AE249)</f>
        <v>2.6164751310753278</v>
      </c>
      <c r="M251" s="517">
        <f>AVERAGE('monthly data'!AF249:AH249)</f>
        <v>2.431204051307629</v>
      </c>
      <c r="N251" s="517">
        <f>AVERAGE('monthly data'!AI249:AK249)</f>
        <v>9.6966436786654402</v>
      </c>
      <c r="O251" s="517">
        <f>AVERAGE('monthly data'!AL249:AN249)</f>
        <v>11.727497955508554</v>
      </c>
      <c r="P251" s="517">
        <f>AVERAGE('monthly data'!AO249:AQ249)</f>
        <v>12.750814249716294</v>
      </c>
      <c r="Q251" s="517">
        <f>AVERAGE('monthly data'!AR249:AT249)</f>
        <v>12.413143263377203</v>
      </c>
      <c r="R251" s="517">
        <f>AVERAGE('monthly data'!AU249:AW249)</f>
        <v>9.4274136883493096</v>
      </c>
      <c r="S251" s="517">
        <f>AVERAGE('monthly data'!AX249:AZ249)</f>
        <v>6.9327462323486486</v>
      </c>
      <c r="T251" s="517">
        <f>AVERAGE('monthly data'!BA249:BC249)</f>
        <v>38.24593692907834</v>
      </c>
      <c r="U251" s="517">
        <f>AVERAGE('monthly data'!BD249:BF249)</f>
        <v>39.013300846405087</v>
      </c>
      <c r="V251" s="517">
        <f>AVERAGE('monthly data'!BG249:BI249)</f>
        <v>40.382020660089786</v>
      </c>
      <c r="W251" s="517">
        <f>AVERAGE('monthly data'!BJ249:BL249)</f>
        <v>44.724834450676816</v>
      </c>
      <c r="X251" s="517">
        <f>AVERAGE('monthly data'!BM249:BO249)</f>
        <v>44.760553826916464</v>
      </c>
      <c r="Y251" s="517">
        <f>AVERAGE('monthly data'!BP249:BR249)</f>
        <v>43.665013168756367</v>
      </c>
      <c r="Z251" s="517">
        <f>AVERAGE('monthly data'!BS249:BU249)</f>
        <v>43.330517999013303</v>
      </c>
      <c r="AA251" s="517">
        <f>AVERAGE('monthly data'!BV249:BX249)</f>
        <v>65.064083183076889</v>
      </c>
      <c r="AB251" s="517">
        <f>AVERAGE('monthly data'!BY249:CA249)</f>
        <v>80.923621294019597</v>
      </c>
      <c r="AC251" s="517">
        <f>AVERAGE('monthly data'!CB249:CD249)</f>
        <v>79.982526141698955</v>
      </c>
      <c r="AD251" s="517">
        <f>AVERAGE('monthly data'!CE249:CG249)</f>
        <v>85.782587389433345</v>
      </c>
      <c r="AE251" s="517">
        <f>AVERAGE('monthly data'!CH249:CJ249)</f>
        <v>94.741583851661858</v>
      </c>
      <c r="AF251" s="517">
        <f>AVERAGE('monthly data'!CK249:CM249)</f>
        <v>111.78646353310999</v>
      </c>
      <c r="AG251" s="517">
        <f>AVERAGE('monthly data'!CN249:CP249)</f>
        <v>58.100102752528301</v>
      </c>
      <c r="AH251" s="517">
        <f>AVERAGE('monthly data'!CQ249:CS249)</f>
        <v>10.906452932155929</v>
      </c>
      <c r="AI251" s="517">
        <f>AVERAGE('monthly data'!CT249:CV249)</f>
        <v>0</v>
      </c>
      <c r="AJ251" s="517">
        <f>AVERAGE('monthly data'!CW249:CY249)</f>
        <v>0</v>
      </c>
      <c r="AK251" s="517">
        <f>AVERAGE('monthly data'!CZ249:DB249)</f>
        <v>0</v>
      </c>
      <c r="AL251" s="517">
        <f>AVERAGE('monthly data'!DC249:DE249)</f>
        <v>0</v>
      </c>
      <c r="AM251" s="517">
        <f>AVERAGE('monthly data'!DF249:DH249)</f>
        <v>0</v>
      </c>
      <c r="AN251" s="517">
        <f>AVERAGE('monthly data'!DI249:DK249)</f>
        <v>0</v>
      </c>
      <c r="AO251" s="517">
        <f>AVERAGE('monthly data'!DL249:DN249)</f>
        <v>0</v>
      </c>
      <c r="AP251" s="517">
        <f>AVERAGE('monthly data'!DO249:DQ249)</f>
        <v>0</v>
      </c>
      <c r="AQ251" s="517">
        <f>AVERAGE('monthly data'!DR249:DT249)</f>
        <v>0</v>
      </c>
      <c r="AR251" s="517">
        <f>AVERAGE('monthly data'!DU249:DW249)</f>
        <v>0</v>
      </c>
      <c r="AS251" s="517">
        <f>AVERAGE('monthly data'!DX249:DZ249)</f>
        <v>0</v>
      </c>
      <c r="AT251" s="517">
        <f>AVERAGE('monthly data'!EA249:EC249)</f>
        <v>0</v>
      </c>
      <c r="AU251" s="517">
        <f>AVERAGE('monthly data'!ED249:EF249)</f>
        <v>0</v>
      </c>
      <c r="AV251" s="517">
        <f>AVERAGE('monthly data'!EG249:EI249)</f>
        <v>0</v>
      </c>
      <c r="AW251" s="517">
        <f>AVERAGE('monthly data'!EJ249:EL249)</f>
        <v>0</v>
      </c>
      <c r="AX251" s="517">
        <f>AVERAGE('monthly data'!EM249:EO249)</f>
        <v>0</v>
      </c>
      <c r="AY251" s="517">
        <f>AVERAGE('monthly data'!EP249:ER249)</f>
        <v>0</v>
      </c>
      <c r="AZ251" s="517">
        <f>AVERAGE('monthly data'!ES249:EU249)</f>
        <v>0</v>
      </c>
      <c r="BA251" s="517">
        <f>AVERAGE('monthly data'!EV249:EX249)</f>
        <v>0</v>
      </c>
      <c r="BB251" s="517">
        <f>AVERAGE('monthly data'!EY249:FA249)</f>
        <v>0</v>
      </c>
      <c r="BC251" s="517">
        <f>AVERAGE('monthly data'!FB249:FD249)</f>
        <v>0</v>
      </c>
      <c r="BD251" s="517">
        <f>AVERAGE('monthly data'!FE249:FG249)</f>
        <v>0</v>
      </c>
      <c r="BE251" s="517">
        <f>AVERAGE('monthly data'!FH249:FJ249)</f>
        <v>0</v>
      </c>
      <c r="BF251" s="517">
        <f>AVERAGE('monthly data'!FK249:FM249)</f>
        <v>0</v>
      </c>
      <c r="BG251" s="517">
        <f>AVERAGE('monthly data'!FN249:FP249)</f>
        <v>0</v>
      </c>
      <c r="BH251" s="517">
        <f>AVERAGE('monthly data'!FQ249:FS249)</f>
        <v>0</v>
      </c>
      <c r="BI251" s="517">
        <f>AVERAGE('monthly data'!FT249:FV249)</f>
        <v>0</v>
      </c>
      <c r="BJ251" s="517">
        <f>AVERAGE('monthly data'!FW249:FY249)</f>
        <v>2.2582685210000002</v>
      </c>
      <c r="BK251" s="517">
        <f>AVERAGE('monthly data'!FZ249:GB249)</f>
        <v>8.060988188333333</v>
      </c>
      <c r="BL251" s="517">
        <f>AVERAGE('monthly data'!GC249:GE249)</f>
        <v>10.057348642666666</v>
      </c>
      <c r="BM251" s="517">
        <f>AVERAGE('monthly data'!GF249:GH249)</f>
        <v>11.991660131000001</v>
      </c>
      <c r="BN251" s="517">
        <f>AVERAGE('monthly data'!GI249:GK249)</f>
        <v>12.806473064</v>
      </c>
      <c r="BO251" s="517">
        <f>AVERAGE('monthly data'!GL249:GN249)</f>
        <v>15.886661366333334</v>
      </c>
      <c r="BP251" s="517">
        <f>AVERAGE('monthly data'!GO249:GQ249)</f>
        <v>18.502723451000005</v>
      </c>
      <c r="BQ251" s="517">
        <f>AVERAGE('monthly data'!GR249:GT249)</f>
        <v>20.058311541000005</v>
      </c>
      <c r="BR251" s="517">
        <f>AVERAGE('monthly data'!GU249:GW249)</f>
        <v>20.681005947000003</v>
      </c>
      <c r="BS251" s="517">
        <f>AVERAGE('monthly data'!GX249:GZ249)</f>
        <v>21.281989396333334</v>
      </c>
      <c r="BT251" s="517">
        <f>AVERAGE('monthly data'!HA249:HC249)</f>
        <v>22.095575187666668</v>
      </c>
      <c r="BU251" s="517">
        <f>AVERAGE('monthly data'!HD249:HF249)</f>
        <v>22.352122221000002</v>
      </c>
      <c r="BV251" s="517">
        <f>AVERAGE('monthly data'!HG249:HI249)</f>
        <v>22.352122221000002</v>
      </c>
      <c r="BW251" s="517">
        <f>AVERAGE('monthly data'!HJ249:HL249)</f>
        <v>22.352122221000002</v>
      </c>
      <c r="BX251" s="517">
        <f>AVERAGE('monthly data'!HM249:HO249)</f>
        <v>22.352122221000002</v>
      </c>
      <c r="BY251" s="517">
        <f>AVERAGE('monthly data'!HP249:HR249)</f>
        <v>21.885455550333333</v>
      </c>
      <c r="BZ251" s="517">
        <f>AVERAGE('monthly data'!HS249:HU249)</f>
        <v>21.652122209000002</v>
      </c>
      <c r="CA251" s="517">
        <f>AVERAGE('monthly data'!HV249:HX249)</f>
        <v>21.652122209000002</v>
      </c>
      <c r="CB251" s="517">
        <f>AVERAGE('monthly data'!HY249:IA249)</f>
        <v>21.652122209000002</v>
      </c>
      <c r="CC251" s="517">
        <f>AVERAGE('monthly data'!IB249:ID249)</f>
        <v>20.029312736333335</v>
      </c>
      <c r="CD251" s="517">
        <f>AVERAGE('monthly data'!IE249:IG249)</f>
        <v>16.537997237999999</v>
      </c>
      <c r="CE251" s="517">
        <f>AVERAGE('monthly data'!IH249:IJ249)</f>
        <v>13.691937587666667</v>
      </c>
      <c r="CF251" s="517">
        <f>AVERAGE('monthly data'!IK249:IM249)</f>
        <v>12.749817226666666</v>
      </c>
      <c r="CG251" s="517">
        <f>AVERAGE('monthly data'!IN249:IP249)</f>
        <v>10.785516951</v>
      </c>
      <c r="CH251" s="517">
        <f>AVERAGE('monthly data'!IQ249:IS249)</f>
        <v>9.5456495789999991</v>
      </c>
      <c r="CI251" s="517">
        <f>AVERAGE('monthly data'!IT249:IV249)</f>
        <v>6.2938280543333347</v>
      </c>
      <c r="CJ251" s="517">
        <f>AVERAGE('monthly data'!IW249:IY249)</f>
        <v>4.353777934</v>
      </c>
      <c r="CK251" s="517">
        <f>AVERAGE('monthly data'!IZ249:JB249)</f>
        <v>2.654871564</v>
      </c>
      <c r="CL251" s="517">
        <f>AVERAGE('monthly data'!JC249:JE249)</f>
        <v>1.3706243766666668</v>
      </c>
      <c r="CM251" s="517">
        <f>AVERAGE('monthly data'!JF249:JH249)</f>
        <v>1.67111593</v>
      </c>
      <c r="CN251" s="517">
        <f>AVERAGE('monthly data'!JI249:JK249)</f>
        <v>1.1580218633333332</v>
      </c>
      <c r="CO251" s="517">
        <f>AVERAGE('monthly data'!JL249:JN249)</f>
        <v>0.30049160999999996</v>
      </c>
      <c r="CP251" s="517">
        <f>AVERAGE('monthly data'!JO249:JQ249)</f>
        <v>0</v>
      </c>
      <c r="CQ251" s="517">
        <f>AVERAGE('monthly data'!JR249:JT249)</f>
        <v>0</v>
      </c>
      <c r="CR251" s="517">
        <f>AVERAGE('monthly data'!JU249:JW249)</f>
        <v>0</v>
      </c>
      <c r="CS251" s="517">
        <f>AVERAGE('monthly data'!JX249:JZ249)</f>
        <v>0</v>
      </c>
      <c r="CT251" s="517">
        <f>AVERAGE('monthly data'!KA249:KC249)</f>
        <v>0</v>
      </c>
      <c r="CU251" s="517">
        <f>AVERAGE('monthly data'!KD249:KF249)</f>
        <v>0</v>
      </c>
      <c r="CV251" s="517">
        <f>AVERAGE('monthly data'!KG249:KI249)</f>
        <v>0</v>
      </c>
      <c r="CW251" s="517">
        <f>AVERAGE('monthly data'!KJ249:KL249)</f>
        <v>0</v>
      </c>
      <c r="CX251" s="517">
        <f>AVERAGE('monthly data'!KM249:KO249)</f>
        <v>0</v>
      </c>
      <c r="CY251" s="517">
        <f>AVERAGE('monthly data'!KP249:KR249)</f>
        <v>0</v>
      </c>
      <c r="CZ251" s="517">
        <f>AVERAGE('monthly data'!KS249:KU249)</f>
        <v>0</v>
      </c>
      <c r="DA251" s="517">
        <f>AVERAGE('monthly data'!KV249:KX249)</f>
        <v>0</v>
      </c>
      <c r="DB251" s="517">
        <f>AVERAGE('monthly data'!KY249:LA249)</f>
        <v>0</v>
      </c>
      <c r="DC251" s="517"/>
      <c r="DD251" s="517"/>
      <c r="DE251" s="517"/>
      <c r="DF251" s="517"/>
      <c r="DG251" s="517"/>
      <c r="DH251" s="517"/>
      <c r="DI251" s="517"/>
      <c r="DJ251" s="517"/>
      <c r="DK251" s="517"/>
      <c r="DL251" s="517"/>
      <c r="DM251" s="517"/>
      <c r="DN251" s="517"/>
      <c r="DO251" s="517"/>
      <c r="DP251" s="517"/>
      <c r="DQ251" s="517"/>
      <c r="DR251" s="517"/>
      <c r="DS251" s="517"/>
      <c r="DT251" s="517"/>
      <c r="DU251" s="517"/>
      <c r="DV251" s="517"/>
      <c r="DW251" s="517"/>
      <c r="DX251" s="517"/>
      <c r="DY251" s="517"/>
      <c r="DZ251" s="517"/>
    </row>
    <row r="252" spans="2:130">
      <c r="B252" s="513" t="s">
        <v>579</v>
      </c>
      <c r="C252" s="517">
        <f>AVERAGE('monthly data'!B250:D250)</f>
        <v>0</v>
      </c>
      <c r="D252" s="517">
        <f>AVERAGE('monthly data'!E250:G250)</f>
        <v>0</v>
      </c>
      <c r="E252" s="517">
        <f>AVERAGE('monthly data'!H250:J250)</f>
        <v>0</v>
      </c>
      <c r="F252" s="517">
        <f>AVERAGE('monthly data'!K250:M250)</f>
        <v>0</v>
      </c>
      <c r="G252" s="517">
        <f>AVERAGE('monthly data'!N250:P250)</f>
        <v>0</v>
      </c>
      <c r="H252" s="517">
        <f>AVERAGE('monthly data'!Q250:S250)</f>
        <v>0</v>
      </c>
      <c r="I252" s="517">
        <f>AVERAGE('monthly data'!T250:V250)</f>
        <v>0</v>
      </c>
      <c r="J252" s="517">
        <f>AVERAGE('monthly data'!W250:Y250)</f>
        <v>0</v>
      </c>
      <c r="K252" s="517">
        <f>AVERAGE('monthly data'!Z250:AB250)</f>
        <v>0</v>
      </c>
      <c r="L252" s="517">
        <f>AVERAGE('monthly data'!AC250:AE250)</f>
        <v>0</v>
      </c>
      <c r="M252" s="517">
        <f>AVERAGE('monthly data'!AF250:AH250)</f>
        <v>0</v>
      </c>
      <c r="N252" s="517">
        <f>AVERAGE('monthly data'!AI250:AK250)</f>
        <v>0</v>
      </c>
      <c r="O252" s="517">
        <f>AVERAGE('monthly data'!AL250:AN250)</f>
        <v>0</v>
      </c>
      <c r="P252" s="517">
        <f>AVERAGE('monthly data'!AO250:AQ250)</f>
        <v>0</v>
      </c>
      <c r="Q252" s="517">
        <f>AVERAGE('monthly data'!AR250:AT250)</f>
        <v>0</v>
      </c>
      <c r="R252" s="517">
        <f>AVERAGE('monthly data'!AU250:AW250)</f>
        <v>0</v>
      </c>
      <c r="S252" s="517">
        <f>AVERAGE('monthly data'!AX250:AZ250)</f>
        <v>-1.146269</v>
      </c>
      <c r="T252" s="517">
        <f>AVERAGE('monthly data'!BA250:BC250)</f>
        <v>-1.2379463333333334</v>
      </c>
      <c r="U252" s="517">
        <f>AVERAGE('monthly data'!BD250:BF250)</f>
        <v>-1.8590780000000002</v>
      </c>
      <c r="V252" s="517">
        <f>AVERAGE('monthly data'!BG250:BI250)</f>
        <v>-1.9559623333333336</v>
      </c>
      <c r="W252" s="517">
        <f>AVERAGE('monthly data'!BJ250:BL250)</f>
        <v>-1.4473510000000003</v>
      </c>
      <c r="X252" s="517">
        <f>AVERAGE('monthly data'!BM250:BO250)</f>
        <v>-1.0221193333333336</v>
      </c>
      <c r="Y252" s="517">
        <f>AVERAGE('monthly data'!BP250:BR250)</f>
        <v>-1.2368636666666666</v>
      </c>
      <c r="Z252" s="517">
        <f>AVERAGE('monthly data'!BS250:BU250)</f>
        <v>-1.0729286666666666</v>
      </c>
      <c r="AA252" s="517">
        <f>AVERAGE('monthly data'!BV250:BX250)</f>
        <v>-1.0609200000000001</v>
      </c>
      <c r="AB252" s="517">
        <f>AVERAGE('monthly data'!BY250:CA250)</f>
        <v>-0.95342666666666664</v>
      </c>
      <c r="AC252" s="517">
        <f>AVERAGE('monthly data'!CB250:CD250)</f>
        <v>-0.94587766666666662</v>
      </c>
      <c r="AD252" s="517">
        <f>AVERAGE('monthly data'!CE250:CG250)</f>
        <v>-1.1697900000000001</v>
      </c>
      <c r="AE252" s="517">
        <f>AVERAGE('monthly data'!CH250:CJ250)</f>
        <v>-0.94015000000000015</v>
      </c>
      <c r="AF252" s="517">
        <f>AVERAGE('monthly data'!CK250:CM250)</f>
        <v>-0.81151999999999991</v>
      </c>
      <c r="AG252" s="517">
        <f>AVERAGE('monthly data'!CN250:CP250)</f>
        <v>-0.84500999999999993</v>
      </c>
      <c r="AH252" s="517">
        <f>AVERAGE('monthly data'!CQ250:CS250)</f>
        <v>-0.93593333333333339</v>
      </c>
      <c r="AI252" s="517">
        <f>AVERAGE('monthly data'!CT250:CV250)</f>
        <v>-0.87204666666666675</v>
      </c>
      <c r="AJ252" s="517">
        <f>AVERAGE('monthly data'!CW250:CY250)</f>
        <v>-0.7991233333333333</v>
      </c>
      <c r="AK252" s="517">
        <f>AVERAGE('monthly data'!CZ250:DB250)</f>
        <v>-0.9126833333333334</v>
      </c>
      <c r="AL252" s="517">
        <f>AVERAGE('monthly data'!DC250:DE250)</f>
        <v>-0.6503133333333333</v>
      </c>
      <c r="AM252" s="517">
        <f>AVERAGE('monthly data'!DF250:DH250)</f>
        <v>-1.1043966666666667</v>
      </c>
      <c r="AN252" s="517">
        <f>AVERAGE('monthly data'!DI250:DK250)</f>
        <v>-1.1009466666666667</v>
      </c>
      <c r="AO252" s="517">
        <f>AVERAGE('monthly data'!DL250:DN250)</f>
        <v>-1.1207</v>
      </c>
      <c r="AP252" s="517">
        <f>AVERAGE('monthly data'!DO250:DQ250)</f>
        <v>-1.0428033333333333</v>
      </c>
      <c r="AQ252" s="517">
        <f>AVERAGE('monthly data'!DR250:DT250)</f>
        <v>-0.7088266666666666</v>
      </c>
      <c r="AR252" s="517">
        <f>AVERAGE('monthly data'!DU250:DW250)</f>
        <v>-0.72977333333333327</v>
      </c>
      <c r="AS252" s="517">
        <f>AVERAGE('monthly data'!DX250:DZ250)</f>
        <v>-0.37420000000000003</v>
      </c>
      <c r="AT252" s="517">
        <f>AVERAGE('monthly data'!EA250:EC250)</f>
        <v>-0.61170666666666673</v>
      </c>
      <c r="AU252" s="517">
        <f>AVERAGE('monthly data'!ED250:EF250)</f>
        <v>-0.48465666666666668</v>
      </c>
      <c r="AV252" s="517">
        <f>AVERAGE('monthly data'!EG250:EI250)</f>
        <v>-0.4813433333333334</v>
      </c>
      <c r="AW252" s="517">
        <f>AVERAGE('monthly data'!EJ250:EL250)</f>
        <v>-0.81477333333333324</v>
      </c>
      <c r="AX252" s="517">
        <f>AVERAGE('monthly data'!EM250:EO250)</f>
        <v>-1.5120733333333334</v>
      </c>
      <c r="AY252" s="517">
        <f>AVERAGE('monthly data'!EP250:ER250)</f>
        <v>-0.93087000000000009</v>
      </c>
      <c r="AZ252" s="517">
        <f>AVERAGE('monthly data'!ES250:EU250)</f>
        <v>-0.46514666666666665</v>
      </c>
      <c r="BA252" s="517">
        <f>AVERAGE('monthly data'!EV250:EX250)</f>
        <v>-1.54776</v>
      </c>
      <c r="BB252" s="517">
        <f>AVERAGE('monthly data'!EY250:FA250)</f>
        <v>-1.66781</v>
      </c>
      <c r="BC252" s="517">
        <f>AVERAGE('monthly data'!FB250:FD250)</f>
        <v>-0.64252666666666669</v>
      </c>
      <c r="BD252" s="517">
        <f>AVERAGE('monthly data'!FE250:FG250)</f>
        <v>-0.37993666666666664</v>
      </c>
      <c r="BE252" s="517">
        <f>AVERAGE('monthly data'!FH250:FJ250)</f>
        <v>-0.34709333333333331</v>
      </c>
      <c r="BF252" s="517">
        <f>AVERAGE('monthly data'!FK250:FM250)</f>
        <v>-0.38111333333333336</v>
      </c>
      <c r="BG252" s="517">
        <f>AVERAGE('monthly data'!FN250:FP250)</f>
        <v>-0.4093533333333334</v>
      </c>
      <c r="BH252" s="517">
        <f>AVERAGE('monthly data'!FQ250:FS250)</f>
        <v>-0.54871333333333328</v>
      </c>
      <c r="BI252" s="517">
        <f>AVERAGE('monthly data'!FT250:FV250)</f>
        <v>-1.4769533333333333</v>
      </c>
      <c r="BJ252" s="517">
        <f>AVERAGE('monthly data'!FW250:FY250)</f>
        <v>-1.8999999999999997</v>
      </c>
      <c r="BK252" s="517">
        <f>AVERAGE('monthly data'!FZ250:GB250)</f>
        <v>-1.9154066666666667</v>
      </c>
      <c r="BL252" s="517">
        <f>AVERAGE('monthly data'!GC250:GE250)</f>
        <v>-2.7174666666666667</v>
      </c>
      <c r="BM252" s="517">
        <f>AVERAGE('monthly data'!GF250:GH250)</f>
        <v>-4.3</v>
      </c>
      <c r="BN252" s="517">
        <f>AVERAGE('monthly data'!GI250:GK250)</f>
        <v>-0.63486666666666669</v>
      </c>
      <c r="BO252" s="517">
        <f>AVERAGE('monthly data'!GL250:GN250)</f>
        <v>-0.58001000000000003</v>
      </c>
      <c r="BP252" s="517">
        <f>AVERAGE('monthly data'!GO250:GQ250)</f>
        <v>-0.56728666666666661</v>
      </c>
      <c r="BQ252" s="517">
        <f>AVERAGE('monthly data'!GR250:GT250)</f>
        <v>-0.80975333333333344</v>
      </c>
      <c r="BR252" s="517">
        <f>AVERAGE('monthly data'!GU250:GW250)</f>
        <v>-0.96503000000000005</v>
      </c>
      <c r="BS252" s="517">
        <f>AVERAGE('monthly data'!GX250:GZ250)</f>
        <v>-1.4569666666666665</v>
      </c>
      <c r="BT252" s="517">
        <f>AVERAGE('monthly data'!HA250:HC250)</f>
        <v>-1.9987700000000002</v>
      </c>
      <c r="BU252" s="517">
        <f>AVERAGE('monthly data'!HD250:HF250)</f>
        <v>-2.1445533333333331</v>
      </c>
      <c r="BV252" s="517">
        <f>AVERAGE('monthly data'!HG250:HI250)</f>
        <v>-2.216156666666667</v>
      </c>
      <c r="BW252" s="517">
        <f>AVERAGE('monthly data'!HJ250:HL250)</f>
        <v>-2.7554433333333335</v>
      </c>
      <c r="BX252" s="517">
        <f>AVERAGE('monthly data'!HM250:HO250)</f>
        <v>-3.0013233333333336</v>
      </c>
      <c r="BY252" s="517">
        <f>AVERAGE('monthly data'!HP250:HR250)</f>
        <v>-4.6954500000000001</v>
      </c>
      <c r="BZ252" s="517">
        <f>AVERAGE('monthly data'!HS250:HU250)</f>
        <v>-4.7373633333333336</v>
      </c>
      <c r="CA252" s="517">
        <f>AVERAGE('monthly data'!HV250:HX250)</f>
        <v>-5.4318866666666663</v>
      </c>
      <c r="CB252" s="517">
        <f>AVERAGE('monthly data'!HY250:IA250)</f>
        <v>0</v>
      </c>
      <c r="CC252" s="517">
        <f>AVERAGE('monthly data'!IB250:ID250)</f>
        <v>0</v>
      </c>
      <c r="CD252" s="517">
        <f>AVERAGE('monthly data'!IE250:IG250)</f>
        <v>0</v>
      </c>
      <c r="CE252" s="517">
        <f>AVERAGE('monthly data'!IH250:IJ250)</f>
        <v>0</v>
      </c>
      <c r="CF252" s="517">
        <f>AVERAGE('monthly data'!IK250:IM250)</f>
        <v>0</v>
      </c>
      <c r="CG252" s="517">
        <f>AVERAGE('monthly data'!IN250:IP250)</f>
        <v>0</v>
      </c>
      <c r="CH252" s="517">
        <f>AVERAGE('monthly data'!IQ250:IS250)</f>
        <v>0</v>
      </c>
      <c r="CI252" s="517">
        <f>AVERAGE('monthly data'!IT250:IV250)</f>
        <v>0</v>
      </c>
      <c r="CJ252" s="517">
        <f>AVERAGE('monthly data'!IW250:IY250)</f>
        <v>0</v>
      </c>
      <c r="CK252" s="517">
        <f>AVERAGE('monthly data'!IZ250:JB250)</f>
        <v>0</v>
      </c>
      <c r="CL252" s="517">
        <f>AVERAGE('monthly data'!JC250:JE250)</f>
        <v>0</v>
      </c>
      <c r="CM252" s="517">
        <f>AVERAGE('monthly data'!JF250:JH250)</f>
        <v>0</v>
      </c>
      <c r="CN252" s="517">
        <f>AVERAGE('monthly data'!JI250:JK250)</f>
        <v>0</v>
      </c>
      <c r="CO252" s="517">
        <f>AVERAGE('monthly data'!JL250:JN250)</f>
        <v>0</v>
      </c>
      <c r="CP252" s="517">
        <f>AVERAGE('monthly data'!JO250:JQ250)</f>
        <v>0</v>
      </c>
      <c r="CQ252" s="517">
        <f>AVERAGE('monthly data'!JR250:JT250)</f>
        <v>0</v>
      </c>
      <c r="CR252" s="517">
        <f>AVERAGE('monthly data'!JU250:JW250)</f>
        <v>0</v>
      </c>
      <c r="CS252" s="517">
        <f>AVERAGE('monthly data'!JX250:JZ250)</f>
        <v>0</v>
      </c>
      <c r="CT252" s="517">
        <f>AVERAGE('monthly data'!KA250:KC250)</f>
        <v>0</v>
      </c>
      <c r="CU252" s="517">
        <f>AVERAGE('monthly data'!KD250:KF250)</f>
        <v>0</v>
      </c>
      <c r="CV252" s="517">
        <f>AVERAGE('monthly data'!KG250:KI250)</f>
        <v>0</v>
      </c>
      <c r="CW252" s="517">
        <f>AVERAGE('monthly data'!KJ250:KL250)</f>
        <v>0</v>
      </c>
      <c r="CX252" s="517">
        <f>AVERAGE('monthly data'!KM250:KO250)</f>
        <v>0</v>
      </c>
      <c r="CY252" s="517">
        <f>AVERAGE('monthly data'!KP250:KR250)</f>
        <v>0</v>
      </c>
      <c r="CZ252" s="517">
        <f>AVERAGE('monthly data'!KS250:KU250)</f>
        <v>0</v>
      </c>
      <c r="DA252" s="517">
        <f>AVERAGE('monthly data'!KV250:KX250)</f>
        <v>0</v>
      </c>
      <c r="DB252" s="517">
        <f>AVERAGE('monthly data'!KY250:LA250)</f>
        <v>0</v>
      </c>
      <c r="DC252" s="517"/>
      <c r="DD252" s="517"/>
      <c r="DE252" s="517"/>
      <c r="DF252" s="517"/>
      <c r="DG252" s="517"/>
      <c r="DH252" s="517"/>
      <c r="DI252" s="517"/>
      <c r="DJ252" s="517"/>
      <c r="DK252" s="517"/>
      <c r="DL252" s="517"/>
      <c r="DM252" s="517"/>
      <c r="DN252" s="517"/>
      <c r="DO252" s="517"/>
      <c r="DP252" s="517"/>
      <c r="DQ252" s="517"/>
      <c r="DR252" s="517"/>
      <c r="DS252" s="517"/>
      <c r="DT252" s="517"/>
      <c r="DU252" s="517"/>
      <c r="DV252" s="517"/>
      <c r="DW252" s="517"/>
      <c r="DX252" s="517"/>
      <c r="DY252" s="517"/>
      <c r="DZ252" s="517"/>
    </row>
    <row r="253" spans="2:130">
      <c r="B253" s="513" t="s">
        <v>580</v>
      </c>
      <c r="C253" s="517">
        <f>AVERAGE('monthly data'!B251:D251)</f>
        <v>1.2753333333333334</v>
      </c>
      <c r="D253" s="517">
        <f>AVERAGE('monthly data'!E251:G251)</f>
        <v>0.97899999999999998</v>
      </c>
      <c r="E253" s="517">
        <f>AVERAGE('monthly data'!H251:J251)</f>
        <v>1.0257666666666667</v>
      </c>
      <c r="F253" s="517">
        <f>AVERAGE('monthly data'!K251:M251)</f>
        <v>1.0320333333333334</v>
      </c>
      <c r="G253" s="517">
        <f>AVERAGE('monthly data'!N251:P251)</f>
        <v>1.1116000000000001</v>
      </c>
      <c r="H253" s="517">
        <f>AVERAGE('monthly data'!Q251:S251)</f>
        <v>1.0434666666666668</v>
      </c>
      <c r="I253" s="517">
        <f>AVERAGE('monthly data'!T251:V251)</f>
        <v>0.92366666666666664</v>
      </c>
      <c r="J253" s="517">
        <f>AVERAGE('monthly data'!W251:Y251)</f>
        <v>0.90773333333333339</v>
      </c>
      <c r="K253" s="517">
        <f>AVERAGE('monthly data'!Z251:AB251)</f>
        <v>0.98916666666666675</v>
      </c>
      <c r="L253" s="517">
        <f>AVERAGE('monthly data'!AC251:AE251)</f>
        <v>0.82790000000000008</v>
      </c>
      <c r="M253" s="517">
        <f>AVERAGE('monthly data'!AF251:AH251)</f>
        <v>0.80549999999999999</v>
      </c>
      <c r="N253" s="517">
        <f>AVERAGE('monthly data'!AI251:AK251)</f>
        <v>0.77143333333333342</v>
      </c>
      <c r="O253" s="517">
        <f>AVERAGE('monthly data'!AL251:AN251)</f>
        <v>1.025871</v>
      </c>
      <c r="P253" s="517">
        <f>AVERAGE('monthly data'!AO251:AQ251)</f>
        <v>0.83830800000000005</v>
      </c>
      <c r="Q253" s="517">
        <f>AVERAGE('monthly data'!AR251:AT251)</f>
        <v>0.9993723333333332</v>
      </c>
      <c r="R253" s="517">
        <f>AVERAGE('monthly data'!AU251:AW251)</f>
        <v>1.2324656666666665</v>
      </c>
      <c r="S253" s="517">
        <f>AVERAGE('monthly data'!AX251:AZ251)</f>
        <v>0.90558266666666665</v>
      </c>
      <c r="T253" s="517">
        <f>AVERAGE('monthly data'!BA251:BC251)</f>
        <v>0.96734533333333328</v>
      </c>
      <c r="U253" s="517">
        <f>AVERAGE('monthly data'!BD251:BF251)</f>
        <v>0.68921166666666667</v>
      </c>
      <c r="V253" s="517">
        <f>AVERAGE('monthly data'!BG251:BI251)</f>
        <v>0.5587186666666667</v>
      </c>
      <c r="W253" s="517">
        <f>AVERAGE('monthly data'!BJ251:BL251)</f>
        <v>0.76026166666666661</v>
      </c>
      <c r="X253" s="517">
        <f>AVERAGE('monthly data'!BM251:BO251)</f>
        <v>0.88475333333333339</v>
      </c>
      <c r="Y253" s="517">
        <f>AVERAGE('monthly data'!BP251:BR251)</f>
        <v>0.90715533333333331</v>
      </c>
      <c r="Z253" s="517">
        <f>AVERAGE('monthly data'!BS251:BU251)</f>
        <v>0.78590966666666662</v>
      </c>
      <c r="AA253" s="517">
        <f>AVERAGE('monthly data'!BV251:BX251)</f>
        <v>0.95645633333333324</v>
      </c>
      <c r="AB253" s="517">
        <f>AVERAGE('monthly data'!BY251:CA251)</f>
        <v>1.1850463333333332</v>
      </c>
      <c r="AC253" s="517">
        <f>AVERAGE('monthly data'!CB251:CD251)</f>
        <v>1.0680733333333332</v>
      </c>
      <c r="AD253" s="517">
        <f>AVERAGE('monthly data'!CE251:CG251)</f>
        <v>1.0847166666666668</v>
      </c>
      <c r="AE253" s="517">
        <f>AVERAGE('monthly data'!CH251:CJ251)</f>
        <v>1.5831033333333331</v>
      </c>
      <c r="AF253" s="517">
        <f>AVERAGE('monthly data'!CK251:CM251)</f>
        <v>1.6677366666666666</v>
      </c>
      <c r="AG253" s="517">
        <f>AVERAGE('monthly data'!CN251:CP251)</f>
        <v>2.3674633333333333</v>
      </c>
      <c r="AH253" s="517">
        <f>AVERAGE('monthly data'!CQ251:CS251)</f>
        <v>2.9916233333333331</v>
      </c>
      <c r="AI253" s="517">
        <f>AVERAGE('monthly data'!CT251:CV251)</f>
        <v>2.4068166666666668</v>
      </c>
      <c r="AJ253" s="517">
        <f>AVERAGE('monthly data'!CW251:CY251)</f>
        <v>2.6166166666666668</v>
      </c>
      <c r="AK253" s="517">
        <f>AVERAGE('monthly data'!CZ251:DB251)</f>
        <v>4.8774499999999996</v>
      </c>
      <c r="AL253" s="517">
        <f>AVERAGE('monthly data'!DC251:DE251)</f>
        <v>5.0488633333333333</v>
      </c>
      <c r="AM253" s="517">
        <f>AVERAGE('monthly data'!DF251:DH251)</f>
        <v>4.9943493333333331</v>
      </c>
      <c r="AN253" s="517">
        <f>AVERAGE('monthly data'!DI251:DK251)</f>
        <v>4.4515823333333335</v>
      </c>
      <c r="AO253" s="517">
        <f>AVERAGE('monthly data'!DL251:DN251)</f>
        <v>4.9871046666666672</v>
      </c>
      <c r="AP253" s="517">
        <f>AVERAGE('monthly data'!DO251:DQ251)</f>
        <v>4.7815116666666668</v>
      </c>
      <c r="AQ253" s="517">
        <f>AVERAGE('monthly data'!DR251:DT251)</f>
        <v>4.1679223333333333</v>
      </c>
      <c r="AR253" s="517">
        <f>AVERAGE('monthly data'!DU251:DW251)</f>
        <v>2.6368613333333335</v>
      </c>
      <c r="AS253" s="517">
        <f>AVERAGE('monthly data'!DX251:DZ251)</f>
        <v>2.2477873333333331</v>
      </c>
      <c r="AT253" s="517">
        <f>AVERAGE('monthly data'!EA251:EC251)</f>
        <v>1.9470323333333333</v>
      </c>
      <c r="AU253" s="517">
        <f>AVERAGE('monthly data'!ED251:EF251)</f>
        <v>2.5371779999999999</v>
      </c>
      <c r="AV253" s="517">
        <f>AVERAGE('monthly data'!EG251:EI251)</f>
        <v>2.2584813333333331</v>
      </c>
      <c r="AW253" s="517">
        <f>AVERAGE('monthly data'!EJ251:EL251)</f>
        <v>1.4895663333333331</v>
      </c>
      <c r="AX253" s="517">
        <f>AVERAGE('monthly data'!EM251:EO251)</f>
        <v>1.7517653333333334</v>
      </c>
      <c r="AY253" s="517">
        <f>AVERAGE('monthly data'!EP251:ER251)</f>
        <v>2.1502506666666665</v>
      </c>
      <c r="AZ253" s="517">
        <f>AVERAGE('monthly data'!ES251:EU251)</f>
        <v>1.8172563333333331</v>
      </c>
      <c r="BA253" s="517">
        <f>AVERAGE('monthly data'!EV251:EX251)</f>
        <v>1.7306936666666666</v>
      </c>
      <c r="BB253" s="517">
        <f>AVERAGE('monthly data'!EY251:FA251)</f>
        <v>2.4130030000000002</v>
      </c>
      <c r="BC253" s="517">
        <f>AVERAGE('monthly data'!FB251:FD251)</f>
        <v>1.459503</v>
      </c>
      <c r="BD253" s="517">
        <f>AVERAGE('monthly data'!FE251:FG251)</f>
        <v>2.7921546666666663</v>
      </c>
      <c r="BE253" s="517">
        <f>AVERAGE('monthly data'!FH251:FJ251)</f>
        <v>1.3942880000000002</v>
      </c>
      <c r="BF253" s="517">
        <f>AVERAGE('monthly data'!FK251:FM251)</f>
        <v>1.6713106666666662</v>
      </c>
      <c r="BG253" s="517">
        <f>AVERAGE('monthly data'!FN251:FP251)</f>
        <v>1.9780886666666666</v>
      </c>
      <c r="BH253" s="517">
        <f>AVERAGE('monthly data'!FQ251:FS251)</f>
        <v>2.2575217666666663</v>
      </c>
      <c r="BI253" s="517">
        <f>AVERAGE('monthly data'!FT251:FV251)</f>
        <v>1.9201733333333333</v>
      </c>
      <c r="BJ253" s="517">
        <f>AVERAGE('monthly data'!FW251:FY251)</f>
        <v>2.5631246666666665</v>
      </c>
      <c r="BK253" s="517">
        <f>AVERAGE('monthly data'!FZ251:GB251)</f>
        <v>2.7893903333333334</v>
      </c>
      <c r="BL253" s="517">
        <f>AVERAGE('monthly data'!GC251:GE251)</f>
        <v>2.8762713333333334</v>
      </c>
      <c r="BM253" s="517">
        <f>AVERAGE('monthly data'!GF251:GH251)</f>
        <v>2.9634826000000003</v>
      </c>
      <c r="BN253" s="517">
        <f>AVERAGE('monthly data'!GI251:GK251)</f>
        <v>3.0242720000000003</v>
      </c>
      <c r="BO253" s="517">
        <f>AVERAGE('monthly data'!GL251:GN251)</f>
        <v>2.3520366666666668</v>
      </c>
      <c r="BP253" s="517">
        <f>AVERAGE('monthly data'!GO251:GQ251)</f>
        <v>1.6981566431795667</v>
      </c>
      <c r="BQ253" s="517">
        <f>AVERAGE('monthly data'!GR251:GT251)</f>
        <v>4.0211853333333343</v>
      </c>
      <c r="BR253" s="517">
        <f>AVERAGE('monthly data'!GU251:GW251)</f>
        <v>3.4967873333333332</v>
      </c>
      <c r="BS253" s="517">
        <f>AVERAGE('monthly data'!GX251:GZ251)</f>
        <v>2.5057796666666667</v>
      </c>
      <c r="BT253" s="517">
        <f>AVERAGE('monthly data'!HA251:HC251)</f>
        <v>2.7195403333333332</v>
      </c>
      <c r="BU253" s="517">
        <f>AVERAGE('monthly data'!HD251:HF251)</f>
        <v>3.5694630000000003</v>
      </c>
      <c r="BV253" s="517">
        <f>AVERAGE('monthly data'!HG251:HI251)</f>
        <v>3.6605426666666663</v>
      </c>
      <c r="BW253" s="517">
        <f>AVERAGE('monthly data'!HJ251:HL251)</f>
        <v>0.83392233333333332</v>
      </c>
      <c r="BX253" s="517">
        <f>AVERAGE('monthly data'!HM251:HO251)</f>
        <v>0.97279333333333329</v>
      </c>
      <c r="BY253" s="517">
        <f>AVERAGE('monthly data'!HP251:HR251)</f>
        <v>0.92563833333333323</v>
      </c>
      <c r="BZ253" s="517">
        <f>AVERAGE('monthly data'!HS251:HU251)</f>
        <v>1.1735303333333333</v>
      </c>
      <c r="CA253" s="517">
        <f>AVERAGE('monthly data'!HV251:HX251)</f>
        <v>2.599069297964018</v>
      </c>
      <c r="CB253" s="517">
        <f>AVERAGE('monthly data'!HY251:IA251)</f>
        <v>2.6807990901182621</v>
      </c>
      <c r="CC253" s="517">
        <f>AVERAGE('monthly data'!IB251:ID251)</f>
        <v>4.3718344349577265</v>
      </c>
      <c r="CD253" s="517">
        <f>AVERAGE('monthly data'!IE251:IG251)</f>
        <v>10.827558880423943</v>
      </c>
      <c r="CE253" s="517">
        <f>AVERAGE('monthly data'!IH251:IJ251)</f>
        <v>11.845165478818615</v>
      </c>
      <c r="CF253" s="517">
        <f>AVERAGE('monthly data'!IK251:IM251)</f>
        <v>13.24499852971458</v>
      </c>
      <c r="CG253" s="517">
        <f>AVERAGE('monthly data'!IN251:IP251)</f>
        <v>10.753431424443292</v>
      </c>
      <c r="CH253" s="517">
        <f>AVERAGE('monthly data'!IQ251:IS251)</f>
        <v>8.1927293399562107</v>
      </c>
      <c r="CI253" s="517">
        <f>AVERAGE('monthly data'!IT251:IV251)</f>
        <v>16.869559824040863</v>
      </c>
      <c r="CJ253" s="517">
        <f>AVERAGE('monthly data'!IW251:IY251)</f>
        <v>39.897233854128281</v>
      </c>
      <c r="CK253" s="517">
        <f>AVERAGE('monthly data'!IZ251:JB251)</f>
        <v>39.104846431984036</v>
      </c>
      <c r="CL253" s="517">
        <f>AVERAGE('monthly data'!JC251:JE251)</f>
        <v>41.439314679934228</v>
      </c>
      <c r="CM253" s="517">
        <f>AVERAGE('monthly data'!JF251:JH251)</f>
        <v>45.287497508637919</v>
      </c>
      <c r="CN253" s="517">
        <f>AVERAGE('monthly data'!JI251:JK251)</f>
        <v>44.387310237135637</v>
      </c>
      <c r="CO253" s="517">
        <f>AVERAGE('monthly data'!JL251:JN251)</f>
        <v>43.40930422003035</v>
      </c>
      <c r="CP253" s="517">
        <f>AVERAGE('monthly data'!JO251:JQ251)</f>
        <v>44.331183926895612</v>
      </c>
      <c r="CQ253" s="517">
        <f>AVERAGE('monthly data'!JR251:JT251)</f>
        <v>78.005731821237646</v>
      </c>
      <c r="CR253" s="517">
        <f>AVERAGE('monthly data'!JU251:JW251)</f>
        <v>81.097047314975498</v>
      </c>
      <c r="CS253" s="517">
        <f>AVERAGE('monthly data'!JX251:JZ251)</f>
        <v>79.814588804581476</v>
      </c>
      <c r="CT253" s="517">
        <f>AVERAGE('monthly data'!KA251:KC251)</f>
        <v>89.19088579813706</v>
      </c>
      <c r="CU253" s="517">
        <f>AVERAGE('monthly data'!KD251:KF251)</f>
        <v>97.812799868516663</v>
      </c>
      <c r="CV253" s="517">
        <f>AVERAGE('monthly data'!KG251:KI251)</f>
        <v>119.09468460963666</v>
      </c>
      <c r="CW253" s="517">
        <f>AVERAGE('monthly data'!KJ251:KL251)</f>
        <v>128.77670120180335</v>
      </c>
      <c r="CX253" s="517">
        <f>AVERAGE('monthly data'!KM251:KO251)</f>
        <v>133.78687718111067</v>
      </c>
      <c r="CY253" s="517">
        <f>AVERAGE('monthly data'!KP251:KR251)</f>
        <v>114.68641726904666</v>
      </c>
      <c r="CZ253" s="517">
        <f>AVERAGE('monthly data'!KS251:KU251)</f>
        <v>125.15260228552836</v>
      </c>
      <c r="DA253" s="517">
        <f>AVERAGE('monthly data'!KV251:KX251)</f>
        <v>140.74435961163499</v>
      </c>
      <c r="DB253" s="517">
        <f>AVERAGE('monthly data'!KY251:LA251)</f>
        <v>137.80594510748935</v>
      </c>
      <c r="DC253" s="517"/>
      <c r="DD253" s="517"/>
      <c r="DE253" s="517"/>
      <c r="DF253" s="517"/>
      <c r="DG253" s="517"/>
      <c r="DH253" s="517"/>
      <c r="DI253" s="517"/>
      <c r="DJ253" s="517"/>
      <c r="DK253" s="517"/>
      <c r="DL253" s="517"/>
      <c r="DM253" s="517"/>
      <c r="DN253" s="517"/>
      <c r="DO253" s="517"/>
      <c r="DP253" s="517"/>
      <c r="DQ253" s="517"/>
      <c r="DR253" s="517"/>
      <c r="DS253" s="517"/>
      <c r="DT253" s="517"/>
      <c r="DU253" s="517"/>
      <c r="DV253" s="517"/>
      <c r="DW253" s="517"/>
      <c r="DX253" s="517"/>
      <c r="DY253" s="517"/>
      <c r="DZ253" s="517"/>
    </row>
    <row r="254" spans="2:130">
      <c r="B254" s="514" t="s">
        <v>581</v>
      </c>
      <c r="C254" s="517">
        <f>AVERAGE('monthly data'!B252:D252)</f>
        <v>0</v>
      </c>
      <c r="D254" s="517">
        <f>AVERAGE('monthly data'!E252:G252)</f>
        <v>0</v>
      </c>
      <c r="E254" s="517">
        <f>AVERAGE('monthly data'!H252:J252)</f>
        <v>0</v>
      </c>
      <c r="F254" s="517">
        <f>AVERAGE('monthly data'!K252:M252)</f>
        <v>0</v>
      </c>
      <c r="G254" s="517">
        <f>AVERAGE('monthly data'!N252:P252)</f>
        <v>0</v>
      </c>
      <c r="H254" s="517">
        <f>AVERAGE('monthly data'!Q252:S252)</f>
        <v>0</v>
      </c>
      <c r="I254" s="517">
        <f>AVERAGE('monthly data'!T252:V252)</f>
        <v>0</v>
      </c>
      <c r="J254" s="517">
        <f>AVERAGE('monthly data'!W252:Y252)</f>
        <v>0</v>
      </c>
      <c r="K254" s="517">
        <f>AVERAGE('monthly data'!Z252:AB252)</f>
        <v>0</v>
      </c>
      <c r="L254" s="517">
        <f>AVERAGE('monthly data'!AC252:AE252)</f>
        <v>0</v>
      </c>
      <c r="M254" s="517">
        <f>AVERAGE('monthly data'!AF252:AH252)</f>
        <v>0</v>
      </c>
      <c r="N254" s="517">
        <f>AVERAGE('monthly data'!AI252:AK252)</f>
        <v>0</v>
      </c>
      <c r="O254" s="517">
        <f>AVERAGE('monthly data'!AL252:AN252)</f>
        <v>0</v>
      </c>
      <c r="P254" s="517">
        <f>AVERAGE('monthly data'!AO252:AQ252)</f>
        <v>0</v>
      </c>
      <c r="Q254" s="517">
        <f>AVERAGE('monthly data'!AR252:AT252)</f>
        <v>0</v>
      </c>
      <c r="R254" s="517">
        <f>AVERAGE('monthly data'!AU252:AW252)</f>
        <v>0</v>
      </c>
      <c r="S254" s="517">
        <f>AVERAGE('monthly data'!AX252:AZ252)</f>
        <v>0</v>
      </c>
      <c r="T254" s="517">
        <f>AVERAGE('monthly data'!BA252:BC252)</f>
        <v>0</v>
      </c>
      <c r="U254" s="517">
        <f>AVERAGE('monthly data'!BD252:BF252)</f>
        <v>0</v>
      </c>
      <c r="V254" s="517">
        <f>AVERAGE('monthly data'!BG252:BI252)</f>
        <v>0</v>
      </c>
      <c r="W254" s="517">
        <f>AVERAGE('monthly data'!BJ252:BL252)</f>
        <v>0</v>
      </c>
      <c r="X254" s="517">
        <f>AVERAGE('monthly data'!BM252:BO252)</f>
        <v>0</v>
      </c>
      <c r="Y254" s="517">
        <f>AVERAGE('monthly data'!BP252:BR252)</f>
        <v>0</v>
      </c>
      <c r="Z254" s="517">
        <f>AVERAGE('monthly data'!BS252:BU252)</f>
        <v>0</v>
      </c>
      <c r="AA254" s="517">
        <f>AVERAGE('monthly data'!BV252:BX252)</f>
        <v>0</v>
      </c>
      <c r="AB254" s="517">
        <f>AVERAGE('monthly data'!BY252:CA252)</f>
        <v>0</v>
      </c>
      <c r="AC254" s="517">
        <f>AVERAGE('monthly data'!CB252:CD252)</f>
        <v>0</v>
      </c>
      <c r="AD254" s="517">
        <f>AVERAGE('monthly data'!CE252:CG252)</f>
        <v>0</v>
      </c>
      <c r="AE254" s="517">
        <f>AVERAGE('monthly data'!CH252:CJ252)</f>
        <v>0</v>
      </c>
      <c r="AF254" s="517">
        <f>AVERAGE('monthly data'!CK252:CM252)</f>
        <v>0</v>
      </c>
      <c r="AG254" s="517">
        <f>AVERAGE('monthly data'!CN252:CP252)</f>
        <v>0</v>
      </c>
      <c r="AH254" s="517">
        <f>AVERAGE('monthly data'!CQ252:CS252)</f>
        <v>0</v>
      </c>
      <c r="AI254" s="517">
        <f>AVERAGE('monthly data'!CT252:CV252)</f>
        <v>0</v>
      </c>
      <c r="AJ254" s="517">
        <f>AVERAGE('monthly data'!CW252:CY252)</f>
        <v>0</v>
      </c>
      <c r="AK254" s="517">
        <f>AVERAGE('monthly data'!CZ252:DB252)</f>
        <v>0</v>
      </c>
      <c r="AL254" s="517">
        <f>AVERAGE('monthly data'!DC252:DE252)</f>
        <v>0</v>
      </c>
      <c r="AM254" s="517">
        <f>AVERAGE('monthly data'!DF252:DH252)</f>
        <v>0</v>
      </c>
      <c r="AN254" s="517">
        <f>AVERAGE('monthly data'!DI252:DK252)</f>
        <v>0</v>
      </c>
      <c r="AO254" s="517">
        <f>AVERAGE('monthly data'!DL252:DN252)</f>
        <v>0</v>
      </c>
      <c r="AP254" s="517">
        <f>AVERAGE('monthly data'!DO252:DQ252)</f>
        <v>0</v>
      </c>
      <c r="AQ254" s="517">
        <f>AVERAGE('monthly data'!DR252:DT252)</f>
        <v>0</v>
      </c>
      <c r="AR254" s="517">
        <f>AVERAGE('monthly data'!DU252:DW252)</f>
        <v>0</v>
      </c>
      <c r="AS254" s="517">
        <f>AVERAGE('monthly data'!DX252:DZ252)</f>
        <v>0</v>
      </c>
      <c r="AT254" s="517">
        <f>AVERAGE('monthly data'!EA252:EC252)</f>
        <v>0</v>
      </c>
      <c r="AU254" s="517">
        <f>AVERAGE('monthly data'!ED252:EF252)</f>
        <v>0</v>
      </c>
      <c r="AV254" s="517">
        <f>AVERAGE('monthly data'!EG252:EI252)</f>
        <v>0</v>
      </c>
      <c r="AW254" s="517">
        <f>AVERAGE('monthly data'!EJ252:EL252)</f>
        <v>0</v>
      </c>
      <c r="AX254" s="517">
        <f>AVERAGE('monthly data'!EM252:EO252)</f>
        <v>0</v>
      </c>
      <c r="AY254" s="517">
        <f>AVERAGE('monthly data'!EP252:ER252)</f>
        <v>0</v>
      </c>
      <c r="AZ254" s="517">
        <f>AVERAGE('monthly data'!ES252:EU252)</f>
        <v>0</v>
      </c>
      <c r="BA254" s="517">
        <f>AVERAGE('monthly data'!EV252:EX252)</f>
        <v>0</v>
      </c>
      <c r="BB254" s="517">
        <f>AVERAGE('monthly data'!EY252:FA252)</f>
        <v>0</v>
      </c>
      <c r="BC254" s="517">
        <f>AVERAGE('monthly data'!FB252:FD252)</f>
        <v>0</v>
      </c>
      <c r="BD254" s="517">
        <f>AVERAGE('monthly data'!FE252:FG252)</f>
        <v>0</v>
      </c>
      <c r="BE254" s="517">
        <f>AVERAGE('monthly data'!FH252:FJ252)</f>
        <v>0</v>
      </c>
      <c r="BF254" s="517">
        <f>AVERAGE('monthly data'!FK252:FM252)</f>
        <v>0</v>
      </c>
      <c r="BG254" s="517">
        <f>AVERAGE('monthly data'!FN252:FP252)</f>
        <v>0</v>
      </c>
      <c r="BH254" s="517">
        <f>AVERAGE('monthly data'!FQ252:FS252)</f>
        <v>0</v>
      </c>
      <c r="BI254" s="517">
        <f>AVERAGE('monthly data'!FT252:FV252)</f>
        <v>0</v>
      </c>
      <c r="BJ254" s="517">
        <f>AVERAGE('monthly data'!FW252:FY252)</f>
        <v>0</v>
      </c>
      <c r="BK254" s="517">
        <f>AVERAGE('monthly data'!FZ252:GB252)</f>
        <v>0</v>
      </c>
      <c r="BL254" s="517">
        <f>AVERAGE('monthly data'!GC252:GE252)</f>
        <v>0</v>
      </c>
      <c r="BM254" s="517">
        <f>AVERAGE('monthly data'!GF252:GH252)</f>
        <v>0</v>
      </c>
      <c r="BN254" s="517">
        <f>AVERAGE('monthly data'!GI252:GK252)</f>
        <v>0</v>
      </c>
      <c r="BO254" s="517">
        <f>AVERAGE('monthly data'!GL252:GN252)</f>
        <v>0</v>
      </c>
      <c r="BP254" s="517">
        <f>AVERAGE('monthly data'!GO252:GQ252)</f>
        <v>0</v>
      </c>
      <c r="BQ254" s="517">
        <f>AVERAGE('monthly data'!GR252:GT252)</f>
        <v>0</v>
      </c>
      <c r="BR254" s="517">
        <f>AVERAGE('monthly data'!GU252:GW252)</f>
        <v>0</v>
      </c>
      <c r="BS254" s="517">
        <f>AVERAGE('monthly data'!GX252:GZ252)</f>
        <v>0</v>
      </c>
      <c r="BT254" s="517">
        <f>AVERAGE('monthly data'!HA252:HC252)</f>
        <v>0</v>
      </c>
      <c r="BU254" s="517">
        <f>AVERAGE('monthly data'!HD252:HF252)</f>
        <v>0</v>
      </c>
      <c r="BV254" s="517">
        <f>AVERAGE('monthly data'!HG252:HI252)</f>
        <v>0</v>
      </c>
      <c r="BW254" s="517">
        <f>AVERAGE('monthly data'!HJ252:HL252)</f>
        <v>0</v>
      </c>
      <c r="BX254" s="517">
        <f>AVERAGE('monthly data'!HM252:HO252)</f>
        <v>4.3333333333333341E-5</v>
      </c>
      <c r="BY254" s="517">
        <f>AVERAGE('monthly data'!HP252:HR252)</f>
        <v>5.0333333333333328E-5</v>
      </c>
      <c r="BZ254" s="517">
        <f>AVERAGE('monthly data'!HS252:HU252)</f>
        <v>5.4333333333333337E-5</v>
      </c>
      <c r="CA254" s="517">
        <f>AVERAGE('monthly data'!HV252:HX252)</f>
        <v>0.98600600000000005</v>
      </c>
      <c r="CB254" s="517">
        <f>AVERAGE('monthly data'!HY252:IA252)</f>
        <v>0.68307333333333331</v>
      </c>
      <c r="CC254" s="517">
        <f>AVERAGE('monthly data'!IB252:ID252)</f>
        <v>1.0647602999999999</v>
      </c>
      <c r="CD254" s="517">
        <f>AVERAGE('monthly data'!IE252:IG252)</f>
        <v>4.9763132666666658</v>
      </c>
      <c r="CE254" s="517">
        <f>AVERAGE('monthly data'!IH252:IJ252)</f>
        <v>5.8239578271651995</v>
      </c>
      <c r="CF254" s="517">
        <f>AVERAGE('monthly data'!IK252:IM252)</f>
        <v>9.4688984883271186</v>
      </c>
      <c r="CG254" s="517">
        <f>AVERAGE('monthly data'!IN252:IP252)</f>
        <v>6.6111112752505337</v>
      </c>
      <c r="CH254" s="517">
        <f>AVERAGE('monthly data'!IQ252:IS252)</f>
        <v>3.9910166666666664</v>
      </c>
      <c r="CI254" s="517">
        <f>AVERAGE('monthly data'!IT252:IV252)</f>
        <v>7.5158916102534334</v>
      </c>
      <c r="CJ254" s="517">
        <f>AVERAGE('monthly data'!IW252:IY252)</f>
        <v>17.612469027874422</v>
      </c>
      <c r="CK254" s="517">
        <f>AVERAGE('monthly data'!IZ252:JB252)</f>
        <v>17.246592295634667</v>
      </c>
      <c r="CL254" s="517">
        <f>AVERAGE('monthly data'!JC252:JE252)</f>
        <v>19.823355121100487</v>
      </c>
      <c r="CM254" s="517">
        <f>AVERAGE('monthly data'!JF252:JH252)</f>
        <v>23.80256609397124</v>
      </c>
      <c r="CN254" s="517">
        <f>AVERAGE('monthly data'!JI252:JK252)</f>
        <v>23.092597833644039</v>
      </c>
      <c r="CO254" s="517">
        <f>AVERAGE('monthly data'!JL252:JN252)</f>
        <v>22.287067536697013</v>
      </c>
      <c r="CP254" s="517">
        <f>AVERAGE('monthly data'!JO252:JQ252)</f>
        <v>20.749652381895618</v>
      </c>
      <c r="CQ254" s="517">
        <f>AVERAGE('monthly data'!JR252:JT252)</f>
        <v>33.514631891904308</v>
      </c>
      <c r="CR254" s="517">
        <f>AVERAGE('monthly data'!JU252:JW252)</f>
        <v>32.709829279002172</v>
      </c>
      <c r="CS254" s="517">
        <f>AVERAGE('monthly data'!JX252:JZ252)</f>
        <v>24.812547596248134</v>
      </c>
      <c r="CT254" s="517">
        <f>AVERAGE('monthly data'!KA252:KC252)</f>
        <v>28.800487367470396</v>
      </c>
      <c r="CU254" s="517">
        <f>AVERAGE('monthly data'!KD252:KF252)</f>
        <v>28.004095582849999</v>
      </c>
      <c r="CV254" s="517">
        <f>AVERAGE('monthly data'!KG252:KI252)</f>
        <v>28.642819370293335</v>
      </c>
      <c r="CW254" s="517">
        <f>AVERAGE('monthly data'!KJ252:KL252)</f>
        <v>24.960244735076667</v>
      </c>
      <c r="CX254" s="517">
        <f>AVERAGE('monthly data'!KM252:KO252)</f>
        <v>17.588731541783336</v>
      </c>
      <c r="CY254" s="517">
        <f>AVERAGE('monthly data'!KP252:KR252)</f>
        <v>18.461812968723333</v>
      </c>
      <c r="CZ254" s="517">
        <f>AVERAGE('monthly data'!KS252:KU252)</f>
        <v>17.678763170835001</v>
      </c>
      <c r="DA254" s="517">
        <f>AVERAGE('monthly data'!KV252:KX252)</f>
        <v>16.475480656614966</v>
      </c>
      <c r="DB254" s="517">
        <f>AVERAGE('monthly data'!KY252:LA252)</f>
        <v>14.340709223921351</v>
      </c>
      <c r="DC254" s="517"/>
      <c r="DD254" s="517"/>
      <c r="DE254" s="517"/>
      <c r="DF254" s="517"/>
      <c r="DG254" s="517"/>
      <c r="DH254" s="517"/>
      <c r="DI254" s="517"/>
      <c r="DJ254" s="517"/>
      <c r="DK254" s="517"/>
      <c r="DL254" s="517"/>
      <c r="DM254" s="517"/>
      <c r="DN254" s="517"/>
      <c r="DO254" s="517"/>
      <c r="DP254" s="517"/>
      <c r="DQ254" s="517"/>
      <c r="DR254" s="517"/>
      <c r="DS254" s="517"/>
      <c r="DT254" s="517"/>
      <c r="DU254" s="517"/>
      <c r="DV254" s="517"/>
      <c r="DW254" s="517"/>
      <c r="DX254" s="517"/>
      <c r="DY254" s="517"/>
      <c r="DZ254" s="517"/>
    </row>
    <row r="255" spans="2:130">
      <c r="B255" s="513" t="s">
        <v>582</v>
      </c>
      <c r="C255" s="517">
        <f>AVERAGE('monthly data'!B253:D253)</f>
        <v>17.092233333333333</v>
      </c>
      <c r="D255" s="517">
        <f>AVERAGE('monthly data'!E253:G253)</f>
        <v>18.694299999999998</v>
      </c>
      <c r="E255" s="517">
        <f>AVERAGE('monthly data'!H253:J253)</f>
        <v>26.005533333333332</v>
      </c>
      <c r="F255" s="517">
        <f>AVERAGE('monthly data'!K253:M253)</f>
        <v>28.371099999999998</v>
      </c>
      <c r="G255" s="517">
        <f>AVERAGE('monthly data'!N253:P253)</f>
        <v>25.766033333333336</v>
      </c>
      <c r="H255" s="517">
        <f>AVERAGE('monthly data'!Q253:S253)</f>
        <v>27.083533333333335</v>
      </c>
      <c r="I255" s="517">
        <f>AVERAGE('monthly data'!T253:V253)</f>
        <v>31.146766666666664</v>
      </c>
      <c r="J255" s="517">
        <f>AVERAGE('monthly data'!W253:Y253)</f>
        <v>29.337366666666668</v>
      </c>
      <c r="K255" s="517">
        <f>AVERAGE('monthly data'!Z253:AB253)</f>
        <v>29.6936</v>
      </c>
      <c r="L255" s="517">
        <f>AVERAGE('monthly data'!AC253:AE253)</f>
        <v>35.617466666666672</v>
      </c>
      <c r="M255" s="517">
        <f>AVERAGE('monthly data'!AF253:AH253)</f>
        <v>39.757899999999999</v>
      </c>
      <c r="N255" s="517">
        <f>AVERAGE('monthly data'!AI253:AK253)</f>
        <v>43.1873</v>
      </c>
      <c r="O255" s="517">
        <f>AVERAGE('monthly data'!AL253:AN253)</f>
        <v>45.375857000000003</v>
      </c>
      <c r="P255" s="517">
        <f>AVERAGE('monthly data'!AO253:AQ253)</f>
        <v>48.008924333333333</v>
      </c>
      <c r="Q255" s="517">
        <f>AVERAGE('monthly data'!AR253:AT253)</f>
        <v>54.165749999999996</v>
      </c>
      <c r="R255" s="517">
        <f>AVERAGE('monthly data'!AU253:AW253)</f>
        <v>53.037027000000002</v>
      </c>
      <c r="S255" s="517">
        <f>AVERAGE('monthly data'!AX253:AZ253)</f>
        <v>56.405210333333343</v>
      </c>
      <c r="T255" s="517">
        <f>AVERAGE('monthly data'!BA253:BC253)</f>
        <v>60.097980333333332</v>
      </c>
      <c r="U255" s="517">
        <f>AVERAGE('monthly data'!BD253:BF253)</f>
        <v>63.191356666666657</v>
      </c>
      <c r="V255" s="517">
        <f>AVERAGE('monthly data'!BG253:BI253)</f>
        <v>61.318479666666668</v>
      </c>
      <c r="W255" s="517">
        <f>AVERAGE('monthly data'!BJ253:BL253)</f>
        <v>60.902315333333341</v>
      </c>
      <c r="X255" s="517">
        <f>AVERAGE('monthly data'!BM253:BO253)</f>
        <v>65.084416999999988</v>
      </c>
      <c r="Y255" s="517">
        <f>AVERAGE('monthly data'!BP253:BR253)</f>
        <v>66.825452999999996</v>
      </c>
      <c r="Z255" s="517">
        <f>AVERAGE('monthly data'!BS253:BU253)</f>
        <v>68.836623666666654</v>
      </c>
      <c r="AA255" s="517">
        <f>AVERAGE('monthly data'!BV253:BX253)</f>
        <v>68.941748333333337</v>
      </c>
      <c r="AB255" s="517">
        <f>AVERAGE('monthly data'!BY253:CA253)</f>
        <v>72.884992333333329</v>
      </c>
      <c r="AC255" s="517">
        <f>AVERAGE('monthly data'!CB253:CD253)</f>
        <v>76.240051666666659</v>
      </c>
      <c r="AD255" s="517">
        <f>AVERAGE('monthly data'!CE253:CG253)</f>
        <v>76.471653333333336</v>
      </c>
      <c r="AE255" s="517">
        <f>AVERAGE('monthly data'!CH253:CJ253)</f>
        <v>76.178776666666678</v>
      </c>
      <c r="AF255" s="517">
        <f>AVERAGE('monthly data'!CK253:CM253)</f>
        <v>78.93910000000001</v>
      </c>
      <c r="AG255" s="517">
        <f>AVERAGE('monthly data'!CN253:CP253)</f>
        <v>80.981713333333332</v>
      </c>
      <c r="AH255" s="517">
        <f>AVERAGE('monthly data'!CQ253:CS253)</f>
        <v>83.419840000000008</v>
      </c>
      <c r="AI255" s="517">
        <f>AVERAGE('monthly data'!CT253:CV253)</f>
        <v>98.382803333333342</v>
      </c>
      <c r="AJ255" s="517">
        <f>AVERAGE('monthly data'!CW253:CY253)</f>
        <v>100.95883333333335</v>
      </c>
      <c r="AK255" s="517">
        <f>AVERAGE('monthly data'!CZ253:DB253)</f>
        <v>111.90572666666667</v>
      </c>
      <c r="AL255" s="517">
        <f>AVERAGE('monthly data'!DC253:DE253)</f>
        <v>118.47483999999999</v>
      </c>
      <c r="AM255" s="517">
        <f>AVERAGE('monthly data'!DF253:DH253)</f>
        <v>112.48231464999999</v>
      </c>
      <c r="AN255" s="517">
        <f>AVERAGE('monthly data'!DI253:DK253)</f>
        <v>115.57740857133335</v>
      </c>
      <c r="AO255" s="517">
        <f>AVERAGE('monthly data'!DL253:DN253)</f>
        <v>121.20427331499998</v>
      </c>
      <c r="AP255" s="517">
        <f>AVERAGE('monthly data'!DO253:DQ253)</f>
        <v>127.88684674866666</v>
      </c>
      <c r="AQ255" s="517">
        <f>AVERAGE('monthly data'!DR253:DT253)</f>
        <v>131.08588699999999</v>
      </c>
      <c r="AR255" s="517">
        <f>AVERAGE('monthly data'!DU253:DW253)</f>
        <v>145.51600633333337</v>
      </c>
      <c r="AS255" s="517">
        <f>AVERAGE('monthly data'!DX253:DZ253)</f>
        <v>158.16918933333332</v>
      </c>
      <c r="AT255" s="517">
        <f>AVERAGE('monthly data'!EA253:EC253)</f>
        <v>163.00664366666669</v>
      </c>
      <c r="AU255" s="517">
        <f>AVERAGE('monthly data'!ED253:EF253)</f>
        <v>170.70935900000003</v>
      </c>
      <c r="AV255" s="517">
        <f>AVERAGE('monthly data'!EG253:EI253)</f>
        <v>184.74048000000002</v>
      </c>
      <c r="AW255" s="517">
        <f>AVERAGE('monthly data'!EJ253:EL253)</f>
        <v>199.36796333333336</v>
      </c>
      <c r="AX255" s="517">
        <f>AVERAGE('monthly data'!EM253:EO253)</f>
        <v>208.52508600000002</v>
      </c>
      <c r="AY255" s="517">
        <f>AVERAGE('monthly data'!EP253:ER253)</f>
        <v>213.83897133333335</v>
      </c>
      <c r="AZ255" s="517">
        <f>AVERAGE('monthly data'!ES253:EU253)</f>
        <v>227.07651499999997</v>
      </c>
      <c r="BA255" s="517">
        <f>AVERAGE('monthly data'!EV253:EX253)</f>
        <v>244.46924543333333</v>
      </c>
      <c r="BB255" s="517">
        <f>AVERAGE('monthly data'!EY253:FA253)</f>
        <v>253.12275833333328</v>
      </c>
      <c r="BC255" s="517">
        <f>AVERAGE('monthly data'!FB253:FD253)</f>
        <v>264.31814933333334</v>
      </c>
      <c r="BD255" s="517">
        <f>AVERAGE('monthly data'!FE253:FG253)</f>
        <v>287.069277</v>
      </c>
      <c r="BE255" s="517">
        <f>AVERAGE('monthly data'!FH253:FJ253)</f>
        <v>320.19698270000004</v>
      </c>
      <c r="BF255" s="517">
        <f>AVERAGE('monthly data'!FK253:FM253)</f>
        <v>340.41823033333327</v>
      </c>
      <c r="BG255" s="517">
        <f>AVERAGE('monthly data'!FN253:FP253)</f>
        <v>335.44144612166662</v>
      </c>
      <c r="BH255" s="517">
        <f>AVERAGE('monthly data'!FQ253:FS253)</f>
        <v>333.62272205233336</v>
      </c>
      <c r="BI255" s="517">
        <f>AVERAGE('monthly data'!FT253:FV253)</f>
        <v>324.85811915000005</v>
      </c>
      <c r="BJ255" s="517">
        <f>AVERAGE('monthly data'!FW253:FY253)</f>
        <v>336.67679574300001</v>
      </c>
      <c r="BK255" s="517">
        <f>AVERAGE('monthly data'!FZ253:GB253)</f>
        <v>363.72063255733337</v>
      </c>
      <c r="BL255" s="517">
        <f>AVERAGE('monthly data'!GC253:GE253)</f>
        <v>369.61303231099993</v>
      </c>
      <c r="BM255" s="517">
        <f>AVERAGE('monthly data'!GF253:GH253)</f>
        <v>377.66344332400007</v>
      </c>
      <c r="BN255" s="517">
        <f>AVERAGE('monthly data'!GI253:GK253)</f>
        <v>391.06323796433327</v>
      </c>
      <c r="BO255" s="517">
        <f>AVERAGE('monthly data'!GL253:GN253)</f>
        <v>414.33130175366659</v>
      </c>
      <c r="BP255" s="517">
        <f>AVERAGE('monthly data'!GO253:GQ253)</f>
        <v>441.62549851882767</v>
      </c>
      <c r="BQ255" s="517">
        <f>AVERAGE('monthly data'!GR253:GT253)</f>
        <v>481.75715678366663</v>
      </c>
      <c r="BR255" s="517">
        <f>AVERAGE('monthly data'!GU253:GW253)</f>
        <v>505.0612661466667</v>
      </c>
      <c r="BS255" s="517">
        <f>AVERAGE('monthly data'!GX253:GZ253)</f>
        <v>538.02331100000004</v>
      </c>
      <c r="BT255" s="517">
        <f>AVERAGE('monthly data'!HA253:HC253)</f>
        <v>591.01679366666679</v>
      </c>
      <c r="BU255" s="517">
        <f>AVERAGE('monthly data'!HD253:HF253)</f>
        <v>649.48848866666685</v>
      </c>
      <c r="BV255" s="517">
        <f>AVERAGE('monthly data'!HG253:HI253)</f>
        <v>676.81800233333342</v>
      </c>
      <c r="BW255" s="517">
        <f>AVERAGE('monthly data'!HJ253:HL253)</f>
        <v>696.91467899999998</v>
      </c>
      <c r="BX255" s="517">
        <f>AVERAGE('monthly data'!HM253:HO253)</f>
        <v>714.40258286666665</v>
      </c>
      <c r="BY255" s="517">
        <f>AVERAGE('monthly data'!HP253:HR253)</f>
        <v>732.27341399999989</v>
      </c>
      <c r="BZ255" s="517">
        <f>AVERAGE('monthly data'!HS253:HU253)</f>
        <v>755.38439133333338</v>
      </c>
      <c r="CA255" s="517">
        <f>AVERAGE('monthly data'!HV253:HX253)</f>
        <v>782.79403345863057</v>
      </c>
      <c r="CB255" s="517">
        <f>AVERAGE('monthly data'!HY253:IA253)</f>
        <v>815.15156466180758</v>
      </c>
      <c r="CC255" s="517">
        <f>AVERAGE('monthly data'!IB253:ID253)</f>
        <v>845.01951722045499</v>
      </c>
      <c r="CD255" s="517">
        <f>AVERAGE('monthly data'!IE253:IG253)</f>
        <v>893.39070235218298</v>
      </c>
      <c r="CE255" s="517">
        <f>AVERAGE('monthly data'!IH253:IJ253)</f>
        <v>950.59687265736193</v>
      </c>
      <c r="CF255" s="517">
        <f>AVERAGE('monthly data'!IK253:IM253)</f>
        <v>1027.0400264818422</v>
      </c>
      <c r="CG255" s="517">
        <f>AVERAGE('monthly data'!IN253:IP253)</f>
        <v>1075.7962691423304</v>
      </c>
      <c r="CH255" s="517">
        <f>AVERAGE('monthly data'!IQ253:IS253)</f>
        <v>1152.1837002984619</v>
      </c>
      <c r="CI255" s="517">
        <f>AVERAGE('monthly data'!IT253:IV253)</f>
        <v>1225.6376836138877</v>
      </c>
      <c r="CJ255" s="517">
        <f>AVERAGE('monthly data'!IW253:IY253)</f>
        <v>1272.378601954719</v>
      </c>
      <c r="CK255" s="517">
        <f>AVERAGE('monthly data'!IZ253:JB253)</f>
        <v>1307.1958427551733</v>
      </c>
      <c r="CL255" s="517">
        <f>AVERAGE('monthly data'!JC253:JE253)</f>
        <v>1302.3570376421419</v>
      </c>
      <c r="CM255" s="517">
        <f>AVERAGE('monthly data'!JF253:JH253)</f>
        <v>1320.5469213768599</v>
      </c>
      <c r="CN255" s="517">
        <f>AVERAGE('monthly data'!JI253:JK253)</f>
        <v>1375.4720689217365</v>
      </c>
      <c r="CO255" s="517">
        <f>AVERAGE('monthly data'!JL253:JN253)</f>
        <v>1395.9924380175833</v>
      </c>
      <c r="CP255" s="517">
        <f>AVERAGE('monthly data'!JO253:JQ253)</f>
        <v>1446.260752555879</v>
      </c>
      <c r="CQ255" s="517">
        <f>AVERAGE('monthly data'!JR253:JT253)</f>
        <v>1438.0482276143557</v>
      </c>
      <c r="CR255" s="517">
        <f>AVERAGE('monthly data'!JU253:JW253)</f>
        <v>1475.4934318169219</v>
      </c>
      <c r="CS255" s="517">
        <f>AVERAGE('monthly data'!JX253:JZ253)</f>
        <v>1495.4725037440987</v>
      </c>
      <c r="CT255" s="517">
        <f>AVERAGE('monthly data'!KA253:KC253)</f>
        <v>1568.7585547142698</v>
      </c>
      <c r="CU255" s="517">
        <f>AVERAGE('monthly data'!KD253:KF253)</f>
        <v>1654.8706389194467</v>
      </c>
      <c r="CV255" s="517">
        <f>AVERAGE('monthly data'!KG253:KI253)</f>
        <v>1736.0751370349642</v>
      </c>
      <c r="CW255" s="517">
        <f>AVERAGE('monthly data'!KJ253:KL253)</f>
        <v>1794.169396589062</v>
      </c>
      <c r="CX255" s="517">
        <f>AVERAGE('monthly data'!KM253:KO253)</f>
        <v>1819.6636852308759</v>
      </c>
      <c r="CY255" s="517">
        <f>AVERAGE('monthly data'!KP253:KR253)</f>
        <v>1878.3628028223138</v>
      </c>
      <c r="CZ255" s="517">
        <f>AVERAGE('monthly data'!KS253:KU253)</f>
        <v>1958.8425816156584</v>
      </c>
      <c r="DA255" s="517">
        <f>AVERAGE('monthly data'!KV253:KX253)</f>
        <v>2075.515796700402</v>
      </c>
      <c r="DB255" s="517">
        <f>AVERAGE('monthly data'!KY253:LA253)</f>
        <v>2192.3424300329666</v>
      </c>
      <c r="DC255" s="517"/>
      <c r="DD255" s="517"/>
      <c r="DE255" s="517"/>
      <c r="DF255" s="517"/>
      <c r="DG255" s="517"/>
      <c r="DH255" s="517"/>
      <c r="DI255" s="517"/>
      <c r="DJ255" s="517"/>
      <c r="DK255" s="517"/>
      <c r="DL255" s="517"/>
      <c r="DM255" s="517"/>
      <c r="DN255" s="517"/>
      <c r="DO255" s="517"/>
      <c r="DP255" s="517"/>
      <c r="DQ255" s="517"/>
      <c r="DR255" s="517"/>
      <c r="DS255" s="517"/>
      <c r="DT255" s="517"/>
      <c r="DU255" s="517"/>
      <c r="DV255" s="517"/>
      <c r="DW255" s="517"/>
      <c r="DX255" s="517"/>
      <c r="DY255" s="517"/>
      <c r="DZ255" s="517"/>
    </row>
    <row r="256" spans="2:130">
      <c r="B256" s="514" t="s">
        <v>581</v>
      </c>
      <c r="C256" s="517">
        <f>AVERAGE('monthly data'!B254:D254)</f>
        <v>0</v>
      </c>
      <c r="D256" s="517">
        <f>AVERAGE('monthly data'!E254:G254)</f>
        <v>0</v>
      </c>
      <c r="E256" s="517">
        <f>AVERAGE('monthly data'!H254:J254)</f>
        <v>0</v>
      </c>
      <c r="F256" s="517">
        <f>AVERAGE('monthly data'!K254:M254)</f>
        <v>0</v>
      </c>
      <c r="G256" s="517">
        <f>AVERAGE('monthly data'!N254:P254)</f>
        <v>0</v>
      </c>
      <c r="H256" s="517">
        <f>AVERAGE('monthly data'!Q254:S254)</f>
        <v>0</v>
      </c>
      <c r="I256" s="517">
        <f>AVERAGE('monthly data'!T254:V254)</f>
        <v>0</v>
      </c>
      <c r="J256" s="517">
        <f>AVERAGE('monthly data'!W254:Y254)</f>
        <v>0</v>
      </c>
      <c r="K256" s="517">
        <f>AVERAGE('monthly data'!Z254:AB254)</f>
        <v>0</v>
      </c>
      <c r="L256" s="517">
        <f>AVERAGE('monthly data'!AC254:AE254)</f>
        <v>0</v>
      </c>
      <c r="M256" s="517">
        <f>AVERAGE('monthly data'!AF254:AH254)</f>
        <v>0</v>
      </c>
      <c r="N256" s="517">
        <f>AVERAGE('monthly data'!AI254:AK254)</f>
        <v>0</v>
      </c>
      <c r="O256" s="517">
        <f>AVERAGE('monthly data'!AL254:AN254)</f>
        <v>0</v>
      </c>
      <c r="P256" s="517">
        <f>AVERAGE('monthly data'!AO254:AQ254)</f>
        <v>0</v>
      </c>
      <c r="Q256" s="517">
        <f>AVERAGE('monthly data'!AR254:AT254)</f>
        <v>0</v>
      </c>
      <c r="R256" s="517">
        <f>AVERAGE('monthly data'!AU254:AW254)</f>
        <v>0</v>
      </c>
      <c r="S256" s="517">
        <f>AVERAGE('monthly data'!AX254:AZ254)</f>
        <v>0</v>
      </c>
      <c r="T256" s="517">
        <f>AVERAGE('monthly data'!BA254:BC254)</f>
        <v>0</v>
      </c>
      <c r="U256" s="517">
        <f>AVERAGE('monthly data'!BD254:BF254)</f>
        <v>0</v>
      </c>
      <c r="V256" s="517">
        <f>AVERAGE('monthly data'!BG254:BI254)</f>
        <v>0</v>
      </c>
      <c r="W256" s="517">
        <f>AVERAGE('monthly data'!BJ254:BL254)</f>
        <v>0</v>
      </c>
      <c r="X256" s="517">
        <f>AVERAGE('monthly data'!BM254:BO254)</f>
        <v>0</v>
      </c>
      <c r="Y256" s="517">
        <f>AVERAGE('monthly data'!BP254:BR254)</f>
        <v>0</v>
      </c>
      <c r="Z256" s="517">
        <f>AVERAGE('monthly data'!BS254:BU254)</f>
        <v>0</v>
      </c>
      <c r="AA256" s="517">
        <f>AVERAGE('monthly data'!BV254:BX254)</f>
        <v>0</v>
      </c>
      <c r="AB256" s="517">
        <f>AVERAGE('monthly data'!BY254:CA254)</f>
        <v>0</v>
      </c>
      <c r="AC256" s="517">
        <f>AVERAGE('monthly data'!CB254:CD254)</f>
        <v>0</v>
      </c>
      <c r="AD256" s="517">
        <f>AVERAGE('monthly data'!CE254:CG254)</f>
        <v>0</v>
      </c>
      <c r="AE256" s="517">
        <f>AVERAGE('monthly data'!CH254:CJ254)</f>
        <v>0</v>
      </c>
      <c r="AF256" s="517">
        <f>AVERAGE('monthly data'!CK254:CM254)</f>
        <v>0</v>
      </c>
      <c r="AG256" s="517">
        <f>AVERAGE('monthly data'!CN254:CP254)</f>
        <v>0</v>
      </c>
      <c r="AH256" s="517">
        <f>AVERAGE('monthly data'!CQ254:CS254)</f>
        <v>0</v>
      </c>
      <c r="AI256" s="517">
        <f>AVERAGE('monthly data'!CT254:CV254)</f>
        <v>0</v>
      </c>
      <c r="AJ256" s="517">
        <f>AVERAGE('monthly data'!CW254:CY254)</f>
        <v>0</v>
      </c>
      <c r="AK256" s="517">
        <f>AVERAGE('monthly data'!CZ254:DB254)</f>
        <v>0</v>
      </c>
      <c r="AL256" s="517">
        <f>AVERAGE('monthly data'!DC254:DE254)</f>
        <v>0</v>
      </c>
      <c r="AM256" s="517">
        <f>AVERAGE('monthly data'!DF254:DH254)</f>
        <v>0</v>
      </c>
      <c r="AN256" s="517">
        <f>AVERAGE('monthly data'!DI254:DK254)</f>
        <v>0</v>
      </c>
      <c r="AO256" s="517">
        <f>AVERAGE('monthly data'!DL254:DN254)</f>
        <v>0</v>
      </c>
      <c r="AP256" s="517">
        <f>AVERAGE('monthly data'!DO254:DQ254)</f>
        <v>0</v>
      </c>
      <c r="AQ256" s="517">
        <f>AVERAGE('monthly data'!DR254:DT254)</f>
        <v>0</v>
      </c>
      <c r="AR256" s="517">
        <f>AVERAGE('monthly data'!DU254:DW254)</f>
        <v>0</v>
      </c>
      <c r="AS256" s="517">
        <f>AVERAGE('monthly data'!DX254:DZ254)</f>
        <v>0</v>
      </c>
      <c r="AT256" s="517">
        <f>AVERAGE('monthly data'!EA254:EC254)</f>
        <v>0</v>
      </c>
      <c r="AU256" s="517">
        <f>AVERAGE('monthly data'!ED254:EF254)</f>
        <v>0</v>
      </c>
      <c r="AV256" s="517">
        <f>AVERAGE('monthly data'!EG254:EI254)</f>
        <v>0</v>
      </c>
      <c r="AW256" s="517">
        <f>AVERAGE('monthly data'!EJ254:EL254)</f>
        <v>0</v>
      </c>
      <c r="AX256" s="517">
        <f>AVERAGE('monthly data'!EM254:EO254)</f>
        <v>0</v>
      </c>
      <c r="AY256" s="517">
        <f>AVERAGE('monthly data'!EP254:ER254)</f>
        <v>0</v>
      </c>
      <c r="AZ256" s="517">
        <f>AVERAGE('monthly data'!ES254:EU254)</f>
        <v>0</v>
      </c>
      <c r="BA256" s="517">
        <f>AVERAGE('monthly data'!EV254:EX254)</f>
        <v>0</v>
      </c>
      <c r="BB256" s="517">
        <f>AVERAGE('monthly data'!EY254:FA254)</f>
        <v>0</v>
      </c>
      <c r="BC256" s="517">
        <f>AVERAGE('monthly data'!FB254:FD254)</f>
        <v>0</v>
      </c>
      <c r="BD256" s="517">
        <f>AVERAGE('monthly data'!FE254:FG254)</f>
        <v>0</v>
      </c>
      <c r="BE256" s="517">
        <f>AVERAGE('monthly data'!FH254:FJ254)</f>
        <v>0</v>
      </c>
      <c r="BF256" s="517">
        <f>AVERAGE('monthly data'!FK254:FM254)</f>
        <v>0</v>
      </c>
      <c r="BG256" s="517">
        <f>AVERAGE('monthly data'!FN254:FP254)</f>
        <v>0</v>
      </c>
      <c r="BH256" s="517">
        <f>AVERAGE('monthly data'!FQ254:FS254)</f>
        <v>0</v>
      </c>
      <c r="BI256" s="517">
        <f>AVERAGE('monthly data'!FT254:FV254)</f>
        <v>0</v>
      </c>
      <c r="BJ256" s="517">
        <f>AVERAGE('monthly data'!FW254:FY254)</f>
        <v>0</v>
      </c>
      <c r="BK256" s="517">
        <f>AVERAGE('monthly data'!FZ254:GB254)</f>
        <v>0</v>
      </c>
      <c r="BL256" s="517">
        <f>AVERAGE('monthly data'!GC254:GE254)</f>
        <v>0</v>
      </c>
      <c r="BM256" s="517">
        <f>AVERAGE('monthly data'!GF254:GH254)</f>
        <v>0</v>
      </c>
      <c r="BN256" s="517">
        <f>AVERAGE('monthly data'!GI254:GK254)</f>
        <v>0</v>
      </c>
      <c r="BO256" s="517">
        <f>AVERAGE('monthly data'!GL254:GN254)</f>
        <v>0</v>
      </c>
      <c r="BP256" s="517">
        <f>AVERAGE('monthly data'!GO254:GQ254)</f>
        <v>0</v>
      </c>
      <c r="BQ256" s="517">
        <f>AVERAGE('monthly data'!GR254:GT254)</f>
        <v>0</v>
      </c>
      <c r="BR256" s="517">
        <f>AVERAGE('monthly data'!GU254:GW254)</f>
        <v>2.1879566666666665</v>
      </c>
      <c r="BS256" s="517">
        <f>AVERAGE('monthly data'!GX254:GZ254)</f>
        <v>4.4828549999999998</v>
      </c>
      <c r="BT256" s="517">
        <f>AVERAGE('monthly data'!HA254:HC254)</f>
        <v>6.4414860000000003</v>
      </c>
      <c r="BU256" s="517">
        <f>AVERAGE('monthly data'!HD254:HF254)</f>
        <v>9.5473816666666682</v>
      </c>
      <c r="BV256" s="517">
        <f>AVERAGE('monthly data'!HG254:HI254)</f>
        <v>6.1186516666666675</v>
      </c>
      <c r="BW256" s="517">
        <f>AVERAGE('monthly data'!HJ254:HL254)</f>
        <v>6.8847053333333337</v>
      </c>
      <c r="BX256" s="517">
        <f>AVERAGE('monthly data'!HM254:HO254)</f>
        <v>10.126750666666668</v>
      </c>
      <c r="BY256" s="517">
        <f>AVERAGE('monthly data'!HP254:HR254)</f>
        <v>13.758374666666667</v>
      </c>
      <c r="BZ256" s="517">
        <f>AVERAGE('monthly data'!HS254:HU254)</f>
        <v>15.467808221000004</v>
      </c>
      <c r="CA256" s="517">
        <f>AVERAGE('monthly data'!HV254:HX254)</f>
        <v>20.792265771779903</v>
      </c>
      <c r="CB256" s="517">
        <f>AVERAGE('monthly data'!HY254:IA254)</f>
        <v>31.078898213916187</v>
      </c>
      <c r="CC256" s="517">
        <f>AVERAGE('monthly data'!IB254:ID254)</f>
        <v>39.515958004667795</v>
      </c>
      <c r="CD256" s="517">
        <f>AVERAGE('monthly data'!IE254:IG254)</f>
        <v>53.10990636477473</v>
      </c>
      <c r="CE256" s="517">
        <f>AVERAGE('monthly data'!IH254:IJ254)</f>
        <v>57.996811222614689</v>
      </c>
      <c r="CF256" s="517">
        <f>AVERAGE('monthly data'!IK254:IM254)</f>
        <v>72.241741149990546</v>
      </c>
      <c r="CG256" s="517">
        <f>AVERAGE('monthly data'!IN254:IP254)</f>
        <v>82.37503500101279</v>
      </c>
      <c r="CH256" s="517">
        <f>AVERAGE('monthly data'!IQ254:IS254)</f>
        <v>118.07782943967486</v>
      </c>
      <c r="CI256" s="517">
        <f>AVERAGE('monthly data'!IT254:IV254)</f>
        <v>150.19656319692501</v>
      </c>
      <c r="CJ256" s="517">
        <f>AVERAGE('monthly data'!IW254:IY254)</f>
        <v>175.04508544928407</v>
      </c>
      <c r="CK256" s="517">
        <f>AVERAGE('monthly data'!IZ254:JB254)</f>
        <v>190.65479390500658</v>
      </c>
      <c r="CL256" s="517">
        <f>AVERAGE('monthly data'!JC254:JE254)</f>
        <v>159.36040661853329</v>
      </c>
      <c r="CM256" s="517">
        <f>AVERAGE('monthly data'!JF254:JH254)</f>
        <v>156.07272886712965</v>
      </c>
      <c r="CN256" s="517">
        <f>AVERAGE('monthly data'!JI254:JK254)</f>
        <v>177.08473642269755</v>
      </c>
      <c r="CO256" s="517">
        <f>AVERAGE('monthly data'!JL254:JN254)</f>
        <v>176.64010134793156</v>
      </c>
      <c r="CP256" s="517">
        <f>AVERAGE('monthly data'!JO254:JQ254)</f>
        <v>199.20969387522101</v>
      </c>
      <c r="CQ256" s="517">
        <f>AVERAGE('monthly data'!JR254:JT254)</f>
        <v>184.52802304954366</v>
      </c>
      <c r="CR256" s="517">
        <f>AVERAGE('monthly data'!JU254:JW254)</f>
        <v>196.27828295169604</v>
      </c>
      <c r="CS256" s="517">
        <f>AVERAGE('monthly data'!JX254:JZ254)</f>
        <v>183.37831042805237</v>
      </c>
      <c r="CT256" s="517">
        <f>AVERAGE('monthly data'!KA254:KC254)</f>
        <v>180.13849396113696</v>
      </c>
      <c r="CU256" s="517">
        <f>AVERAGE('monthly data'!KD254:KF254)</f>
        <v>190.96268502210896</v>
      </c>
      <c r="CV256" s="517">
        <f>AVERAGE('monthly data'!KG254:KI254)</f>
        <v>223.59796548206501</v>
      </c>
      <c r="CW256" s="517">
        <f>AVERAGE('monthly data'!KJ254:KL254)</f>
        <v>231.33852081372163</v>
      </c>
      <c r="CX256" s="517">
        <f>AVERAGE('monthly data'!KM254:KO254)</f>
        <v>215.50901823774555</v>
      </c>
      <c r="CY256" s="517">
        <f>AVERAGE('monthly data'!KP254:KR254)</f>
        <v>206.32817989384458</v>
      </c>
      <c r="CZ256" s="517">
        <f>AVERAGE('monthly data'!KS254:KU254)</f>
        <v>229.24230467973621</v>
      </c>
      <c r="DA256" s="517">
        <f>AVERAGE('monthly data'!KV254:KX254)</f>
        <v>236.07403890305397</v>
      </c>
      <c r="DB256" s="517">
        <f>AVERAGE('monthly data'!KY254:LA254)</f>
        <v>233.18502414723034</v>
      </c>
      <c r="DC256" s="517"/>
      <c r="DD256" s="517"/>
      <c r="DE256" s="517"/>
      <c r="DF256" s="517"/>
      <c r="DG256" s="517"/>
      <c r="DH256" s="517"/>
      <c r="DI256" s="517"/>
      <c r="DJ256" s="517"/>
      <c r="DK256" s="517"/>
      <c r="DL256" s="517"/>
      <c r="DM256" s="517"/>
      <c r="DN256" s="517"/>
      <c r="DO256" s="517"/>
      <c r="DP256" s="517"/>
      <c r="DQ256" s="517"/>
      <c r="DR256" s="517"/>
      <c r="DS256" s="517"/>
      <c r="DT256" s="517"/>
      <c r="DU256" s="517"/>
      <c r="DV256" s="517"/>
      <c r="DW256" s="517"/>
      <c r="DX256" s="517"/>
      <c r="DY256" s="517"/>
      <c r="DZ256" s="517"/>
    </row>
    <row r="257" spans="1:130" s="216" customFormat="1">
      <c r="B257" s="512" t="s">
        <v>583</v>
      </c>
      <c r="C257" s="516">
        <f>AVERAGE('monthly data'!B255:D255)</f>
        <v>-8.5127333333333333</v>
      </c>
      <c r="D257" s="516">
        <f>AVERAGE('monthly data'!E255:G255)</f>
        <v>-2.5629666666666626</v>
      </c>
      <c r="E257" s="516">
        <f>AVERAGE('monthly data'!H255:J255)</f>
        <v>-3.8090333333333342</v>
      </c>
      <c r="F257" s="516">
        <f>AVERAGE('monthly data'!K255:M255)</f>
        <v>-9.6255333333333315</v>
      </c>
      <c r="G257" s="516">
        <f>AVERAGE('monthly data'!N255:P255)</f>
        <v>-11.735666666666669</v>
      </c>
      <c r="H257" s="516">
        <f>AVERAGE('monthly data'!Q255:S255)</f>
        <v>-12.600133333333337</v>
      </c>
      <c r="I257" s="516">
        <f>AVERAGE('monthly data'!T255:V255)</f>
        <v>-13.371133333333328</v>
      </c>
      <c r="J257" s="516">
        <f>AVERAGE('monthly data'!W255:Y255)</f>
        <v>-14.800100000000002</v>
      </c>
      <c r="K257" s="516">
        <f>AVERAGE('monthly data'!Z255:AB255)</f>
        <v>-15.8436</v>
      </c>
      <c r="L257" s="516">
        <f>AVERAGE('monthly data'!AC255:AE255)</f>
        <v>-17.027033333333332</v>
      </c>
      <c r="M257" s="516">
        <f>AVERAGE('monthly data'!AF255:AH255)</f>
        <v>-23.686033333333341</v>
      </c>
      <c r="N257" s="516">
        <f>AVERAGE('monthly data'!AI255:AK255)</f>
        <v>-32.823299999999996</v>
      </c>
      <c r="O257" s="516">
        <f>AVERAGE('monthly data'!AL255:AN255)</f>
        <v>-25.770212666666666</v>
      </c>
      <c r="P257" s="516">
        <f>AVERAGE('monthly data'!AO255:AQ255)</f>
        <v>-27.484440666666668</v>
      </c>
      <c r="Q257" s="516">
        <f>AVERAGE('monthly data'!AR255:AT255)</f>
        <v>-30.036786333333339</v>
      </c>
      <c r="R257" s="516">
        <f>AVERAGE('monthly data'!AU255:AW255)</f>
        <v>-30.59194633333334</v>
      </c>
      <c r="S257" s="516">
        <f>AVERAGE('monthly data'!AX255:AZ255)</f>
        <v>-29.769513333333347</v>
      </c>
      <c r="T257" s="516">
        <f>AVERAGE('monthly data'!BA255:BC255)</f>
        <v>-28.921133666666673</v>
      </c>
      <c r="U257" s="516">
        <f>AVERAGE('monthly data'!BD255:BF255)</f>
        <v>-30.784968000000003</v>
      </c>
      <c r="V257" s="516">
        <f>AVERAGE('monthly data'!BG255:BI255)</f>
        <v>-32.207432333333344</v>
      </c>
      <c r="W257" s="516">
        <f>AVERAGE('monthly data'!BJ255:BL255)</f>
        <v>-31.840422333333336</v>
      </c>
      <c r="X257" s="516">
        <f>AVERAGE('monthly data'!BM255:BO255)</f>
        <v>-30.377216000000001</v>
      </c>
      <c r="Y257" s="516">
        <f>AVERAGE('monthly data'!BP255:BR255)</f>
        <v>-34.582069666666662</v>
      </c>
      <c r="Z257" s="516">
        <f>AVERAGE('monthly data'!BS255:BU255)</f>
        <v>-39.616419666666673</v>
      </c>
      <c r="AA257" s="516">
        <f>AVERAGE('monthly data'!BV255:BX255)</f>
        <v>-39.05209</v>
      </c>
      <c r="AB257" s="516">
        <f>AVERAGE('monthly data'!BY255:CA255)</f>
        <v>-40.630206666666673</v>
      </c>
      <c r="AC257" s="516">
        <f>AVERAGE('monthly data'!CB255:CD255)</f>
        <v>-41.305529999999997</v>
      </c>
      <c r="AD257" s="516">
        <f>AVERAGE('monthly data'!CE255:CG255)</f>
        <v>-46.187766333333336</v>
      </c>
      <c r="AE257" s="516">
        <f>AVERAGE('monthly data'!CH255:CJ255)</f>
        <v>-42.202570000000009</v>
      </c>
      <c r="AF257" s="516">
        <f>AVERAGE('monthly data'!CK255:CM255)</f>
        <v>-40.912089999999999</v>
      </c>
      <c r="AG257" s="516">
        <f>AVERAGE('monthly data'!CN255:CP255)</f>
        <v>-42.209899999999998</v>
      </c>
      <c r="AH257" s="516">
        <f>AVERAGE('monthly data'!CQ255:CS255)</f>
        <v>-46.680280000000003</v>
      </c>
      <c r="AI257" s="516">
        <f>AVERAGE('monthly data'!CT255:CV255)</f>
        <v>-53.746306666666662</v>
      </c>
      <c r="AJ257" s="516">
        <f>AVERAGE('monthly data'!CW255:CY255)</f>
        <v>-58.898620000000001</v>
      </c>
      <c r="AK257" s="516">
        <f>AVERAGE('monthly data'!CZ255:DB255)</f>
        <v>-60.414756666666669</v>
      </c>
      <c r="AL257" s="516">
        <f>AVERAGE('monthly data'!DC255:DE255)</f>
        <v>-62.525389999999994</v>
      </c>
      <c r="AM257" s="516">
        <f>AVERAGE('monthly data'!DF255:DH255)</f>
        <v>-60.973294781666674</v>
      </c>
      <c r="AN257" s="516">
        <f>AVERAGE('monthly data'!DI255:DK255)</f>
        <v>-59.608382274666667</v>
      </c>
      <c r="AO257" s="516">
        <f>AVERAGE('monthly data'!DL255:DN255)</f>
        <v>-60.535404368999998</v>
      </c>
      <c r="AP257" s="516">
        <f>AVERAGE('monthly data'!DO255:DQ255)</f>
        <v>-69.299923666666686</v>
      </c>
      <c r="AQ257" s="516">
        <f>AVERAGE('monthly data'!DR255:DT255)</f>
        <v>-73.296508000000017</v>
      </c>
      <c r="AR257" s="516">
        <f>AVERAGE('monthly data'!DU255:DW255)</f>
        <v>-71.823649442000047</v>
      </c>
      <c r="AS257" s="516">
        <f>AVERAGE('monthly data'!DX255:DZ255)</f>
        <v>-76.207414000000014</v>
      </c>
      <c r="AT257" s="516">
        <f>AVERAGE('monthly data'!EA255:EC255)</f>
        <v>-82.0501996666667</v>
      </c>
      <c r="AU257" s="516">
        <f>AVERAGE('monthly data'!ED255:EF255)</f>
        <v>-88.917563999999985</v>
      </c>
      <c r="AV257" s="516">
        <f>AVERAGE('monthly data'!EG255:EI255)</f>
        <v>-91.834522333333382</v>
      </c>
      <c r="AW257" s="516">
        <f>AVERAGE('monthly data'!EJ255:EL255)</f>
        <v>-100.12573133333335</v>
      </c>
      <c r="AX257" s="516">
        <f>AVERAGE('monthly data'!EM255:EO255)</f>
        <v>-107.69131133333337</v>
      </c>
      <c r="AY257" s="516">
        <f>AVERAGE('monthly data'!EP255:ER255)</f>
        <v>-109.00818533333336</v>
      </c>
      <c r="AZ257" s="516">
        <f>AVERAGE('monthly data'!ES255:EU255)</f>
        <v>-104.59019087633335</v>
      </c>
      <c r="BA257" s="516">
        <f>AVERAGE('monthly data'!EV255:EX255)</f>
        <v>-118.2923904333333</v>
      </c>
      <c r="BB257" s="516">
        <f>AVERAGE('monthly data'!EY255:FA255)</f>
        <v>-112.40935433333338</v>
      </c>
      <c r="BC257" s="516">
        <f>AVERAGE('monthly data'!FB255:FD255)</f>
        <v>-116.04641624900005</v>
      </c>
      <c r="BD257" s="516">
        <f>AVERAGE('monthly data'!FE255:FG255)</f>
        <v>-115.69989587766666</v>
      </c>
      <c r="BE257" s="516">
        <f>AVERAGE('monthly data'!FH255:FJ255)</f>
        <v>-124.29508165566669</v>
      </c>
      <c r="BF257" s="516">
        <f>AVERAGE('monthly data'!FK255:FM255)</f>
        <v>-135.13065842666654</v>
      </c>
      <c r="BG257" s="516">
        <f>AVERAGE('monthly data'!FN255:FP255)</f>
        <v>-138.79802406633337</v>
      </c>
      <c r="BH257" s="516">
        <f>AVERAGE('monthly data'!FQ255:FS255)</f>
        <v>-141.868927613854</v>
      </c>
      <c r="BI257" s="516">
        <f>AVERAGE('monthly data'!FT255:FV255)</f>
        <v>-140.95103331333337</v>
      </c>
      <c r="BJ257" s="516">
        <f>AVERAGE('monthly data'!FW255:FY255)</f>
        <v>-140.63759096703004</v>
      </c>
      <c r="BK257" s="516">
        <f>AVERAGE('monthly data'!FZ255:GB255)</f>
        <v>-147.33545866773338</v>
      </c>
      <c r="BL257" s="516">
        <f>AVERAGE('monthly data'!GC255:GE255)</f>
        <v>-150.79488880097924</v>
      </c>
      <c r="BM257" s="516">
        <f>AVERAGE('monthly data'!GF255:GH255)</f>
        <v>-157.02769291580003</v>
      </c>
      <c r="BN257" s="516">
        <f>AVERAGE('monthly data'!GI255:GK255)</f>
        <v>-168.14203046186665</v>
      </c>
      <c r="BO257" s="516">
        <f>AVERAGE('monthly data'!GL255:GN255)</f>
        <v>-167.87130565346666</v>
      </c>
      <c r="BP257" s="516">
        <f>AVERAGE('monthly data'!GO255:GQ255)</f>
        <v>-164.66676154158395</v>
      </c>
      <c r="BQ257" s="516">
        <f>AVERAGE('monthly data'!GR255:GT255)</f>
        <v>-164.8776105361201</v>
      </c>
      <c r="BR257" s="516">
        <f>AVERAGE('monthly data'!GU255:GW255)</f>
        <v>-175.4827053076267</v>
      </c>
      <c r="BS257" s="516">
        <f>AVERAGE('monthly data'!GX255:GZ255)</f>
        <v>-184.18406306817329</v>
      </c>
      <c r="BT257" s="516">
        <f>AVERAGE('monthly data'!HA255:HC255)</f>
        <v>-180.32445650205344</v>
      </c>
      <c r="BU257" s="516">
        <f>AVERAGE('monthly data'!HD255:HF255)</f>
        <v>-194.27318758144006</v>
      </c>
      <c r="BV257" s="516">
        <f>AVERAGE('monthly data'!HG255:HI255)</f>
        <v>-212.38053959890678</v>
      </c>
      <c r="BW257" s="516">
        <f>AVERAGE('monthly data'!HJ255:HL255)</f>
        <v>-215.25629645245328</v>
      </c>
      <c r="BX257" s="516">
        <f>AVERAGE('monthly data'!HM255:HO255)</f>
        <v>-225.02419799445337</v>
      </c>
      <c r="BY257" s="516">
        <f>AVERAGE('monthly data'!HP255:HR255)</f>
        <v>-243.71449757726648</v>
      </c>
      <c r="BZ257" s="516">
        <f>AVERAGE('monthly data'!HS255:HU255)</f>
        <v>-268.65126706676432</v>
      </c>
      <c r="CA257" s="516">
        <f>AVERAGE('monthly data'!HV255:HX255)</f>
        <v>-304.78949059947109</v>
      </c>
      <c r="CB257" s="516">
        <f>AVERAGE('monthly data'!HY255:IA255)</f>
        <v>-317.27215934808055</v>
      </c>
      <c r="CC257" s="516">
        <f>AVERAGE('monthly data'!IB255:ID255)</f>
        <v>-350.93462832324718</v>
      </c>
      <c r="CD257" s="516">
        <f>AVERAGE('monthly data'!IE255:IG255)</f>
        <v>-360.56687116193672</v>
      </c>
      <c r="CE257" s="516">
        <f>AVERAGE('monthly data'!IH255:IJ255)</f>
        <v>-362.09828526573324</v>
      </c>
      <c r="CF257" s="516">
        <f>AVERAGE('monthly data'!IK255:IM255)</f>
        <v>-359.73427906573198</v>
      </c>
      <c r="CG257" s="516">
        <f>AVERAGE('monthly data'!IN255:IP255)</f>
        <v>-337.73866099721431</v>
      </c>
      <c r="CH257" s="516">
        <f>AVERAGE('monthly data'!IQ255:IS255)</f>
        <v>-364.59309157332444</v>
      </c>
      <c r="CI257" s="516">
        <f>AVERAGE('monthly data'!IT255:IV255)</f>
        <v>-407.68987020615964</v>
      </c>
      <c r="CJ257" s="516">
        <f>AVERAGE('monthly data'!IW255:IY255)</f>
        <v>-431.50703988897266</v>
      </c>
      <c r="CK257" s="516">
        <f>AVERAGE('monthly data'!IZ255:JB255)</f>
        <v>-449.26574984901964</v>
      </c>
      <c r="CL257" s="516">
        <f>AVERAGE('monthly data'!JC255:JE255)</f>
        <v>-481.07257241082516</v>
      </c>
      <c r="CM257" s="516">
        <f>AVERAGE('monthly data'!JF255:JH255)</f>
        <v>-500.94946597278641</v>
      </c>
      <c r="CN257" s="516">
        <f>AVERAGE('monthly data'!JI255:JK255)</f>
        <v>-514.22160811234892</v>
      </c>
      <c r="CO257" s="516">
        <f>AVERAGE('monthly data'!JL255:JN255)</f>
        <v>-531.18355384038716</v>
      </c>
      <c r="CP257" s="516">
        <f>AVERAGE('monthly data'!JO255:JQ255)</f>
        <v>-564.04442871213826</v>
      </c>
      <c r="CQ257" s="516">
        <f>AVERAGE('monthly data'!JR255:JT255)</f>
        <v>-598.85336801689334</v>
      </c>
      <c r="CR257" s="516">
        <f>AVERAGE('monthly data'!JU255:JW255)</f>
        <v>-606.69251628023642</v>
      </c>
      <c r="CS257" s="516">
        <f>AVERAGE('monthly data'!JX255:JZ255)</f>
        <v>-623.98303808593926</v>
      </c>
      <c r="CT257" s="516">
        <f>AVERAGE('monthly data'!KA255:KC255)</f>
        <v>-659.10261912257579</v>
      </c>
      <c r="CU257" s="516">
        <f>AVERAGE('monthly data'!KD255:KF255)</f>
        <v>-719.64786768482975</v>
      </c>
      <c r="CV257" s="516">
        <f>AVERAGE('monthly data'!KG255:KI255)</f>
        <v>-747.99098550856627</v>
      </c>
      <c r="CW257" s="516">
        <f>AVERAGE('monthly data'!KJ255:KL255)</f>
        <v>-743.12729769643317</v>
      </c>
      <c r="CX257" s="516">
        <f>AVERAGE('monthly data'!KM255:KO255)</f>
        <v>-761.06789031641767</v>
      </c>
      <c r="CY257" s="516">
        <f>AVERAGE('monthly data'!KP255:KR255)</f>
        <v>-843.69351573355209</v>
      </c>
      <c r="CZ257" s="516">
        <f>AVERAGE('monthly data'!KS255:KU255)</f>
        <v>-876.22879198742964</v>
      </c>
      <c r="DA257" s="516">
        <f>AVERAGE('monthly data'!KV255:KX255)</f>
        <v>-898.13299602412678</v>
      </c>
      <c r="DB257" s="516">
        <f>AVERAGE('monthly data'!KY255:LA255)</f>
        <v>-959.12797803808428</v>
      </c>
      <c r="DC257" s="516"/>
      <c r="DD257" s="516"/>
      <c r="DE257" s="516"/>
      <c r="DF257" s="516"/>
      <c r="DG257" s="516"/>
      <c r="DH257" s="516"/>
      <c r="DI257" s="516"/>
      <c r="DJ257" s="516"/>
      <c r="DK257" s="516"/>
      <c r="DL257" s="516"/>
      <c r="DM257" s="516"/>
      <c r="DN257" s="516"/>
      <c r="DO257" s="516"/>
      <c r="DP257" s="516"/>
      <c r="DQ257" s="516"/>
      <c r="DR257" s="516"/>
      <c r="DS257" s="516"/>
      <c r="DT257" s="516"/>
      <c r="DU257" s="516"/>
      <c r="DV257" s="516"/>
      <c r="DW257" s="516"/>
      <c r="DX257" s="516"/>
      <c r="DY257" s="516"/>
      <c r="DZ257" s="516"/>
    </row>
    <row r="258" spans="1:130" s="573" customFormat="1">
      <c r="B258" s="571" t="s">
        <v>569</v>
      </c>
      <c r="C258" s="572">
        <f>AVERAGE('monthly data'!B256:D256)</f>
        <v>7.8833333333368696E-3</v>
      </c>
      <c r="D258" s="572">
        <f>AVERAGE('monthly data'!E256:G256)</f>
        <v>2.8999999999944257E-3</v>
      </c>
      <c r="E258" s="572">
        <f>AVERAGE('monthly data'!H256:J256)</f>
        <v>4.0333333333298542E-3</v>
      </c>
      <c r="F258" s="572">
        <f>AVERAGE('monthly data'!K256:M256)</f>
        <v>7.2900000000008916E-2</v>
      </c>
      <c r="G258" s="572">
        <f>AVERAGE('monthly data'!N256:P256)</f>
        <v>9.2333333333328937E-2</v>
      </c>
      <c r="H258" s="572">
        <f>AVERAGE('monthly data'!Q256:S256)</f>
        <v>-6.3633333333333056E-2</v>
      </c>
      <c r="I258" s="572">
        <f>AVERAGE('monthly data'!T256:V256)</f>
        <v>1.8300000000001166E-2</v>
      </c>
      <c r="J258" s="572">
        <f>AVERAGE('monthly data'!W256:Y256)</f>
        <v>-4.2333333333388623E-3</v>
      </c>
      <c r="K258" s="572">
        <f>AVERAGE('monthly data'!Z256:AB256)</f>
        <v>8.4566666666650771E-3</v>
      </c>
      <c r="L258" s="572">
        <f>AVERAGE('monthly data'!AC256:AE256)</f>
        <v>-0.10089666666666612</v>
      </c>
      <c r="M258" s="572">
        <f>AVERAGE('monthly data'!AF256:AH256)</f>
        <v>6.2333333333337272E-2</v>
      </c>
      <c r="N258" s="572">
        <f>AVERAGE('monthly data'!AI256:AK256)</f>
        <v>-5.1000000000011404E-2</v>
      </c>
      <c r="O258" s="572">
        <f>AVERAGE('monthly data'!AL256:AN256)</f>
        <v>-0.45930999999999261</v>
      </c>
      <c r="P258" s="572">
        <f>AVERAGE('monthly data'!AO256:AQ256)</f>
        <v>-0.80630333333332749</v>
      </c>
      <c r="Q258" s="572">
        <f>AVERAGE('monthly data'!AR256:AT256)</f>
        <v>0.66206666666666558</v>
      </c>
      <c r="R258" s="572">
        <f>AVERAGE('monthly data'!AU256:AW256)</f>
        <v>0.34987666666666445</v>
      </c>
      <c r="S258" s="572">
        <f>AVERAGE('monthly data'!AX256:AZ256)</f>
        <v>-0.19884333333334325</v>
      </c>
      <c r="T258" s="572">
        <f>AVERAGE('monthly data'!BA256:BC256)</f>
        <v>0.59016366666665954</v>
      </c>
      <c r="U258" s="572">
        <f>AVERAGE('monthly data'!BD256:BF256)</f>
        <v>0.15216333333332463</v>
      </c>
      <c r="V258" s="572">
        <f>AVERAGE('monthly data'!BG256:BI256)</f>
        <v>0.18576000000002088</v>
      </c>
      <c r="W258" s="572">
        <f>AVERAGE('monthly data'!BJ256:BL256)</f>
        <v>1.1459570000000145</v>
      </c>
      <c r="X258" s="572">
        <f>AVERAGE('monthly data'!BM256:BO256)</f>
        <v>0.95852199999999266</v>
      </c>
      <c r="Y258" s="572">
        <f>AVERAGE('monthly data'!BP256:BR256)</f>
        <v>0.4287700000000001</v>
      </c>
      <c r="Z258" s="572">
        <f>AVERAGE('monthly data'!BS256:BU256)</f>
        <v>0.30344166666665257</v>
      </c>
      <c r="AA258" s="572">
        <f>AVERAGE('monthly data'!BV256:BX256)</f>
        <v>0.35376633333331142</v>
      </c>
      <c r="AB258" s="572">
        <f>AVERAGE('monthly data'!BY256:CA256)</f>
        <v>6.5557000000003043E-2</v>
      </c>
      <c r="AC258" s="572">
        <f>AVERAGE('monthly data'!CB256:CD256)</f>
        <v>1.6977283333333257</v>
      </c>
      <c r="AD258" s="572">
        <f>AVERAGE('monthly data'!CE256:CG256)</f>
        <v>-1.1594763333333304</v>
      </c>
      <c r="AE258" s="572">
        <f>AVERAGE('monthly data'!CH256:CJ256)</f>
        <v>0.46940666666666192</v>
      </c>
      <c r="AF258" s="572">
        <f>AVERAGE('monthly data'!CK256:CM256)</f>
        <v>-6.7430000000001655E-2</v>
      </c>
      <c r="AG258" s="572">
        <f>AVERAGE('monthly data'!CN256:CP256)</f>
        <v>1.5173333333317865E-2</v>
      </c>
      <c r="AH258" s="572">
        <f>AVERAGE('monthly data'!CQ256:CS256)</f>
        <v>2.1900000000035411E-3</v>
      </c>
      <c r="AI258" s="572">
        <f>AVERAGE('monthly data'!CT256:CV256)</f>
        <v>0.43043999999999488</v>
      </c>
      <c r="AJ258" s="572">
        <f>AVERAGE('monthly data'!CW256:CY256)</f>
        <v>0.70697000000001253</v>
      </c>
      <c r="AK258" s="572">
        <f>AVERAGE('monthly data'!CZ256:DB256)</f>
        <v>2.4370799999999897</v>
      </c>
      <c r="AL258" s="572">
        <f>AVERAGE('monthly data'!DC256:DE256)</f>
        <v>3.3761566666666831</v>
      </c>
      <c r="AM258" s="572">
        <f>AVERAGE('monthly data'!DF256:DH256)</f>
        <v>-5.9204859266657195E-2</v>
      </c>
      <c r="AN258" s="572">
        <f>AVERAGE('monthly data'!DI256:DK256)</f>
        <v>-0.44230916799999892</v>
      </c>
      <c r="AO258" s="572">
        <f>AVERAGE('monthly data'!DL256:DN256)</f>
        <v>-0.84817209000003879</v>
      </c>
      <c r="AP258" s="572">
        <f>AVERAGE('monthly data'!DO256:DQ256)</f>
        <v>-0.83691548833330864</v>
      </c>
      <c r="AQ258" s="572">
        <f>AVERAGE('monthly data'!DR256:DT256)</f>
        <v>1.333999999998999E-2</v>
      </c>
      <c r="AR258" s="572">
        <f>AVERAGE('monthly data'!DU256:DW256)</f>
        <v>1.076666666657881E-3</v>
      </c>
      <c r="AS258" s="572">
        <f>AVERAGE('monthly data'!DX256:DZ256)</f>
        <v>2.0333333334103068E-4</v>
      </c>
      <c r="AT258" s="572">
        <f>AVERAGE('monthly data'!EA256:EC256)</f>
        <v>2.0666666668489597E-4</v>
      </c>
      <c r="AU258" s="572">
        <f>AVERAGE('monthly data'!ED256:EF256)</f>
        <v>-0.10993666666668862</v>
      </c>
      <c r="AV258" s="572">
        <f>AVERAGE('monthly data'!EG256:EI256)</f>
        <v>2.666666667513103E-5</v>
      </c>
      <c r="AW258" s="572">
        <f>AVERAGE('monthly data'!EJ256:EL256)</f>
        <v>1.670000000027964E-3</v>
      </c>
      <c r="AX258" s="572">
        <f>AVERAGE('monthly data'!EM256:EO256)</f>
        <v>-9.9999999974897946E-5</v>
      </c>
      <c r="AY258" s="572">
        <f>AVERAGE('monthly data'!EP256:ER256)</f>
        <v>-1.5000000001919034E-4</v>
      </c>
      <c r="AZ258" s="572">
        <f>AVERAGE('monthly data'!ES256:EU256)</f>
        <v>-1.6666666738274216E-5</v>
      </c>
      <c r="BA258" s="572">
        <f>AVERAGE('monthly data'!EV256:EX256)</f>
        <v>6.6666667066783702E-6</v>
      </c>
      <c r="BB258" s="572">
        <f>AVERAGE('monthly data'!EY256:FA256)</f>
        <v>-6.5000000000736691E-4</v>
      </c>
      <c r="BC258" s="572">
        <f>AVERAGE('monthly data'!FB256:FD256)</f>
        <v>0.67005666666669106</v>
      </c>
      <c r="BD258" s="572">
        <f>AVERAGE('monthly data'!FE256:FG256)</f>
        <v>0.66442666666671357</v>
      </c>
      <c r="BE258" s="572">
        <f>AVERAGE('monthly data'!FH256:FJ256)</f>
        <v>0.69940666666671325</v>
      </c>
      <c r="BF258" s="572">
        <f>AVERAGE('monthly data'!FK256:FM256)</f>
        <v>0.68712666666669975</v>
      </c>
      <c r="BG258" s="572">
        <f>AVERAGE('monthly data'!FN256:FP256)</f>
        <v>-1.2250000000335604E-3</v>
      </c>
      <c r="BH258" s="572">
        <f>AVERAGE('monthly data'!FQ256:FS256)</f>
        <v>3.8280000000023996E-2</v>
      </c>
      <c r="BI258" s="572">
        <f>AVERAGE('monthly data'!FT256:FV256)</f>
        <v>8.313333333357301E-3</v>
      </c>
      <c r="BJ258" s="572">
        <f>AVERAGE('monthly data'!FW256:FY256)</f>
        <v>-0.69886246199996549</v>
      </c>
      <c r="BK258" s="572">
        <f>AVERAGE('monthly data'!FZ256:GB256)</f>
        <v>-5.1360672786074701E-2</v>
      </c>
      <c r="BL258" s="572">
        <f>AVERAGE('monthly data'!GC256:GE256)</f>
        <v>-1.1609226191997854E-2</v>
      </c>
      <c r="BM258" s="572">
        <f>AVERAGE('monthly data'!GF256:GH256)</f>
        <v>-0.10530649346666603</v>
      </c>
      <c r="BN258" s="572">
        <f>AVERAGE('monthly data'!GI256:GK256)</f>
        <v>-6.9801104400047123E-2</v>
      </c>
      <c r="BO258" s="572">
        <f>AVERAGE('monthly data'!GL256:GN256)</f>
        <v>-7.5353333333320435E-2</v>
      </c>
      <c r="BP258" s="572">
        <f>AVERAGE('monthly data'!GO256:GQ256)</f>
        <v>-4.6339078526330013E-2</v>
      </c>
      <c r="BQ258" s="572">
        <f>AVERAGE('monthly data'!GR256:GT256)</f>
        <v>3.3092093333304241E-2</v>
      </c>
      <c r="BR258" s="572">
        <f>AVERAGE('monthly data'!GU256:GW256)</f>
        <v>7.3631036853299747E-2</v>
      </c>
      <c r="BS258" s="572">
        <f>AVERAGE('monthly data'!GX256:GZ256)</f>
        <v>0</v>
      </c>
      <c r="BT258" s="572">
        <f>AVERAGE('monthly data'!HA256:HC256)</f>
        <v>0</v>
      </c>
      <c r="BU258" s="572">
        <f>AVERAGE('monthly data'!HD256:HF256)</f>
        <v>0</v>
      </c>
      <c r="BV258" s="572">
        <f>AVERAGE('monthly data'!HG256:HI256)</f>
        <v>0</v>
      </c>
      <c r="BW258" s="572">
        <f>AVERAGE('monthly data'!HJ256:HL256)</f>
        <v>0</v>
      </c>
      <c r="BX258" s="572">
        <f>AVERAGE('monthly data'!HM256:HO256)</f>
        <v>0</v>
      </c>
      <c r="BY258" s="572">
        <f>AVERAGE('monthly data'!HP256:HR256)</f>
        <v>0</v>
      </c>
      <c r="BZ258" s="572">
        <f>AVERAGE('monthly data'!HS256:HU256)</f>
        <v>1.1347850534320969E-2</v>
      </c>
      <c r="CA258" s="572">
        <f>AVERAGE('monthly data'!HV256:HX256)</f>
        <v>0</v>
      </c>
      <c r="CB258" s="572">
        <f>AVERAGE('monthly data'!HY256:IA256)</f>
        <v>0</v>
      </c>
      <c r="CC258" s="572">
        <f>AVERAGE('monthly data'!IB256:ID256)</f>
        <v>0</v>
      </c>
      <c r="CD258" s="572">
        <f>AVERAGE('monthly data'!IE256:IG256)</f>
        <v>0</v>
      </c>
      <c r="CE258" s="572">
        <f>AVERAGE('monthly data'!IH256:IJ256)</f>
        <v>0</v>
      </c>
      <c r="CF258" s="572">
        <f>AVERAGE('monthly data'!IK256:IM256)</f>
        <v>0</v>
      </c>
      <c r="CG258" s="572">
        <f>AVERAGE('monthly data'!IN256:IP256)</f>
        <v>0</v>
      </c>
      <c r="CH258" s="572">
        <f>AVERAGE('monthly data'!IQ256:IS256)</f>
        <v>0</v>
      </c>
      <c r="CI258" s="572">
        <f>AVERAGE('monthly data'!IT256:IV256)</f>
        <v>0</v>
      </c>
      <c r="CJ258" s="572">
        <f>AVERAGE('monthly data'!IW256:IY256)</f>
        <v>0</v>
      </c>
      <c r="CK258" s="572">
        <f>AVERAGE('monthly data'!IZ256:JB256)</f>
        <v>0</v>
      </c>
      <c r="CL258" s="572">
        <f>AVERAGE('monthly data'!JC256:JE256)</f>
        <v>0</v>
      </c>
      <c r="CM258" s="572">
        <f>AVERAGE('monthly data'!JF256:JH256)</f>
        <v>0</v>
      </c>
      <c r="CN258" s="572">
        <f>AVERAGE('monthly data'!JI256:JK256)</f>
        <v>0</v>
      </c>
      <c r="CO258" s="572">
        <f>AVERAGE('monthly data'!JL256:JN256)</f>
        <v>0</v>
      </c>
      <c r="CP258" s="572">
        <f>AVERAGE('monthly data'!JO256:JQ256)</f>
        <v>0</v>
      </c>
      <c r="CQ258" s="572">
        <f>AVERAGE('monthly data'!JR256:JT256)</f>
        <v>0</v>
      </c>
      <c r="CR258" s="572">
        <f>AVERAGE('monthly data'!JU256:JW256)</f>
        <v>0</v>
      </c>
      <c r="CS258" s="572">
        <f>AVERAGE('monthly data'!JX256:JZ256)</f>
        <v>0</v>
      </c>
      <c r="CT258" s="572">
        <f>AVERAGE('monthly data'!KA256:KC256)</f>
        <v>0</v>
      </c>
      <c r="CU258" s="572">
        <f>AVERAGE('monthly data'!KD256:KF256)</f>
        <v>0</v>
      </c>
      <c r="CV258" s="572">
        <f>AVERAGE('monthly data'!KG256:KI256)</f>
        <v>0</v>
      </c>
      <c r="CW258" s="572">
        <f>AVERAGE('monthly data'!KJ256:KL256)</f>
        <v>0</v>
      </c>
      <c r="CX258" s="572">
        <f>AVERAGE('monthly data'!KM256:KO256)</f>
        <v>0</v>
      </c>
      <c r="CY258" s="572">
        <f>AVERAGE('monthly data'!KP256:KR256)</f>
        <v>0</v>
      </c>
      <c r="CZ258" s="572">
        <f>AVERAGE('monthly data'!KS256:KU256)</f>
        <v>0</v>
      </c>
      <c r="DA258" s="572">
        <f>AVERAGE('monthly data'!KV256:KX256)</f>
        <v>0</v>
      </c>
      <c r="DB258" s="572">
        <f>AVERAGE('monthly data'!KY256:LA256)</f>
        <v>0</v>
      </c>
      <c r="DC258" s="572"/>
      <c r="DD258" s="572"/>
      <c r="DE258" s="572"/>
      <c r="DF258" s="572"/>
      <c r="DG258" s="572"/>
      <c r="DH258" s="572"/>
      <c r="DI258" s="572"/>
      <c r="DJ258" s="572"/>
      <c r="DK258" s="572"/>
      <c r="DL258" s="572"/>
      <c r="DM258" s="572"/>
      <c r="DN258" s="572"/>
      <c r="DO258" s="572"/>
      <c r="DP258" s="572"/>
      <c r="DQ258" s="572"/>
      <c r="DR258" s="572"/>
      <c r="DS258" s="572"/>
      <c r="DT258" s="572"/>
      <c r="DU258" s="572"/>
      <c r="DV258" s="572"/>
      <c r="DW258" s="572"/>
      <c r="DX258" s="572"/>
      <c r="DY258" s="572"/>
      <c r="DZ258" s="572"/>
    </row>
    <row r="259" spans="1:130" s="216" customFormat="1">
      <c r="A259" s="216" t="s">
        <v>1463</v>
      </c>
      <c r="B259" s="512" t="s">
        <v>584</v>
      </c>
      <c r="C259" s="516">
        <f>AVERAGE('monthly data'!B257:D257)</f>
        <v>38.232633333333332</v>
      </c>
      <c r="D259" s="516">
        <f>AVERAGE('monthly data'!E257:G257)</f>
        <v>45.077333333333343</v>
      </c>
      <c r="E259" s="516">
        <f>AVERAGE('monthly data'!H257:J257)</f>
        <v>56.576900000000002</v>
      </c>
      <c r="F259" s="516">
        <f>AVERAGE('monthly data'!K257:M257)</f>
        <v>60.473700000000001</v>
      </c>
      <c r="G259" s="516">
        <f>AVERAGE('monthly data'!N257:P257)</f>
        <v>61.30286666666666</v>
      </c>
      <c r="H259" s="516">
        <f>AVERAGE('monthly data'!Q257:S257)</f>
        <v>61.264199999999995</v>
      </c>
      <c r="I259" s="516">
        <f>AVERAGE('monthly data'!T257:V257)</f>
        <v>65.398266666666657</v>
      </c>
      <c r="J259" s="516">
        <f>AVERAGE('monthly data'!W257:Y257)</f>
        <v>65.969966666666664</v>
      </c>
      <c r="K259" s="516">
        <f>AVERAGE('monthly data'!Z257:AB257)</f>
        <v>71.107266666666661</v>
      </c>
      <c r="L259" s="516">
        <f>AVERAGE('monthly data'!AC257:AE257)</f>
        <v>83.319699999999997</v>
      </c>
      <c r="M259" s="516">
        <f>AVERAGE('monthly data'!AF257:AH257)</f>
        <v>81.726333333333329</v>
      </c>
      <c r="N259" s="516">
        <f>AVERAGE('monthly data'!AI257:AK257)</f>
        <v>85.293533333333343</v>
      </c>
      <c r="O259" s="516">
        <f>AVERAGE('monthly data'!AL257:AN257)</f>
        <v>86.519633333333331</v>
      </c>
      <c r="P259" s="516">
        <f>AVERAGE('monthly data'!AO257:AQ257)</f>
        <v>81.910533333333333</v>
      </c>
      <c r="Q259" s="516">
        <f>AVERAGE('monthly data'!AR257:AT257)</f>
        <v>82.176393666666669</v>
      </c>
      <c r="R259" s="516">
        <f>AVERAGE('monthly data'!AU257:AW257)</f>
        <v>85.411836666666659</v>
      </c>
      <c r="S259" s="516">
        <f>AVERAGE('monthly data'!AX257:AZ257)</f>
        <v>90.963346333333334</v>
      </c>
      <c r="T259" s="516">
        <f>AVERAGE('monthly data'!BA257:BC257)</f>
        <v>91.533776000000003</v>
      </c>
      <c r="U259" s="516">
        <f>AVERAGE('monthly data'!BD257:BF257)</f>
        <v>95.490474333333324</v>
      </c>
      <c r="V259" s="516">
        <f>AVERAGE('monthly data'!BG257:BI257)</f>
        <v>95.44417966666667</v>
      </c>
      <c r="W259" s="516">
        <f>AVERAGE('monthly data'!BJ257:BL257)</f>
        <v>94.430490000000006</v>
      </c>
      <c r="X259" s="516">
        <f>AVERAGE('monthly data'!BM257:BO257)</f>
        <v>99.579061333333343</v>
      </c>
      <c r="Y259" s="516">
        <f>AVERAGE('monthly data'!BP257:BR257)</f>
        <v>101.73629633333333</v>
      </c>
      <c r="Z259" s="516">
        <f>AVERAGE('monthly data'!BS257:BU257)</f>
        <v>105.80359733333334</v>
      </c>
      <c r="AA259" s="516">
        <f>AVERAGE('monthly data'!BV257:BX257)</f>
        <v>123.289761</v>
      </c>
      <c r="AB259" s="516">
        <f>AVERAGE('monthly data'!BY257:CA257)</f>
        <v>126.22782099999999</v>
      </c>
      <c r="AC259" s="516">
        <f>AVERAGE('monthly data'!CB257:CD257)</f>
        <v>124.85733</v>
      </c>
      <c r="AD259" s="516">
        <f>AVERAGE('monthly data'!CE257:CG257)</f>
        <v>125.92054666666667</v>
      </c>
      <c r="AE259" s="516">
        <f>AVERAGE('monthly data'!CH257:CJ257)</f>
        <v>128.33688333333333</v>
      </c>
      <c r="AF259" s="516">
        <f>AVERAGE('monthly data'!CK257:CM257)</f>
        <v>132.97000666666671</v>
      </c>
      <c r="AG259" s="516">
        <f>AVERAGE('monthly data'!CN257:CP257)</f>
        <v>140.72456333333335</v>
      </c>
      <c r="AH259" s="516">
        <f>AVERAGE('monthly data'!CQ257:CS257)</f>
        <v>144.00733</v>
      </c>
      <c r="AI259" s="516">
        <f>AVERAGE('monthly data'!CT257:CV257)</f>
        <v>149.56111000000001</v>
      </c>
      <c r="AJ259" s="516">
        <f>AVERAGE('monthly data'!CW257:CY257)</f>
        <v>154.92243999999999</v>
      </c>
      <c r="AK259" s="516">
        <f>AVERAGE('monthly data'!CZ257:DB257)</f>
        <v>166.01381333333333</v>
      </c>
      <c r="AL259" s="516">
        <f>AVERAGE('monthly data'!DC257:DE257)</f>
        <v>171.80523666666667</v>
      </c>
      <c r="AM259" s="516">
        <f>AVERAGE('monthly data'!DF257:DH257)</f>
        <v>171.34038368566667</v>
      </c>
      <c r="AN259" s="516">
        <f>AVERAGE('monthly data'!DI257:DK257)</f>
        <v>173.48157395256666</v>
      </c>
      <c r="AO259" s="516">
        <f>AVERAGE('monthly data'!DL257:DN257)</f>
        <v>182.132783166</v>
      </c>
      <c r="AP259" s="516">
        <f>AVERAGE('monthly data'!DO257:DQ257)</f>
        <v>192.71900662599998</v>
      </c>
      <c r="AQ259" s="516">
        <f>AVERAGE('monthly data'!DR257:DT257)</f>
        <v>205.09887272799998</v>
      </c>
      <c r="AR259" s="516">
        <f>AVERAGE('monthly data'!DU257:DW257)</f>
        <v>219.1175846903333</v>
      </c>
      <c r="AS259" s="516">
        <f>AVERAGE('monthly data'!DX257:DZ257)</f>
        <v>229.99541639303334</v>
      </c>
      <c r="AT259" s="516">
        <f>AVERAGE('monthly data'!EA257:EC257)</f>
        <v>238.74425792232998</v>
      </c>
      <c r="AU259" s="516">
        <f>AVERAGE('monthly data'!ED257:EF257)</f>
        <v>240.99955583000005</v>
      </c>
      <c r="AV259" s="516">
        <f>AVERAGE('monthly data'!EG257:EI257)</f>
        <v>267.02752765843331</v>
      </c>
      <c r="AW259" s="516">
        <f>AVERAGE('monthly data'!EJ257:EL257)</f>
        <v>287.48912887966668</v>
      </c>
      <c r="AX259" s="516">
        <f>AVERAGE('monthly data'!EM257:EO257)</f>
        <v>308.9351507086667</v>
      </c>
      <c r="AY259" s="516">
        <f>AVERAGE('monthly data'!EP257:ER257)</f>
        <v>305.19992088700002</v>
      </c>
      <c r="AZ259" s="516">
        <f>AVERAGE('monthly data'!ES257:EU257)</f>
        <v>337.40632658766663</v>
      </c>
      <c r="BA259" s="516">
        <f>AVERAGE('monthly data'!EV257:EX257)</f>
        <v>364.16827091533332</v>
      </c>
      <c r="BB259" s="516">
        <f>AVERAGE('monthly data'!EY257:FA257)</f>
        <v>406.7281916683333</v>
      </c>
      <c r="BC259" s="516">
        <f>AVERAGE('monthly data'!FB257:FD257)</f>
        <v>420.53089879433332</v>
      </c>
      <c r="BD259" s="516">
        <f>AVERAGE('monthly data'!FE257:FG257)</f>
        <v>443.28125697399997</v>
      </c>
      <c r="BE259" s="516">
        <f>AVERAGE('monthly data'!FH257:FJ257)</f>
        <v>465.06610295599995</v>
      </c>
      <c r="BF259" s="516">
        <f>AVERAGE('monthly data'!FK257:FM257)</f>
        <v>468.14456020333336</v>
      </c>
      <c r="BG259" s="516">
        <f>AVERAGE('monthly data'!FN257:FP257)</f>
        <v>433.16546623707944</v>
      </c>
      <c r="BH259" s="516">
        <f>AVERAGE('monthly data'!FQ257:FS257)</f>
        <v>438.54570172733338</v>
      </c>
      <c r="BI259" s="516">
        <f>AVERAGE('monthly data'!FT257:FV257)</f>
        <v>464.72744026966666</v>
      </c>
      <c r="BJ259" s="516">
        <f>AVERAGE('monthly data'!FW257:FY257)</f>
        <v>494.03898362733327</v>
      </c>
      <c r="BK259" s="516">
        <f>AVERAGE('monthly data'!FZ257:GB257)</f>
        <v>508.14381306266665</v>
      </c>
      <c r="BL259" s="516">
        <f>AVERAGE('monthly data'!GC257:GE257)</f>
        <v>534.4529501193332</v>
      </c>
      <c r="BM259" s="516">
        <f>AVERAGE('monthly data'!GF257:GH257)</f>
        <v>570.73896322799999</v>
      </c>
      <c r="BN259" s="516">
        <f>AVERAGE('monthly data'!GI257:GK257)</f>
        <v>595.38946840466667</v>
      </c>
      <c r="BO259" s="516">
        <f>AVERAGE('monthly data'!GL257:GN257)</f>
        <v>618.7815577803334</v>
      </c>
      <c r="BP259" s="516">
        <f>AVERAGE('monthly data'!GO257:GQ257)</f>
        <v>679.4288832382839</v>
      </c>
      <c r="BQ259" s="516">
        <f>AVERAGE('monthly data'!GR257:GT257)</f>
        <v>723.65413722233336</v>
      </c>
      <c r="BR259" s="516">
        <f>AVERAGE('monthly data'!GU257:GW257)</f>
        <v>749.83461429400995</v>
      </c>
      <c r="BS259" s="516">
        <f>AVERAGE('monthly data'!GX257:GZ257)</f>
        <v>791.27405967600009</v>
      </c>
      <c r="BT259" s="516">
        <f>AVERAGE('monthly data'!HA257:HC257)</f>
        <v>859.77660896966665</v>
      </c>
      <c r="BU259" s="516">
        <f>AVERAGE('monthly data'!HD257:HF257)</f>
        <v>847.62482068700001</v>
      </c>
      <c r="BV259" s="516">
        <f>AVERAGE('monthly data'!HG257:HI257)</f>
        <v>854.05408988199997</v>
      </c>
      <c r="BW259" s="516">
        <f>AVERAGE('monthly data'!HJ257:HL257)</f>
        <v>880.35957149933347</v>
      </c>
      <c r="BX259" s="516">
        <f>AVERAGE('monthly data'!HM257:HO257)</f>
        <v>917.90799255799993</v>
      </c>
      <c r="BY259" s="516">
        <f>AVERAGE('monthly data'!HP257:HR257)</f>
        <v>971.78717282566674</v>
      </c>
      <c r="BZ259" s="516">
        <f>AVERAGE('monthly data'!HS257:HU257)</f>
        <v>1002.5341475729998</v>
      </c>
      <c r="CA259" s="516">
        <f>AVERAGE('monthly data'!HV257:HX257)</f>
        <v>1031.2504497710506</v>
      </c>
      <c r="CB259" s="516">
        <f>AVERAGE('monthly data'!HY257:IA257)</f>
        <v>1172.408840727978</v>
      </c>
      <c r="CC259" s="516">
        <f>AVERAGE('monthly data'!IB257:ID257)</f>
        <v>1214.6458057464163</v>
      </c>
      <c r="CD259" s="516">
        <f>AVERAGE('monthly data'!IE257:IG257)</f>
        <v>1215.821277325728</v>
      </c>
      <c r="CE259" s="516">
        <f>AVERAGE('monthly data'!IH257:IJ257)</f>
        <v>1249.9902649815729</v>
      </c>
      <c r="CF259" s="516">
        <f>AVERAGE('monthly data'!IK257:IM257)</f>
        <v>1371.5927171632593</v>
      </c>
      <c r="CG259" s="516">
        <f>AVERAGE('monthly data'!IN257:IP257)</f>
        <v>1420.9140489029296</v>
      </c>
      <c r="CH259" s="516">
        <f>AVERAGE('monthly data'!IQ257:IS257)</f>
        <v>1461.8297828463828</v>
      </c>
      <c r="CI259" s="516">
        <f>AVERAGE('monthly data'!IT257:IV257)</f>
        <v>1489.687582109699</v>
      </c>
      <c r="CJ259" s="516">
        <f>AVERAGE('monthly data'!IW257:IY257)</f>
        <v>1517.4256300112713</v>
      </c>
      <c r="CK259" s="516">
        <f>AVERAGE('monthly data'!IZ257:JB257)</f>
        <v>1530.0968022204818</v>
      </c>
      <c r="CL259" s="516">
        <f>AVERAGE('monthly data'!JC257:JE257)</f>
        <v>1552.0942600293008</v>
      </c>
      <c r="CM259" s="516">
        <f>AVERAGE('monthly data'!JF257:JH257)</f>
        <v>1607.9469891494693</v>
      </c>
      <c r="CN259" s="516">
        <f>AVERAGE('monthly data'!JI257:JK257)</f>
        <v>1703.7031581999117</v>
      </c>
      <c r="CO259" s="516">
        <f>AVERAGE('monthly data'!JL257:JN257)</f>
        <v>1753.9079737959198</v>
      </c>
      <c r="CP259" s="516">
        <f>AVERAGE('monthly data'!JO257:JQ257)</f>
        <v>1767.6364988700905</v>
      </c>
      <c r="CQ259" s="516">
        <f>AVERAGE('monthly data'!JR257:JT257)</f>
        <v>1853.4297209356519</v>
      </c>
      <c r="CR259" s="516">
        <f>AVERAGE('monthly data'!JU257:JW257)</f>
        <v>1904.592939282986</v>
      </c>
      <c r="CS259" s="516">
        <f>AVERAGE('monthly data'!JX257:JZ257)</f>
        <v>1947.3095023763906</v>
      </c>
      <c r="CT259" s="516">
        <f>AVERAGE('monthly data'!KA257:KC257)</f>
        <v>2024.9635895181516</v>
      </c>
      <c r="CU259" s="516">
        <f>AVERAGE('monthly data'!KD257:KF257)</f>
        <v>2082.2017325946422</v>
      </c>
      <c r="CV259" s="516">
        <f>AVERAGE('monthly data'!KG257:KI257)</f>
        <v>2166.0258313623763</v>
      </c>
      <c r="CW259" s="516">
        <f>AVERAGE('monthly data'!KJ257:KL257)</f>
        <v>2218.1743354775695</v>
      </c>
      <c r="CX259" s="516">
        <f>AVERAGE('monthly data'!KM257:KO257)</f>
        <v>2314.4338407394393</v>
      </c>
      <c r="CY259" s="516">
        <f>AVERAGE('monthly data'!KP257:KR257)</f>
        <v>2428.1791319216427</v>
      </c>
      <c r="CZ259" s="516">
        <f>AVERAGE('monthly data'!KS257:KU257)</f>
        <v>2546.5271922362977</v>
      </c>
      <c r="DA259" s="516">
        <f>AVERAGE('monthly data'!KV257:KX257)</f>
        <v>2680.1614671670491</v>
      </c>
      <c r="DB259" s="516">
        <f>AVERAGE('monthly data'!KY257:LA257)</f>
        <v>2761.1366071359867</v>
      </c>
      <c r="DC259" s="516"/>
      <c r="DD259" s="516"/>
      <c r="DE259" s="516"/>
      <c r="DF259" s="516"/>
      <c r="DG259" s="516"/>
      <c r="DH259" s="516"/>
      <c r="DI259" s="516"/>
      <c r="DJ259" s="516"/>
      <c r="DK259" s="516"/>
      <c r="DL259" s="516"/>
      <c r="DM259" s="516"/>
      <c r="DN259" s="516"/>
      <c r="DO259" s="516"/>
      <c r="DP259" s="516"/>
      <c r="DQ259" s="516"/>
      <c r="DR259" s="516"/>
      <c r="DS259" s="516"/>
      <c r="DT259" s="516"/>
      <c r="DU259" s="516"/>
      <c r="DV259" s="516"/>
      <c r="DW259" s="516"/>
      <c r="DX259" s="516"/>
      <c r="DY259" s="516"/>
      <c r="DZ259" s="516"/>
    </row>
    <row r="260" spans="1:130" s="216" customFormat="1">
      <c r="B260" s="512" t="s">
        <v>585</v>
      </c>
      <c r="C260" s="517">
        <f>AVERAGE('monthly data'!B258:D258)</f>
        <v>34.884299999999996</v>
      </c>
      <c r="D260" s="517">
        <f>AVERAGE('monthly data'!E258:G258)</f>
        <v>38.317</v>
      </c>
      <c r="E260" s="517">
        <f>AVERAGE('monthly data'!H258:J258)</f>
        <v>45.270900000000005</v>
      </c>
      <c r="F260" s="517">
        <f>AVERAGE('monthly data'!K258:M258)</f>
        <v>46.764699999999984</v>
      </c>
      <c r="G260" s="517">
        <f>AVERAGE('monthly data'!N258:P258)</f>
        <v>46.349766666666675</v>
      </c>
      <c r="H260" s="517">
        <f>AVERAGE('monthly data'!Q258:S258)</f>
        <v>47.45453333333333</v>
      </c>
      <c r="I260" s="517">
        <f>AVERAGE('monthly data'!T258:V258)</f>
        <v>51.135933333333334</v>
      </c>
      <c r="J260" s="517">
        <f>AVERAGE('monthly data'!W258:Y258)</f>
        <v>52.104633333333332</v>
      </c>
      <c r="K260" s="517">
        <f>AVERAGE('monthly data'!Z258:AB258)</f>
        <v>56.509266666666669</v>
      </c>
      <c r="L260" s="517">
        <f>AVERAGE('monthly data'!AC258:AE258)</f>
        <v>63.547366666666676</v>
      </c>
      <c r="M260" s="517">
        <f>AVERAGE('monthly data'!AF258:AH258)</f>
        <v>65.555333333333337</v>
      </c>
      <c r="N260" s="517">
        <f>AVERAGE('monthly data'!AI258:AK258)</f>
        <v>69.318200000000004</v>
      </c>
      <c r="O260" s="517">
        <f>AVERAGE('monthly data'!AL258:AN258)</f>
        <v>70.502966666666666</v>
      </c>
      <c r="P260" s="517">
        <f>AVERAGE('monthly data'!AO258:AQ258)</f>
        <v>66.542600000000007</v>
      </c>
      <c r="Q260" s="517">
        <f>AVERAGE('monthly data'!AR258:AT258)</f>
        <v>66.116393666666667</v>
      </c>
      <c r="R260" s="517">
        <f>AVERAGE('monthly data'!AU258:AW258)</f>
        <v>68.255313999999998</v>
      </c>
      <c r="S260" s="517">
        <f>AVERAGE('monthly data'!AX258:AZ258)</f>
        <v>71.8</v>
      </c>
      <c r="T260" s="517">
        <f>AVERAGE('monthly data'!BA258:BC258)</f>
        <v>73.397744666666668</v>
      </c>
      <c r="U260" s="517">
        <f>AVERAGE('monthly data'!BD258:BF258)</f>
        <v>74.131231</v>
      </c>
      <c r="V260" s="517">
        <f>AVERAGE('monthly data'!BG258:BI258)</f>
        <v>74.356885666666656</v>
      </c>
      <c r="W260" s="517">
        <f>AVERAGE('monthly data'!BJ258:BL258)</f>
        <v>75.348932999999988</v>
      </c>
      <c r="X260" s="517">
        <f>AVERAGE('monthly data'!BM258:BO258)</f>
        <v>79.020663666666664</v>
      </c>
      <c r="Y260" s="517">
        <f>AVERAGE('monthly data'!BP258:BR258)</f>
        <v>78.033429666666663</v>
      </c>
      <c r="Z260" s="517">
        <f>AVERAGE('monthly data'!BS258:BU258)</f>
        <v>80.379715666666669</v>
      </c>
      <c r="AA260" s="517">
        <f>AVERAGE('monthly data'!BV258:BX258)</f>
        <v>94.49984666666667</v>
      </c>
      <c r="AB260" s="517">
        <f>AVERAGE('monthly data'!BY258:CA258)</f>
        <v>98.466965666666667</v>
      </c>
      <c r="AC260" s="517">
        <f>AVERAGE('monthly data'!CB258:CD258)</f>
        <v>96.177626666666654</v>
      </c>
      <c r="AD260" s="517">
        <f>AVERAGE('monthly data'!CE258:CG258)</f>
        <v>96.814880000000002</v>
      </c>
      <c r="AE260" s="517">
        <f>AVERAGE('monthly data'!CH258:CJ258)</f>
        <v>101.14363666666667</v>
      </c>
      <c r="AF260" s="517">
        <f>AVERAGE('monthly data'!CK258:CM258)</f>
        <v>105.03893333333336</v>
      </c>
      <c r="AG260" s="517">
        <f>AVERAGE('monthly data'!CN258:CP258)</f>
        <v>108.94089333333334</v>
      </c>
      <c r="AH260" s="517">
        <f>AVERAGE('monthly data'!CQ258:CS258)</f>
        <v>113.08336000000001</v>
      </c>
      <c r="AI260" s="517">
        <f>AVERAGE('monthly data'!CT258:CV258)</f>
        <v>119.29840999999999</v>
      </c>
      <c r="AJ260" s="517">
        <f>AVERAGE('monthly data'!CW258:CY258)</f>
        <v>121.38890666666664</v>
      </c>
      <c r="AK260" s="517">
        <f>AVERAGE('monthly data'!CZ258:DB258)</f>
        <v>127.85834666666666</v>
      </c>
      <c r="AL260" s="517">
        <f>AVERAGE('monthly data'!DC258:DE258)</f>
        <v>131.56146999999999</v>
      </c>
      <c r="AM260" s="517">
        <f>AVERAGE('monthly data'!DF258:DH258)</f>
        <v>129.42258968566665</v>
      </c>
      <c r="AN260" s="517">
        <f>AVERAGE('monthly data'!DI258:DK258)</f>
        <v>130.42827361923335</v>
      </c>
      <c r="AO260" s="517">
        <f>AVERAGE('monthly data'!DL258:DN258)</f>
        <v>139.40657183266669</v>
      </c>
      <c r="AP260" s="517">
        <f>AVERAGE('monthly data'!DO258:DQ258)</f>
        <v>147.48908795933332</v>
      </c>
      <c r="AQ260" s="517">
        <f>AVERAGE('monthly data'!DR258:DT258)</f>
        <v>156.61951572799998</v>
      </c>
      <c r="AR260" s="517">
        <f>AVERAGE('monthly data'!DU258:DW258)</f>
        <v>171.5429946903333</v>
      </c>
      <c r="AS260" s="517">
        <f>AVERAGE('monthly data'!DX258:DZ258)</f>
        <v>183.93646639303333</v>
      </c>
      <c r="AT260" s="517">
        <f>AVERAGE('monthly data'!EA258:EC258)</f>
        <v>193.52612525566329</v>
      </c>
      <c r="AU260" s="517">
        <f>AVERAGE('monthly data'!ED258:EF258)</f>
        <v>195.83520149666666</v>
      </c>
      <c r="AV260" s="517">
        <f>AVERAGE('monthly data'!EG258:EI258)</f>
        <v>220.34435699176666</v>
      </c>
      <c r="AW260" s="517">
        <f>AVERAGE('monthly data'!EJ258:EL258)</f>
        <v>231.30395987966668</v>
      </c>
      <c r="AX260" s="517">
        <f>AVERAGE('monthly data'!EM258:EO258)</f>
        <v>250.18078337533333</v>
      </c>
      <c r="AY260" s="517">
        <f>AVERAGE('monthly data'!EP258:ER258)</f>
        <v>247.55680255366667</v>
      </c>
      <c r="AZ260" s="517">
        <f>AVERAGE('monthly data'!ES258:EU258)</f>
        <v>279.37667292099997</v>
      </c>
      <c r="BA260" s="517">
        <f>AVERAGE('monthly data'!EV258:EX258)</f>
        <v>302.50797358199998</v>
      </c>
      <c r="BB260" s="517">
        <f>AVERAGE('monthly data'!EY258:FA258)</f>
        <v>339.39399233499995</v>
      </c>
      <c r="BC260" s="517">
        <f>AVERAGE('monthly data'!FB258:FD258)</f>
        <v>350.91989912766667</v>
      </c>
      <c r="BD260" s="517">
        <f>AVERAGE('monthly data'!FE258:FG258)</f>
        <v>365.06726597400001</v>
      </c>
      <c r="BE260" s="517">
        <f>AVERAGE('monthly data'!FH258:FJ258)</f>
        <v>380.24614028933325</v>
      </c>
      <c r="BF260" s="517">
        <f>AVERAGE('monthly data'!FK258:FM258)</f>
        <v>384.76431487000008</v>
      </c>
      <c r="BG260" s="517">
        <f>AVERAGE('monthly data'!FN258:FP258)</f>
        <v>353.50001123707943</v>
      </c>
      <c r="BH260" s="517">
        <f>AVERAGE('monthly data'!FQ258:FS258)</f>
        <v>353.79821206066669</v>
      </c>
      <c r="BI260" s="517">
        <f>AVERAGE('monthly data'!FT258:FV258)</f>
        <v>369.99236793633332</v>
      </c>
      <c r="BJ260" s="517">
        <f>AVERAGE('monthly data'!FW258:FY258)</f>
        <v>398.89868062733331</v>
      </c>
      <c r="BK260" s="517">
        <f>AVERAGE('monthly data'!FZ258:GB258)</f>
        <v>411.54805806266671</v>
      </c>
      <c r="BL260" s="517">
        <f>AVERAGE('monthly data'!GC258:GE258)</f>
        <v>442.44421338733326</v>
      </c>
      <c r="BM260" s="517">
        <f>AVERAGE('monthly data'!GF258:GH258)</f>
        <v>466.7461525613333</v>
      </c>
      <c r="BN260" s="517">
        <f>AVERAGE('monthly data'!GI258:GK258)</f>
        <v>492.93981507133338</v>
      </c>
      <c r="BO260" s="517">
        <f>AVERAGE('monthly data'!GL258:GN258)</f>
        <v>504.41645189499997</v>
      </c>
      <c r="BP260" s="517">
        <f>AVERAGE('monthly data'!GO258:GQ258)</f>
        <v>567.71531229533332</v>
      </c>
      <c r="BQ260" s="517">
        <f>AVERAGE('monthly data'!GR258:GT258)</f>
        <v>607.49109255566657</v>
      </c>
      <c r="BR260" s="517">
        <f>AVERAGE('monthly data'!GU258:GW258)</f>
        <v>623.61285096067661</v>
      </c>
      <c r="BS260" s="517">
        <f>AVERAGE('monthly data'!GX258:GZ258)</f>
        <v>665.98276367599999</v>
      </c>
      <c r="BT260" s="517">
        <f>AVERAGE('monthly data'!HA258:HC258)</f>
        <v>727.60975063633339</v>
      </c>
      <c r="BU260" s="517">
        <f>AVERAGE('monthly data'!HD258:HF258)</f>
        <v>710.44516668699998</v>
      </c>
      <c r="BV260" s="517">
        <f>AVERAGE('monthly data'!HG258:HI258)</f>
        <v>704.95451754866679</v>
      </c>
      <c r="BW260" s="517">
        <f>AVERAGE('monthly data'!HJ258:HL258)</f>
        <v>724.79349083266663</v>
      </c>
      <c r="BX260" s="517">
        <f>AVERAGE('monthly data'!HM258:HO258)</f>
        <v>764.42028122466672</v>
      </c>
      <c r="BY260" s="517">
        <f>AVERAGE('monthly data'!HP258:HR258)</f>
        <v>810.13924082566666</v>
      </c>
      <c r="BZ260" s="517">
        <f>AVERAGE('monthly data'!HS258:HU258)</f>
        <v>827.53260490633329</v>
      </c>
      <c r="CA260" s="517">
        <f>AVERAGE('monthly data'!HV258:HX258)</f>
        <v>833.07121659049835</v>
      </c>
      <c r="CB260" s="517">
        <f>AVERAGE('monthly data'!HY258:IA258)</f>
        <v>907.39308326136359</v>
      </c>
      <c r="CC260" s="517">
        <f>AVERAGE('monthly data'!IB258:ID258)</f>
        <v>957.54454717737724</v>
      </c>
      <c r="CD260" s="517">
        <f>AVERAGE('monthly data'!IE258:IG258)</f>
        <v>973.41304805214997</v>
      </c>
      <c r="CE260" s="517">
        <f>AVERAGE('monthly data'!IH258:IJ258)</f>
        <v>1015.5534142947117</v>
      </c>
      <c r="CF260" s="517">
        <f>AVERAGE('monthly data'!IK258:IM258)</f>
        <v>1134.7996387550429</v>
      </c>
      <c r="CG260" s="517">
        <f>AVERAGE('monthly data'!IN258:IP258)</f>
        <v>1174.4881249190896</v>
      </c>
      <c r="CH260" s="517">
        <f>AVERAGE('monthly data'!IQ258:IS258)</f>
        <v>1205.8698467125078</v>
      </c>
      <c r="CI260" s="517">
        <f>AVERAGE('monthly data'!IT258:IV258)</f>
        <v>1226.1052990505475</v>
      </c>
      <c r="CJ260" s="517">
        <f>AVERAGE('monthly data'!IW258:IY258)</f>
        <v>1251.799401494276</v>
      </c>
      <c r="CK260" s="517">
        <f>AVERAGE('monthly data'!IZ258:JB258)</f>
        <v>1240.0188377617803</v>
      </c>
      <c r="CL260" s="517">
        <f>AVERAGE('monthly data'!JC258:JE258)</f>
        <v>1227.5206903853316</v>
      </c>
      <c r="CM260" s="517">
        <f>AVERAGE('monthly data'!JF258:JH258)</f>
        <v>1273.9791082075301</v>
      </c>
      <c r="CN260" s="517">
        <f>AVERAGE('monthly data'!JI258:JK258)</f>
        <v>1328.3540659692803</v>
      </c>
      <c r="CO260" s="517">
        <f>AVERAGE('monthly data'!JL258:JN258)</f>
        <v>1370.104043059787</v>
      </c>
      <c r="CP260" s="517">
        <f>AVERAGE('monthly data'!JO258:JQ258)</f>
        <v>1369.3857987565182</v>
      </c>
      <c r="CQ260" s="517">
        <f>AVERAGE('monthly data'!JR258:JT258)</f>
        <v>1434.3701422699708</v>
      </c>
      <c r="CR260" s="517">
        <f>AVERAGE('monthly data'!JU258:JW258)</f>
        <v>1461.4596042615933</v>
      </c>
      <c r="CS260" s="517">
        <f>AVERAGE('monthly data'!JX258:JZ258)</f>
        <v>1482.9642545950821</v>
      </c>
      <c r="CT260" s="517">
        <f>AVERAGE('monthly data'!KA258:KC258)</f>
        <v>1526.478278994291</v>
      </c>
      <c r="CU260" s="517">
        <f>AVERAGE('monthly data'!KD258:KF258)</f>
        <v>1588.3403637215999</v>
      </c>
      <c r="CV260" s="517">
        <f>AVERAGE('monthly data'!KG258:KI258)</f>
        <v>1680.9959882816602</v>
      </c>
      <c r="CW260" s="517">
        <f>AVERAGE('monthly data'!KJ258:KL258)</f>
        <v>1723.9111526341396</v>
      </c>
      <c r="CX260" s="517">
        <f>AVERAGE('monthly data'!KM258:KO258)</f>
        <v>1812.7645389774145</v>
      </c>
      <c r="CY260" s="517">
        <f>AVERAGE('monthly data'!KP258:KR258)</f>
        <v>1885.9148823975895</v>
      </c>
      <c r="CZ260" s="517">
        <f>AVERAGE('monthly data'!KS258:KU258)</f>
        <v>1974.8085122978273</v>
      </c>
      <c r="DA260" s="517">
        <f>AVERAGE('monthly data'!KV258:KX258)</f>
        <v>2081.5753466257324</v>
      </c>
      <c r="DB260" s="517">
        <f>AVERAGE('monthly data'!KY258:LA258)</f>
        <v>2135.8427478583385</v>
      </c>
      <c r="DC260" s="517"/>
      <c r="DD260" s="517"/>
      <c r="DE260" s="517"/>
      <c r="DF260" s="517"/>
      <c r="DG260" s="517"/>
      <c r="DH260" s="517"/>
      <c r="DI260" s="517"/>
      <c r="DJ260" s="517"/>
      <c r="DK260" s="517"/>
      <c r="DL260" s="517"/>
      <c r="DM260" s="517"/>
      <c r="DN260" s="517"/>
      <c r="DO260" s="517"/>
      <c r="DP260" s="517"/>
      <c r="DQ260" s="517"/>
      <c r="DR260" s="517"/>
      <c r="DS260" s="517"/>
      <c r="DT260" s="517"/>
      <c r="DU260" s="517"/>
      <c r="DV260" s="517"/>
      <c r="DW260" s="517"/>
      <c r="DX260" s="517"/>
      <c r="DY260" s="517"/>
      <c r="DZ260" s="517"/>
    </row>
    <row r="261" spans="1:130" s="216" customFormat="1">
      <c r="B261" s="512" t="s">
        <v>586</v>
      </c>
      <c r="C261" s="517">
        <f>AVERAGE('monthly data'!B259:D259)</f>
        <v>29.671599999999998</v>
      </c>
      <c r="D261" s="517">
        <f>AVERAGE('monthly data'!E259:G259)</f>
        <v>32.233066666666666</v>
      </c>
      <c r="E261" s="517">
        <f>AVERAGE('monthly data'!H259:J259)</f>
        <v>38.519566666666663</v>
      </c>
      <c r="F261" s="517">
        <f>AVERAGE('monthly data'!K259:M259)</f>
        <v>39.467199999999998</v>
      </c>
      <c r="G261" s="517">
        <f>AVERAGE('monthly data'!N259:P259)</f>
        <v>39.380299999999998</v>
      </c>
      <c r="H261" s="517">
        <f>AVERAGE('monthly data'!Q259:S259)</f>
        <v>40.254600000000003</v>
      </c>
      <c r="I261" s="517">
        <f>AVERAGE('monthly data'!T259:V259)</f>
        <v>43.962833333333343</v>
      </c>
      <c r="J261" s="517">
        <f>AVERAGE('monthly data'!W259:Y259)</f>
        <v>43.754300000000001</v>
      </c>
      <c r="K261" s="517">
        <f>AVERAGE('monthly data'!Z259:AB259)</f>
        <v>45.651966666666674</v>
      </c>
      <c r="L261" s="517">
        <f>AVERAGE('monthly data'!AC259:AE259)</f>
        <v>50.875433333333341</v>
      </c>
      <c r="M261" s="517">
        <f>AVERAGE('monthly data'!AF259:AH259)</f>
        <v>52.718866666666663</v>
      </c>
      <c r="N261" s="517">
        <f>AVERAGE('monthly data'!AI259:AK259)</f>
        <v>53.259366666666665</v>
      </c>
      <c r="O261" s="517">
        <f>AVERAGE('monthly data'!AL259:AN259)</f>
        <v>50.599299999999999</v>
      </c>
      <c r="P261" s="517">
        <f>AVERAGE('monthly data'!AO259:AQ259)</f>
        <v>51.277633333333334</v>
      </c>
      <c r="Q261" s="517">
        <f>AVERAGE('monthly data'!AR259:AT259)</f>
        <v>46.915327000000012</v>
      </c>
      <c r="R261" s="517">
        <f>AVERAGE('monthly data'!AU259:AW259)</f>
        <v>47.649047333333328</v>
      </c>
      <c r="S261" s="517">
        <f>AVERAGE('monthly data'!AX259:AZ259)</f>
        <v>52.310633333333328</v>
      </c>
      <c r="T261" s="517">
        <f>AVERAGE('monthly data'!BA259:BC259)</f>
        <v>54.20594466666666</v>
      </c>
      <c r="U261" s="517">
        <f>AVERAGE('monthly data'!BD259:BF259)</f>
        <v>56.978897666666661</v>
      </c>
      <c r="V261" s="517">
        <f>AVERAGE('monthly data'!BG259:BI259)</f>
        <v>56.218952333333334</v>
      </c>
      <c r="W261" s="517">
        <f>AVERAGE('monthly data'!BJ259:BL259)</f>
        <v>56.825599666666655</v>
      </c>
      <c r="X261" s="517">
        <f>AVERAGE('monthly data'!BM259:BO259)</f>
        <v>58.097996999999999</v>
      </c>
      <c r="Y261" s="517">
        <f>AVERAGE('monthly data'!BP259:BR259)</f>
        <v>56.628429666666669</v>
      </c>
      <c r="Z261" s="517">
        <f>AVERAGE('monthly data'!BS259:BU259)</f>
        <v>58.164715666666666</v>
      </c>
      <c r="AA261" s="517">
        <f>AVERAGE('monthly data'!BV259:BX259)</f>
        <v>67.888180000000006</v>
      </c>
      <c r="AB261" s="517">
        <f>AVERAGE('monthly data'!BY259:CA259)</f>
        <v>71.996965666666654</v>
      </c>
      <c r="AC261" s="517">
        <f>AVERAGE('monthly data'!CB259:CD259)</f>
        <v>73.754293333333337</v>
      </c>
      <c r="AD261" s="517">
        <f>AVERAGE('monthly data'!CE259:CG259)</f>
        <v>69.214879999999994</v>
      </c>
      <c r="AE261" s="517">
        <f>AVERAGE('monthly data'!CH259:CJ259)</f>
        <v>66.110303333333334</v>
      </c>
      <c r="AF261" s="517">
        <f>AVERAGE('monthly data'!CK259:CM259)</f>
        <v>69.405600000000021</v>
      </c>
      <c r="AG261" s="517">
        <f>AVERAGE('monthly data'!CN259:CP259)</f>
        <v>71.726560000000006</v>
      </c>
      <c r="AH261" s="517">
        <f>AVERAGE('monthly data'!CQ259:CS259)</f>
        <v>72.117360000000005</v>
      </c>
      <c r="AI261" s="517">
        <f>AVERAGE('monthly data'!CT259:CV259)</f>
        <v>80.052810000000008</v>
      </c>
      <c r="AJ261" s="517">
        <f>AVERAGE('monthly data'!CW259:CY259)</f>
        <v>84.786773333333329</v>
      </c>
      <c r="AK261" s="517">
        <f>AVERAGE('monthly data'!CZ259:DB259)</f>
        <v>89.527546666666652</v>
      </c>
      <c r="AL261" s="517">
        <f>AVERAGE('monthly data'!DC259:DE259)</f>
        <v>92.79443666666667</v>
      </c>
      <c r="AM261" s="517">
        <f>AVERAGE('monthly data'!DF259:DH259)</f>
        <v>86.14404935233334</v>
      </c>
      <c r="AN261" s="517">
        <f>AVERAGE('monthly data'!DI259:DK259)</f>
        <v>87.856045555333324</v>
      </c>
      <c r="AO261" s="517">
        <f>AVERAGE('monthly data'!DL259:DN259)</f>
        <v>91.73602437000001</v>
      </c>
      <c r="AP261" s="517">
        <f>AVERAGE('monthly data'!DO259:DQ259)</f>
        <v>95.238778151333307</v>
      </c>
      <c r="AQ261" s="517">
        <f>AVERAGE('monthly data'!DR259:DT259)</f>
        <v>103.910087933</v>
      </c>
      <c r="AR261" s="517">
        <f>AVERAGE('monthly data'!DU259:DW259)</f>
        <v>113.40633710099998</v>
      </c>
      <c r="AS261" s="517">
        <f>AVERAGE('monthly data'!DX259:DZ259)</f>
        <v>118.23515453769998</v>
      </c>
      <c r="AT261" s="517">
        <f>AVERAGE('monthly data'!EA259:EC259)</f>
        <v>123.61068525232997</v>
      </c>
      <c r="AU261" s="517">
        <f>AVERAGE('monthly data'!ED259:EF259)</f>
        <v>124.4311146776667</v>
      </c>
      <c r="AV261" s="517">
        <f>AVERAGE('monthly data'!EG259:EI259)</f>
        <v>138.64108783043329</v>
      </c>
      <c r="AW261" s="517">
        <f>AVERAGE('monthly data'!EJ259:EL259)</f>
        <v>137.05079401066666</v>
      </c>
      <c r="AX261" s="517">
        <f>AVERAGE('monthly data'!EM259:EO259)</f>
        <v>147.68175370866666</v>
      </c>
      <c r="AY261" s="517">
        <f>AVERAGE('monthly data'!EP259:ER259)</f>
        <v>149.60750255366665</v>
      </c>
      <c r="AZ261" s="517">
        <f>AVERAGE('monthly data'!ES259:EU259)</f>
        <v>165.20442708133331</v>
      </c>
      <c r="BA261" s="517">
        <f>AVERAGE('monthly data'!EV259:EX259)</f>
        <v>170.88343424866665</v>
      </c>
      <c r="BB261" s="517">
        <f>AVERAGE('monthly data'!EY259:FA259)</f>
        <v>200.278078335</v>
      </c>
      <c r="BC261" s="517">
        <f>AVERAGE('monthly data'!FB259:FD259)</f>
        <v>218.7260441276666</v>
      </c>
      <c r="BD261" s="517">
        <f>AVERAGE('monthly data'!FE259:FG259)</f>
        <v>236.72304964066666</v>
      </c>
      <c r="BE261" s="517">
        <f>AVERAGE('monthly data'!FH259:FJ259)</f>
        <v>248.12310695599999</v>
      </c>
      <c r="BF261" s="517">
        <f>AVERAGE('monthly data'!FK259:FM259)</f>
        <v>249.89687853666669</v>
      </c>
      <c r="BG261" s="517">
        <f>AVERAGE('monthly data'!FN259:FP259)</f>
        <v>223.49384657041279</v>
      </c>
      <c r="BH261" s="517">
        <f>AVERAGE('monthly data'!FQ259:FS259)</f>
        <v>223.37637954400006</v>
      </c>
      <c r="BI261" s="517">
        <f>AVERAGE('monthly data'!FT259:FV259)</f>
        <v>242.98818753633336</v>
      </c>
      <c r="BJ261" s="517">
        <f>AVERAGE('monthly data'!FW259:FY259)</f>
        <v>251.46568189399991</v>
      </c>
      <c r="BK261" s="517">
        <f>AVERAGE('monthly data'!FZ259:GB259)</f>
        <v>249.01128854533337</v>
      </c>
      <c r="BL261" s="517">
        <f>AVERAGE('monthly data'!GC259:GE259)</f>
        <v>276.94096470646667</v>
      </c>
      <c r="BM261" s="517">
        <f>AVERAGE('monthly data'!GF259:GH259)</f>
        <v>291.6852559456666</v>
      </c>
      <c r="BN261" s="517">
        <f>AVERAGE('monthly data'!GI259:GK259)</f>
        <v>312.8917190046667</v>
      </c>
      <c r="BO261" s="517">
        <f>AVERAGE('monthly data'!GL259:GN259)</f>
        <v>317.56382301166661</v>
      </c>
      <c r="BP261" s="517">
        <f>AVERAGE('monthly data'!GO259:GQ259)</f>
        <v>357.85682002866662</v>
      </c>
      <c r="BQ261" s="517">
        <f>AVERAGE('monthly data'!GR259:GT259)</f>
        <v>359.86864843466668</v>
      </c>
      <c r="BR261" s="517">
        <f>AVERAGE('monthly data'!GU259:GW259)</f>
        <v>369.72053780200991</v>
      </c>
      <c r="BS261" s="517">
        <f>AVERAGE('monthly data'!GX259:GZ259)</f>
        <v>391.30817034266664</v>
      </c>
      <c r="BT261" s="517">
        <f>AVERAGE('monthly data'!HA259:HC259)</f>
        <v>428.00982496966679</v>
      </c>
      <c r="BU261" s="517">
        <f>AVERAGE('monthly data'!HD259:HF259)</f>
        <v>420.21551445366663</v>
      </c>
      <c r="BV261" s="517">
        <f>AVERAGE('monthly data'!HG259:HI259)</f>
        <v>412.7423889653333</v>
      </c>
      <c r="BW261" s="517">
        <f>AVERAGE('monthly data'!HJ259:HL259)</f>
        <v>421.50538846600011</v>
      </c>
      <c r="BX261" s="517">
        <f>AVERAGE('monthly data'!HM259:HO259)</f>
        <v>464.25940205799998</v>
      </c>
      <c r="BY261" s="517">
        <f>AVERAGE('monthly data'!HP259:HR259)</f>
        <v>497.86533582566659</v>
      </c>
      <c r="BZ261" s="517">
        <f>AVERAGE('monthly data'!HS259:HU259)</f>
        <v>491.27397090633332</v>
      </c>
      <c r="CA261" s="517">
        <f>AVERAGE('monthly data'!HV259:HX259)</f>
        <v>491.78790787633221</v>
      </c>
      <c r="CB261" s="517">
        <f>AVERAGE('monthly data'!HY259:IA259)</f>
        <v>536.09217869507074</v>
      </c>
      <c r="CC261" s="517">
        <f>AVERAGE('monthly data'!IB259:ID259)</f>
        <v>545.51478446696399</v>
      </c>
      <c r="CD261" s="517">
        <f>AVERAGE('monthly data'!IE259:IG259)</f>
        <v>562.27046428281267</v>
      </c>
      <c r="CE261" s="517">
        <f>AVERAGE('monthly data'!IH259:IJ259)</f>
        <v>591.30188535441687</v>
      </c>
      <c r="CF261" s="517">
        <f>AVERAGE('monthly data'!IK259:IM259)</f>
        <v>683.99030358236348</v>
      </c>
      <c r="CG261" s="517">
        <f>AVERAGE('monthly data'!IN259:IP259)</f>
        <v>726.08527059619428</v>
      </c>
      <c r="CH261" s="517">
        <f>AVERAGE('monthly data'!IQ259:IS259)</f>
        <v>738.54703610480135</v>
      </c>
      <c r="CI261" s="517">
        <f>AVERAGE('monthly data'!IT259:IV259)</f>
        <v>759.92434377240204</v>
      </c>
      <c r="CJ261" s="517">
        <f>AVERAGE('monthly data'!IW259:IY259)</f>
        <v>746.52422668099371</v>
      </c>
      <c r="CK261" s="517">
        <f>AVERAGE('monthly data'!IZ259:JB259)</f>
        <v>720.05232344274236</v>
      </c>
      <c r="CL261" s="517">
        <f>AVERAGE('monthly data'!JC259:JE259)</f>
        <v>691.66289526302842</v>
      </c>
      <c r="CM261" s="517">
        <f>AVERAGE('monthly data'!JF259:JH259)</f>
        <v>708.5097514468498</v>
      </c>
      <c r="CN261" s="517">
        <f>AVERAGE('monthly data'!JI259:JK259)</f>
        <v>793.1844581342865</v>
      </c>
      <c r="CO261" s="517">
        <f>AVERAGE('monthly data'!JL259:JN259)</f>
        <v>801.63872157694823</v>
      </c>
      <c r="CP261" s="517">
        <f>AVERAGE('monthly data'!JO259:JQ259)</f>
        <v>786.00246326138551</v>
      </c>
      <c r="CQ261" s="517">
        <f>AVERAGE('monthly data'!JR259:JT259)</f>
        <v>814.91249052152932</v>
      </c>
      <c r="CR261" s="517">
        <f>AVERAGE('monthly data'!JU259:JW259)</f>
        <v>836.16680065068294</v>
      </c>
      <c r="CS261" s="517">
        <f>AVERAGE('monthly data'!JX259:JZ259)</f>
        <v>880.25947034646276</v>
      </c>
      <c r="CT261" s="517">
        <f>AVERAGE('monthly data'!KA259:KC259)</f>
        <v>917.46415370006969</v>
      </c>
      <c r="CU261" s="517">
        <f>AVERAGE('monthly data'!KD259:KF259)</f>
        <v>972.40416499557261</v>
      </c>
      <c r="CV261" s="517">
        <f>AVERAGE('monthly data'!KG259:KI259)</f>
        <v>996.36025885688741</v>
      </c>
      <c r="CW261" s="517">
        <f>AVERAGE('monthly data'!KJ259:KL259)</f>
        <v>1002.4442213350773</v>
      </c>
      <c r="CX261" s="517">
        <f>AVERAGE('monthly data'!KM259:KO259)</f>
        <v>1059.7410221995713</v>
      </c>
      <c r="CY261" s="517">
        <f>AVERAGE('monthly data'!KP259:KR259)</f>
        <v>1130.1293116575323</v>
      </c>
      <c r="CZ261" s="517">
        <f>AVERAGE('monthly data'!KS259:KU259)</f>
        <v>1152.3976044378308</v>
      </c>
      <c r="DA261" s="517">
        <f>AVERAGE('monthly data'!KV259:KX259)</f>
        <v>1202.9324471464313</v>
      </c>
      <c r="DB261" s="517">
        <f>AVERAGE('monthly data'!KY259:LA259)</f>
        <v>1215.4473186288199</v>
      </c>
      <c r="DC261" s="517"/>
      <c r="DD261" s="517"/>
      <c r="DE261" s="517"/>
      <c r="DF261" s="517"/>
      <c r="DG261" s="517"/>
      <c r="DH261" s="517"/>
      <c r="DI261" s="517"/>
      <c r="DJ261" s="517"/>
      <c r="DK261" s="517"/>
      <c r="DL261" s="517"/>
      <c r="DM261" s="517"/>
      <c r="DN261" s="517"/>
      <c r="DO261" s="517"/>
      <c r="DP261" s="517"/>
      <c r="DQ261" s="517"/>
      <c r="DR261" s="517"/>
      <c r="DS261" s="517"/>
      <c r="DT261" s="517"/>
      <c r="DU261" s="517"/>
      <c r="DV261" s="517"/>
      <c r="DW261" s="517"/>
      <c r="DX261" s="517"/>
      <c r="DY261" s="517"/>
      <c r="DZ261" s="517"/>
    </row>
    <row r="262" spans="1:130">
      <c r="B262" s="513" t="s">
        <v>587</v>
      </c>
      <c r="C262" s="517">
        <f>AVERAGE('monthly data'!B260:D260)</f>
        <v>12.1577</v>
      </c>
      <c r="D262" s="517">
        <f>AVERAGE('monthly data'!E260:G260)</f>
        <v>14.144033333333335</v>
      </c>
      <c r="E262" s="517">
        <f>AVERAGE('monthly data'!H260:J260)</f>
        <v>17.446966666666665</v>
      </c>
      <c r="F262" s="517">
        <f>AVERAGE('monthly data'!K260:M260)</f>
        <v>16.39513333333333</v>
      </c>
      <c r="G262" s="517">
        <f>AVERAGE('monthly data'!N260:P260)</f>
        <v>15.595133333333335</v>
      </c>
      <c r="H262" s="517">
        <f>AVERAGE('monthly data'!Q260:S260)</f>
        <v>16.100300000000001</v>
      </c>
      <c r="I262" s="517">
        <f>AVERAGE('monthly data'!T260:V260)</f>
        <v>18.477433333333334</v>
      </c>
      <c r="J262" s="517">
        <f>AVERAGE('monthly data'!W260:Y260)</f>
        <v>19.174299999999999</v>
      </c>
      <c r="K262" s="517">
        <f>AVERAGE('monthly data'!Z260:AB260)</f>
        <v>20.362233333333332</v>
      </c>
      <c r="L262" s="517">
        <f>AVERAGE('monthly data'!AC260:AE260)</f>
        <v>22.515433333333334</v>
      </c>
      <c r="M262" s="517">
        <f>AVERAGE('monthly data'!AF260:AH260)</f>
        <v>22.190666666666669</v>
      </c>
      <c r="N262" s="517">
        <f>AVERAGE('monthly data'!AI260:AK260)</f>
        <v>21.4328</v>
      </c>
      <c r="O262" s="517">
        <f>AVERAGE('monthly data'!AL260:AN260)</f>
        <v>19.76733333333333</v>
      </c>
      <c r="P262" s="517">
        <f>AVERAGE('monthly data'!AO260:AQ260)</f>
        <v>18.914333333333335</v>
      </c>
      <c r="Q262" s="517">
        <f>AVERAGE('monthly data'!AR260:AT260)</f>
        <v>17.371427000000001</v>
      </c>
      <c r="R262" s="517">
        <f>AVERAGE('monthly data'!AU260:AW260)</f>
        <v>18.046880666666667</v>
      </c>
      <c r="S262" s="517">
        <f>AVERAGE('monthly data'!AX260:AZ260)</f>
        <v>18.767566666666667</v>
      </c>
      <c r="T262" s="517">
        <f>AVERAGE('monthly data'!BA260:BC260)</f>
        <v>20.082211333333333</v>
      </c>
      <c r="U262" s="517">
        <f>AVERAGE('monthly data'!BD260:BF260)</f>
        <v>19.884197666666669</v>
      </c>
      <c r="V262" s="517">
        <f>AVERAGE('monthly data'!BG260:BI260)</f>
        <v>19.674519</v>
      </c>
      <c r="W262" s="517">
        <f>AVERAGE('monthly data'!BJ260:BL260)</f>
        <v>19.151866333333334</v>
      </c>
      <c r="X262" s="517">
        <f>AVERAGE('monthly data'!BM260:BO260)</f>
        <v>21.079863666666668</v>
      </c>
      <c r="Y262" s="517">
        <f>AVERAGE('monthly data'!BP260:BR260)</f>
        <v>20.531096333333334</v>
      </c>
      <c r="Z262" s="517">
        <f>AVERAGE('monthly data'!BS260:BU260)</f>
        <v>20.571949</v>
      </c>
      <c r="AA262" s="517">
        <f>AVERAGE('monthly data'!BV260:BX260)</f>
        <v>21.926003666666663</v>
      </c>
      <c r="AB262" s="517">
        <f>AVERAGE('monthly data'!BY260:CA260)</f>
        <v>23.434901</v>
      </c>
      <c r="AC262" s="517">
        <f>AVERAGE('monthly data'!CB260:CD260)</f>
        <v>23.696713333333332</v>
      </c>
      <c r="AD262" s="517">
        <f>AVERAGE('monthly data'!CE260:CG260)</f>
        <v>23.526983333333334</v>
      </c>
      <c r="AE262" s="517">
        <f>AVERAGE('monthly data'!CH260:CJ260)</f>
        <v>23.855676666666668</v>
      </c>
      <c r="AF262" s="517">
        <f>AVERAGE('monthly data'!CK260:CM260)</f>
        <v>24.809113333333332</v>
      </c>
      <c r="AG262" s="517">
        <f>AVERAGE('monthly data'!CN260:CP260)</f>
        <v>25.248196666666669</v>
      </c>
      <c r="AH262" s="517">
        <f>AVERAGE('monthly data'!CQ260:CS260)</f>
        <v>26.129326666666667</v>
      </c>
      <c r="AI262" s="517">
        <f>AVERAGE('monthly data'!CT260:CV260)</f>
        <v>25.866983333333334</v>
      </c>
      <c r="AJ262" s="517">
        <f>AVERAGE('monthly data'!CW260:CY260)</f>
        <v>27.311183333333332</v>
      </c>
      <c r="AK262" s="517">
        <f>AVERAGE('monthly data'!CZ260:DB260)</f>
        <v>30.584136666666666</v>
      </c>
      <c r="AL262" s="517">
        <f>AVERAGE('monthly data'!DC260:DE260)</f>
        <v>30.990379999999998</v>
      </c>
      <c r="AM262" s="517">
        <f>AVERAGE('monthly data'!DF260:DH260)</f>
        <v>30.971820100000002</v>
      </c>
      <c r="AN262" s="517">
        <f>AVERAGE('monthly data'!DI260:DK260)</f>
        <v>33.761572292666663</v>
      </c>
      <c r="AO262" s="517">
        <f>AVERAGE('monthly data'!DL260:DN260)</f>
        <v>36.439954343000004</v>
      </c>
      <c r="AP262" s="517">
        <f>AVERAGE('monthly data'!DO260:DQ260)</f>
        <v>37.077863666666666</v>
      </c>
      <c r="AQ262" s="517">
        <f>AVERAGE('monthly data'!DR260:DT260)</f>
        <v>35.421248650666662</v>
      </c>
      <c r="AR262" s="517">
        <f>AVERAGE('monthly data'!DU260:DW260)</f>
        <v>39.73619042833333</v>
      </c>
      <c r="AS262" s="517">
        <f>AVERAGE('monthly data'!DX260:DZ260)</f>
        <v>41.062227333333333</v>
      </c>
      <c r="AT262" s="517">
        <f>AVERAGE('monthly data'!EA260:EC260)</f>
        <v>43.078015648333327</v>
      </c>
      <c r="AU262" s="517">
        <f>AVERAGE('monthly data'!ED260:EF260)</f>
        <v>42.320024999999994</v>
      </c>
      <c r="AV262" s="517">
        <f>AVERAGE('monthly data'!EG260:EI260)</f>
        <v>46.571661333333338</v>
      </c>
      <c r="AW262" s="517">
        <f>AVERAGE('monthly data'!EJ260:EL260)</f>
        <v>46.752453666666668</v>
      </c>
      <c r="AX262" s="517">
        <f>AVERAGE('monthly data'!EM260:EO260)</f>
        <v>48.075344666666666</v>
      </c>
      <c r="AY262" s="517">
        <f>AVERAGE('monthly data'!EP260:ER260)</f>
        <v>46.544857666666665</v>
      </c>
      <c r="AZ262" s="517">
        <f>AVERAGE('monthly data'!ES260:EU260)</f>
        <v>49.752597666666674</v>
      </c>
      <c r="BA262" s="517">
        <f>AVERAGE('monthly data'!EV260:EX260)</f>
        <v>53.418831333333344</v>
      </c>
      <c r="BB262" s="517">
        <f>AVERAGE('monthly data'!EY260:FA260)</f>
        <v>57.311168666666674</v>
      </c>
      <c r="BC262" s="517">
        <f>AVERAGE('monthly data'!FB260:FD260)</f>
        <v>60.684893999999993</v>
      </c>
      <c r="BD262" s="517">
        <f>AVERAGE('monthly data'!FE260:FG260)</f>
        <v>68.046560333333346</v>
      </c>
      <c r="BE262" s="517">
        <f>AVERAGE('monthly data'!FH260:FJ260)</f>
        <v>74.859014666666667</v>
      </c>
      <c r="BF262" s="517">
        <f>AVERAGE('monthly data'!FK260:FM260)</f>
        <v>76.123723652666669</v>
      </c>
      <c r="BG262" s="517">
        <f>AVERAGE('monthly data'!FN260:FP260)</f>
        <v>69.079694060666668</v>
      </c>
      <c r="BH262" s="517">
        <f>AVERAGE('monthly data'!FQ260:FS260)</f>
        <v>69.272565649000001</v>
      </c>
      <c r="BI262" s="517">
        <f>AVERAGE('monthly data'!FT260:FV260)</f>
        <v>70.999858318999998</v>
      </c>
      <c r="BJ262" s="517">
        <f>AVERAGE('monthly data'!FW260:FY260)</f>
        <v>72.719051867666664</v>
      </c>
      <c r="BK262" s="517">
        <f>AVERAGE('monthly data'!FZ260:GB260)</f>
        <v>69.937133749333341</v>
      </c>
      <c r="BL262" s="517">
        <f>AVERAGE('monthly data'!GC260:GE260)</f>
        <v>76.974456582999991</v>
      </c>
      <c r="BM262" s="517">
        <f>AVERAGE('monthly data'!GF260:GH260)</f>
        <v>82.400959569000008</v>
      </c>
      <c r="BN262" s="517">
        <f>AVERAGE('monthly data'!GI260:GK260)</f>
        <v>84.295883220333337</v>
      </c>
      <c r="BO262" s="517">
        <f>AVERAGE('monthly data'!GL260:GN260)</f>
        <v>83.447388241666658</v>
      </c>
      <c r="BP262" s="517">
        <f>AVERAGE('monthly data'!GO260:GQ260)</f>
        <v>93.618836382333328</v>
      </c>
      <c r="BQ262" s="517">
        <f>AVERAGE('monthly data'!GR260:GT260)</f>
        <v>96.523539518999996</v>
      </c>
      <c r="BR262" s="517">
        <f>AVERAGE('monthly data'!GU260:GW260)</f>
        <v>95.640576784010008</v>
      </c>
      <c r="BS262" s="517">
        <f>AVERAGE('monthly data'!GX260:GZ260)</f>
        <v>97.397305734666659</v>
      </c>
      <c r="BT262" s="517">
        <f>AVERAGE('monthly data'!HA260:HC260)</f>
        <v>106.68661600633334</v>
      </c>
      <c r="BU262" s="517">
        <f>AVERAGE('monthly data'!HD260:HF260)</f>
        <v>105.86078833333333</v>
      </c>
      <c r="BV262" s="517">
        <f>AVERAGE('monthly data'!HG260:HI260)</f>
        <v>102.18453233333332</v>
      </c>
      <c r="BW262" s="517">
        <f>AVERAGE('monthly data'!HJ260:HL260)</f>
        <v>102.75958233333331</v>
      </c>
      <c r="BX262" s="517">
        <f>AVERAGE('monthly data'!HM260:HO260)</f>
        <v>109.85745533333333</v>
      </c>
      <c r="BY262" s="517">
        <f>AVERAGE('monthly data'!HP260:HR260)</f>
        <v>110.45753766666667</v>
      </c>
      <c r="BZ262" s="517">
        <f>AVERAGE('monthly data'!HS260:HU260)</f>
        <v>108.67285133333333</v>
      </c>
      <c r="CA262" s="517">
        <f>AVERAGE('monthly data'!HV260:HX260)</f>
        <v>109.59882311609333</v>
      </c>
      <c r="CB262" s="517">
        <f>AVERAGE('monthly data'!HY260:IA260)</f>
        <v>117.29779912254082</v>
      </c>
      <c r="CC262" s="517">
        <f>AVERAGE('monthly data'!IB260:ID260)</f>
        <v>111.27868909462245</v>
      </c>
      <c r="CD262" s="517">
        <f>AVERAGE('monthly data'!IE260:IG260)</f>
        <v>111.74047802341083</v>
      </c>
      <c r="CE262" s="517">
        <f>AVERAGE('monthly data'!IH260:IJ260)</f>
        <v>116.09444114873195</v>
      </c>
      <c r="CF262" s="517">
        <f>AVERAGE('monthly data'!IK260:IM260)</f>
        <v>129.09927319460999</v>
      </c>
      <c r="CG262" s="517">
        <f>AVERAGE('monthly data'!IN260:IP260)</f>
        <v>129.72959310815358</v>
      </c>
      <c r="CH262" s="517">
        <f>AVERAGE('monthly data'!IQ260:IS260)</f>
        <v>130.22506636660606</v>
      </c>
      <c r="CI262" s="517">
        <f>AVERAGE('monthly data'!IT260:IV260)</f>
        <v>134.94424963065717</v>
      </c>
      <c r="CJ262" s="517">
        <f>AVERAGE('monthly data'!IW260:IY260)</f>
        <v>144.03987438583403</v>
      </c>
      <c r="CK262" s="517">
        <f>AVERAGE('monthly data'!IZ260:JB260)</f>
        <v>139.2769080082704</v>
      </c>
      <c r="CL262" s="517">
        <f>AVERAGE('monthly data'!JC260:JE260)</f>
        <v>134.43579926369378</v>
      </c>
      <c r="CM262" s="517">
        <f>AVERAGE('monthly data'!JF260:JH260)</f>
        <v>140.94409473520003</v>
      </c>
      <c r="CN262" s="517">
        <f>AVERAGE('monthly data'!JI260:JK260)</f>
        <v>153.05961091862844</v>
      </c>
      <c r="CO262" s="517">
        <f>AVERAGE('monthly data'!JL260:JN260)</f>
        <v>152.44897258168916</v>
      </c>
      <c r="CP262" s="517">
        <f>AVERAGE('monthly data'!JO260:JQ260)</f>
        <v>148.80028853983333</v>
      </c>
      <c r="CQ262" s="517">
        <f>AVERAGE('monthly data'!JR260:JT260)</f>
        <v>157.6728365824909</v>
      </c>
      <c r="CR262" s="517">
        <f>AVERAGE('monthly data'!JU260:JW260)</f>
        <v>173.62667903139516</v>
      </c>
      <c r="CS262" s="517">
        <f>AVERAGE('monthly data'!JX260:JZ260)</f>
        <v>168.18417590916974</v>
      </c>
      <c r="CT262" s="517">
        <f>AVERAGE('monthly data'!KA260:KC260)</f>
        <v>169.69878615097218</v>
      </c>
      <c r="CU262" s="517">
        <f>AVERAGE('monthly data'!KD260:KF260)</f>
        <v>175.1394053657892</v>
      </c>
      <c r="CV262" s="517">
        <f>AVERAGE('monthly data'!KG260:KI260)</f>
        <v>192.92886076310569</v>
      </c>
      <c r="CW262" s="517">
        <f>AVERAGE('monthly data'!KJ260:KL260)</f>
        <v>189.52212191164998</v>
      </c>
      <c r="CX262" s="517">
        <f>AVERAGE('monthly data'!KM260:KO260)</f>
        <v>195.89284178866669</v>
      </c>
      <c r="CY262" s="517">
        <f>AVERAGE('monthly data'!KP260:KR260)</f>
        <v>204.30621787315997</v>
      </c>
      <c r="CZ262" s="517">
        <f>AVERAGE('monthly data'!KS260:KU260)</f>
        <v>220.4612516466033</v>
      </c>
      <c r="DA262" s="517">
        <f>AVERAGE('monthly data'!KV260:KX260)</f>
        <v>225.06728377613334</v>
      </c>
      <c r="DB262" s="517">
        <f>AVERAGE('monthly data'!KY260:LA260)</f>
        <v>229.25254585280001</v>
      </c>
      <c r="DC262" s="517"/>
      <c r="DD262" s="517"/>
      <c r="DE262" s="517"/>
      <c r="DF262" s="517"/>
      <c r="DG262" s="517"/>
      <c r="DH262" s="517"/>
      <c r="DI262" s="517"/>
      <c r="DJ262" s="517"/>
      <c r="DK262" s="517"/>
      <c r="DL262" s="517"/>
      <c r="DM262" s="517"/>
      <c r="DN262" s="517"/>
      <c r="DO262" s="517"/>
      <c r="DP262" s="517"/>
      <c r="DQ262" s="517"/>
      <c r="DR262" s="517"/>
      <c r="DS262" s="517"/>
      <c r="DT262" s="517"/>
      <c r="DU262" s="517"/>
      <c r="DV262" s="517"/>
      <c r="DW262" s="517"/>
      <c r="DX262" s="517"/>
      <c r="DY262" s="517"/>
      <c r="DZ262" s="517"/>
    </row>
    <row r="263" spans="1:130">
      <c r="B263" s="513" t="s">
        <v>588</v>
      </c>
      <c r="C263" s="517">
        <f>AVERAGE('monthly data'!B261:D261)</f>
        <v>26.075466666666667</v>
      </c>
      <c r="D263" s="517">
        <f>AVERAGE('monthly data'!E261:G261)</f>
        <v>30.952866666666665</v>
      </c>
      <c r="E263" s="517">
        <f>AVERAGE('monthly data'!H261:J261)</f>
        <v>39.130133333333333</v>
      </c>
      <c r="F263" s="517">
        <f>AVERAGE('monthly data'!K261:M261)</f>
        <v>44.071866666666665</v>
      </c>
      <c r="G263" s="517">
        <f>AVERAGE('monthly data'!N261:P261)</f>
        <v>45.70773333333333</v>
      </c>
      <c r="H263" s="517">
        <f>AVERAGE('monthly data'!Q261:S261)</f>
        <v>45.163900000000005</v>
      </c>
      <c r="I263" s="517">
        <f>AVERAGE('monthly data'!T261:V261)</f>
        <v>46.920833333333327</v>
      </c>
      <c r="J263" s="517">
        <f>AVERAGE('monthly data'!W261:Y261)</f>
        <v>46.795666666666669</v>
      </c>
      <c r="K263" s="517">
        <f>AVERAGE('monthly data'!Z261:AB261)</f>
        <v>50.745033333333339</v>
      </c>
      <c r="L263" s="517">
        <f>AVERAGE('monthly data'!AC261:AE261)</f>
        <v>60.80426666666667</v>
      </c>
      <c r="M263" s="517">
        <f>AVERAGE('monthly data'!AF261:AH261)</f>
        <v>59.535666666666664</v>
      </c>
      <c r="N263" s="517">
        <f>AVERAGE('monthly data'!AI261:AK261)</f>
        <v>63.857599999999998</v>
      </c>
      <c r="O263" s="517">
        <f>AVERAGE('monthly data'!AL261:AN261)</f>
        <v>66.672633333333337</v>
      </c>
      <c r="P263" s="517">
        <f>AVERAGE('monthly data'!AO261:AQ261)</f>
        <v>62.489233333333338</v>
      </c>
      <c r="Q263" s="517">
        <f>AVERAGE('monthly data'!AR261:AT261)</f>
        <v>65.466523333333328</v>
      </c>
      <c r="R263" s="517">
        <f>AVERAGE('monthly data'!AU261:AW261)</f>
        <v>67.713686666666675</v>
      </c>
      <c r="S263" s="517">
        <f>AVERAGE('monthly data'!AX261:AZ261)</f>
        <v>72.156600000000012</v>
      </c>
      <c r="T263" s="517">
        <f>AVERAGE('monthly data'!BA261:BC261)</f>
        <v>71.878033333333335</v>
      </c>
      <c r="U263" s="517">
        <f>AVERAGE('monthly data'!BD261:BF261)</f>
        <v>75.733566666666661</v>
      </c>
      <c r="V263" s="517">
        <f>AVERAGE('monthly data'!BG261:BI261)</f>
        <v>75.940416666666664</v>
      </c>
      <c r="W263" s="517">
        <f>AVERAGE('monthly data'!BJ261:BL261)</f>
        <v>76.407606666666666</v>
      </c>
      <c r="X263" s="517">
        <f>AVERAGE('monthly data'!BM261:BO261)</f>
        <v>79.44295000000001</v>
      </c>
      <c r="Y263" s="517">
        <f>AVERAGE('monthly data'!BP261:BR261)</f>
        <v>81.580533333333335</v>
      </c>
      <c r="Z263" s="517">
        <f>AVERAGE('monthly data'!BS261:BU261)</f>
        <v>85.586079999999995</v>
      </c>
      <c r="AA263" s="517">
        <f>AVERAGE('monthly data'!BV261:BX261)</f>
        <v>101.36375733333334</v>
      </c>
      <c r="AB263" s="517">
        <f>AVERAGE('monthly data'!BY261:CA261)</f>
        <v>102.79292</v>
      </c>
      <c r="AC263" s="517">
        <f>AVERAGE('monthly data'!CB261:CD261)</f>
        <v>101.16061666666667</v>
      </c>
      <c r="AD263" s="517">
        <f>AVERAGE('monthly data'!CE261:CG261)</f>
        <v>102.39356333333332</v>
      </c>
      <c r="AE263" s="517">
        <f>AVERAGE('monthly data'!CH261:CJ261)</f>
        <v>104.48120666666667</v>
      </c>
      <c r="AF263" s="517">
        <f>AVERAGE('monthly data'!CK261:CM261)</f>
        <v>108.16089333333333</v>
      </c>
      <c r="AG263" s="517">
        <f>AVERAGE('monthly data'!CN261:CP261)</f>
        <v>115.47636666666666</v>
      </c>
      <c r="AH263" s="517">
        <f>AVERAGE('monthly data'!CQ261:CS261)</f>
        <v>117.87800333333333</v>
      </c>
      <c r="AI263" s="517">
        <f>AVERAGE('monthly data'!CT261:CV261)</f>
        <v>123.69412666666666</v>
      </c>
      <c r="AJ263" s="517">
        <f>AVERAGE('monthly data'!CW261:CY261)</f>
        <v>127.61125666666668</v>
      </c>
      <c r="AK263" s="517">
        <f>AVERAGE('monthly data'!CZ261:DB261)</f>
        <v>135.42967666666667</v>
      </c>
      <c r="AL263" s="517">
        <f>AVERAGE('monthly data'!DC261:DE261)</f>
        <v>140.81485666666666</v>
      </c>
      <c r="AM263" s="517">
        <f>AVERAGE('monthly data'!DF261:DH261)</f>
        <v>140.36856358566666</v>
      </c>
      <c r="AN263" s="517">
        <f>AVERAGE('monthly data'!DI261:DK261)</f>
        <v>139.72000165990002</v>
      </c>
      <c r="AO263" s="517">
        <f>AVERAGE('monthly data'!DL261:DN261)</f>
        <v>145.69282882300001</v>
      </c>
      <c r="AP263" s="517">
        <f>AVERAGE('monthly data'!DO261:DQ261)</f>
        <v>155.64114295933334</v>
      </c>
      <c r="AQ263" s="517">
        <f>AVERAGE('monthly data'!DR261:DT261)</f>
        <v>169.67762407733332</v>
      </c>
      <c r="AR263" s="517">
        <f>AVERAGE('monthly data'!DU261:DW261)</f>
        <v>179.38139426199999</v>
      </c>
      <c r="AS263" s="517">
        <f>AVERAGE('monthly data'!DX261:DZ261)</f>
        <v>188.9331890597</v>
      </c>
      <c r="AT263" s="517">
        <f>AVERAGE('monthly data'!EA261:EC261)</f>
        <v>195.66624227399666</v>
      </c>
      <c r="AU263" s="517">
        <f>AVERAGE('monthly data'!ED261:EF261)</f>
        <v>198.67953083000006</v>
      </c>
      <c r="AV263" s="517">
        <f>AVERAGE('monthly data'!EG261:EI261)</f>
        <v>220.4558663251</v>
      </c>
      <c r="AW263" s="517">
        <f>AVERAGE('monthly data'!EJ261:EL261)</f>
        <v>240.73667521299998</v>
      </c>
      <c r="AX263" s="517">
        <f>AVERAGE('monthly data'!EM261:EO261)</f>
        <v>260.859806042</v>
      </c>
      <c r="AY263" s="517">
        <f>AVERAGE('monthly data'!EP261:ER261)</f>
        <v>258.65506322033332</v>
      </c>
      <c r="AZ263" s="517">
        <f>AVERAGE('monthly data'!ES261:EU261)</f>
        <v>287.65372892099998</v>
      </c>
      <c r="BA263" s="517">
        <f>AVERAGE('monthly data'!EV261:EX261)</f>
        <v>310.74943958199998</v>
      </c>
      <c r="BB263" s="517">
        <f>AVERAGE('monthly data'!EY261:FA261)</f>
        <v>349.41702300166662</v>
      </c>
      <c r="BC263" s="517">
        <f>AVERAGE('monthly data'!FB261:FD261)</f>
        <v>359.84600479433334</v>
      </c>
      <c r="BD263" s="517">
        <f>AVERAGE('monthly data'!FE261:FG261)</f>
        <v>375.23469664066664</v>
      </c>
      <c r="BE263" s="517">
        <f>AVERAGE('monthly data'!FH261:FJ261)</f>
        <v>390.20708828933329</v>
      </c>
      <c r="BF263" s="517">
        <f>AVERAGE('monthly data'!FK261:FM261)</f>
        <v>392.02083655066667</v>
      </c>
      <c r="BG263" s="517">
        <f>AVERAGE('monthly data'!FN261:FP261)</f>
        <v>364.08577217641277</v>
      </c>
      <c r="BH263" s="517">
        <f>AVERAGE('monthly data'!FQ261:FS261)</f>
        <v>369.27313607833338</v>
      </c>
      <c r="BI263" s="517">
        <f>AVERAGE('monthly data'!FT261:FV261)</f>
        <v>393.72758195066672</v>
      </c>
      <c r="BJ263" s="517">
        <f>AVERAGE('monthly data'!FW261:FY261)</f>
        <v>420.61719276433331</v>
      </c>
      <c r="BK263" s="517">
        <f>AVERAGE('monthly data'!FZ261:GB261)</f>
        <v>438.20667931333338</v>
      </c>
      <c r="BL263" s="517">
        <f>AVERAGE('monthly data'!GC261:GE261)</f>
        <v>457.47849353633336</v>
      </c>
      <c r="BM263" s="517">
        <f>AVERAGE('monthly data'!GF261:GH261)</f>
        <v>488.33800365899998</v>
      </c>
      <c r="BN263" s="517">
        <f>AVERAGE('monthly data'!GI261:GK261)</f>
        <v>511.09358518433334</v>
      </c>
      <c r="BO263" s="517">
        <f>AVERAGE('monthly data'!GL261:GN261)</f>
        <v>535.33416953866663</v>
      </c>
      <c r="BP263" s="517">
        <f>AVERAGE('monthly data'!GO261:GQ261)</f>
        <v>585.81004685595065</v>
      </c>
      <c r="BQ263" s="517">
        <f>AVERAGE('monthly data'!GR261:GT261)</f>
        <v>627.13059770333336</v>
      </c>
      <c r="BR263" s="517">
        <f>AVERAGE('monthly data'!GU261:GW261)</f>
        <v>654.19403750999993</v>
      </c>
      <c r="BS263" s="517">
        <f>AVERAGE('monthly data'!GX261:GZ261)</f>
        <v>693.87675394133328</v>
      </c>
      <c r="BT263" s="517">
        <f>AVERAGE('monthly data'!HA261:HC261)</f>
        <v>753.08999296333332</v>
      </c>
      <c r="BU263" s="517">
        <f>AVERAGE('monthly data'!HD261:HF261)</f>
        <v>741.76403235366661</v>
      </c>
      <c r="BV263" s="517">
        <f>AVERAGE('monthly data'!HG261:HI261)</f>
        <v>751.86955754866665</v>
      </c>
      <c r="BW263" s="517">
        <f>AVERAGE('monthly data'!HJ261:HL261)</f>
        <v>777.599989166</v>
      </c>
      <c r="BX263" s="517">
        <f>AVERAGE('monthly data'!HM261:HO261)</f>
        <v>808.05053722466664</v>
      </c>
      <c r="BY263" s="517">
        <f>AVERAGE('monthly data'!HP261:HR261)</f>
        <v>861.32963515900008</v>
      </c>
      <c r="BZ263" s="517">
        <f>AVERAGE('monthly data'!HS261:HU261)</f>
        <v>893.86129623966656</v>
      </c>
      <c r="CA263" s="517">
        <f>AVERAGE('monthly data'!HV261:HX261)</f>
        <v>921.65162665495734</v>
      </c>
      <c r="CB263" s="517">
        <f>AVERAGE('monthly data'!HY261:IA261)</f>
        <v>1055.1110416054373</v>
      </c>
      <c r="CC263" s="517">
        <f>AVERAGE('monthly data'!IB261:ID261)</f>
        <v>1103.3671166517936</v>
      </c>
      <c r="CD263" s="517">
        <f>AVERAGE('monthly data'!IE261:IG261)</f>
        <v>1104.080799302317</v>
      </c>
      <c r="CE263" s="517">
        <f>AVERAGE('monthly data'!IH261:IJ261)</f>
        <v>1133.8958238328407</v>
      </c>
      <c r="CF263" s="517">
        <f>AVERAGE('monthly data'!IK261:IM261)</f>
        <v>1242.4934439686492</v>
      </c>
      <c r="CG263" s="517">
        <f>AVERAGE('monthly data'!IN261:IP261)</f>
        <v>1291.1844557947759</v>
      </c>
      <c r="CH263" s="517">
        <f>AVERAGE('monthly data'!IQ261:IS261)</f>
        <v>1331.6047164797767</v>
      </c>
      <c r="CI263" s="517">
        <f>AVERAGE('monthly data'!IT261:IV261)</f>
        <v>1354.7433324790418</v>
      </c>
      <c r="CJ263" s="517">
        <f>AVERAGE('monthly data'!IW261:IY261)</f>
        <v>1373.3857556254377</v>
      </c>
      <c r="CK263" s="517">
        <f>AVERAGE('monthly data'!IZ261:JB261)</f>
        <v>1390.8198942122115</v>
      </c>
      <c r="CL263" s="517">
        <f>AVERAGE('monthly data'!JC261:JE261)</f>
        <v>1417.6584607656071</v>
      </c>
      <c r="CM263" s="517">
        <f>AVERAGE('monthly data'!JF261:JH261)</f>
        <v>1467.0028944142693</v>
      </c>
      <c r="CN263" s="517">
        <f>AVERAGE('monthly data'!JI261:JK261)</f>
        <v>1550.6435472812834</v>
      </c>
      <c r="CO263" s="517">
        <f>AVERAGE('monthly data'!JL261:JN261)</f>
        <v>1601.4590012142305</v>
      </c>
      <c r="CP263" s="517">
        <f>AVERAGE('monthly data'!JO261:JQ261)</f>
        <v>1618.836210330257</v>
      </c>
      <c r="CQ263" s="517">
        <f>AVERAGE('monthly data'!JR261:JT261)</f>
        <v>1695.7568843531608</v>
      </c>
      <c r="CR263" s="517">
        <f>AVERAGE('monthly data'!JU261:JW261)</f>
        <v>1730.9662602515909</v>
      </c>
      <c r="CS263" s="517">
        <f>AVERAGE('monthly data'!JX261:JZ261)</f>
        <v>1779.1253264672207</v>
      </c>
      <c r="CT263" s="517">
        <f>AVERAGE('monthly data'!KA261:KC261)</f>
        <v>1855.2648033671794</v>
      </c>
      <c r="CU263" s="517">
        <f>AVERAGE('monthly data'!KD261:KF261)</f>
        <v>1907.0623272288533</v>
      </c>
      <c r="CV263" s="517">
        <f>AVERAGE('monthly data'!KG261:KI261)</f>
        <v>1973.0969705992702</v>
      </c>
      <c r="CW263" s="517">
        <f>AVERAGE('monthly data'!KJ261:KL261)</f>
        <v>2028.6522135659195</v>
      </c>
      <c r="CX263" s="517">
        <f>AVERAGE('monthly data'!KM261:KO261)</f>
        <v>2118.540998950773</v>
      </c>
      <c r="CY263" s="517">
        <f>AVERAGE('monthly data'!KP261:KR261)</f>
        <v>2223.8729140484825</v>
      </c>
      <c r="CZ263" s="517">
        <f>AVERAGE('monthly data'!KS261:KU261)</f>
        <v>2326.0659405896945</v>
      </c>
      <c r="DA263" s="517">
        <f>AVERAGE('monthly data'!KV261:KX261)</f>
        <v>2455.094183390916</v>
      </c>
      <c r="DB263" s="517">
        <f>AVERAGE('monthly data'!KY261:LA261)</f>
        <v>2531.8840612831864</v>
      </c>
      <c r="DC263" s="517"/>
      <c r="DD263" s="517"/>
      <c r="DE263" s="517"/>
      <c r="DF263" s="517"/>
      <c r="DG263" s="517"/>
      <c r="DH263" s="517"/>
      <c r="DI263" s="517"/>
      <c r="DJ263" s="517"/>
      <c r="DK263" s="517"/>
      <c r="DL263" s="517"/>
      <c r="DM263" s="517"/>
      <c r="DN263" s="517"/>
      <c r="DO263" s="517"/>
      <c r="DP263" s="517"/>
      <c r="DQ263" s="517"/>
      <c r="DR263" s="517"/>
      <c r="DS263" s="517"/>
      <c r="DT263" s="517"/>
      <c r="DU263" s="517"/>
      <c r="DV263" s="517"/>
      <c r="DW263" s="517"/>
      <c r="DX263" s="517"/>
      <c r="DY263" s="517"/>
      <c r="DZ263" s="517"/>
    </row>
    <row r="264" spans="1:130">
      <c r="B264" s="513" t="s">
        <v>589</v>
      </c>
      <c r="C264" s="517">
        <f>AVERAGE('monthly data'!B262:D262)</f>
        <v>17.5139</v>
      </c>
      <c r="D264" s="517">
        <f>AVERAGE('monthly data'!E262:G262)</f>
        <v>18.089033333333333</v>
      </c>
      <c r="E264" s="517">
        <f>AVERAGE('monthly data'!H262:J262)</f>
        <v>21.072599999999998</v>
      </c>
      <c r="F264" s="517">
        <f>AVERAGE('monthly data'!K262:M262)</f>
        <v>23.072066666666668</v>
      </c>
      <c r="G264" s="517">
        <f>AVERAGE('monthly data'!N262:P262)</f>
        <v>23.785166666666669</v>
      </c>
      <c r="H264" s="517">
        <f>AVERAGE('monthly data'!Q262:S262)</f>
        <v>24.154299999999996</v>
      </c>
      <c r="I264" s="517">
        <f>AVERAGE('monthly data'!T262:V262)</f>
        <v>25.485399999999998</v>
      </c>
      <c r="J264" s="517">
        <f>AVERAGE('monthly data'!W262:Y262)</f>
        <v>24.580000000000002</v>
      </c>
      <c r="K264" s="517">
        <f>AVERAGE('monthly data'!Z262:AB262)</f>
        <v>25.289733333333334</v>
      </c>
      <c r="L264" s="517">
        <f>AVERAGE('monthly data'!AC262:AE262)</f>
        <v>28.36</v>
      </c>
      <c r="M264" s="517">
        <f>AVERAGE('monthly data'!AF262:AH262)</f>
        <v>30.528200000000002</v>
      </c>
      <c r="N264" s="517">
        <f>AVERAGE('monthly data'!AI262:AK262)</f>
        <v>31.826566666666668</v>
      </c>
      <c r="O264" s="517">
        <f>AVERAGE('monthly data'!AL262:AN262)</f>
        <v>30.83196666666667</v>
      </c>
      <c r="P264" s="517">
        <f>AVERAGE('monthly data'!AO262:AQ262)</f>
        <v>32.363300000000002</v>
      </c>
      <c r="Q264" s="517">
        <f>AVERAGE('monthly data'!AR262:AT262)</f>
        <v>29.543899999999997</v>
      </c>
      <c r="R264" s="517">
        <f>AVERAGE('monthly data'!AU262:AW262)</f>
        <v>29.602166666666665</v>
      </c>
      <c r="S264" s="517">
        <f>AVERAGE('monthly data'!AX262:AZ262)</f>
        <v>33.543066666666668</v>
      </c>
      <c r="T264" s="517">
        <f>AVERAGE('monthly data'!BA262:BC262)</f>
        <v>34.123733333333334</v>
      </c>
      <c r="U264" s="517">
        <f>AVERAGE('monthly data'!BD262:BF262)</f>
        <v>37.094699999999996</v>
      </c>
      <c r="V264" s="517">
        <f>AVERAGE('monthly data'!BG262:BI262)</f>
        <v>36.544433333333338</v>
      </c>
      <c r="W264" s="517">
        <f>AVERAGE('monthly data'!BJ262:BL262)</f>
        <v>37.673733333333331</v>
      </c>
      <c r="X264" s="517">
        <f>AVERAGE('monthly data'!BM262:BO262)</f>
        <v>37.018133333333331</v>
      </c>
      <c r="Y264" s="517">
        <f>AVERAGE('monthly data'!BP262:BR262)</f>
        <v>36.097333333333331</v>
      </c>
      <c r="Z264" s="517">
        <f>AVERAGE('monthly data'!BS262:BU262)</f>
        <v>37.59276666666667</v>
      </c>
      <c r="AA264" s="517">
        <f>AVERAGE('monthly data'!BV262:BX262)</f>
        <v>45.962176333333339</v>
      </c>
      <c r="AB264" s="517">
        <f>AVERAGE('monthly data'!BY262:CA262)</f>
        <v>48.56206466666665</v>
      </c>
      <c r="AC264" s="517">
        <f>AVERAGE('monthly data'!CB262:CD262)</f>
        <v>50.057580000000002</v>
      </c>
      <c r="AD264" s="517">
        <f>AVERAGE('monthly data'!CE262:CG262)</f>
        <v>45.68789666666666</v>
      </c>
      <c r="AE264" s="517">
        <f>AVERAGE('monthly data'!CH262:CJ262)</f>
        <v>42.254626666666674</v>
      </c>
      <c r="AF264" s="517">
        <f>AVERAGE('monthly data'!CK262:CM262)</f>
        <v>44.596486666666685</v>
      </c>
      <c r="AG264" s="517">
        <f>AVERAGE('monthly data'!CN262:CP262)</f>
        <v>46.478363333333334</v>
      </c>
      <c r="AH264" s="517">
        <f>AVERAGE('monthly data'!CQ262:CS262)</f>
        <v>45.988033333333334</v>
      </c>
      <c r="AI264" s="517">
        <f>AVERAGE('monthly data'!CT262:CV262)</f>
        <v>54.185826666666664</v>
      </c>
      <c r="AJ264" s="517">
        <f>AVERAGE('monthly data'!CW262:CY262)</f>
        <v>57.475590000000004</v>
      </c>
      <c r="AK264" s="517">
        <f>AVERAGE('monthly data'!CZ262:DB262)</f>
        <v>58.94341</v>
      </c>
      <c r="AL264" s="517">
        <f>AVERAGE('monthly data'!DC262:DE262)</f>
        <v>61.804056666666661</v>
      </c>
      <c r="AM264" s="517">
        <f>AVERAGE('monthly data'!DF262:DH262)</f>
        <v>55.172229252333331</v>
      </c>
      <c r="AN264" s="517">
        <f>AVERAGE('monthly data'!DI262:DK262)</f>
        <v>54.094473262666668</v>
      </c>
      <c r="AO264" s="517">
        <f>AVERAGE('monthly data'!DL262:DN262)</f>
        <v>55.296070027000006</v>
      </c>
      <c r="AP264" s="517">
        <f>AVERAGE('monthly data'!DO262:DQ262)</f>
        <v>58.160914484666648</v>
      </c>
      <c r="AQ264" s="517">
        <f>AVERAGE('monthly data'!DR262:DT262)</f>
        <v>68.488839282333331</v>
      </c>
      <c r="AR264" s="517">
        <f>AVERAGE('monthly data'!DU262:DW262)</f>
        <v>73.670146672666647</v>
      </c>
      <c r="AS264" s="517">
        <f>AVERAGE('monthly data'!DX262:DZ262)</f>
        <v>77.172927204366658</v>
      </c>
      <c r="AT264" s="517">
        <f>AVERAGE('monthly data'!EA262:EC262)</f>
        <v>80.532669603996638</v>
      </c>
      <c r="AU264" s="517">
        <f>AVERAGE('monthly data'!ED262:EF262)</f>
        <v>82.111089677666698</v>
      </c>
      <c r="AV264" s="517">
        <f>AVERAGE('monthly data'!EG262:EI262)</f>
        <v>92.069426497099982</v>
      </c>
      <c r="AW264" s="517">
        <f>AVERAGE('monthly data'!EJ262:EL262)</f>
        <v>90.298340343999996</v>
      </c>
      <c r="AX264" s="517">
        <f>AVERAGE('monthly data'!EM262:EO262)</f>
        <v>99.60640904200001</v>
      </c>
      <c r="AY264" s="517">
        <f>AVERAGE('monthly data'!EP262:ER262)</f>
        <v>103.06264488699999</v>
      </c>
      <c r="AZ264" s="517">
        <f>AVERAGE('monthly data'!ES262:EU262)</f>
        <v>115.45182941466663</v>
      </c>
      <c r="BA264" s="517">
        <f>AVERAGE('monthly data'!EV262:EX262)</f>
        <v>117.46460291533333</v>
      </c>
      <c r="BB264" s="517">
        <f>AVERAGE('monthly data'!EY262:FA262)</f>
        <v>142.9669096683333</v>
      </c>
      <c r="BC264" s="517">
        <f>AVERAGE('monthly data'!FB262:FD262)</f>
        <v>158.04115012766661</v>
      </c>
      <c r="BD264" s="517">
        <f>AVERAGE('monthly data'!FE262:FG262)</f>
        <v>168.67648930733333</v>
      </c>
      <c r="BE264" s="517">
        <f>AVERAGE('monthly data'!FH262:FJ262)</f>
        <v>173.26409228933332</v>
      </c>
      <c r="BF264" s="517">
        <f>AVERAGE('monthly data'!FK262:FM262)</f>
        <v>173.77315488400004</v>
      </c>
      <c r="BG264" s="517">
        <f>AVERAGE('monthly data'!FN262:FP262)</f>
        <v>154.41415250974612</v>
      </c>
      <c r="BH264" s="517">
        <f>AVERAGE('monthly data'!FQ262:FS262)</f>
        <v>154.10381389500006</v>
      </c>
      <c r="BI264" s="517">
        <f>AVERAGE('monthly data'!FT262:FV262)</f>
        <v>171.98832921733333</v>
      </c>
      <c r="BJ264" s="517">
        <f>AVERAGE('monthly data'!FW262:FY262)</f>
        <v>178.74663002633329</v>
      </c>
      <c r="BK264" s="517">
        <f>AVERAGE('monthly data'!FZ262:GB262)</f>
        <v>179.07415479600002</v>
      </c>
      <c r="BL264" s="517">
        <f>AVERAGE('monthly data'!GC262:GE262)</f>
        <v>199.96650812346664</v>
      </c>
      <c r="BM264" s="517">
        <f>AVERAGE('monthly data'!GF262:GH262)</f>
        <v>209.28429637666662</v>
      </c>
      <c r="BN264" s="517">
        <f>AVERAGE('monthly data'!GI262:GK262)</f>
        <v>228.59583578433339</v>
      </c>
      <c r="BO264" s="517">
        <f>AVERAGE('monthly data'!GL262:GN262)</f>
        <v>234.11643476999998</v>
      </c>
      <c r="BP264" s="517">
        <f>AVERAGE('monthly data'!GO262:GQ262)</f>
        <v>264.2379836463333</v>
      </c>
      <c r="BQ264" s="517">
        <f>AVERAGE('monthly data'!GR262:GT262)</f>
        <v>263.34510891566669</v>
      </c>
      <c r="BR264" s="517">
        <f>AVERAGE('monthly data'!GU262:GW262)</f>
        <v>274.07996101799995</v>
      </c>
      <c r="BS264" s="517">
        <f>AVERAGE('monthly data'!GX262:GZ262)</f>
        <v>293.91086460800005</v>
      </c>
      <c r="BT264" s="517">
        <f>AVERAGE('monthly data'!HA262:HC262)</f>
        <v>321.32320896333346</v>
      </c>
      <c r="BU264" s="517">
        <f>AVERAGE('monthly data'!HD262:HF262)</f>
        <v>314.35472612033328</v>
      </c>
      <c r="BV264" s="517">
        <f>AVERAGE('monthly data'!HG262:HI262)</f>
        <v>310.55785663199998</v>
      </c>
      <c r="BW264" s="517">
        <f>AVERAGE('monthly data'!HJ262:HL262)</f>
        <v>318.7458061326667</v>
      </c>
      <c r="BX264" s="517">
        <f>AVERAGE('monthly data'!HM262:HO262)</f>
        <v>354.40194672466669</v>
      </c>
      <c r="BY264" s="517">
        <f>AVERAGE('monthly data'!HP262:HR262)</f>
        <v>387.40779815899992</v>
      </c>
      <c r="BZ264" s="517">
        <f>AVERAGE('monthly data'!HS262:HU262)</f>
        <v>382.60111957299995</v>
      </c>
      <c r="CA264" s="517">
        <f>AVERAGE('monthly data'!HV262:HX262)</f>
        <v>382.18908476023893</v>
      </c>
      <c r="CB264" s="517">
        <f>AVERAGE('monthly data'!HY262:IA262)</f>
        <v>418.79437957252998</v>
      </c>
      <c r="CC264" s="517">
        <f>AVERAGE('monthly data'!IB262:ID262)</f>
        <v>434.23609537234148</v>
      </c>
      <c r="CD264" s="517">
        <f>AVERAGE('monthly data'!IE262:IG262)</f>
        <v>450.52998625940194</v>
      </c>
      <c r="CE264" s="517">
        <f>AVERAGE('monthly data'!IH262:IJ262)</f>
        <v>475.20744420568491</v>
      </c>
      <c r="CF264" s="517">
        <f>AVERAGE('monthly data'!IK262:IM262)</f>
        <v>554.8910303877534</v>
      </c>
      <c r="CG264" s="517">
        <f>AVERAGE('monthly data'!IN262:IP262)</f>
        <v>596.35567748804067</v>
      </c>
      <c r="CH264" s="517">
        <f>AVERAGE('monthly data'!IQ262:IS262)</f>
        <v>608.32196973819543</v>
      </c>
      <c r="CI264" s="517">
        <f>AVERAGE('monthly data'!IT262:IV262)</f>
        <v>624.98009414174487</v>
      </c>
      <c r="CJ264" s="517">
        <f>AVERAGE('monthly data'!IW262:IY262)</f>
        <v>602.48435229515962</v>
      </c>
      <c r="CK264" s="517">
        <f>AVERAGE('monthly data'!IZ262:JB262)</f>
        <v>580.77541543447217</v>
      </c>
      <c r="CL264" s="517">
        <f>AVERAGE('monthly data'!JC262:JE262)</f>
        <v>557.22709599933455</v>
      </c>
      <c r="CM264" s="517">
        <f>AVERAGE('monthly data'!JF262:JH262)</f>
        <v>567.56565671164981</v>
      </c>
      <c r="CN264" s="517">
        <f>AVERAGE('monthly data'!JI262:JK262)</f>
        <v>640.12484721565806</v>
      </c>
      <c r="CO264" s="517">
        <f>AVERAGE('monthly data'!JL262:JN262)</f>
        <v>649.18974899525904</v>
      </c>
      <c r="CP264" s="517">
        <f>AVERAGE('monthly data'!JO262:JQ262)</f>
        <v>637.2021747215523</v>
      </c>
      <c r="CQ264" s="517">
        <f>AVERAGE('monthly data'!JR262:JT262)</f>
        <v>657.23965393903836</v>
      </c>
      <c r="CR264" s="517">
        <f>AVERAGE('monthly data'!JU262:JW262)</f>
        <v>662.54012161928767</v>
      </c>
      <c r="CS264" s="517">
        <f>AVERAGE('monthly data'!JX262:JZ262)</f>
        <v>712.075294437293</v>
      </c>
      <c r="CT264" s="517">
        <f>AVERAGE('monthly data'!KA262:KC262)</f>
        <v>747.76536754909739</v>
      </c>
      <c r="CU264" s="517">
        <f>AVERAGE('monthly data'!KD262:KF262)</f>
        <v>797.2647596297835</v>
      </c>
      <c r="CV264" s="517">
        <f>AVERAGE('monthly data'!KG262:KI262)</f>
        <v>803.4313980937817</v>
      </c>
      <c r="CW264" s="517">
        <f>AVERAGE('monthly data'!KJ262:KL262)</f>
        <v>812.92209942342731</v>
      </c>
      <c r="CX264" s="517">
        <f>AVERAGE('monthly data'!KM262:KO262)</f>
        <v>863.84818041090466</v>
      </c>
      <c r="CY264" s="517">
        <f>AVERAGE('monthly data'!KP262:KR262)</f>
        <v>925.82309378437219</v>
      </c>
      <c r="CZ264" s="517">
        <f>AVERAGE('monthly data'!KS262:KU262)</f>
        <v>931.93635279122748</v>
      </c>
      <c r="DA264" s="517">
        <f>AVERAGE('monthly data'!KV262:KX262)</f>
        <v>977.86516337029798</v>
      </c>
      <c r="DB264" s="517">
        <f>AVERAGE('monthly data'!KY262:LA262)</f>
        <v>986.19477277601993</v>
      </c>
      <c r="DC264" s="517"/>
      <c r="DD264" s="517"/>
      <c r="DE264" s="517"/>
      <c r="DF264" s="517"/>
      <c r="DG264" s="517"/>
      <c r="DH264" s="517"/>
      <c r="DI264" s="517"/>
      <c r="DJ264" s="517"/>
      <c r="DK264" s="517"/>
      <c r="DL264" s="517"/>
      <c r="DM264" s="517"/>
      <c r="DN264" s="517"/>
      <c r="DO264" s="517"/>
      <c r="DP264" s="517"/>
      <c r="DQ264" s="517"/>
      <c r="DR264" s="517"/>
      <c r="DS264" s="517"/>
      <c r="DT264" s="517"/>
      <c r="DU264" s="517"/>
      <c r="DV264" s="517"/>
      <c r="DW264" s="517"/>
      <c r="DX264" s="517"/>
      <c r="DY264" s="517"/>
      <c r="DZ264" s="517"/>
    </row>
    <row r="265" spans="1:130">
      <c r="B265" s="513" t="s">
        <v>590</v>
      </c>
      <c r="C265" s="517">
        <f>AVERAGE('monthly data'!B263:D263)</f>
        <v>5.2127000000000008</v>
      </c>
      <c r="D265" s="517">
        <f>AVERAGE('monthly data'!E263:G263)</f>
        <v>6.0839333333333334</v>
      </c>
      <c r="E265" s="517">
        <f>AVERAGE('monthly data'!H263:J263)</f>
        <v>6.7513333333333341</v>
      </c>
      <c r="F265" s="517">
        <f>AVERAGE('monthly data'!K263:M263)</f>
        <v>7.2974999999999994</v>
      </c>
      <c r="G265" s="517">
        <f>AVERAGE('monthly data'!N263:P263)</f>
        <v>6.9694666666666665</v>
      </c>
      <c r="H265" s="517">
        <f>AVERAGE('monthly data'!Q263:S263)</f>
        <v>7.199933333333334</v>
      </c>
      <c r="I265" s="517">
        <f>AVERAGE('monthly data'!T263:V263)</f>
        <v>7.1731000000000007</v>
      </c>
      <c r="J265" s="517">
        <f>AVERAGE('monthly data'!W263:Y263)</f>
        <v>8.3503333333333316</v>
      </c>
      <c r="K265" s="517">
        <f>AVERAGE('monthly data'!Z263:AB263)</f>
        <v>10.8573</v>
      </c>
      <c r="L265" s="517">
        <f>AVERAGE('monthly data'!AC263:AE263)</f>
        <v>12.671933333333333</v>
      </c>
      <c r="M265" s="517">
        <f>AVERAGE('monthly data'!AF263:AH263)</f>
        <v>12.836466666666666</v>
      </c>
      <c r="N265" s="517">
        <f>AVERAGE('monthly data'!AI263:AK263)</f>
        <v>16.058833333333336</v>
      </c>
      <c r="O265" s="517">
        <f>AVERAGE('monthly data'!AL263:AN263)</f>
        <v>19.903666666666666</v>
      </c>
      <c r="P265" s="517">
        <f>AVERAGE('monthly data'!AO263:AQ263)</f>
        <v>15.264966666666666</v>
      </c>
      <c r="Q265" s="517">
        <f>AVERAGE('monthly data'!AR263:AT263)</f>
        <v>19.201066666666666</v>
      </c>
      <c r="R265" s="517">
        <f>AVERAGE('monthly data'!AU263:AW263)</f>
        <v>20.606266666666667</v>
      </c>
      <c r="S265" s="517">
        <f>AVERAGE('monthly data'!AX263:AZ263)</f>
        <v>19.489366666666669</v>
      </c>
      <c r="T265" s="517">
        <f>AVERAGE('monthly data'!BA263:BC263)</f>
        <v>19.191800000000001</v>
      </c>
      <c r="U265" s="517">
        <f>AVERAGE('monthly data'!BD263:BF263)</f>
        <v>17.152333333333335</v>
      </c>
      <c r="V265" s="517">
        <f>AVERAGE('monthly data'!BG263:BI263)</f>
        <v>18.137933333333333</v>
      </c>
      <c r="W265" s="517">
        <f>AVERAGE('monthly data'!BJ263:BL263)</f>
        <v>18.523333333333337</v>
      </c>
      <c r="X265" s="517">
        <f>AVERAGE('monthly data'!BM263:BO263)</f>
        <v>20.922666666666668</v>
      </c>
      <c r="Y265" s="517">
        <f>AVERAGE('monthly data'!BP263:BR263)</f>
        <v>21.405000000000001</v>
      </c>
      <c r="Z265" s="517">
        <f>AVERAGE('monthly data'!BS263:BU263)</f>
        <v>22.215</v>
      </c>
      <c r="AA265" s="517">
        <f>AVERAGE('monthly data'!BV263:BX263)</f>
        <v>26.611666666666668</v>
      </c>
      <c r="AB265" s="517">
        <f>AVERAGE('monthly data'!BY263:CA263)</f>
        <v>26.47</v>
      </c>
      <c r="AC265" s="517">
        <f>AVERAGE('monthly data'!CB263:CD263)</f>
        <v>22.423333333333332</v>
      </c>
      <c r="AD265" s="517">
        <f>AVERAGE('monthly data'!CE263:CG263)</f>
        <v>27.600000000000005</v>
      </c>
      <c r="AE265" s="517">
        <f>AVERAGE('monthly data'!CH263:CJ263)</f>
        <v>35.033333333333331</v>
      </c>
      <c r="AF265" s="517">
        <f>AVERAGE('monthly data'!CK263:CM263)</f>
        <v>35.633333333333333</v>
      </c>
      <c r="AG265" s="517">
        <f>AVERAGE('monthly data'!CN263:CP263)</f>
        <v>37.214333333333336</v>
      </c>
      <c r="AH265" s="517">
        <f>AVERAGE('monthly data'!CQ263:CS263)</f>
        <v>40.966000000000001</v>
      </c>
      <c r="AI265" s="517">
        <f>AVERAGE('monthly data'!CT263:CV263)</f>
        <v>39.245600000000003</v>
      </c>
      <c r="AJ265" s="517">
        <f>AVERAGE('monthly data'!CW263:CY263)</f>
        <v>36.602133333333335</v>
      </c>
      <c r="AK265" s="517">
        <f>AVERAGE('monthly data'!CZ263:DB263)</f>
        <v>38.330800000000004</v>
      </c>
      <c r="AL265" s="517">
        <f>AVERAGE('monthly data'!DC263:DE263)</f>
        <v>38.767033333333337</v>
      </c>
      <c r="AM265" s="517">
        <f>AVERAGE('monthly data'!DF263:DH263)</f>
        <v>43.278540333333332</v>
      </c>
      <c r="AN265" s="517">
        <f>AVERAGE('monthly data'!DI263:DK263)</f>
        <v>42.572228063900006</v>
      </c>
      <c r="AO265" s="517">
        <f>AVERAGE('monthly data'!DL263:DN263)</f>
        <v>47.670547462666661</v>
      </c>
      <c r="AP265" s="517">
        <f>AVERAGE('monthly data'!DO263:DQ263)</f>
        <v>52.250309807999997</v>
      </c>
      <c r="AQ265" s="517">
        <f>AVERAGE('monthly data'!DR263:DT263)</f>
        <v>52.709427795000003</v>
      </c>
      <c r="AR265" s="517">
        <f>AVERAGE('monthly data'!DU263:DW263)</f>
        <v>58.136657589333332</v>
      </c>
      <c r="AS265" s="517">
        <f>AVERAGE('monthly data'!DX263:DZ263)</f>
        <v>65.70131185533333</v>
      </c>
      <c r="AT265" s="517">
        <f>AVERAGE('monthly data'!EA263:EC263)</f>
        <v>69.91544000333333</v>
      </c>
      <c r="AU265" s="517">
        <f>AVERAGE('monthly data'!ED263:EF263)</f>
        <v>71.404086818999986</v>
      </c>
      <c r="AV265" s="517">
        <f>AVERAGE('monthly data'!EG263:EI263)</f>
        <v>81.703269161333324</v>
      </c>
      <c r="AW265" s="517">
        <f>AVERAGE('monthly data'!EJ263:EL263)</f>
        <v>94.253165869</v>
      </c>
      <c r="AX265" s="517">
        <f>AVERAGE('monthly data'!EM263:EO263)</f>
        <v>102.49902966666666</v>
      </c>
      <c r="AY265" s="517">
        <f>AVERAGE('monthly data'!EP263:ER263)</f>
        <v>97.949299999999994</v>
      </c>
      <c r="AZ265" s="517">
        <f>AVERAGE('monthly data'!ES263:EU263)</f>
        <v>114.17224583966667</v>
      </c>
      <c r="BA265" s="517">
        <f>AVERAGE('monthly data'!EV263:EX263)</f>
        <v>131.62453933333333</v>
      </c>
      <c r="BB265" s="517">
        <f>AVERAGE('monthly data'!EY263:FA263)</f>
        <v>139.115914</v>
      </c>
      <c r="BC265" s="517">
        <f>AVERAGE('monthly data'!FB263:FD263)</f>
        <v>132.19385500000001</v>
      </c>
      <c r="BD265" s="517">
        <f>AVERAGE('monthly data'!FE263:FG263)</f>
        <v>128.34421633333332</v>
      </c>
      <c r="BE265" s="517">
        <f>AVERAGE('monthly data'!FH263:FJ263)</f>
        <v>132.12303333333332</v>
      </c>
      <c r="BF265" s="517">
        <f>AVERAGE('monthly data'!FK263:FM263)</f>
        <v>134.86743633333333</v>
      </c>
      <c r="BG265" s="517">
        <f>AVERAGE('monthly data'!FN263:FP263)</f>
        <v>130.00616466666665</v>
      </c>
      <c r="BH265" s="517">
        <f>AVERAGE('monthly data'!FQ263:FS263)</f>
        <v>130.42183251666665</v>
      </c>
      <c r="BI265" s="517">
        <f>AVERAGE('monthly data'!FT263:FV263)</f>
        <v>127.0041804</v>
      </c>
      <c r="BJ265" s="517">
        <f>AVERAGE('monthly data'!FW263:FY263)</f>
        <v>147.43299873333333</v>
      </c>
      <c r="BK265" s="517">
        <f>AVERAGE('monthly data'!FZ263:GB263)</f>
        <v>162.53676951733334</v>
      </c>
      <c r="BL265" s="517">
        <f>AVERAGE('monthly data'!GC263:GE263)</f>
        <v>165.50324868086665</v>
      </c>
      <c r="BM265" s="517">
        <f>AVERAGE('monthly data'!GF263:GH263)</f>
        <v>175.06089661566671</v>
      </c>
      <c r="BN265" s="517">
        <f>AVERAGE('monthly data'!GI263:GK263)</f>
        <v>180.04809606666666</v>
      </c>
      <c r="BO265" s="517">
        <f>AVERAGE('monthly data'!GL263:GN263)</f>
        <v>186.85262888333332</v>
      </c>
      <c r="BP265" s="517">
        <f>AVERAGE('monthly data'!GO263:GQ263)</f>
        <v>209.85849226666664</v>
      </c>
      <c r="BQ265" s="517">
        <f>AVERAGE('monthly data'!GR263:GT263)</f>
        <v>247.62244412099994</v>
      </c>
      <c r="BR265" s="517">
        <f>AVERAGE('monthly data'!GU263:GW263)</f>
        <v>253.89231315866672</v>
      </c>
      <c r="BS265" s="517">
        <f>AVERAGE('monthly data'!GX263:GZ263)</f>
        <v>274.67459333333335</v>
      </c>
      <c r="BT265" s="517">
        <f>AVERAGE('monthly data'!HA263:HC263)</f>
        <v>299.59992566666659</v>
      </c>
      <c r="BU265" s="517">
        <f>AVERAGE('monthly data'!HD263:HF263)</f>
        <v>290.22965223333335</v>
      </c>
      <c r="BV265" s="517">
        <f>AVERAGE('monthly data'!HG263:HI263)</f>
        <v>292.21212858333337</v>
      </c>
      <c r="BW265" s="517">
        <f>AVERAGE('monthly data'!HJ263:HL263)</f>
        <v>303.28810236666664</v>
      </c>
      <c r="BX265" s="517">
        <f>AVERAGE('monthly data'!HM263:HO263)</f>
        <v>300.16087916666669</v>
      </c>
      <c r="BY265" s="517">
        <f>AVERAGE('monthly data'!HP263:HR263)</f>
        <v>312.27390500000001</v>
      </c>
      <c r="BZ265" s="517">
        <f>AVERAGE('monthly data'!HS263:HU263)</f>
        <v>336.25863399999997</v>
      </c>
      <c r="CA265" s="517">
        <f>AVERAGE('monthly data'!HV263:HX263)</f>
        <v>341.28330871416614</v>
      </c>
      <c r="CB265" s="517">
        <f>AVERAGE('monthly data'!HY263:IA263)</f>
        <v>371.30090456629267</v>
      </c>
      <c r="CC265" s="517">
        <f>AVERAGE('monthly data'!IB263:ID263)</f>
        <v>412.02976271041331</v>
      </c>
      <c r="CD265" s="517">
        <f>AVERAGE('monthly data'!IE263:IG263)</f>
        <v>411.14258376933731</v>
      </c>
      <c r="CE265" s="517">
        <f>AVERAGE('monthly data'!IH263:IJ263)</f>
        <v>424.25152894029475</v>
      </c>
      <c r="CF265" s="517">
        <f>AVERAGE('monthly data'!IK263:IM263)</f>
        <v>450.80933517267948</v>
      </c>
      <c r="CG265" s="517">
        <f>AVERAGE('monthly data'!IN263:IP263)</f>
        <v>448.40285432289539</v>
      </c>
      <c r="CH265" s="517">
        <f>AVERAGE('monthly data'!IQ263:IS263)</f>
        <v>467.32281060770623</v>
      </c>
      <c r="CI265" s="517">
        <f>AVERAGE('monthly data'!IT263:IV263)</f>
        <v>466.1809552781454</v>
      </c>
      <c r="CJ265" s="517">
        <f>AVERAGE('monthly data'!IW263:IY263)</f>
        <v>505.27517481328238</v>
      </c>
      <c r="CK265" s="517">
        <f>AVERAGE('monthly data'!IZ263:JB263)</f>
        <v>519.96651431903774</v>
      </c>
      <c r="CL265" s="517">
        <f>AVERAGE('monthly data'!JC263:JE263)</f>
        <v>535.85779512230351</v>
      </c>
      <c r="CM265" s="517">
        <f>AVERAGE('monthly data'!JF263:JH263)</f>
        <v>565.4693567606804</v>
      </c>
      <c r="CN265" s="517">
        <f>AVERAGE('monthly data'!JI263:JK263)</f>
        <v>535.16960783499383</v>
      </c>
      <c r="CO265" s="517">
        <f>AVERAGE('monthly data'!JL263:JN263)</f>
        <v>568.46532148283882</v>
      </c>
      <c r="CP265" s="517">
        <f>AVERAGE('monthly data'!JO263:JQ263)</f>
        <v>583.38333549513266</v>
      </c>
      <c r="CQ265" s="517">
        <f>AVERAGE('monthly data'!JR263:JT263)</f>
        <v>619.45765174844155</v>
      </c>
      <c r="CR265" s="517">
        <f>AVERAGE('monthly data'!JU263:JW263)</f>
        <v>625.29280361091037</v>
      </c>
      <c r="CS265" s="517">
        <f>AVERAGE('monthly data'!JX263:JZ263)</f>
        <v>602.70478424861949</v>
      </c>
      <c r="CT265" s="517">
        <f>AVERAGE('monthly data'!KA263:KC263)</f>
        <v>609.01412529422123</v>
      </c>
      <c r="CU265" s="517">
        <f>AVERAGE('monthly data'!KD263:KF263)</f>
        <v>615.93619872602733</v>
      </c>
      <c r="CV265" s="517">
        <f>AVERAGE('monthly data'!KG263:KI263)</f>
        <v>684.63572942477288</v>
      </c>
      <c r="CW265" s="517">
        <f>AVERAGE('monthly data'!KJ263:KL263)</f>
        <v>721.46693129906237</v>
      </c>
      <c r="CX265" s="517">
        <f>AVERAGE('monthly data'!KM263:KO263)</f>
        <v>753.02351677784316</v>
      </c>
      <c r="CY265" s="517">
        <f>AVERAGE('monthly data'!KP263:KR263)</f>
        <v>755.78557074005755</v>
      </c>
      <c r="CZ265" s="517">
        <f>AVERAGE('monthly data'!KS263:KU263)</f>
        <v>822.41090785999643</v>
      </c>
      <c r="DA265" s="517">
        <f>AVERAGE('monthly data'!KV263:KX263)</f>
        <v>878.64289947930104</v>
      </c>
      <c r="DB265" s="517">
        <f>AVERAGE('monthly data'!KY263:LA263)</f>
        <v>920.39542922951841</v>
      </c>
      <c r="DC265" s="517"/>
      <c r="DD265" s="517"/>
      <c r="DE265" s="517"/>
      <c r="DF265" s="517"/>
      <c r="DG265" s="517"/>
      <c r="DH265" s="517"/>
      <c r="DI265" s="517"/>
      <c r="DJ265" s="517"/>
      <c r="DK265" s="517"/>
      <c r="DL265" s="517"/>
      <c r="DM265" s="517"/>
      <c r="DN265" s="517"/>
      <c r="DO265" s="517"/>
      <c r="DP265" s="517"/>
      <c r="DQ265" s="517"/>
      <c r="DR265" s="517"/>
      <c r="DS265" s="517"/>
      <c r="DT265" s="517"/>
      <c r="DU265" s="517"/>
      <c r="DV265" s="517"/>
      <c r="DW265" s="517"/>
      <c r="DX265" s="517"/>
      <c r="DY265" s="517"/>
      <c r="DZ265" s="517"/>
    </row>
    <row r="266" spans="1:130">
      <c r="B266" s="513" t="s">
        <v>591</v>
      </c>
      <c r="C266" s="517">
        <f>AVERAGE('monthly data'!B264:D264)</f>
        <v>3.3483333333333332</v>
      </c>
      <c r="D266" s="517">
        <f>AVERAGE('monthly data'!E264:G264)</f>
        <v>6.7603333333333326</v>
      </c>
      <c r="E266" s="517">
        <f>AVERAGE('monthly data'!H264:J264)</f>
        <v>11.305999999999999</v>
      </c>
      <c r="F266" s="517">
        <f>AVERAGE('monthly data'!K264:M264)</f>
        <v>13.709000000000001</v>
      </c>
      <c r="G266" s="517">
        <f>AVERAGE('monthly data'!N264:P264)</f>
        <v>14.953099999999999</v>
      </c>
      <c r="H266" s="517">
        <f>AVERAGE('monthly data'!Q264:S264)</f>
        <v>13.809666666666667</v>
      </c>
      <c r="I266" s="517">
        <f>AVERAGE('monthly data'!T264:V264)</f>
        <v>14.262333333333332</v>
      </c>
      <c r="J266" s="517">
        <f>AVERAGE('monthly data'!W264:Y264)</f>
        <v>13.865333333333332</v>
      </c>
      <c r="K266" s="517">
        <f>AVERAGE('monthly data'!Z264:AB264)</f>
        <v>14.597999999999999</v>
      </c>
      <c r="L266" s="517">
        <f>AVERAGE('monthly data'!AC264:AE264)</f>
        <v>19.772333333333332</v>
      </c>
      <c r="M266" s="517">
        <f>AVERAGE('monthly data'!AF264:AH264)</f>
        <v>16.170999999999999</v>
      </c>
      <c r="N266" s="517">
        <f>AVERAGE('monthly data'!AI264:AK264)</f>
        <v>15.975333333333333</v>
      </c>
      <c r="O266" s="517">
        <f>AVERAGE('monthly data'!AL264:AN264)</f>
        <v>16.016666666666666</v>
      </c>
      <c r="P266" s="517">
        <f>AVERAGE('monthly data'!AO264:AQ264)</f>
        <v>15.367933333333333</v>
      </c>
      <c r="Q266" s="517">
        <f>AVERAGE('monthly data'!AR264:AT264)</f>
        <v>16.059999999999999</v>
      </c>
      <c r="R266" s="517">
        <f>AVERAGE('monthly data'!AU264:AW264)</f>
        <v>17.156522666666667</v>
      </c>
      <c r="S266" s="517">
        <f>AVERAGE('monthly data'!AX264:AZ264)</f>
        <v>19.163346333333333</v>
      </c>
      <c r="T266" s="517">
        <f>AVERAGE('monthly data'!BA264:BC264)</f>
        <v>18.136031333333335</v>
      </c>
      <c r="U266" s="517">
        <f>AVERAGE('monthly data'!BD264:BF264)</f>
        <v>21.359243333333335</v>
      </c>
      <c r="V266" s="517">
        <f>AVERAGE('monthly data'!BG264:BI264)</f>
        <v>21.087293999999996</v>
      </c>
      <c r="W266" s="517">
        <f>AVERAGE('monthly data'!BJ264:BL264)</f>
        <v>19.081557</v>
      </c>
      <c r="X266" s="517">
        <f>AVERAGE('monthly data'!BM264:BO264)</f>
        <v>20.558397666666664</v>
      </c>
      <c r="Y266" s="517">
        <f>AVERAGE('monthly data'!BP264:BR264)</f>
        <v>23.702866666666665</v>
      </c>
      <c r="Z266" s="517">
        <f>AVERAGE('monthly data'!BS264:BU264)</f>
        <v>25.42388166666667</v>
      </c>
      <c r="AA266" s="517">
        <f>AVERAGE('monthly data'!BV264:BX264)</f>
        <v>28.789914333333332</v>
      </c>
      <c r="AB266" s="517">
        <f>AVERAGE('monthly data'!BY264:CA264)</f>
        <v>27.760855333333335</v>
      </c>
      <c r="AC266" s="517">
        <f>AVERAGE('monthly data'!CB264:CD264)</f>
        <v>28.679703333333332</v>
      </c>
      <c r="AD266" s="517">
        <f>AVERAGE('monthly data'!CE264:CG264)</f>
        <v>29.105666666666668</v>
      </c>
      <c r="AE266" s="517">
        <f>AVERAGE('monthly data'!CH264:CJ264)</f>
        <v>27.193246666666667</v>
      </c>
      <c r="AF266" s="517">
        <f>AVERAGE('monthly data'!CK264:CM264)</f>
        <v>27.931073333333334</v>
      </c>
      <c r="AG266" s="517">
        <f>AVERAGE('monthly data'!CN264:CP264)</f>
        <v>31.783670000000001</v>
      </c>
      <c r="AH266" s="517">
        <f>AVERAGE('monthly data'!CQ264:CS264)</f>
        <v>30.923970000000001</v>
      </c>
      <c r="AI266" s="517">
        <f>AVERAGE('monthly data'!CT264:CV264)</f>
        <v>30.262699999999999</v>
      </c>
      <c r="AJ266" s="517">
        <f>AVERAGE('monthly data'!CW264:CY264)</f>
        <v>33.533533333333331</v>
      </c>
      <c r="AK266" s="517">
        <f>AVERAGE('monthly data'!CZ264:DB264)</f>
        <v>38.155466666666676</v>
      </c>
      <c r="AL266" s="517">
        <f>AVERAGE('monthly data'!DC264:DE264)</f>
        <v>40.243766666666666</v>
      </c>
      <c r="AM266" s="517">
        <f>AVERAGE('monthly data'!DF264:DH264)</f>
        <v>41.917793999999994</v>
      </c>
      <c r="AN266" s="517">
        <f>AVERAGE('monthly data'!DI264:DK264)</f>
        <v>43.053300333333333</v>
      </c>
      <c r="AO266" s="517">
        <f>AVERAGE('monthly data'!DL264:DN264)</f>
        <v>42.726211333333332</v>
      </c>
      <c r="AP266" s="517">
        <f>AVERAGE('monthly data'!DO264:DQ264)</f>
        <v>45.22991866666667</v>
      </c>
      <c r="AQ266" s="517">
        <f>AVERAGE('monthly data'!DR264:DT264)</f>
        <v>48.479356999999993</v>
      </c>
      <c r="AR266" s="517">
        <f>AVERAGE('monthly data'!DU264:DW264)</f>
        <v>47.574590000000001</v>
      </c>
      <c r="AS266" s="517">
        <f>AVERAGE('monthly data'!DX264:DZ264)</f>
        <v>46.058950000000003</v>
      </c>
      <c r="AT266" s="517">
        <f>AVERAGE('monthly data'!EA264:EC264)</f>
        <v>45.218132666666669</v>
      </c>
      <c r="AU266" s="517">
        <f>AVERAGE('monthly data'!ED264:EF264)</f>
        <v>45.164354333333335</v>
      </c>
      <c r="AV266" s="517">
        <f>AVERAGE('monthly data'!EG264:EI264)</f>
        <v>46.683170666666662</v>
      </c>
      <c r="AW266" s="517">
        <f>AVERAGE('monthly data'!EJ264:EL264)</f>
        <v>56.185168999999995</v>
      </c>
      <c r="AX266" s="517">
        <f>AVERAGE('monthly data'!EM264:EO264)</f>
        <v>58.754367333333334</v>
      </c>
      <c r="AY266" s="517">
        <f>AVERAGE('monthly data'!EP264:ER264)</f>
        <v>57.643118333333327</v>
      </c>
      <c r="AZ266" s="517">
        <f>AVERAGE('monthly data'!ES264:EU264)</f>
        <v>58.029653666666668</v>
      </c>
      <c r="BA266" s="517">
        <f>AVERAGE('monthly data'!EV264:EX264)</f>
        <v>61.66029733333334</v>
      </c>
      <c r="BB266" s="517">
        <f>AVERAGE('monthly data'!EY264:FA264)</f>
        <v>67.334199333333331</v>
      </c>
      <c r="BC266" s="517">
        <f>AVERAGE('monthly data'!FB264:FD264)</f>
        <v>69.610999666666672</v>
      </c>
      <c r="BD266" s="517">
        <f>AVERAGE('monthly data'!FE264:FG264)</f>
        <v>78.213990999999993</v>
      </c>
      <c r="BE266" s="517">
        <f>AVERAGE('monthly data'!FH264:FJ264)</f>
        <v>84.819962666666655</v>
      </c>
      <c r="BF266" s="517">
        <f>AVERAGE('monthly data'!FK264:FM264)</f>
        <v>83.380245333333335</v>
      </c>
      <c r="BG266" s="517">
        <f>AVERAGE('monthly data'!FN264:FP264)</f>
        <v>79.665454999999994</v>
      </c>
      <c r="BH266" s="517">
        <f>AVERAGE('monthly data'!FQ264:FS264)</f>
        <v>84.747489666666652</v>
      </c>
      <c r="BI266" s="517">
        <f>AVERAGE('monthly data'!FT264:FV264)</f>
        <v>94.735072333333335</v>
      </c>
      <c r="BJ266" s="517">
        <f>AVERAGE('monthly data'!FW264:FY264)</f>
        <v>95.140303000000003</v>
      </c>
      <c r="BK266" s="517">
        <f>AVERAGE('monthly data'!FZ264:GB264)</f>
        <v>96.595754999999997</v>
      </c>
      <c r="BL266" s="517">
        <f>AVERAGE('monthly data'!GC264:GE264)</f>
        <v>92.008736732000003</v>
      </c>
      <c r="BM266" s="517">
        <f>AVERAGE('monthly data'!GF264:GH264)</f>
        <v>103.99281066666667</v>
      </c>
      <c r="BN266" s="517">
        <f>AVERAGE('monthly data'!GI264:GK264)</f>
        <v>102.44965333333334</v>
      </c>
      <c r="BO266" s="517">
        <f>AVERAGE('monthly data'!GL264:GN264)</f>
        <v>114.36510588533334</v>
      </c>
      <c r="BP266" s="517">
        <f>AVERAGE('monthly data'!GO264:GQ264)</f>
        <v>111.54041933333333</v>
      </c>
      <c r="BQ266" s="517">
        <f>AVERAGE('monthly data'!GR264:GT264)</f>
        <v>116.16304466666666</v>
      </c>
      <c r="BR266" s="517">
        <f>AVERAGE('monthly data'!GU264:GW264)</f>
        <v>126.22176333333334</v>
      </c>
      <c r="BS266" s="517">
        <f>AVERAGE('monthly data'!GX264:GZ264)</f>
        <v>125.29129599999999</v>
      </c>
      <c r="BT266" s="517">
        <f>AVERAGE('monthly data'!HA264:HC264)</f>
        <v>132.16685833333335</v>
      </c>
      <c r="BU266" s="517">
        <f>AVERAGE('monthly data'!HD264:HF264)</f>
        <v>137.179654</v>
      </c>
      <c r="BV266" s="517">
        <f>AVERAGE('monthly data'!HG264:HI264)</f>
        <v>149.09957233333333</v>
      </c>
      <c r="BW266" s="517">
        <f>AVERAGE('monthly data'!HJ264:HL264)</f>
        <v>155.56608066666669</v>
      </c>
      <c r="BX266" s="517">
        <f>AVERAGE('monthly data'!HM264:HO264)</f>
        <v>153.48771133333335</v>
      </c>
      <c r="BY266" s="517">
        <f>AVERAGE('monthly data'!HP264:HR264)</f>
        <v>161.647932</v>
      </c>
      <c r="BZ266" s="517">
        <f>AVERAGE('monthly data'!HS264:HU264)</f>
        <v>175.00154266666664</v>
      </c>
      <c r="CA266" s="517">
        <f>AVERAGE('monthly data'!HV264:HX264)</f>
        <v>198.17923318055227</v>
      </c>
      <c r="CB266" s="517">
        <f>AVERAGE('monthly data'!HY264:IA264)</f>
        <v>265.01575746661456</v>
      </c>
      <c r="CC266" s="517">
        <f>AVERAGE('monthly data'!IB264:ID264)</f>
        <v>257.10125856903898</v>
      </c>
      <c r="CD266" s="517">
        <f>AVERAGE('monthly data'!IE264:IG264)</f>
        <v>242.40822927357772</v>
      </c>
      <c r="CE266" s="517">
        <f>AVERAGE('monthly data'!IH264:IJ264)</f>
        <v>234.43685068686111</v>
      </c>
      <c r="CF266" s="517">
        <f>AVERAGE('monthly data'!IK264:IM264)</f>
        <v>236.79307840821639</v>
      </c>
      <c r="CG266" s="517">
        <f>AVERAGE('monthly data'!IN264:IP264)</f>
        <v>246.42592398383991</v>
      </c>
      <c r="CH266" s="517">
        <f>AVERAGE('monthly data'!IQ264:IS264)</f>
        <v>255.95993613387517</v>
      </c>
      <c r="CI266" s="517">
        <f>AVERAGE('monthly data'!IT264:IV264)</f>
        <v>263.58228305915139</v>
      </c>
      <c r="CJ266" s="517">
        <f>AVERAGE('monthly data'!IW264:IY264)</f>
        <v>265.62622851699535</v>
      </c>
      <c r="CK266" s="517">
        <f>AVERAGE('monthly data'!IZ264:JB264)</f>
        <v>290.07796445870162</v>
      </c>
      <c r="CL266" s="517">
        <f>AVERAGE('monthly data'!JC264:JE264)</f>
        <v>324.57356964396899</v>
      </c>
      <c r="CM266" s="517">
        <f>AVERAGE('monthly data'!JF264:JH264)</f>
        <v>333.96788094193909</v>
      </c>
      <c r="CN266" s="517">
        <f>AVERAGE('monthly data'!JI264:JK264)</f>
        <v>375.34909223063147</v>
      </c>
      <c r="CO266" s="517">
        <f>AVERAGE('monthly data'!JL264:JN264)</f>
        <v>383.80393073613254</v>
      </c>
      <c r="CP266" s="517">
        <f>AVERAGE('monthly data'!JO264:JQ264)</f>
        <v>398.25070011357201</v>
      </c>
      <c r="CQ266" s="517">
        <f>AVERAGE('monthly data'!JR264:JT264)</f>
        <v>419.05957866568087</v>
      </c>
      <c r="CR266" s="517">
        <f>AVERAGE('monthly data'!JU264:JW264)</f>
        <v>443.13333502139284</v>
      </c>
      <c r="CS266" s="517">
        <f>AVERAGE('monthly data'!JX264:JZ264)</f>
        <v>464.34524778130844</v>
      </c>
      <c r="CT266" s="517">
        <f>AVERAGE('monthly data'!KA264:KC264)</f>
        <v>498.48531052386062</v>
      </c>
      <c r="CU266" s="517">
        <f>AVERAGE('monthly data'!KD264:KF264)</f>
        <v>493.8613688730423</v>
      </c>
      <c r="CV266" s="517">
        <f>AVERAGE('monthly data'!KG264:KI264)</f>
        <v>485.02984308071569</v>
      </c>
      <c r="CW266" s="517">
        <f>AVERAGE('monthly data'!KJ264:KL264)</f>
        <v>494.26318284342977</v>
      </c>
      <c r="CX266" s="517">
        <f>AVERAGE('monthly data'!KM264:KO264)</f>
        <v>501.6693017620251</v>
      </c>
      <c r="CY266" s="517">
        <f>AVERAGE('monthly data'!KP264:KR264)</f>
        <v>542.26424952405296</v>
      </c>
      <c r="CZ266" s="517">
        <f>AVERAGE('monthly data'!KS264:KU264)</f>
        <v>571.71867993847002</v>
      </c>
      <c r="DA266" s="517">
        <f>AVERAGE('monthly data'!KV264:KX264)</f>
        <v>598.58612054131697</v>
      </c>
      <c r="DB266" s="517">
        <f>AVERAGE('monthly data'!KY264:LA264)</f>
        <v>625.29385927764849</v>
      </c>
      <c r="DC266" s="517"/>
      <c r="DD266" s="517"/>
      <c r="DE266" s="517"/>
      <c r="DF266" s="517"/>
      <c r="DG266" s="517"/>
      <c r="DH266" s="517"/>
      <c r="DI266" s="517"/>
      <c r="DJ266" s="517"/>
      <c r="DK266" s="517"/>
      <c r="DL266" s="517"/>
      <c r="DM266" s="517"/>
      <c r="DN266" s="517"/>
      <c r="DO266" s="517"/>
      <c r="DP266" s="517"/>
      <c r="DQ266" s="517"/>
      <c r="DR266" s="517"/>
      <c r="DS266" s="517"/>
      <c r="DT266" s="517"/>
      <c r="DU266" s="517"/>
      <c r="DV266" s="517"/>
      <c r="DW266" s="517"/>
      <c r="DX266" s="517"/>
      <c r="DY266" s="517"/>
      <c r="DZ266" s="517"/>
    </row>
    <row r="267" spans="1:130">
      <c r="A267" t="s">
        <v>1441</v>
      </c>
      <c r="B267" s="512" t="s">
        <v>592</v>
      </c>
      <c r="C267" s="516">
        <f>AVERAGE('monthly data'!B265:D265)</f>
        <v>172.96666666666667</v>
      </c>
      <c r="D267" s="516">
        <f>AVERAGE('monthly data'!E265:G265)</f>
        <v>273.40666666666669</v>
      </c>
      <c r="E267" s="516">
        <f>AVERAGE('monthly data'!H265:J265)</f>
        <v>312.94333333333333</v>
      </c>
      <c r="F267" s="516">
        <f>AVERAGE('monthly data'!K265:M265)</f>
        <v>304.42666666666668</v>
      </c>
      <c r="G267" s="516">
        <f>AVERAGE('monthly data'!N265:P265)</f>
        <v>305.15666666666669</v>
      </c>
      <c r="H267" s="516">
        <f>AVERAGE('monthly data'!Q265:S265)</f>
        <v>307.1366666666666</v>
      </c>
      <c r="I267" s="516">
        <f>AVERAGE('monthly data'!T265:V265)</f>
        <v>306.94</v>
      </c>
      <c r="J267" s="516">
        <f>AVERAGE('monthly data'!W265:Y265)</f>
        <v>308.15666666666669</v>
      </c>
      <c r="K267" s="516">
        <f>AVERAGE('monthly data'!Z265:AB265)</f>
        <v>305.07333333333332</v>
      </c>
      <c r="L267" s="516">
        <f>AVERAGE('monthly data'!AC265:AE265)</f>
        <v>301.67</v>
      </c>
      <c r="M267" s="516">
        <f>AVERAGE('monthly data'!AF265:AH265)</f>
        <v>299.65000000000003</v>
      </c>
      <c r="N267" s="516">
        <f>AVERAGE('monthly data'!AI265:AK265)</f>
        <v>304.13406666666668</v>
      </c>
      <c r="O267" s="516">
        <f>AVERAGE('monthly data'!AL265:AN265)</f>
        <v>307.24526666666668</v>
      </c>
      <c r="P267" s="516">
        <f>AVERAGE('monthly data'!AO265:AQ265)</f>
        <v>309.30023333333332</v>
      </c>
      <c r="Q267" s="516">
        <f>AVERAGE('monthly data'!AR265:AT265)</f>
        <v>315.43559999999997</v>
      </c>
      <c r="R267" s="516">
        <f>AVERAGE('monthly data'!AU265:AW265)</f>
        <v>325.17063333333334</v>
      </c>
      <c r="S267" s="516">
        <f>AVERAGE('monthly data'!AX265:AZ265)</f>
        <v>332.72683333333333</v>
      </c>
      <c r="T267" s="516">
        <f>AVERAGE('monthly data'!BA265:BC265)</f>
        <v>335.24263333333334</v>
      </c>
      <c r="U267" s="516">
        <f>AVERAGE('monthly data'!BD265:BF265)</f>
        <v>334.17593333333338</v>
      </c>
      <c r="V267" s="516">
        <f>AVERAGE('monthly data'!BG265:BI265)</f>
        <v>342.67333333333335</v>
      </c>
      <c r="W267" s="516">
        <f>AVERAGE('monthly data'!BJ265:BL265)</f>
        <v>362.86523333333338</v>
      </c>
      <c r="X267" s="516">
        <f>AVERAGE('monthly data'!BM265:BO265)</f>
        <v>379.38619999999997</v>
      </c>
      <c r="Y267" s="516">
        <f>AVERAGE('monthly data'!BP265:BR265)</f>
        <v>405.44846666666666</v>
      </c>
      <c r="Z267" s="516">
        <f>AVERAGE('monthly data'!BS265:BU265)</f>
        <v>425.22200000000004</v>
      </c>
      <c r="AA267" s="516">
        <f>AVERAGE('monthly data'!BV265:BX265)</f>
        <v>433.65370000000001</v>
      </c>
      <c r="AB267" s="516">
        <f>AVERAGE('monthly data'!BY265:CA265)</f>
        <v>439.91476666666671</v>
      </c>
      <c r="AC267" s="516">
        <f>AVERAGE('monthly data'!CB265:CD265)</f>
        <v>444.85699999999997</v>
      </c>
      <c r="AD267" s="516">
        <f>AVERAGE('monthly data'!CE265:CG265)</f>
        <v>456.51973333333336</v>
      </c>
      <c r="AE267" s="516">
        <f>AVERAGE('monthly data'!CH265:CJ265)</f>
        <v>460.78180000000003</v>
      </c>
      <c r="AF267" s="516">
        <f>AVERAGE('monthly data'!CK265:CM265)</f>
        <v>466.89789999999999</v>
      </c>
      <c r="AG267" s="516">
        <f>AVERAGE('monthly data'!CN265:CP265)</f>
        <v>482.0136333333333</v>
      </c>
      <c r="AH267" s="516">
        <f>AVERAGE('monthly data'!CQ265:CS265)</f>
        <v>502.00759999999997</v>
      </c>
      <c r="AI267" s="516">
        <f>AVERAGE('monthly data'!CT265:CV265)</f>
        <v>513.79566666666653</v>
      </c>
      <c r="AJ267" s="516">
        <f>AVERAGE('monthly data'!CW265:CY265)</f>
        <v>529.15250000000003</v>
      </c>
      <c r="AK267" s="516">
        <f>AVERAGE('monthly data'!CZ265:DB265)</f>
        <v>550.97806666666668</v>
      </c>
      <c r="AL267" s="516">
        <f>AVERAGE('monthly data'!DC265:DE265)</f>
        <v>570.24270000000001</v>
      </c>
      <c r="AM267" s="516">
        <f>AVERAGE('monthly data'!DF265:DH265)</f>
        <v>582.59703333333334</v>
      </c>
      <c r="AN267" s="516">
        <f>AVERAGE('monthly data'!DI265:DK265)</f>
        <v>579.72720000000004</v>
      </c>
      <c r="AO267" s="516">
        <f>AVERAGE('monthly data'!DL265:DN265)</f>
        <v>576.23130000000003</v>
      </c>
      <c r="AP267" s="516">
        <f>AVERAGE('monthly data'!DO265:DQ265)</f>
        <v>568.83500000000004</v>
      </c>
      <c r="AQ267" s="516">
        <f>AVERAGE('monthly data'!DR265:DT265)</f>
        <v>562.91933333333327</v>
      </c>
      <c r="AR267" s="516">
        <f>AVERAGE('monthly data'!DU265:DW265)</f>
        <v>558.01066666666668</v>
      </c>
      <c r="AS267" s="516">
        <f>AVERAGE('monthly data'!DX265:DZ265)</f>
        <v>554.43773333333331</v>
      </c>
      <c r="AT267" s="516">
        <f>AVERAGE('monthly data'!EA265:EC265)</f>
        <v>553.72896666666668</v>
      </c>
      <c r="AU267" s="516">
        <f>AVERAGE('monthly data'!ED265:EF265)</f>
        <v>553.86156666666659</v>
      </c>
      <c r="AV267" s="516">
        <f>AVERAGE('monthly data'!EG265:EI265)</f>
        <v>552.04456666666658</v>
      </c>
      <c r="AW267" s="516">
        <f>AVERAGE('monthly data'!EJ265:EL265)</f>
        <v>551.29</v>
      </c>
      <c r="AX267" s="516">
        <f>AVERAGE('monthly data'!EM265:EO265)</f>
        <v>550.01006666666672</v>
      </c>
      <c r="AY267" s="516">
        <f>AVERAGE('monthly data'!EP265:ER265)</f>
        <v>547.8706953333334</v>
      </c>
      <c r="AZ267" s="516">
        <f>AVERAGE('monthly data'!ES265:EU265)</f>
        <v>546.36796666666669</v>
      </c>
      <c r="BA267" s="516">
        <f>AVERAGE('monthly data'!EV265:EX265)</f>
        <v>547.9300333333332</v>
      </c>
      <c r="BB267" s="516">
        <f>AVERAGE('monthly data'!EY265:FA265)</f>
        <v>545.1224666666667</v>
      </c>
      <c r="BC267" s="516">
        <f>AVERAGE('monthly data'!FB265:FD265)</f>
        <v>543.75016666666659</v>
      </c>
      <c r="BD267" s="516">
        <f>AVERAGE('monthly data'!FE265:FG265)</f>
        <v>543.35059999999999</v>
      </c>
      <c r="BE267" s="516">
        <f>AVERAGE('monthly data'!FH265:FJ265)</f>
        <v>548.45026666666661</v>
      </c>
      <c r="BF267" s="516">
        <f>AVERAGE('monthly data'!FK265:FM265)</f>
        <v>554.87563333333344</v>
      </c>
      <c r="BG267" s="516">
        <f>AVERAGE('monthly data'!FN265:FP265)</f>
        <v>567.51356666666663</v>
      </c>
      <c r="BH267" s="516">
        <f>AVERAGE('monthly data'!FQ265:FS265)</f>
        <v>567.94516666666675</v>
      </c>
      <c r="BI267" s="516">
        <f>AVERAGE('monthly data'!FT265:FV265)</f>
        <v>568.61543333333339</v>
      </c>
      <c r="BJ267" s="516">
        <f>AVERAGE('monthly data'!FW265:FY265)</f>
        <v>570.35006666666663</v>
      </c>
      <c r="BK267" s="516">
        <f>AVERAGE('monthly data'!FZ265:GB265)</f>
        <v>572.97773333333339</v>
      </c>
      <c r="BL267" s="516">
        <f>AVERAGE('monthly data'!GC265:GE265)</f>
        <v>581.90906666666672</v>
      </c>
      <c r="BM267" s="516">
        <f>AVERAGE('monthly data'!GF265:GH265)</f>
        <v>588.65896666666674</v>
      </c>
      <c r="BN267" s="516">
        <f>AVERAGE('monthly data'!GI265:GK265)</f>
        <v>592.92746666666665</v>
      </c>
      <c r="BO267" s="516">
        <f>AVERAGE('monthly data'!GL265:GN265)</f>
        <v>598.79229999999995</v>
      </c>
      <c r="BP267" s="516">
        <f>AVERAGE('monthly data'!GO265:GQ265)</f>
        <v>600.82229999999993</v>
      </c>
      <c r="BQ267" s="516">
        <f>AVERAGE('monthly data'!GR265:GT265)</f>
        <v>599.70283333333339</v>
      </c>
      <c r="BR267" s="516">
        <f>AVERAGE('monthly data'!GU265:GW265)</f>
        <v>602.88823333333323</v>
      </c>
      <c r="BS267" s="516">
        <f>AVERAGE('monthly data'!GX265:GZ265)</f>
        <v>605.75963333333334</v>
      </c>
      <c r="BT267" s="516">
        <f>AVERAGE('monthly data'!HA265:HC265)</f>
        <v>609.95213333333334</v>
      </c>
      <c r="BU267" s="516">
        <f>AVERAGE('monthly data'!HD265:HF265)</f>
        <v>616.77823333333333</v>
      </c>
      <c r="BV267" s="516">
        <f>AVERAGE('monthly data'!HG265:HI265)</f>
        <v>628.87980000000005</v>
      </c>
      <c r="BW267" s="516">
        <f>AVERAGE('monthly data'!HJ265:HL265)</f>
        <v>634.05126666666672</v>
      </c>
      <c r="BX267" s="516">
        <f>AVERAGE('monthly data'!HM265:HO265)</f>
        <v>640.90513333333331</v>
      </c>
      <c r="BY267" s="516">
        <f>AVERAGE('monthly data'!HP265:HR265)</f>
        <v>651.71690000000001</v>
      </c>
      <c r="BZ267" s="516">
        <f>AVERAGE('monthly data'!HS265:HU265)</f>
        <v>666.11929999999995</v>
      </c>
      <c r="CA267" s="516">
        <f>AVERAGE('monthly data'!HV265:HX265)</f>
        <v>675.81020000000001</v>
      </c>
      <c r="CB267" s="516">
        <f>AVERAGE('monthly data'!HY265:IA265)</f>
        <v>680.24398400000007</v>
      </c>
      <c r="CC267" s="516">
        <f>AVERAGE('monthly data'!IB265:ID265)</f>
        <v>685.10600366666677</v>
      </c>
      <c r="CD267" s="516">
        <f>AVERAGE('monthly data'!IE265:IG265)</f>
        <v>691.73567933333334</v>
      </c>
      <c r="CE267" s="516">
        <f>AVERAGE('monthly data'!IH265:IJ265)</f>
        <v>704.0425713333334</v>
      </c>
      <c r="CF267" s="516">
        <f>AVERAGE('monthly data'!IK265:IM265)</f>
        <v>714.77447466666672</v>
      </c>
      <c r="CG267" s="516">
        <f>AVERAGE('monthly data'!IN265:IP265)</f>
        <v>726.75622533333342</v>
      </c>
      <c r="CH267" s="516">
        <f>AVERAGE('monthly data'!IQ265:IS265)</f>
        <v>741.72515148548553</v>
      </c>
      <c r="CI267" s="516">
        <f>AVERAGE('monthly data'!IT265:IV265)</f>
        <v>761.68883333333326</v>
      </c>
      <c r="CJ267" s="516">
        <f>AVERAGE('monthly data'!IW265:IY265)</f>
        <v>778.34971466666673</v>
      </c>
      <c r="CK267" s="516">
        <f>AVERAGE('monthly data'!IZ265:JB265)</f>
        <v>803.56321666666656</v>
      </c>
      <c r="CL267" s="516">
        <f>AVERAGE('monthly data'!JC265:JE265)</f>
        <v>815.90467799999988</v>
      </c>
      <c r="CM267" s="516">
        <f>AVERAGE('monthly data'!JF265:JH265)</f>
        <v>823.89286200000004</v>
      </c>
      <c r="CN267" s="516">
        <f>AVERAGE('monthly data'!JI265:JK265)</f>
        <v>828.469289</v>
      </c>
      <c r="CO267" s="516">
        <f>AVERAGE('monthly data'!JL265:JN265)</f>
        <v>834.84030133333329</v>
      </c>
      <c r="CP267" s="516">
        <f>AVERAGE('monthly data'!JO265:JQ265)</f>
        <v>842.86346433333335</v>
      </c>
      <c r="CQ267" s="516">
        <f>AVERAGE('monthly data'!JR265:JT265)</f>
        <v>850.09021200000007</v>
      </c>
      <c r="CR267" s="516">
        <f>AVERAGE('monthly data'!JU265:JW265)</f>
        <v>857.3376893333334</v>
      </c>
      <c r="CS267" s="516">
        <f>AVERAGE('monthly data'!JX265:JZ265)</f>
        <v>865.96284433333346</v>
      </c>
      <c r="CT267" s="516">
        <f>AVERAGE('monthly data'!KA265:KC265)</f>
        <v>875.28542733333325</v>
      </c>
      <c r="CU267" s="516">
        <f>AVERAGE('monthly data'!KD265:KF265)</f>
        <v>885.67530833333331</v>
      </c>
      <c r="CV267" s="516">
        <f>AVERAGE('monthly data'!KG265:KI265)</f>
        <v>894.8453913333334</v>
      </c>
      <c r="CW267" s="516">
        <f>AVERAGE('monthly data'!KJ265:KL265)</f>
        <v>905.97122200000001</v>
      </c>
      <c r="CX267" s="516">
        <f>AVERAGE('monthly data'!KM265:KO265)</f>
        <v>918.31128033333334</v>
      </c>
      <c r="CY267" s="516">
        <f>AVERAGE('monthly data'!KP265:KR265)</f>
        <v>928.656069</v>
      </c>
      <c r="CZ267" s="516">
        <f>AVERAGE('monthly data'!KS265:KU265)</f>
        <v>933.92425866666679</v>
      </c>
      <c r="DA267" s="516">
        <f>AVERAGE('monthly data'!KV265:KX265)</f>
        <v>950.13409933333332</v>
      </c>
      <c r="DB267" s="516">
        <f>AVERAGE('monthly data'!KY265:LA265)</f>
        <v>968.05447233333325</v>
      </c>
      <c r="DC267" s="516"/>
      <c r="DD267" s="516"/>
      <c r="DE267" s="516"/>
      <c r="DF267" s="516"/>
      <c r="DG267" s="516"/>
      <c r="DH267" s="516"/>
      <c r="DI267" s="516"/>
      <c r="DJ267" s="516"/>
      <c r="DK267" s="516"/>
      <c r="DL267" s="516"/>
      <c r="DM267" s="516"/>
      <c r="DN267" s="516"/>
      <c r="DO267" s="516"/>
      <c r="DP267" s="516"/>
      <c r="DQ267" s="516"/>
      <c r="DR267" s="516"/>
      <c r="DS267" s="516"/>
      <c r="DT267" s="516"/>
      <c r="DU267" s="516"/>
      <c r="DV267" s="516"/>
      <c r="DW267" s="516"/>
      <c r="DX267" s="516"/>
      <c r="DY267" s="516"/>
      <c r="DZ267" s="516"/>
    </row>
    <row r="268" spans="1:130">
      <c r="B268" s="515" t="s">
        <v>593</v>
      </c>
      <c r="C268" s="519">
        <f>AVERAGE('monthly data'!B266:D266)</f>
        <v>263.11999999999995</v>
      </c>
      <c r="D268" s="519">
        <f>AVERAGE('monthly data'!E266:G266)</f>
        <v>430.12000000000006</v>
      </c>
      <c r="E268" s="519">
        <f>AVERAGE('monthly data'!H266:J266)</f>
        <v>473.90000000000003</v>
      </c>
      <c r="F268" s="519">
        <f>AVERAGE('monthly data'!K266:M266)</f>
        <v>453.91333333333336</v>
      </c>
      <c r="G268" s="519">
        <f>AVERAGE('monthly data'!N266:P266)</f>
        <v>445.82</v>
      </c>
      <c r="H268" s="519">
        <f>AVERAGE('monthly data'!Q266:S266)</f>
        <v>444.21000000000004</v>
      </c>
      <c r="I268" s="519">
        <f>AVERAGE('monthly data'!T266:V266)</f>
        <v>446.22333333333336</v>
      </c>
      <c r="J268" s="519">
        <f>AVERAGE('monthly data'!W266:Y266)</f>
        <v>443.14000000000004</v>
      </c>
      <c r="K268" s="519">
        <f>AVERAGE('monthly data'!Z266:AB266)</f>
        <v>420.51333333333332</v>
      </c>
      <c r="L268" s="519">
        <f>AVERAGE('monthly data'!AC266:AE266)</f>
        <v>415.06</v>
      </c>
      <c r="M268" s="519">
        <f>AVERAGE('monthly data'!AF266:AH266)</f>
        <v>440.66666666666669</v>
      </c>
      <c r="N268" s="519">
        <f>AVERAGE('monthly data'!AI266:AK266)</f>
        <v>415.22333333333336</v>
      </c>
      <c r="O268" s="519">
        <f>AVERAGE('monthly data'!AL266:AN266)</f>
        <v>413.57666666666665</v>
      </c>
      <c r="P268" s="519">
        <f>AVERAGE('monthly data'!AO266:AQ266)</f>
        <v>413.85666666666663</v>
      </c>
      <c r="Q268" s="519">
        <f>AVERAGE('monthly data'!AR266:AT266)</f>
        <v>425.07666666666665</v>
      </c>
      <c r="R268" s="519">
        <f>AVERAGE('monthly data'!AU266:AW266)</f>
        <v>455.12999999999994</v>
      </c>
      <c r="S268" s="519">
        <f>AVERAGE('monthly data'!AX266:AZ266)</f>
        <v>462.59999999999997</v>
      </c>
      <c r="T268" s="519">
        <f>AVERAGE('monthly data'!BA266:BC266)</f>
        <v>454.22666666666669</v>
      </c>
      <c r="U268" s="519">
        <f>AVERAGE('monthly data'!BD266:BF266)</f>
        <v>460.33</v>
      </c>
      <c r="V268" s="519">
        <f>AVERAGE('monthly data'!BG266:BI266)</f>
        <v>471.3603</v>
      </c>
      <c r="W268" s="519">
        <f>AVERAGE('monthly data'!BJ266:BL266)</f>
        <v>489.00303333333335</v>
      </c>
      <c r="X268" s="519">
        <f>AVERAGE('monthly data'!BM266:BO266)</f>
        <v>504.4495</v>
      </c>
      <c r="Y268" s="519">
        <f>AVERAGE('monthly data'!BP266:BR266)</f>
        <v>524.90333333333331</v>
      </c>
      <c r="Z268" s="519">
        <f>AVERAGE('monthly data'!BS266:BU266)</f>
        <v>544.84499999999991</v>
      </c>
      <c r="AA268" s="519">
        <f>AVERAGE('monthly data'!BV266:BX266)</f>
        <v>556.12913333333336</v>
      </c>
      <c r="AB268" s="519">
        <f>AVERAGE('monthly data'!BY266:CA266)</f>
        <v>553.8988333333333</v>
      </c>
      <c r="AC268" s="519">
        <f>AVERAGE('monthly data'!CB266:CD266)</f>
        <v>567.61076666666668</v>
      </c>
      <c r="AD268" s="519">
        <f>AVERAGE('monthly data'!CE266:CG266)</f>
        <v>576.71783333333326</v>
      </c>
      <c r="AE268" s="519">
        <f>AVERAGE('monthly data'!CH266:CJ266)</f>
        <v>571.07799999999997</v>
      </c>
      <c r="AF268" s="519">
        <f>AVERAGE('monthly data'!CK266:CM266)</f>
        <v>601.80286666666677</v>
      </c>
      <c r="AG268" s="519">
        <f>AVERAGE('monthly data'!CN266:CP266)</f>
        <v>635.16723333333334</v>
      </c>
      <c r="AH268" s="519">
        <f>AVERAGE('monthly data'!CQ266:CS266)</f>
        <v>665.38499999999999</v>
      </c>
      <c r="AI268" s="519">
        <f>AVERAGE('monthly data'!CT266:CV266)</f>
        <v>698.58063333333337</v>
      </c>
      <c r="AJ268" s="519">
        <f>AVERAGE('monthly data'!CW266:CY266)</f>
        <v>731.67343333333338</v>
      </c>
      <c r="AK268" s="519">
        <f>AVERAGE('monthly data'!CZ266:DB266)</f>
        <v>762.09066666666661</v>
      </c>
      <c r="AL268" s="519">
        <f>AVERAGE('monthly data'!DC266:DE266)</f>
        <v>820.38683333333336</v>
      </c>
      <c r="AM268" s="519">
        <f>AVERAGE('monthly data'!DF266:DH266)</f>
        <v>855.77469999999994</v>
      </c>
      <c r="AN268" s="519">
        <f>AVERAGE('monthly data'!DI266:DK266)</f>
        <v>840.42173333333346</v>
      </c>
      <c r="AO268" s="519">
        <f>AVERAGE('monthly data'!DL266:DN266)</f>
        <v>842.1486666666666</v>
      </c>
      <c r="AP268" s="519">
        <f>AVERAGE('monthly data'!DO266:DQ266)</f>
        <v>868.31736666666666</v>
      </c>
      <c r="AQ268" s="519">
        <f>AVERAGE('monthly data'!DR266:DT266)</f>
        <v>855.42276666666669</v>
      </c>
      <c r="AR268" s="519">
        <f>AVERAGE('monthly data'!DU266:DW266)</f>
        <v>829.71300000000008</v>
      </c>
      <c r="AS268" s="519">
        <f>AVERAGE('monthly data'!DX266:DZ266)</f>
        <v>806.78486666666674</v>
      </c>
      <c r="AT268" s="519">
        <f>AVERAGE('monthly data'!EA266:EC266)</f>
        <v>794.36213333333342</v>
      </c>
      <c r="AU268" s="519">
        <f>AVERAGE('monthly data'!ED266:EF266)</f>
        <v>797.39470000000017</v>
      </c>
      <c r="AV268" s="519">
        <f>AVERAGE('monthly data'!EG266:EI266)</f>
        <v>814.66760000000011</v>
      </c>
      <c r="AW268" s="519">
        <f>AVERAGE('monthly data'!EJ266:EL266)</f>
        <v>817.33636666666678</v>
      </c>
      <c r="AX268" s="519">
        <f>AVERAGE('monthly data'!EM266:EO266)</f>
        <v>823.41177900000002</v>
      </c>
      <c r="AY268" s="519">
        <f>AVERAGE('monthly data'!EP266:ER266)</f>
        <v>823.67241100000001</v>
      </c>
      <c r="AZ268" s="519">
        <f>AVERAGE('monthly data'!ES266:EU266)</f>
        <v>829.97919999999988</v>
      </c>
      <c r="BA268" s="519">
        <f>AVERAGE('monthly data'!EV266:EX266)</f>
        <v>843.33143333333328</v>
      </c>
      <c r="BB268" s="519">
        <f>AVERAGE('monthly data'!EY266:FA266)</f>
        <v>860.76023333333342</v>
      </c>
      <c r="BC268" s="519">
        <f>AVERAGE('monthly data'!FB266:FD266)</f>
        <v>877.29443333333336</v>
      </c>
      <c r="BD268" s="519">
        <f>AVERAGE('monthly data'!FE266:FG266)</f>
        <v>883.64476666666667</v>
      </c>
      <c r="BE268" s="519">
        <f>AVERAGE('monthly data'!FH266:FJ266)</f>
        <v>868.24130000000002</v>
      </c>
      <c r="BF268" s="519">
        <f>AVERAGE('monthly data'!FK266:FM266)</f>
        <v>840.76740000000007</v>
      </c>
      <c r="BG268" s="519">
        <f>AVERAGE('monthly data'!FN266:FP266)</f>
        <v>845.1167999999999</v>
      </c>
      <c r="BH268" s="519">
        <f>AVERAGE('monthly data'!FQ266:FS266)</f>
        <v>867.78620000000001</v>
      </c>
      <c r="BI268" s="519">
        <f>AVERAGE('monthly data'!FT266:FV266)</f>
        <v>889.41610000000003</v>
      </c>
      <c r="BJ268" s="519">
        <f>AVERAGE('monthly data'!FW266:FY266)</f>
        <v>903.5234999999999</v>
      </c>
      <c r="BK268" s="519">
        <f>AVERAGE('monthly data'!FZ266:GB266)</f>
        <v>879.61189999999999</v>
      </c>
      <c r="BL268" s="519">
        <f>AVERAGE('monthly data'!GC266:GE266)</f>
        <v>774.76710000000003</v>
      </c>
      <c r="BM268" s="519">
        <f>AVERAGE('monthly data'!GF266:GH266)</f>
        <v>902.58883333333335</v>
      </c>
      <c r="BN268" s="519">
        <f>AVERAGE('monthly data'!GI266:GK266)</f>
        <v>915.87639999999999</v>
      </c>
      <c r="BO268" s="519">
        <f>AVERAGE('monthly data'!GL266:GN266)</f>
        <v>937.4461</v>
      </c>
      <c r="BP268" s="519">
        <f>AVERAGE('monthly data'!GO266:GQ266)</f>
        <v>961.38313333333338</v>
      </c>
      <c r="BQ268" s="519">
        <f>AVERAGE('monthly data'!GR266:GT266)</f>
        <v>956.29016666666666</v>
      </c>
      <c r="BR268" s="519">
        <f>AVERAGE('monthly data'!GU266:GW266)</f>
        <v>941.93379999999991</v>
      </c>
      <c r="BS268" s="519">
        <f>AVERAGE('monthly data'!GX266:GZ266)</f>
        <v>939.13236666666671</v>
      </c>
      <c r="BT268" s="519">
        <f>AVERAGE('monthly data'!HA266:HC266)</f>
        <v>930.60609999999997</v>
      </c>
      <c r="BU268" s="519">
        <f>AVERAGE('monthly data'!HD266:HF266)</f>
        <v>941.29219999999998</v>
      </c>
      <c r="BV268" s="519">
        <f>AVERAGE('monthly data'!HG266:HI266)</f>
        <v>965.51220000000012</v>
      </c>
      <c r="BW268" s="519">
        <f>AVERAGE('monthly data'!HJ266:HL266)</f>
        <v>956.39476666666667</v>
      </c>
      <c r="BX268" s="519">
        <f>AVERAGE('monthly data'!HM266:HO266)</f>
        <v>955.05560000000003</v>
      </c>
      <c r="BY268" s="519">
        <f>AVERAGE('monthly data'!HP266:HR266)</f>
        <v>982.27799999999991</v>
      </c>
      <c r="BZ268" s="519">
        <f>AVERAGE('monthly data'!HS266:HU266)</f>
        <v>1013.4488576666666</v>
      </c>
      <c r="CA268" s="519">
        <f>AVERAGE('monthly data'!HV266:HX266)</f>
        <v>1027.5635909999999</v>
      </c>
      <c r="CB268" s="519">
        <f>AVERAGE('monthly data'!HY266:IA266)</f>
        <v>1051.7422806666666</v>
      </c>
      <c r="CC268" s="519">
        <f>AVERAGE('monthly data'!IB266:ID266)</f>
        <v>1036.2651563333334</v>
      </c>
      <c r="CD268" s="519">
        <f>AVERAGE('monthly data'!IE266:IG266)</f>
        <v>1012.2895103333334</v>
      </c>
      <c r="CE268" s="519">
        <f>AVERAGE('monthly data'!IH266:IJ266)</f>
        <v>985.06327766666664</v>
      </c>
      <c r="CF268" s="519">
        <f>AVERAGE('monthly data'!IK266:IM266)</f>
        <v>1000.6794088333335</v>
      </c>
      <c r="CG268" s="519">
        <f>AVERAGE('monthly data'!IN266:IP266)</f>
        <v>1019.0844946666666</v>
      </c>
      <c r="CH268" s="519">
        <f>AVERAGE('monthly data'!IQ266:IS266)</f>
        <v>1027.3935593333333</v>
      </c>
      <c r="CI268" s="519">
        <f>AVERAGE('monthly data'!IT266:IV266)</f>
        <v>1059.2188189999999</v>
      </c>
      <c r="CJ268" s="519">
        <f>AVERAGE('monthly data'!IW266:IY266)</f>
        <v>1093.682431</v>
      </c>
      <c r="CK268" s="519">
        <f>AVERAGE('monthly data'!IZ266:JB266)</f>
        <v>1121.0366666666666</v>
      </c>
      <c r="CL268" s="519">
        <f>AVERAGE('monthly data'!JC266:JE266)</f>
        <v>1111.466095</v>
      </c>
      <c r="CM268" s="519">
        <f>AVERAGE('monthly data'!JF266:JH266)</f>
        <v>1116.7666666666667</v>
      </c>
      <c r="CN268" s="519">
        <f>AVERAGE('monthly data'!JI266:JK266)</f>
        <v>1143.2434856666666</v>
      </c>
      <c r="CO268" s="519">
        <f>AVERAGE('monthly data'!JL266:JN266)</f>
        <v>1178.6633333333332</v>
      </c>
      <c r="CP268" s="519">
        <f>AVERAGE('monthly data'!JO266:JQ266)</f>
        <v>1191.4584090000001</v>
      </c>
      <c r="CQ268" s="519">
        <f>AVERAGE('monthly data'!JR266:JT266)</f>
        <v>1236.6170853333333</v>
      </c>
      <c r="CR268" s="519">
        <f>AVERAGE('monthly data'!JU266:JW266)</f>
        <v>1217.6537283333334</v>
      </c>
      <c r="CS268" s="519">
        <f>AVERAGE('monthly data'!JX266:JZ266)</f>
        <v>1214.5384083333333</v>
      </c>
      <c r="CT268" s="519">
        <f>AVERAGE('monthly data'!KA266:KC266)</f>
        <v>1212.3133863333333</v>
      </c>
      <c r="CU268" s="519">
        <f>AVERAGE('monthly data'!KD266:KF266)</f>
        <v>1234.9145906666665</v>
      </c>
      <c r="CV268" s="519">
        <f>AVERAGE('monthly data'!KG266:KI266)</f>
        <v>1237.7568023333333</v>
      </c>
      <c r="CW268" s="519">
        <f>AVERAGE('monthly data'!KJ266:KL266)</f>
        <v>1241.0332106666665</v>
      </c>
      <c r="CX268" s="519">
        <f>AVERAGE('monthly data'!KM266:KO266)</f>
        <v>1265.3054856666668</v>
      </c>
      <c r="CY268" s="519">
        <f>AVERAGE('monthly data'!KP266:KR266)</f>
        <v>1274.2921793333333</v>
      </c>
      <c r="CZ268" s="519">
        <f>AVERAGE('monthly data'!KS266:KU266)</f>
        <v>1278.7728103333332</v>
      </c>
      <c r="DA268" s="519">
        <f>AVERAGE('monthly data'!KV266:KX266)</f>
        <v>1340.4677703333334</v>
      </c>
      <c r="DB268" s="519">
        <f>AVERAGE('monthly data'!KY266:LA266)</f>
        <v>1381.616319</v>
      </c>
      <c r="DC268" s="519"/>
      <c r="DD268" s="519"/>
      <c r="DE268" s="519"/>
      <c r="DF268" s="519"/>
      <c r="DG268" s="519"/>
      <c r="DH268" s="519"/>
      <c r="DI268" s="519"/>
      <c r="DJ268" s="519"/>
      <c r="DK268" s="519"/>
      <c r="DL268" s="519"/>
      <c r="DM268" s="519"/>
      <c r="DN268" s="519"/>
      <c r="DO268" s="519"/>
      <c r="DP268" s="519"/>
      <c r="DQ268" s="519"/>
      <c r="DR268" s="519"/>
      <c r="DS268" s="519"/>
      <c r="DT268" s="519"/>
      <c r="DU268" s="519"/>
      <c r="DV268" s="519"/>
      <c r="DW268" s="519"/>
      <c r="DX268" s="519"/>
      <c r="DY268" s="519"/>
      <c r="DZ268" s="519"/>
    </row>
    <row r="269" spans="1:130">
      <c r="B269" s="478" t="s">
        <v>943</v>
      </c>
    </row>
    <row r="270" spans="1:130">
      <c r="B270" s="478"/>
    </row>
    <row r="271" spans="1:130">
      <c r="B271" s="599" t="s">
        <v>1028</v>
      </c>
    </row>
    <row r="272" spans="1:130">
      <c r="B272" s="478" t="s">
        <v>1026</v>
      </c>
      <c r="C272" s="517" t="e">
        <f>AVERAGE('monthly data'!B270:D270)</f>
        <v>#DIV/0!</v>
      </c>
      <c r="D272" s="517" t="e">
        <f>AVERAGE('monthly data'!E270:G270)</f>
        <v>#DIV/0!</v>
      </c>
      <c r="E272" s="517" t="e">
        <f>AVERAGE('monthly data'!H270:J270)</f>
        <v>#DIV/0!</v>
      </c>
      <c r="F272" s="517" t="e">
        <f>AVERAGE('monthly data'!K270:M270)</f>
        <v>#DIV/0!</v>
      </c>
      <c r="G272" s="517" t="e">
        <f>AVERAGE('monthly data'!N270:P270)</f>
        <v>#DIV/0!</v>
      </c>
      <c r="H272" s="517" t="e">
        <f>AVERAGE('monthly data'!Q270:S270)</f>
        <v>#DIV/0!</v>
      </c>
      <c r="I272" s="517" t="e">
        <f>AVERAGE('monthly data'!T270:V270)</f>
        <v>#DIV/0!</v>
      </c>
      <c r="J272" s="517" t="e">
        <f>AVERAGE('monthly data'!W270:Y270)</f>
        <v>#DIV/0!</v>
      </c>
      <c r="K272" s="517" t="e">
        <f>AVERAGE('monthly data'!Z270:AB270)</f>
        <v>#DIV/0!</v>
      </c>
      <c r="L272" s="517" t="e">
        <f>AVERAGE('monthly data'!AC270:AE270)</f>
        <v>#DIV/0!</v>
      </c>
      <c r="M272" s="517" t="e">
        <f>AVERAGE('monthly data'!AF270:AH270)</f>
        <v>#DIV/0!</v>
      </c>
      <c r="N272" s="517" t="e">
        <f>AVERAGE('monthly data'!AI270:AK270)</f>
        <v>#DIV/0!</v>
      </c>
      <c r="O272" s="517" t="e">
        <f>AVERAGE('monthly data'!AL270:AN270)</f>
        <v>#DIV/0!</v>
      </c>
      <c r="P272" s="517" t="e">
        <f>AVERAGE('monthly data'!AO270:AQ270)</f>
        <v>#DIV/0!</v>
      </c>
      <c r="Q272" s="517" t="e">
        <f>AVERAGE('monthly data'!AR270:AT270)</f>
        <v>#DIV/0!</v>
      </c>
      <c r="R272" s="517" t="e">
        <f>AVERAGE('monthly data'!AU270:AW270)</f>
        <v>#DIV/0!</v>
      </c>
      <c r="S272" s="517" t="e">
        <f>AVERAGE('monthly data'!AX270:AZ270)</f>
        <v>#DIV/0!</v>
      </c>
      <c r="T272" s="517" t="e">
        <f>AVERAGE('monthly data'!BA270:BC270)</f>
        <v>#DIV/0!</v>
      </c>
      <c r="U272" s="517" t="e">
        <f>AVERAGE('monthly data'!BD270:BF270)</f>
        <v>#DIV/0!</v>
      </c>
      <c r="V272" s="517" t="e">
        <f>AVERAGE('monthly data'!BG270:BI270)</f>
        <v>#DIV/0!</v>
      </c>
      <c r="W272" s="517" t="e">
        <f>AVERAGE('monthly data'!BJ270:BL270)</f>
        <v>#DIV/0!</v>
      </c>
      <c r="X272" s="517" t="e">
        <f>AVERAGE('monthly data'!BM270:BO270)</f>
        <v>#DIV/0!</v>
      </c>
      <c r="Y272" s="517" t="e">
        <f>AVERAGE('monthly data'!BP270:BR270)</f>
        <v>#DIV/0!</v>
      </c>
      <c r="Z272" s="517" t="e">
        <f>AVERAGE('monthly data'!BS270:BU270)</f>
        <v>#DIV/0!</v>
      </c>
      <c r="AA272" s="517" t="e">
        <f>AVERAGE('monthly data'!BV270:BX270)</f>
        <v>#DIV/0!</v>
      </c>
      <c r="AB272" s="517" t="e">
        <f>AVERAGE('monthly data'!BY270:CA270)</f>
        <v>#DIV/0!</v>
      </c>
      <c r="AC272" s="517" t="e">
        <f>AVERAGE('monthly data'!CB270:CD270)</f>
        <v>#DIV/0!</v>
      </c>
      <c r="AD272" s="517" t="e">
        <f>AVERAGE('monthly data'!CE270:CG270)</f>
        <v>#DIV/0!</v>
      </c>
      <c r="AE272" s="517" t="e">
        <f>AVERAGE('monthly data'!CH270:CJ270)</f>
        <v>#DIV/0!</v>
      </c>
      <c r="AF272" s="517" t="e">
        <f>AVERAGE('monthly data'!CK270:CM270)</f>
        <v>#DIV/0!</v>
      </c>
      <c r="AG272" s="517" t="e">
        <f>AVERAGE('monthly data'!CN270:CP270)</f>
        <v>#DIV/0!</v>
      </c>
      <c r="AH272" s="517" t="e">
        <f>AVERAGE('monthly data'!CQ270:CS270)</f>
        <v>#DIV/0!</v>
      </c>
      <c r="AI272" s="517" t="e">
        <f>AVERAGE('monthly data'!CT270:CV270)</f>
        <v>#DIV/0!</v>
      </c>
      <c r="AJ272" s="517" t="e">
        <f>AVERAGE('monthly data'!CW270:CY270)</f>
        <v>#DIV/0!</v>
      </c>
      <c r="AK272" s="517" t="e">
        <f>AVERAGE('monthly data'!CZ270:DB270)</f>
        <v>#DIV/0!</v>
      </c>
      <c r="AL272" s="517" t="e">
        <f>AVERAGE('monthly data'!DC270:DE270)</f>
        <v>#DIV/0!</v>
      </c>
      <c r="AM272" s="517" t="e">
        <f>AVERAGE('monthly data'!DF270:DH270)</f>
        <v>#DIV/0!</v>
      </c>
      <c r="AN272" s="517" t="e">
        <f>AVERAGE('monthly data'!DI270:DK270)</f>
        <v>#DIV/0!</v>
      </c>
      <c r="AO272" s="517" t="e">
        <f>AVERAGE('monthly data'!DL270:DN270)</f>
        <v>#DIV/0!</v>
      </c>
      <c r="AP272" s="517" t="e">
        <f>AVERAGE('monthly data'!DO270:DQ270)</f>
        <v>#DIV/0!</v>
      </c>
      <c r="AQ272" s="517">
        <f>AVERAGE('monthly data'!DR270:DT270)</f>
        <v>99.76747925996078</v>
      </c>
      <c r="AR272" s="517">
        <f>AVERAGE('monthly data'!DU270:DW270)</f>
        <v>96.123921044530093</v>
      </c>
      <c r="AS272" s="517">
        <f>AVERAGE('monthly data'!DX270:DZ270)</f>
        <v>94.9481447434393</v>
      </c>
      <c r="AT272" s="517">
        <f>AVERAGE('monthly data'!EA270:EC270)</f>
        <v>94.068378772819628</v>
      </c>
      <c r="AU272" s="517">
        <f>AVERAGE('monthly data'!ED270:EF270)</f>
        <v>94.823994059295686</v>
      </c>
      <c r="AV272" s="517">
        <f>AVERAGE('monthly data'!EG270:EI270)</f>
        <v>95.360459382214671</v>
      </c>
      <c r="AW272" s="517">
        <f>AVERAGE('monthly data'!EJ270:EL270)</f>
        <v>94.881834301439355</v>
      </c>
      <c r="AX272" s="517">
        <f>AVERAGE('monthly data'!EM270:EO270)</f>
        <v>95.266791127194026</v>
      </c>
      <c r="AY272" s="517">
        <f>AVERAGE('monthly data'!EP270:ER270)</f>
        <v>96.039168186566187</v>
      </c>
      <c r="AZ272" s="517">
        <f>AVERAGE('monthly data'!ES270:EU270)</f>
        <v>97.57019441506425</v>
      </c>
      <c r="BA272" s="517">
        <f>AVERAGE('monthly data'!EV270:EX270)</f>
        <v>98.184986884077034</v>
      </c>
      <c r="BB272" s="517">
        <f>AVERAGE('monthly data'!EY270:FA270)</f>
        <v>99.839384336365129</v>
      </c>
      <c r="BC272" s="517">
        <f>AVERAGE('monthly data'!FB270:FD270)</f>
        <v>99.685485848840372</v>
      </c>
      <c r="BD272" s="517">
        <f>AVERAGE('monthly data'!FE270:FG270)</f>
        <v>101.52580312882333</v>
      </c>
      <c r="BE272" s="517">
        <f>AVERAGE('monthly data'!FH270:FJ270)</f>
        <v>100.4334873060473</v>
      </c>
      <c r="BF272" s="517">
        <f>AVERAGE('monthly data'!FK270:FM270)</f>
        <v>92.744143993535246</v>
      </c>
      <c r="BG272" s="517">
        <f>AVERAGE('monthly data'!FN270:FP270)</f>
        <v>92.873648799970667</v>
      </c>
      <c r="BH272" s="517">
        <f>AVERAGE('monthly data'!FQ270:FS270)</f>
        <v>93.897909335001444</v>
      </c>
      <c r="BI272" s="517">
        <f>AVERAGE('monthly data'!FT270:FV270)</f>
        <v>97.195846264433712</v>
      </c>
      <c r="BJ272" s="517">
        <f>AVERAGE('monthly data'!FW270:FY270)</f>
        <v>99.729387980513835</v>
      </c>
      <c r="BK272" s="517">
        <f>AVERAGE('monthly data'!FZ270:GB270)</f>
        <v>97.53409100137344</v>
      </c>
      <c r="BL272" s="517">
        <f>AVERAGE('monthly data'!GC270:GE270)</f>
        <v>93.999215207522752</v>
      </c>
      <c r="BM272" s="517">
        <f>AVERAGE('monthly data'!GF270:GH270)</f>
        <v>96.427898514592968</v>
      </c>
      <c r="BN272" s="517">
        <f>AVERAGE('monthly data'!GI270:GK270)</f>
        <v>94.918263705440253</v>
      </c>
      <c r="BO272" s="517">
        <f>AVERAGE('monthly data'!GL270:GN270)</f>
        <v>97.91138804212703</v>
      </c>
      <c r="BP272" s="517">
        <f>AVERAGE('monthly data'!GO270:GQ270)</f>
        <v>100.06914690702017</v>
      </c>
      <c r="BQ272" s="517">
        <f>AVERAGE('monthly data'!GR270:GT270)</f>
        <v>97.036850099623464</v>
      </c>
      <c r="BR272" s="517">
        <f>AVERAGE('monthly data'!GU270:GW270)</f>
        <v>95.464953467446549</v>
      </c>
      <c r="BS272" s="517">
        <f>AVERAGE('monthly data'!GX270:GZ270)</f>
        <v>98.264944359537978</v>
      </c>
      <c r="BT272" s="517">
        <f>AVERAGE('monthly data'!HA270:HC270)</f>
        <v>97.596471074362015</v>
      </c>
      <c r="BU272" s="517">
        <f>AVERAGE('monthly data'!HD270:HF270)</f>
        <v>97.971124903003272</v>
      </c>
      <c r="BV272" s="517">
        <f>AVERAGE('monthly data'!HG270:HI270)</f>
        <v>99.792307723441709</v>
      </c>
      <c r="BW272" s="517">
        <f>AVERAGE('monthly data'!HJ270:HL270)</f>
        <v>100.19557105047166</v>
      </c>
      <c r="BX272" s="517">
        <f>AVERAGE('monthly data'!HM270:HO270)</f>
        <v>101.29192912733335</v>
      </c>
      <c r="BY272" s="517">
        <f>AVERAGE('monthly data'!HP270:HR270)</f>
        <v>102.61210334285146</v>
      </c>
      <c r="BZ272" s="517">
        <f>AVERAGE('monthly data'!HS270:HU270)</f>
        <v>106.4784244741697</v>
      </c>
      <c r="CA272" s="517">
        <f>AVERAGE('monthly data'!HV270:HX270)</f>
        <v>107.73780659389676</v>
      </c>
      <c r="CB272" s="517">
        <f>AVERAGE('monthly data'!HY270:IA270)</f>
        <v>107.96611797034122</v>
      </c>
      <c r="CC272" s="517">
        <f>AVERAGE('monthly data'!IB270:ID270)</f>
        <v>106.57690548427054</v>
      </c>
      <c r="CD272" s="517">
        <f>AVERAGE('monthly data'!IE270:IG270)</f>
        <v>104.63838145911065</v>
      </c>
      <c r="CE272" s="517">
        <f>AVERAGE('monthly data'!IH270:IJ270)</f>
        <v>102.21085803921868</v>
      </c>
      <c r="CF272" s="517">
        <f>AVERAGE('monthly data'!IK270:IM270)</f>
        <v>101.68367289221207</v>
      </c>
      <c r="CG272" s="517">
        <f>AVERAGE('monthly data'!IN270:IP270)</f>
        <v>99.774566978868975</v>
      </c>
      <c r="CH272" s="517">
        <f>AVERAGE('monthly data'!IQ270:IS270)</f>
        <v>101.20107802811928</v>
      </c>
      <c r="CI272" s="517">
        <f>AVERAGE('monthly data'!IT270:IV270)</f>
        <v>104.02801699876568</v>
      </c>
      <c r="CJ272" s="517">
        <f>AVERAGE('monthly data'!IW270:IY270)</f>
        <v>106.84484900724111</v>
      </c>
      <c r="CK272" s="517">
        <f>AVERAGE('monthly data'!IZ270:JB270)</f>
        <v>110.15855664553526</v>
      </c>
      <c r="CL272" s="517">
        <f>AVERAGE('monthly data'!JC270:JE270)</f>
        <v>109.76562465435559</v>
      </c>
      <c r="CM272" s="517">
        <f>AVERAGE('monthly data'!JF270:JH270)</f>
        <v>110.49133383860537</v>
      </c>
      <c r="CN272" s="517">
        <f>AVERAGE('monthly data'!JI270:JK270)</f>
        <v>112.34636075454451</v>
      </c>
      <c r="CO272" s="517">
        <f>AVERAGE('monthly data'!JL270:JN270)</f>
        <v>114.9726398880495</v>
      </c>
      <c r="CP272" s="517">
        <f>AVERAGE('monthly data'!JO270:JQ270)</f>
        <v>115.7951698409787</v>
      </c>
      <c r="CQ272" s="517">
        <f>AVERAGE('monthly data'!JR270:JT270)</f>
        <v>119.16638324657244</v>
      </c>
      <c r="CR272" s="517">
        <f>AVERAGE('monthly data'!JU270:JW270)</f>
        <v>117.49069422598467</v>
      </c>
      <c r="CS272" s="517">
        <f>AVERAGE('monthly data'!JX270:JZ270)</f>
        <v>117.8049513172637</v>
      </c>
      <c r="CT272" s="517">
        <f>AVERAGE('monthly data'!KA270:KC270)</f>
        <v>118.16875620853735</v>
      </c>
      <c r="CU272" s="517">
        <f>AVERAGE('monthly data'!KD270:KF270)</f>
        <v>119.94147019767904</v>
      </c>
      <c r="CV272" s="517">
        <f>AVERAGE('monthly data'!KG270:KI270)</f>
        <v>120.09276355386162</v>
      </c>
      <c r="CW272" s="517">
        <f>AVERAGE('monthly data'!KJ270:KL270)</f>
        <v>120.52363960389123</v>
      </c>
      <c r="CX272" s="517" t="e">
        <f>AVERAGE('monthly data'!KM270:KO270)</f>
        <v>#DIV/0!</v>
      </c>
      <c r="CY272" s="517" t="e">
        <f>AVERAGE('monthly data'!KP270:KR270)</f>
        <v>#DIV/0!</v>
      </c>
      <c r="CZ272" s="517" t="e">
        <f>AVERAGE('monthly data'!KS270:KU270)</f>
        <v>#DIV/0!</v>
      </c>
      <c r="DA272" s="517" t="e">
        <f>AVERAGE('monthly data'!KV270:KX270)</f>
        <v>#DIV/0!</v>
      </c>
      <c r="DB272" s="517" t="e">
        <f>AVERAGE('monthly data'!KY270:LA270)</f>
        <v>#DIV/0!</v>
      </c>
      <c r="DC272" s="517" t="e">
        <f>AVERAGE('monthly data'!LB270:LD270)</f>
        <v>#DIV/0!</v>
      </c>
      <c r="DD272" s="517" t="e">
        <f>AVERAGE('monthly data'!LE270:LG270)</f>
        <v>#DIV/0!</v>
      </c>
      <c r="DE272" s="517" t="e">
        <f>AVERAGE('monthly data'!LH270:LJ270)</f>
        <v>#DIV/0!</v>
      </c>
      <c r="DF272" s="517" t="e">
        <f>AVERAGE('monthly data'!LK270:LM270)</f>
        <v>#DIV/0!</v>
      </c>
      <c r="DG272" s="517" t="e">
        <f>AVERAGE('monthly data'!LN270:LP270)</f>
        <v>#DIV/0!</v>
      </c>
      <c r="DH272" s="517" t="e">
        <f>AVERAGE('monthly data'!LQ270:LS270)</f>
        <v>#DIV/0!</v>
      </c>
      <c r="DI272" s="517" t="e">
        <f>AVERAGE('monthly data'!LT270:LV270)</f>
        <v>#DIV/0!</v>
      </c>
      <c r="DJ272" s="517" t="e">
        <f>AVERAGE('monthly data'!LW270:LY270)</f>
        <v>#DIV/0!</v>
      </c>
      <c r="DK272" s="517" t="e">
        <f>AVERAGE('monthly data'!LZ270:MB270)</f>
        <v>#DIV/0!</v>
      </c>
      <c r="DL272" s="517" t="e">
        <f>AVERAGE('monthly data'!MC270:ME270)</f>
        <v>#DIV/0!</v>
      </c>
      <c r="DM272" s="517" t="e">
        <f>AVERAGE('monthly data'!MF270:MH270)</f>
        <v>#DIV/0!</v>
      </c>
      <c r="DN272" s="517" t="e">
        <f>AVERAGE('monthly data'!MI270:MK270)</f>
        <v>#DIV/0!</v>
      </c>
      <c r="DO272" s="517" t="e">
        <f>AVERAGE('monthly data'!ML270:MN270)</f>
        <v>#DIV/0!</v>
      </c>
      <c r="DP272" s="517" t="e">
        <f>AVERAGE('monthly data'!MO270:MQ270)</f>
        <v>#DIV/0!</v>
      </c>
      <c r="DQ272" s="517" t="e">
        <f>AVERAGE('monthly data'!MR270:MT270)</f>
        <v>#DIV/0!</v>
      </c>
      <c r="DR272" s="517" t="e">
        <f>AVERAGE('monthly data'!MU270:MW270)</f>
        <v>#DIV/0!</v>
      </c>
      <c r="DS272" s="517"/>
      <c r="DT272" s="517"/>
      <c r="DU272" s="517"/>
      <c r="DV272" s="517"/>
      <c r="DW272" s="517"/>
      <c r="DX272" s="517"/>
      <c r="DY272" s="517"/>
      <c r="DZ272" s="517"/>
    </row>
    <row r="273" spans="1:130">
      <c r="B273" s="478" t="s">
        <v>1027</v>
      </c>
      <c r="C273" s="517" t="e">
        <f>AVERAGE('monthly data'!B271:D271)</f>
        <v>#DIV/0!</v>
      </c>
      <c r="D273" s="517" t="e">
        <f>AVERAGE('monthly data'!E271:G271)</f>
        <v>#DIV/0!</v>
      </c>
      <c r="E273" s="517" t="e">
        <f>AVERAGE('monthly data'!H271:J271)</f>
        <v>#DIV/0!</v>
      </c>
      <c r="F273" s="517" t="e">
        <f>AVERAGE('monthly data'!K271:M271)</f>
        <v>#DIV/0!</v>
      </c>
      <c r="G273" s="517" t="e">
        <f>AVERAGE('monthly data'!N271:P271)</f>
        <v>#DIV/0!</v>
      </c>
      <c r="H273" s="517" t="e">
        <f>AVERAGE('monthly data'!Q271:S271)</f>
        <v>#DIV/0!</v>
      </c>
      <c r="I273" s="517" t="e">
        <f>AVERAGE('monthly data'!T271:V271)</f>
        <v>#DIV/0!</v>
      </c>
      <c r="J273" s="517" t="e">
        <f>AVERAGE('monthly data'!W271:Y271)</f>
        <v>#DIV/0!</v>
      </c>
      <c r="K273" s="517" t="e">
        <f>AVERAGE('monthly data'!Z271:AB271)</f>
        <v>#DIV/0!</v>
      </c>
      <c r="L273" s="517" t="e">
        <f>AVERAGE('monthly data'!AC271:AE271)</f>
        <v>#DIV/0!</v>
      </c>
      <c r="M273" s="517" t="e">
        <f>AVERAGE('monthly data'!AF271:AH271)</f>
        <v>#DIV/0!</v>
      </c>
      <c r="N273" s="517" t="e">
        <f>AVERAGE('monthly data'!AI271:AK271)</f>
        <v>#DIV/0!</v>
      </c>
      <c r="O273" s="517" t="e">
        <f>AVERAGE('monthly data'!AL271:AN271)</f>
        <v>#DIV/0!</v>
      </c>
      <c r="P273" s="517" t="e">
        <f>AVERAGE('monthly data'!AO271:AQ271)</f>
        <v>#DIV/0!</v>
      </c>
      <c r="Q273" s="517" t="e">
        <f>AVERAGE('monthly data'!AR271:AT271)</f>
        <v>#DIV/0!</v>
      </c>
      <c r="R273" s="517" t="e">
        <f>AVERAGE('monthly data'!AU271:AW271)</f>
        <v>#DIV/0!</v>
      </c>
      <c r="S273" s="517" t="e">
        <f>AVERAGE('monthly data'!AX271:AZ271)</f>
        <v>#DIV/0!</v>
      </c>
      <c r="T273" s="517" t="e">
        <f>AVERAGE('monthly data'!BA271:BC271)</f>
        <v>#DIV/0!</v>
      </c>
      <c r="U273" s="517" t="e">
        <f>AVERAGE('monthly data'!BD271:BF271)</f>
        <v>#DIV/0!</v>
      </c>
      <c r="V273" s="517" t="e">
        <f>AVERAGE('monthly data'!BG271:BI271)</f>
        <v>#DIV/0!</v>
      </c>
      <c r="W273" s="517" t="e">
        <f>AVERAGE('monthly data'!BJ271:BL271)</f>
        <v>#DIV/0!</v>
      </c>
      <c r="X273" s="517" t="e">
        <f>AVERAGE('monthly data'!BM271:BO271)</f>
        <v>#DIV/0!</v>
      </c>
      <c r="Y273" s="517" t="e">
        <f>AVERAGE('monthly data'!BP271:BR271)</f>
        <v>#DIV/0!</v>
      </c>
      <c r="Z273" s="517" t="e">
        <f>AVERAGE('monthly data'!BS271:BU271)</f>
        <v>#DIV/0!</v>
      </c>
      <c r="AA273" s="517" t="e">
        <f>AVERAGE('monthly data'!BV271:BX271)</f>
        <v>#DIV/0!</v>
      </c>
      <c r="AB273" s="517" t="e">
        <f>AVERAGE('monthly data'!BY271:CA271)</f>
        <v>#DIV/0!</v>
      </c>
      <c r="AC273" s="517" t="e">
        <f>AVERAGE('monthly data'!CB271:CD271)</f>
        <v>#DIV/0!</v>
      </c>
      <c r="AD273" s="517" t="e">
        <f>AVERAGE('monthly data'!CE271:CG271)</f>
        <v>#DIV/0!</v>
      </c>
      <c r="AE273" s="517" t="e">
        <f>AVERAGE('monthly data'!CH271:CJ271)</f>
        <v>#DIV/0!</v>
      </c>
      <c r="AF273" s="517" t="e">
        <f>AVERAGE('monthly data'!CK271:CM271)</f>
        <v>#DIV/0!</v>
      </c>
      <c r="AG273" s="517" t="e">
        <f>AVERAGE('monthly data'!CN271:CP271)</f>
        <v>#DIV/0!</v>
      </c>
      <c r="AH273" s="517" t="e">
        <f>AVERAGE('monthly data'!CQ271:CS271)</f>
        <v>#DIV/0!</v>
      </c>
      <c r="AI273" s="517" t="e">
        <f>AVERAGE('monthly data'!CT271:CV271)</f>
        <v>#DIV/0!</v>
      </c>
      <c r="AJ273" s="517" t="e">
        <f>AVERAGE('monthly data'!CW271:CY271)</f>
        <v>#DIV/0!</v>
      </c>
      <c r="AK273" s="517" t="e">
        <f>AVERAGE('monthly data'!CZ271:DB271)</f>
        <v>#DIV/0!</v>
      </c>
      <c r="AL273" s="517" t="e">
        <f>AVERAGE('monthly data'!DC271:DE271)</f>
        <v>#DIV/0!</v>
      </c>
      <c r="AM273" s="517" t="e">
        <f>AVERAGE('monthly data'!DF271:DH271)</f>
        <v>#DIV/0!</v>
      </c>
      <c r="AN273" s="517" t="e">
        <f>AVERAGE('monthly data'!DI271:DK271)</f>
        <v>#DIV/0!</v>
      </c>
      <c r="AO273" s="517" t="e">
        <f>AVERAGE('monthly data'!DL271:DN271)</f>
        <v>#DIV/0!</v>
      </c>
      <c r="AP273" s="517" t="e">
        <f>AVERAGE('monthly data'!DO271:DQ271)</f>
        <v>#DIV/0!</v>
      </c>
      <c r="AQ273" s="517">
        <f>AVERAGE('monthly data'!DR271:DT271)</f>
        <v>98.805755174868395</v>
      </c>
      <c r="AR273" s="517">
        <f>AVERAGE('monthly data'!DU271:DW271)</f>
        <v>94.810452586461921</v>
      </c>
      <c r="AS273" s="517">
        <f>AVERAGE('monthly data'!DX271:DZ271)</f>
        <v>93.95804027780018</v>
      </c>
      <c r="AT273" s="517">
        <f>AVERAGE('monthly data'!EA271:EC271)</f>
        <v>94.359247975668907</v>
      </c>
      <c r="AU273" s="517">
        <f>AVERAGE('monthly data'!ED271:EF271)</f>
        <v>91.978569141371892</v>
      </c>
      <c r="AV273" s="517">
        <f>AVERAGE('monthly data'!EG271:EI271)</f>
        <v>90.721891249562773</v>
      </c>
      <c r="AW273" s="517">
        <f>AVERAGE('monthly data'!EJ271:EL271)</f>
        <v>89.29170753540059</v>
      </c>
      <c r="AX273" s="517">
        <f>AVERAGE('monthly data'!EM271:EO271)</f>
        <v>89.072894206443607</v>
      </c>
      <c r="AY273" s="517">
        <f>AVERAGE('monthly data'!EP271:ER271)</f>
        <v>86.41381440420146</v>
      </c>
      <c r="AZ273" s="517">
        <f>AVERAGE('monthly data'!ES271:EU271)</f>
        <v>88.312908344592799</v>
      </c>
      <c r="BA273" s="517">
        <f>AVERAGE('monthly data'!EV271:EX271)</f>
        <v>88.262535894420537</v>
      </c>
      <c r="BB273" s="517">
        <f>AVERAGE('monthly data'!EY271:FA271)</f>
        <v>90.428643801544808</v>
      </c>
      <c r="BC273" s="517">
        <f>AVERAGE('monthly data'!FB271:FD271)</f>
        <v>88.192314424346094</v>
      </c>
      <c r="BD273" s="517">
        <f>AVERAGE('monthly data'!FE271:FG271)</f>
        <v>86.361703734583614</v>
      </c>
      <c r="BE273" s="517">
        <f>AVERAGE('monthly data'!FH271:FJ271)</f>
        <v>81.263533135674024</v>
      </c>
      <c r="BF273" s="517">
        <f>AVERAGE('monthly data'!FK271:FM271)</f>
        <v>72.977157845614357</v>
      </c>
      <c r="BG273" s="517">
        <f>AVERAGE('monthly data'!FN271:FP271)</f>
        <v>73.065816540771436</v>
      </c>
      <c r="BH273" s="517">
        <f>AVERAGE('monthly data'!FQ271:FS271)</f>
        <v>74.831765447287481</v>
      </c>
      <c r="BI273" s="517">
        <f>AVERAGE('monthly data'!FT271:FV271)</f>
        <v>76.798775270710181</v>
      </c>
      <c r="BJ273" s="517">
        <f>AVERAGE('monthly data'!FW271:FY271)</f>
        <v>77.619092396903042</v>
      </c>
      <c r="BK273" s="517">
        <f>AVERAGE('monthly data'!FZ271:GB271)</f>
        <v>77.317465406867825</v>
      </c>
      <c r="BL273" s="517">
        <f>AVERAGE('monthly data'!GC271:GE271)</f>
        <v>74.079194743005431</v>
      </c>
      <c r="BM273" s="517">
        <f>AVERAGE('monthly data'!GF271:GH271)</f>
        <v>76.104040443996709</v>
      </c>
      <c r="BN273" s="517">
        <f>AVERAGE('monthly data'!GI271:GK271)</f>
        <v>75.134079753687871</v>
      </c>
      <c r="BO273" s="517">
        <f>AVERAGE('monthly data'!GL271:GN271)</f>
        <v>78.57304209114605</v>
      </c>
      <c r="BP273" s="517">
        <f>AVERAGE('monthly data'!GO271:GQ271)</f>
        <v>79.774112202291278</v>
      </c>
      <c r="BQ273" s="517">
        <f>AVERAGE('monthly data'!GR271:GT271)</f>
        <v>77.166111057254128</v>
      </c>
      <c r="BR273" s="517">
        <f>AVERAGE('monthly data'!GU271:GW271)</f>
        <v>76.400035973486766</v>
      </c>
      <c r="BS273" s="517">
        <f>AVERAGE('monthly data'!GX271:GZ271)</f>
        <v>78.909196968887159</v>
      </c>
      <c r="BT273" s="517">
        <f>AVERAGE('monthly data'!HA271:HC271)</f>
        <v>77.282423005933424</v>
      </c>
      <c r="BU273" s="517">
        <f>AVERAGE('monthly data'!HD271:HF271)</f>
        <v>76.980192863001022</v>
      </c>
      <c r="BV273" s="517">
        <f>AVERAGE('monthly data'!HG271:HI271)</f>
        <v>78.841603223321314</v>
      </c>
      <c r="BW273" s="517">
        <f>AVERAGE('monthly data'!HJ271:HL271)</f>
        <v>79.199207635584102</v>
      </c>
      <c r="BX273" s="517">
        <f>AVERAGE('monthly data'!HM271:HO271)</f>
        <v>79.327557091109597</v>
      </c>
      <c r="BY273" s="517">
        <f>AVERAGE('monthly data'!HP271:HR271)</f>
        <v>79.978910657985679</v>
      </c>
      <c r="BZ273" s="517">
        <f>AVERAGE('monthly data'!HS271:HU271)</f>
        <v>83.078318979455389</v>
      </c>
      <c r="CA273" s="517">
        <f>AVERAGE('monthly data'!HV271:HX271)</f>
        <v>85.081096625170531</v>
      </c>
      <c r="CB273" s="517">
        <f>AVERAGE('monthly data'!HY271:IA271)</f>
        <v>85.450235288550402</v>
      </c>
      <c r="CC273" s="517">
        <f>AVERAGE('monthly data'!IB271:ID271)</f>
        <v>84.434745993002636</v>
      </c>
      <c r="CD273" s="517">
        <f>AVERAGE('monthly data'!IE271:IG271)</f>
        <v>82.386237907417069</v>
      </c>
      <c r="CE273" s="517">
        <f>AVERAGE('monthly data'!IH271:IJ271)</f>
        <v>80.876069650967267</v>
      </c>
      <c r="CF273" s="517">
        <f>AVERAGE('monthly data'!IK271:IM271)</f>
        <v>80.446148031601865</v>
      </c>
      <c r="CG273" s="517">
        <f>AVERAGE('monthly data'!IN271:IP271)</f>
        <v>78.331985727496857</v>
      </c>
      <c r="CH273" s="517">
        <f>AVERAGE('monthly data'!IQ271:IS271)</f>
        <v>78.692928739801133</v>
      </c>
      <c r="CI273" s="517">
        <f>AVERAGE('monthly data'!IT271:IV271)</f>
        <v>80.942220188173096</v>
      </c>
      <c r="CJ273" s="517">
        <f>AVERAGE('monthly data'!IW271:IY271)</f>
        <v>82.413223521176391</v>
      </c>
      <c r="CK273" s="517">
        <f>AVERAGE('monthly data'!IZ271:JB271)</f>
        <v>83.268902757841033</v>
      </c>
      <c r="CL273" s="517">
        <f>AVERAGE('monthly data'!JC271:JE271)</f>
        <v>82.045098421024079</v>
      </c>
      <c r="CM273" s="517">
        <f>AVERAGE('monthly data'!JF271:JH271)</f>
        <v>83.028058809072391</v>
      </c>
      <c r="CN273" s="517">
        <f>AVERAGE('monthly data'!JI271:JK271)</f>
        <v>84.925435358874594</v>
      </c>
      <c r="CO273" s="517">
        <f>AVERAGE('monthly data'!JL271:JN271)</f>
        <v>86.859285960674967</v>
      </c>
      <c r="CP273" s="517">
        <f>AVERAGE('monthly data'!JO271:JQ271)</f>
        <v>87.252436841494486</v>
      </c>
      <c r="CQ273" s="517">
        <f>AVERAGE('monthly data'!JR271:JT271)</f>
        <v>90.979567707995059</v>
      </c>
      <c r="CR273" s="517">
        <f>AVERAGE('monthly data'!JU271:JW271)</f>
        <v>88.806396017173711</v>
      </c>
      <c r="CS273" s="517">
        <f>AVERAGE('monthly data'!JX271:JZ271)</f>
        <v>90.06207154392483</v>
      </c>
      <c r="CT273" s="517">
        <f>AVERAGE('monthly data'!KA271:KC271)</f>
        <v>91.306686698795446</v>
      </c>
      <c r="CU273" s="517">
        <f>AVERAGE('monthly data'!KD271:KF271)</f>
        <v>92.829202226980783</v>
      </c>
      <c r="CV273" s="517">
        <f>AVERAGE('monthly data'!KG271:KI271)</f>
        <v>92.811071821503944</v>
      </c>
      <c r="CW273" s="517">
        <f>AVERAGE('monthly data'!KJ271:KL271)</f>
        <v>92.249154655259701</v>
      </c>
      <c r="CX273" s="517" t="e">
        <f>AVERAGE('monthly data'!KM271:KO271)</f>
        <v>#DIV/0!</v>
      </c>
      <c r="CY273" s="517" t="e">
        <f>AVERAGE('monthly data'!KP271:KR271)</f>
        <v>#DIV/0!</v>
      </c>
      <c r="CZ273" s="517" t="e">
        <f>AVERAGE('monthly data'!KS271:KU271)</f>
        <v>#DIV/0!</v>
      </c>
      <c r="DA273" s="517" t="e">
        <f>AVERAGE('monthly data'!KV271:KX271)</f>
        <v>#DIV/0!</v>
      </c>
      <c r="DB273" s="517" t="e">
        <f>AVERAGE('monthly data'!KY271:LA271)</f>
        <v>#DIV/0!</v>
      </c>
      <c r="DC273" s="517" t="e">
        <f>AVERAGE('monthly data'!LB271:LD271)</f>
        <v>#DIV/0!</v>
      </c>
      <c r="DD273" s="517" t="e">
        <f>AVERAGE('monthly data'!LE271:LG271)</f>
        <v>#DIV/0!</v>
      </c>
      <c r="DE273" s="517" t="e">
        <f>AVERAGE('monthly data'!LH271:LJ271)</f>
        <v>#DIV/0!</v>
      </c>
      <c r="DF273" s="517" t="e">
        <f>AVERAGE('monthly data'!LK271:LM271)</f>
        <v>#DIV/0!</v>
      </c>
      <c r="DG273" s="517" t="e">
        <f>AVERAGE('monthly data'!LN271:LP271)</f>
        <v>#DIV/0!</v>
      </c>
      <c r="DH273" s="517" t="e">
        <f>AVERAGE('monthly data'!LQ271:LS271)</f>
        <v>#DIV/0!</v>
      </c>
      <c r="DI273" s="517" t="e">
        <f>AVERAGE('monthly data'!LT271:LV271)</f>
        <v>#DIV/0!</v>
      </c>
      <c r="DJ273" s="517" t="e">
        <f>AVERAGE('monthly data'!LW271:LY271)</f>
        <v>#DIV/0!</v>
      </c>
      <c r="DK273" s="517" t="e">
        <f>AVERAGE('monthly data'!LZ271:MB271)</f>
        <v>#DIV/0!</v>
      </c>
      <c r="DL273" s="517" t="e">
        <f>AVERAGE('monthly data'!MC271:ME271)</f>
        <v>#DIV/0!</v>
      </c>
      <c r="DM273" s="517" t="e">
        <f>AVERAGE('monthly data'!MF271:MH271)</f>
        <v>#DIV/0!</v>
      </c>
      <c r="DN273" s="517" t="e">
        <f>AVERAGE('monthly data'!MI271:MK271)</f>
        <v>#DIV/0!</v>
      </c>
      <c r="DO273" s="517" t="e">
        <f>AVERAGE('monthly data'!ML271:MN271)</f>
        <v>#DIV/0!</v>
      </c>
      <c r="DP273" s="517" t="e">
        <f>AVERAGE('monthly data'!MO271:MQ271)</f>
        <v>#DIV/0!</v>
      </c>
      <c r="DQ273" s="517" t="e">
        <f>AVERAGE('monthly data'!MR271:MT271)</f>
        <v>#DIV/0!</v>
      </c>
      <c r="DR273" s="517" t="e">
        <f>AVERAGE('monthly data'!MU271:MW271)</f>
        <v>#DIV/0!</v>
      </c>
      <c r="DS273" s="517"/>
      <c r="DT273" s="517"/>
      <c r="DU273" s="517"/>
      <c r="DV273" s="517"/>
      <c r="DW273" s="517"/>
      <c r="DX273" s="517"/>
      <c r="DY273" s="517"/>
      <c r="DZ273" s="517"/>
    </row>
    <row r="274" spans="1:130">
      <c r="B274" s="4"/>
    </row>
    <row r="275" spans="1:130" ht="15.6">
      <c r="B275" s="478" t="s">
        <v>907</v>
      </c>
      <c r="C275" s="105"/>
      <c r="D275" s="105"/>
      <c r="E275" s="105"/>
      <c r="F275" s="105"/>
      <c r="G275" s="105"/>
      <c r="H275" s="105"/>
      <c r="I275" s="105"/>
      <c r="J275" s="105"/>
      <c r="K275" s="105"/>
      <c r="L275" s="105"/>
      <c r="M275" s="105"/>
      <c r="N275" s="105"/>
      <c r="O275" s="105"/>
      <c r="P275" s="105"/>
      <c r="Q275" s="105"/>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c r="AQ275" s="105"/>
      <c r="AR275" s="105"/>
      <c r="AS275" s="105"/>
      <c r="AT275" s="105"/>
      <c r="AU275" s="105"/>
      <c r="AV275" s="105"/>
      <c r="AW275" s="105"/>
      <c r="AX275" s="105"/>
      <c r="AY275" s="105"/>
      <c r="AZ275" s="105"/>
      <c r="BA275" s="105"/>
      <c r="BB275" s="105"/>
      <c r="BC275" s="105"/>
      <c r="BD275" s="105"/>
      <c r="BE275" s="105"/>
      <c r="BF275" s="105"/>
      <c r="BG275" s="105"/>
      <c r="BH275" s="105"/>
      <c r="BI275" s="105"/>
      <c r="BJ275" s="105"/>
      <c r="BK275" s="105"/>
      <c r="BL275" s="105"/>
      <c r="BM275" s="105"/>
      <c r="BN275" s="105"/>
      <c r="BO275" s="105"/>
      <c r="BP275" s="105"/>
      <c r="BQ275" s="105"/>
      <c r="BR275" s="105"/>
      <c r="BS275" s="105"/>
      <c r="BT275" s="105"/>
      <c r="BU275" s="105"/>
      <c r="BV275" s="105"/>
      <c r="BW275" s="105"/>
      <c r="BX275" s="105"/>
      <c r="BY275" s="105"/>
      <c r="BZ275" s="105"/>
      <c r="CA275" s="105"/>
      <c r="CB275" s="105"/>
      <c r="CC275" s="105"/>
      <c r="CD275" s="105"/>
      <c r="CE275" s="105"/>
      <c r="CF275" s="105"/>
      <c r="CG275" s="105"/>
      <c r="CH275" s="105"/>
      <c r="CI275" s="105"/>
      <c r="CJ275" s="105"/>
      <c r="CK275" s="105"/>
      <c r="CL275" s="105"/>
      <c r="CM275" s="105"/>
      <c r="CN275" s="105"/>
      <c r="CO275" s="105"/>
      <c r="CP275" s="105"/>
      <c r="CQ275" s="105"/>
      <c r="CR275" s="105"/>
      <c r="CS275" s="105"/>
      <c r="CT275" s="105"/>
      <c r="CU275" s="105"/>
      <c r="CV275" s="105"/>
      <c r="CW275" s="105"/>
      <c r="CX275" s="105"/>
      <c r="CY275" s="105"/>
      <c r="CZ275" s="105"/>
      <c r="DA275" s="105"/>
      <c r="DB275" s="105"/>
      <c r="DC275" s="105"/>
      <c r="DD275" s="105"/>
      <c r="DE275" s="105"/>
      <c r="DF275" s="105"/>
      <c r="DG275" s="105"/>
      <c r="DH275" s="105"/>
      <c r="DI275" s="105"/>
      <c r="DJ275" s="105"/>
      <c r="DK275" s="105"/>
      <c r="DL275" s="105"/>
      <c r="DM275" s="105"/>
      <c r="DN275" s="105"/>
      <c r="DO275" s="105"/>
      <c r="DP275" s="105"/>
      <c r="DQ275" s="105"/>
      <c r="DR275" s="105"/>
      <c r="DS275" s="105"/>
      <c r="DT275" s="105"/>
      <c r="DU275" s="105"/>
      <c r="DV275" s="105"/>
      <c r="DW275" s="105"/>
      <c r="DX275" s="105"/>
      <c r="DY275" s="105"/>
      <c r="DZ275" s="105"/>
    </row>
    <row r="276" spans="1:130" s="216" customFormat="1" ht="15.6">
      <c r="B276" s="453" t="s">
        <v>865</v>
      </c>
      <c r="C276" s="623" t="s">
        <v>502</v>
      </c>
      <c r="D276" s="623" t="s">
        <v>503</v>
      </c>
      <c r="E276" s="623" t="s">
        <v>504</v>
      </c>
      <c r="F276" s="623" t="s">
        <v>505</v>
      </c>
      <c r="G276" s="623" t="s">
        <v>506</v>
      </c>
      <c r="H276" s="623" t="s">
        <v>507</v>
      </c>
      <c r="I276" s="623" t="s">
        <v>508</v>
      </c>
      <c r="J276" s="623" t="s">
        <v>509</v>
      </c>
      <c r="K276" s="623" t="s">
        <v>510</v>
      </c>
      <c r="L276" s="623" t="s">
        <v>511</v>
      </c>
      <c r="M276" s="623" t="s">
        <v>512</v>
      </c>
      <c r="N276" s="623" t="s">
        <v>513</v>
      </c>
      <c r="O276" s="623" t="s">
        <v>514</v>
      </c>
      <c r="P276" s="623" t="s">
        <v>515</v>
      </c>
      <c r="Q276" s="623" t="s">
        <v>516</v>
      </c>
      <c r="R276" s="623" t="s">
        <v>517</v>
      </c>
      <c r="S276" s="623" t="s">
        <v>518</v>
      </c>
      <c r="T276" s="623" t="s">
        <v>519</v>
      </c>
      <c r="U276" s="623" t="s">
        <v>520</v>
      </c>
      <c r="V276" s="623" t="s">
        <v>521</v>
      </c>
      <c r="W276" s="623" t="s">
        <v>522</v>
      </c>
      <c r="X276" s="623" t="s">
        <v>523</v>
      </c>
      <c r="Y276" s="623" t="s">
        <v>524</v>
      </c>
      <c r="Z276" s="623" t="s">
        <v>525</v>
      </c>
      <c r="AA276" s="623" t="s">
        <v>526</v>
      </c>
      <c r="AB276" s="623" t="s">
        <v>527</v>
      </c>
      <c r="AC276" s="623" t="s">
        <v>528</v>
      </c>
      <c r="AD276" s="623" t="s">
        <v>529</v>
      </c>
      <c r="AE276" s="623" t="s">
        <v>530</v>
      </c>
      <c r="AF276" s="623" t="s">
        <v>531</v>
      </c>
      <c r="AG276" s="623" t="s">
        <v>532</v>
      </c>
      <c r="AH276" s="623" t="s">
        <v>533</v>
      </c>
      <c r="AI276" s="623" t="s">
        <v>534</v>
      </c>
      <c r="AJ276" s="623" t="s">
        <v>535</v>
      </c>
      <c r="AK276" s="623" t="s">
        <v>536</v>
      </c>
      <c r="AL276" s="623" t="s">
        <v>537</v>
      </c>
      <c r="AM276" s="623" t="s">
        <v>538</v>
      </c>
      <c r="AN276" s="623" t="s">
        <v>539</v>
      </c>
      <c r="AO276" s="623" t="s">
        <v>540</v>
      </c>
      <c r="AP276" s="623" t="s">
        <v>541</v>
      </c>
      <c r="AQ276" s="623" t="s">
        <v>542</v>
      </c>
      <c r="AR276" s="623" t="s">
        <v>543</v>
      </c>
      <c r="AS276" s="623" t="s">
        <v>544</v>
      </c>
      <c r="AT276" s="623" t="s">
        <v>545</v>
      </c>
      <c r="AU276" s="623" t="s">
        <v>68</v>
      </c>
      <c r="AV276" s="623" t="s">
        <v>69</v>
      </c>
      <c r="AW276" s="623" t="s">
        <v>70</v>
      </c>
      <c r="AX276" s="623" t="s">
        <v>71</v>
      </c>
      <c r="AY276" s="623" t="s">
        <v>72</v>
      </c>
      <c r="AZ276" s="623" t="s">
        <v>73</v>
      </c>
      <c r="BA276" s="623" t="s">
        <v>74</v>
      </c>
      <c r="BB276" s="623" t="s">
        <v>75</v>
      </c>
      <c r="BC276" s="623" t="s">
        <v>76</v>
      </c>
      <c r="BD276" s="623" t="s">
        <v>77</v>
      </c>
      <c r="BE276" s="623" t="s">
        <v>78</v>
      </c>
      <c r="BF276" s="623" t="s">
        <v>79</v>
      </c>
      <c r="BG276" s="623" t="s">
        <v>80</v>
      </c>
      <c r="BH276" s="623" t="s">
        <v>81</v>
      </c>
      <c r="BI276" s="623" t="s">
        <v>82</v>
      </c>
      <c r="BJ276" s="623" t="s">
        <v>83</v>
      </c>
      <c r="BK276" s="623" t="s">
        <v>84</v>
      </c>
      <c r="BL276" s="623" t="s">
        <v>85</v>
      </c>
      <c r="BM276" s="623" t="s">
        <v>86</v>
      </c>
      <c r="BN276" s="623" t="s">
        <v>87</v>
      </c>
      <c r="BO276" s="623" t="s">
        <v>88</v>
      </c>
      <c r="BP276" s="623" t="s">
        <v>89</v>
      </c>
      <c r="BQ276" s="623" t="s">
        <v>90</v>
      </c>
      <c r="BR276" s="623" t="s">
        <v>91</v>
      </c>
      <c r="BS276" s="623" t="s">
        <v>92</v>
      </c>
      <c r="BT276" s="623" t="s">
        <v>93</v>
      </c>
      <c r="BU276" s="623" t="s">
        <v>94</v>
      </c>
      <c r="BV276" s="623" t="s">
        <v>95</v>
      </c>
      <c r="BW276" s="623" t="s">
        <v>96</v>
      </c>
      <c r="BX276" s="623" t="s">
        <v>97</v>
      </c>
      <c r="BY276" s="623" t="s">
        <v>98</v>
      </c>
      <c r="BZ276" s="623" t="s">
        <v>99</v>
      </c>
      <c r="CA276" s="623" t="s">
        <v>49</v>
      </c>
      <c r="CB276" s="623" t="s">
        <v>50</v>
      </c>
      <c r="CC276" s="623" t="s">
        <v>51</v>
      </c>
      <c r="CD276" s="623" t="s">
        <v>52</v>
      </c>
      <c r="CE276" s="623" t="s">
        <v>53</v>
      </c>
      <c r="CF276" s="623" t="s">
        <v>54</v>
      </c>
      <c r="CG276" s="623" t="s">
        <v>55</v>
      </c>
      <c r="CH276" s="623" t="s">
        <v>56</v>
      </c>
      <c r="CI276" s="623" t="s">
        <v>57</v>
      </c>
      <c r="CJ276" s="623" t="s">
        <v>58</v>
      </c>
      <c r="CK276" s="623" t="s">
        <v>59</v>
      </c>
      <c r="CL276" s="623" t="s">
        <v>60</v>
      </c>
      <c r="CM276" s="623" t="s">
        <v>61</v>
      </c>
      <c r="CN276" s="623" t="s">
        <v>62</v>
      </c>
      <c r="CO276" s="623" t="s">
        <v>63</v>
      </c>
      <c r="CP276" s="623" t="s">
        <v>64</v>
      </c>
      <c r="CQ276" s="623" t="s">
        <v>65</v>
      </c>
      <c r="CR276" s="623" t="s">
        <v>100</v>
      </c>
      <c r="CS276" s="623" t="s">
        <v>105</v>
      </c>
      <c r="CT276" s="623" t="s">
        <v>546</v>
      </c>
      <c r="CU276" s="623" t="s">
        <v>547</v>
      </c>
      <c r="CV276" s="623" t="s">
        <v>548</v>
      </c>
      <c r="CW276" s="623" t="s">
        <v>549</v>
      </c>
      <c r="CX276" s="623" t="s">
        <v>550</v>
      </c>
      <c r="CY276" s="623" t="s">
        <v>551</v>
      </c>
      <c r="CZ276" s="623" t="s">
        <v>552</v>
      </c>
      <c r="DA276" s="623" t="s">
        <v>553</v>
      </c>
      <c r="DB276" s="623" t="s">
        <v>554</v>
      </c>
      <c r="DC276" s="623" t="s">
        <v>555</v>
      </c>
      <c r="DD276" s="623" t="s">
        <v>556</v>
      </c>
      <c r="DE276" s="623" t="s">
        <v>557</v>
      </c>
      <c r="DF276" s="623" t="s">
        <v>558</v>
      </c>
      <c r="DG276" s="623" t="s">
        <v>559</v>
      </c>
      <c r="DH276" s="623" t="s">
        <v>560</v>
      </c>
      <c r="DI276" s="623" t="s">
        <v>561</v>
      </c>
      <c r="DJ276" s="623" t="s">
        <v>562</v>
      </c>
      <c r="DK276" s="623" t="s">
        <v>563</v>
      </c>
      <c r="DL276" s="623" t="s">
        <v>564</v>
      </c>
      <c r="DM276" s="623" t="s">
        <v>565</v>
      </c>
      <c r="DN276" s="623" t="s">
        <v>566</v>
      </c>
      <c r="DO276" s="623" t="s">
        <v>567</v>
      </c>
      <c r="DP276" s="623" t="s">
        <v>851</v>
      </c>
      <c r="DQ276" s="623" t="s">
        <v>852</v>
      </c>
      <c r="DR276" s="623" t="s">
        <v>853</v>
      </c>
      <c r="DS276" s="623" t="s">
        <v>1413</v>
      </c>
      <c r="DT276" s="623" t="s">
        <v>1414</v>
      </c>
      <c r="DU276" s="623" t="s">
        <v>1415</v>
      </c>
      <c r="DV276" s="623" t="s">
        <v>1416</v>
      </c>
      <c r="DW276" s="623" t="s">
        <v>1418</v>
      </c>
      <c r="DX276" s="623" t="s">
        <v>1420</v>
      </c>
      <c r="DY276" s="623" t="s">
        <v>1419</v>
      </c>
      <c r="DZ276" s="623" t="s">
        <v>1417</v>
      </c>
    </row>
    <row r="277" spans="1:130">
      <c r="A277" t="s">
        <v>1462</v>
      </c>
      <c r="B277" s="738" t="s">
        <v>37</v>
      </c>
      <c r="C277" s="100"/>
      <c r="D277" s="100"/>
      <c r="E277" s="100"/>
      <c r="F277" s="100"/>
      <c r="G277" s="100"/>
      <c r="H277" s="100"/>
      <c r="I277" s="100"/>
      <c r="J277" s="100"/>
      <c r="K277" s="100"/>
      <c r="L277" s="100"/>
      <c r="M277" s="100"/>
      <c r="N277" s="100"/>
      <c r="O277" s="100"/>
      <c r="P277" s="100"/>
      <c r="Q277" s="100"/>
      <c r="R277" s="100"/>
      <c r="S277" s="749">
        <f>SUM('monthly data'!AX275:AZ275)</f>
        <v>16.494543749999998</v>
      </c>
      <c r="T277" s="749">
        <f>SUM('monthly data'!BA275:BC275)</f>
        <v>16.494543749999998</v>
      </c>
      <c r="U277" s="749">
        <f>SUM('monthly data'!BD275:BF275)</f>
        <v>16.494543749999998</v>
      </c>
      <c r="V277" s="749">
        <f>SUM('monthly data'!BG275:BI275)</f>
        <v>16.494543749999998</v>
      </c>
      <c r="W277" s="749">
        <f>SUM('monthly data'!BJ275:BL275)</f>
        <v>17.914793750000001</v>
      </c>
      <c r="X277" s="749">
        <f>SUM('monthly data'!BM275:BO275)</f>
        <v>17.914793750000001</v>
      </c>
      <c r="Y277" s="749">
        <f>SUM('monthly data'!BP275:BR275)</f>
        <v>17.914793750000001</v>
      </c>
      <c r="Z277" s="749">
        <f>SUM('monthly data'!BS275:BU275)</f>
        <v>17.914793750000001</v>
      </c>
      <c r="AA277" s="749">
        <f>SUM('monthly data'!BV275:BX275)</f>
        <v>21.219462499999999</v>
      </c>
      <c r="AB277" s="749">
        <f>SUM('monthly data'!BY275:CA275)</f>
        <v>21.219462499999999</v>
      </c>
      <c r="AC277" s="749">
        <f>SUM('monthly data'!CB275:CD275)</f>
        <v>21.219462499999999</v>
      </c>
      <c r="AD277" s="749">
        <f>SUM('monthly data'!CE275:CG275)</f>
        <v>21.219462499999999</v>
      </c>
      <c r="AE277" s="749">
        <f>SUM('monthly data'!CH275:CJ275)</f>
        <v>25.507881250000001</v>
      </c>
      <c r="AF277" s="749">
        <f>SUM('monthly data'!CK275:CM275)</f>
        <v>25.507881250000001</v>
      </c>
      <c r="AG277" s="749">
        <f>SUM('monthly data'!CN275:CP275)</f>
        <v>25.507881250000001</v>
      </c>
      <c r="AH277" s="749">
        <f>SUM('monthly data'!CQ275:CS275)</f>
        <v>25.507881250000001</v>
      </c>
      <c r="AI277" s="749">
        <f>SUM('monthly data'!CT275:CV275)</f>
        <v>30.632406250000003</v>
      </c>
      <c r="AJ277" s="749">
        <f>SUM('monthly data'!CW275:CY275)</f>
        <v>30.632406250000003</v>
      </c>
      <c r="AK277" s="749">
        <f>SUM('monthly data'!CZ275:DB275)</f>
        <v>30.632406250000003</v>
      </c>
      <c r="AL277" s="749">
        <f>SUM('monthly data'!DC275:DE275)</f>
        <v>30.632406250000003</v>
      </c>
      <c r="AM277" s="749">
        <f>SUM('monthly data'!DF275:DH275)</f>
        <v>37.122482739624999</v>
      </c>
      <c r="AN277" s="749">
        <f>SUM('monthly data'!DI275:DK275)</f>
        <v>37.122482739624999</v>
      </c>
      <c r="AO277" s="749">
        <f>SUM('monthly data'!DL275:DN275)</f>
        <v>37.122482739624999</v>
      </c>
      <c r="AP277" s="749">
        <f>SUM('monthly data'!DO275:DQ275)</f>
        <v>37.122482739624999</v>
      </c>
      <c r="AQ277" s="749">
        <f>SUM('monthly data'!DR275:DT275)</f>
        <v>44.55864672925</v>
      </c>
      <c r="AR277" s="749">
        <f>SUM('monthly data'!DU275:DW275)</f>
        <v>44.55864672925</v>
      </c>
      <c r="AS277" s="749">
        <f>SUM('monthly data'!DX275:DZ275)</f>
        <v>44.55864672925</v>
      </c>
      <c r="AT277" s="749">
        <f>SUM('monthly data'!EA275:EC275)</f>
        <v>44.55864672925</v>
      </c>
      <c r="AU277" s="749">
        <f>SUM('monthly data'!ED275:EF275)</f>
        <v>53.349332739624998</v>
      </c>
      <c r="AV277" s="749">
        <f>SUM('monthly data'!EG275:EI275)</f>
        <v>53.349332739624998</v>
      </c>
      <c r="AW277" s="749">
        <f>SUM('monthly data'!EJ275:EL275)</f>
        <v>53.349332739624998</v>
      </c>
      <c r="AX277" s="749">
        <f>SUM('monthly data'!EM275:EO275)</f>
        <v>53.349332739624998</v>
      </c>
      <c r="AY277" s="749">
        <f>SUM('monthly data'!EP275:ER275)</f>
        <v>56.6267</v>
      </c>
      <c r="AZ277" s="749">
        <f>SUM('monthly data'!ES275:EU275)</f>
        <v>67.69450211600001</v>
      </c>
      <c r="BA277" s="749">
        <f>SUM('monthly data'!EV275:EX275)</f>
        <v>62.033635910000001</v>
      </c>
      <c r="BB277" s="749">
        <f>SUM('monthly data'!EY275:FA275)</f>
        <v>66.582168555999999</v>
      </c>
      <c r="BC277" s="749">
        <f>SUM('monthly data'!FB275:FD275)</f>
        <v>70.578250808999996</v>
      </c>
      <c r="BD277" s="749">
        <f>SUM('monthly data'!FE275:FG275)</f>
        <v>91.066500184000006</v>
      </c>
      <c r="BE277" s="749">
        <f>SUM('monthly data'!FH275:FJ275)</f>
        <v>87.867468116999987</v>
      </c>
      <c r="BF277" s="749">
        <f>SUM('monthly data'!FK275:FM275)</f>
        <v>131.46667801000001</v>
      </c>
      <c r="BG277" s="749">
        <f>SUM('monthly data'!FN275:FP275)</f>
        <v>94.077004313000003</v>
      </c>
      <c r="BH277" s="749">
        <f>SUM('monthly data'!FQ275:FS275)</f>
        <v>99.622917962999992</v>
      </c>
      <c r="BI277" s="749">
        <f>SUM('monthly data'!FT275:FV275)</f>
        <v>89.576460534000006</v>
      </c>
      <c r="BJ277" s="749">
        <f>SUM('monthly data'!FW275:FY275)</f>
        <v>96.085076262000001</v>
      </c>
      <c r="BK277" s="749">
        <f>SUM('monthly data'!FZ275:GB275)</f>
        <v>104.575702718</v>
      </c>
      <c r="BL277" s="749">
        <f>SUM('monthly data'!GC275:GE275)</f>
        <v>99.734615116000001</v>
      </c>
      <c r="BM277" s="749">
        <f>SUM('monthly data'!GF275:GH275)</f>
        <v>108.42124874000001</v>
      </c>
      <c r="BN277" s="749">
        <f>SUM('monthly data'!GI275:GK275)</f>
        <v>118.18001899000001</v>
      </c>
      <c r="BO277" s="749">
        <f>SUM('monthly data'!GL275:GN275)</f>
        <v>124.5272568</v>
      </c>
      <c r="BP277" s="749">
        <f>SUM('monthly data'!GO275:GQ275)</f>
        <v>132.97007821099999</v>
      </c>
      <c r="BQ277" s="749">
        <f>SUM('monthly data'!GR275:GT275)</f>
        <v>144.99758527189999</v>
      </c>
      <c r="BR277" s="749">
        <f>SUM('monthly data'!GU275:GW275)</f>
        <v>139.20587669899999</v>
      </c>
      <c r="BS277" s="749">
        <f>SUM('monthly data'!GX275:GZ275)</f>
        <v>148.46140398199998</v>
      </c>
      <c r="BT277" s="749">
        <f>SUM('monthly data'!HA275:HC275)</f>
        <v>159.16336863999999</v>
      </c>
      <c r="BU277" s="749">
        <f>SUM('monthly data'!HD275:HF275)</f>
        <v>159.36510000000001</v>
      </c>
      <c r="BV277" s="749">
        <f>SUM('monthly data'!HG275:HI275)</f>
        <v>186.83633763879635</v>
      </c>
      <c r="BW277" s="749">
        <f>SUM('monthly data'!HJ275:HL275)</f>
        <v>193.87556876731006</v>
      </c>
      <c r="BX277" s="749">
        <f>SUM('monthly data'!HM275:HO275)</f>
        <v>194.93075094798422</v>
      </c>
      <c r="BY277" s="749">
        <f>SUM('monthly data'!HP275:HR275)</f>
        <v>190.70894861656348</v>
      </c>
      <c r="BZ277" s="749">
        <f>SUM('monthly data'!HS275:HU275)</f>
        <v>227.16039664250772</v>
      </c>
      <c r="CA277" s="749">
        <f>SUM('monthly data'!HV275:HX275)</f>
        <v>214.81330800936433</v>
      </c>
      <c r="CB277" s="749">
        <f>SUM('monthly data'!HY275:IA275)</f>
        <v>241.18698638623681</v>
      </c>
      <c r="CC277" s="749">
        <f>SUM('monthly data'!IB275:ID275)</f>
        <v>213.42336031185732</v>
      </c>
      <c r="CD277" s="749">
        <f>SUM('monthly data'!IE275:IG275)</f>
        <v>233.73201476406911</v>
      </c>
      <c r="CE277" s="749">
        <f>SUM('monthly data'!IH275:IJ275)</f>
        <v>275.00733888980153</v>
      </c>
      <c r="CF277" s="749">
        <f>SUM('monthly data'!IK275:IM275)</f>
        <v>267.25984252293006</v>
      </c>
      <c r="CG277" s="749">
        <f>SUM('monthly data'!IN275:IP275)</f>
        <v>240.85229160007083</v>
      </c>
      <c r="CH277" s="749">
        <f>SUM('monthly data'!IQ275:IS275)</f>
        <v>300.28837915683323</v>
      </c>
      <c r="CI277" s="749">
        <f>SUM('monthly data'!IT275:IV275)</f>
        <v>312.93098910262466</v>
      </c>
      <c r="CJ277" s="749">
        <f>SUM('monthly data'!IW275:IY275)</f>
        <v>313.83853823902695</v>
      </c>
      <c r="CK277" s="749">
        <f>SUM('monthly data'!IZ275:JB275)</f>
        <v>290.47980244015287</v>
      </c>
      <c r="CL277" s="749">
        <f>SUM('monthly data'!JC275:JE275)</f>
        <v>308.57554725409705</v>
      </c>
      <c r="CM277" s="749">
        <f>SUM('monthly data'!JF275:JH275)</f>
        <v>342.57036047670999</v>
      </c>
      <c r="CN277" s="749">
        <f>SUM('monthly data'!JI275:JK275)</f>
        <v>343.95413537447763</v>
      </c>
      <c r="CO277" s="749">
        <f>SUM('monthly data'!JL275:JN275)</f>
        <v>308.61506207086001</v>
      </c>
      <c r="CP277" s="749">
        <f>SUM('monthly data'!JO275:JQ275)</f>
        <v>382.07234636281004</v>
      </c>
      <c r="CQ277" s="749">
        <f>SUM('monthly data'!JR275:JT275)</f>
        <v>359.262551606096</v>
      </c>
      <c r="CR277" s="749">
        <f>SUM('monthly data'!JU275:JW275)</f>
        <v>411.55379588257017</v>
      </c>
      <c r="CS277" s="749">
        <f>SUM('monthly data'!JX275:JZ275)</f>
        <v>403.36882964511301</v>
      </c>
      <c r="CT277" s="749">
        <f>SUM('monthly data'!KA275:KC275)</f>
        <v>402.50554167892847</v>
      </c>
      <c r="CU277" s="749">
        <f>SUM('monthly data'!KD275:KF275)</f>
        <v>411.91081682044262</v>
      </c>
      <c r="CV277" s="749">
        <f>SUM('monthly data'!KG275:KI275)</f>
        <v>452.41785263343957</v>
      </c>
      <c r="CW277" s="749">
        <f>SUM('monthly data'!KJ275:KL275)</f>
        <v>431.73068139364301</v>
      </c>
      <c r="CX277" s="749">
        <f>SUM('monthly data'!KM275:KO275)</f>
        <v>475.54089885639934</v>
      </c>
      <c r="CY277" s="749">
        <f>SUM('monthly data'!KP275:KR275)</f>
        <v>406.01749062423437</v>
      </c>
      <c r="CZ277" s="749">
        <f>SUM('monthly data'!KS275:KU275)</f>
        <v>442.11418832114828</v>
      </c>
      <c r="DA277" s="749">
        <f>SUM('monthly data'!KV275:KX275)</f>
        <v>465.55733846344333</v>
      </c>
      <c r="DB277" s="749">
        <f>SUM('monthly data'!KY275:LA275)</f>
        <v>506.04205806765168</v>
      </c>
      <c r="DC277" s="100"/>
      <c r="DD277" s="100"/>
      <c r="DE277" s="100"/>
      <c r="DF277" s="100"/>
      <c r="DG277" s="100"/>
      <c r="DH277" s="100"/>
      <c r="DI277" s="100"/>
      <c r="DJ277" s="100"/>
      <c r="DK277" s="100"/>
      <c r="DL277" s="100"/>
      <c r="DM277" s="100"/>
      <c r="DN277" s="100"/>
      <c r="DO277" s="100"/>
      <c r="DP277" s="100"/>
      <c r="DQ277" s="100"/>
      <c r="DR277" s="100"/>
      <c r="DS277" s="100"/>
      <c r="DT277" s="100"/>
      <c r="DU277" s="100"/>
      <c r="DV277" s="100"/>
      <c r="DW277" s="100"/>
      <c r="DX277" s="100"/>
      <c r="DY277" s="100"/>
      <c r="DZ277" s="100"/>
    </row>
    <row r="278" spans="1:130">
      <c r="B278" s="739" t="s">
        <v>17</v>
      </c>
      <c r="C278" s="100"/>
      <c r="D278" s="100"/>
      <c r="E278" s="100"/>
      <c r="F278" s="100"/>
      <c r="G278" s="100"/>
      <c r="H278" s="100"/>
      <c r="I278" s="100"/>
      <c r="J278" s="100"/>
      <c r="K278" s="100"/>
      <c r="L278" s="100"/>
      <c r="M278" s="100"/>
      <c r="N278" s="100"/>
      <c r="O278" s="100"/>
      <c r="P278" s="100"/>
      <c r="Q278" s="100"/>
      <c r="R278" s="100"/>
      <c r="S278" s="749">
        <f>SUM('monthly data'!AX276:AZ276)</f>
        <v>15.621131250000001</v>
      </c>
      <c r="T278" s="749">
        <f>SUM('monthly data'!BA276:BC276)</f>
        <v>15.621131250000001</v>
      </c>
      <c r="U278" s="749">
        <f>SUM('monthly data'!BD276:BF276)</f>
        <v>15.621131250000001</v>
      </c>
      <c r="V278" s="749">
        <f>SUM('monthly data'!BG276:BI276)</f>
        <v>15.621131250000001</v>
      </c>
      <c r="W278" s="749">
        <f>SUM('monthly data'!BJ276:BL276)</f>
        <v>16.868343750000001</v>
      </c>
      <c r="X278" s="749">
        <f>SUM('monthly data'!BM276:BO276)</f>
        <v>16.868343750000001</v>
      </c>
      <c r="Y278" s="749">
        <f>SUM('monthly data'!BP276:BR276)</f>
        <v>16.868343750000001</v>
      </c>
      <c r="Z278" s="749">
        <f>SUM('monthly data'!BS276:BU276)</f>
        <v>16.868343750000001</v>
      </c>
      <c r="AA278" s="749">
        <f>SUM('monthly data'!BV276:BX276)</f>
        <v>19.77225</v>
      </c>
      <c r="AB278" s="749">
        <f>SUM('monthly data'!BY276:CA276)</f>
        <v>19.77225</v>
      </c>
      <c r="AC278" s="749">
        <f>SUM('monthly data'!CB276:CD276)</f>
        <v>19.77225</v>
      </c>
      <c r="AD278" s="749">
        <f>SUM('monthly data'!CE276:CG276)</f>
        <v>19.77225</v>
      </c>
      <c r="AE278" s="749">
        <f>SUM('monthly data'!CH276:CJ276)</f>
        <v>23.784599999999998</v>
      </c>
      <c r="AF278" s="749">
        <f>SUM('monthly data'!CK276:CM276)</f>
        <v>23.784599999999998</v>
      </c>
      <c r="AG278" s="749">
        <f>SUM('monthly data'!CN276:CP276)</f>
        <v>23.784599999999998</v>
      </c>
      <c r="AH278" s="749">
        <f>SUM('monthly data'!CQ276:CS276)</f>
        <v>23.784599999999998</v>
      </c>
      <c r="AI278" s="749">
        <f>SUM('monthly data'!CT276:CV276)</f>
        <v>28.483943749999995</v>
      </c>
      <c r="AJ278" s="749">
        <f>SUM('monthly data'!CW276:CY276)</f>
        <v>28.483943749999995</v>
      </c>
      <c r="AK278" s="749">
        <f>SUM('monthly data'!CZ276:DB276)</f>
        <v>28.483943749999995</v>
      </c>
      <c r="AL278" s="749">
        <f>SUM('monthly data'!DC276:DE276)</f>
        <v>28.483943749999995</v>
      </c>
      <c r="AM278" s="749">
        <f>SUM('monthly data'!DF276:DH276)</f>
        <v>33.975598305812497</v>
      </c>
      <c r="AN278" s="749">
        <f>SUM('monthly data'!DI276:DK276)</f>
        <v>33.975598305812497</v>
      </c>
      <c r="AO278" s="749">
        <f>SUM('monthly data'!DL276:DN276)</f>
        <v>33.975598305812497</v>
      </c>
      <c r="AP278" s="749">
        <f>SUM('monthly data'!DO276:DQ276)</f>
        <v>33.975598305812497</v>
      </c>
      <c r="AQ278" s="749">
        <f>SUM('monthly data'!DR276:DT276)</f>
        <v>40.640634111625005</v>
      </c>
      <c r="AR278" s="749">
        <f>SUM('monthly data'!DU276:DW276)</f>
        <v>40.640634111625005</v>
      </c>
      <c r="AS278" s="749">
        <f>SUM('monthly data'!DX276:DZ276)</f>
        <v>40.640634111625005</v>
      </c>
      <c r="AT278" s="749">
        <f>SUM('monthly data'!EA276:EC276)</f>
        <v>40.640634111625005</v>
      </c>
      <c r="AU278" s="749">
        <f>SUM('monthly data'!ED276:EF276)</f>
        <v>49.360123305812493</v>
      </c>
      <c r="AV278" s="749">
        <f>SUM('monthly data'!EG276:EI276)</f>
        <v>49.360123305812493</v>
      </c>
      <c r="AW278" s="749">
        <f>SUM('monthly data'!EJ276:EL276)</f>
        <v>49.360123305812493</v>
      </c>
      <c r="AX278" s="749">
        <f>SUM('monthly data'!EM276:EO276)</f>
        <v>49.360123305812493</v>
      </c>
      <c r="AY278" s="749">
        <f>SUM('monthly data'!EP276:ER276)</f>
        <v>53.526699999999998</v>
      </c>
      <c r="AZ278" s="749">
        <f>SUM('monthly data'!ES276:EU276)</f>
        <v>62.732599999999998</v>
      </c>
      <c r="BA278" s="749">
        <f>SUM('monthly data'!EV276:EX276)</f>
        <v>58.537999999999997</v>
      </c>
      <c r="BB278" s="749">
        <f>SUM('monthly data'!EY276:FA276)</f>
        <v>63.011299999999999</v>
      </c>
      <c r="BC278" s="749">
        <f>SUM('monthly data'!FB276:FD276)</f>
        <v>68.441100000000006</v>
      </c>
      <c r="BD278" s="749">
        <f>SUM('monthly data'!FE276:FG276)</f>
        <v>82.437950000000001</v>
      </c>
      <c r="BE278" s="749">
        <f>SUM('monthly data'!FH276:FJ276)</f>
        <v>84.1143</v>
      </c>
      <c r="BF278" s="749">
        <f>SUM('monthly data'!FK276:FM276)</f>
        <v>93.701099999999997</v>
      </c>
      <c r="BG278" s="749">
        <f>SUM('monthly data'!FN276:FP276)</f>
        <v>91.128500000000003</v>
      </c>
      <c r="BH278" s="749">
        <f>SUM('monthly data'!FQ276:FS276)</f>
        <v>92.427599999999998</v>
      </c>
      <c r="BI278" s="749">
        <f>SUM('monthly data'!FT276:FV276)</f>
        <v>86.222489999999993</v>
      </c>
      <c r="BJ278" s="749">
        <f>SUM('monthly data'!FW276:FY276)</f>
        <v>93.038399999999996</v>
      </c>
      <c r="BK278" s="749">
        <f>SUM('monthly data'!FZ276:GB276)</f>
        <v>101.2783</v>
      </c>
      <c r="BL278" s="749">
        <f>SUM('monthly data'!GC276:GE276)</f>
        <v>94.415400000000005</v>
      </c>
      <c r="BM278" s="749">
        <f>SUM('monthly data'!GF276:GH276)</f>
        <v>103.76764</v>
      </c>
      <c r="BN278" s="749">
        <f>SUM('monthly data'!GI276:GK276)</f>
        <v>113.32740000000001</v>
      </c>
      <c r="BO278" s="749">
        <f>SUM('monthly data'!GL276:GN276)</f>
        <v>120.46912</v>
      </c>
      <c r="BP278" s="749">
        <f>SUM('monthly data'!GO276:GQ276)</f>
        <v>125.91171</v>
      </c>
      <c r="BQ278" s="749">
        <f>SUM('monthly data'!GR276:GT276)</f>
        <v>123.8564560209</v>
      </c>
      <c r="BR278" s="749">
        <f>SUM('monthly data'!GU276:GW276)</f>
        <v>134.79237499999999</v>
      </c>
      <c r="BS278" s="749">
        <f>SUM('monthly data'!GX276:GZ276)</f>
        <v>145.13220000000001</v>
      </c>
      <c r="BT278" s="749">
        <f>SUM('monthly data'!HA276:HC276)</f>
        <v>153.29829999999998</v>
      </c>
      <c r="BU278" s="749">
        <f>SUM('monthly data'!HD276:HF276)</f>
        <v>150.2071</v>
      </c>
      <c r="BV278" s="749">
        <f>SUM('monthly data'!HG276:HI276)</f>
        <v>153.93375438906139</v>
      </c>
      <c r="BW278" s="749">
        <f>SUM('monthly data'!HJ276:HL276)</f>
        <v>172.03507055809507</v>
      </c>
      <c r="BX278" s="749">
        <f>SUM('monthly data'!HM276:HO276)</f>
        <v>175.34935919804821</v>
      </c>
      <c r="BY278" s="749">
        <f>SUM('monthly data'!HP276:HR276)</f>
        <v>174.52187765229149</v>
      </c>
      <c r="BZ278" s="749">
        <f>SUM('monthly data'!HS276:HU276)</f>
        <v>185.12825426286372</v>
      </c>
      <c r="CA278" s="749">
        <f>SUM('monthly data'!HV276:HX276)</f>
        <v>188.68390473805232</v>
      </c>
      <c r="CB278" s="749">
        <f>SUM('monthly data'!HY276:IA276)</f>
        <v>215.09123925011662</v>
      </c>
      <c r="CC278" s="749">
        <f>SUM('monthly data'!IB276:ID276)</f>
        <v>204.99199875990109</v>
      </c>
      <c r="CD278" s="749">
        <f>SUM('monthly data'!IE276:IG276)</f>
        <v>201.15622471529173</v>
      </c>
      <c r="CE278" s="749">
        <f>SUM('monthly data'!IH276:IJ276)</f>
        <v>212.18758104886246</v>
      </c>
      <c r="CF278" s="749">
        <f>SUM('monthly data'!IK276:IM276)</f>
        <v>240.013726221544</v>
      </c>
      <c r="CG278" s="749">
        <f>SUM('monthly data'!IN276:IP276)</f>
        <v>221.80388529835068</v>
      </c>
      <c r="CH278" s="749">
        <f>SUM('monthly data'!IQ276:IS276)</f>
        <v>242.49674987694934</v>
      </c>
      <c r="CI278" s="749">
        <f>SUM('monthly data'!IT276:IV276)</f>
        <v>263.4770267111125</v>
      </c>
      <c r="CJ278" s="749">
        <f>SUM('monthly data'!IW276:IY276)</f>
        <v>272.53628794569659</v>
      </c>
      <c r="CK278" s="749">
        <f>SUM('monthly data'!IZ276:JB276)</f>
        <v>248.89174879220005</v>
      </c>
      <c r="CL278" s="749">
        <f>SUM('monthly data'!JC276:JE276)</f>
        <v>259.71449375044602</v>
      </c>
      <c r="CM278" s="749">
        <f>SUM('monthly data'!JF276:JH276)</f>
        <v>298.48911785671004</v>
      </c>
      <c r="CN278" s="749">
        <f>SUM('monthly data'!JI276:JK276)</f>
        <v>297.0477846755</v>
      </c>
      <c r="CO278" s="749">
        <f>SUM('monthly data'!JL276:JN276)</f>
        <v>277.04485722251582</v>
      </c>
      <c r="CP278" s="749">
        <f>SUM('monthly data'!JO276:JQ276)</f>
        <v>307.36872696613585</v>
      </c>
      <c r="CQ278" s="749">
        <f>SUM('monthly data'!JR276:JT276)</f>
        <v>328.58990079186964</v>
      </c>
      <c r="CR278" s="749">
        <f>SUM('monthly data'!JU276:JW276)</f>
        <v>339.88014610932157</v>
      </c>
      <c r="CS278" s="749">
        <f>SUM('monthly data'!JX276:JZ276)</f>
        <v>312.72964746637001</v>
      </c>
      <c r="CT278" s="749">
        <f>SUM('monthly data'!KA276:KC276)</f>
        <v>343.45304838396004</v>
      </c>
      <c r="CU278" s="749">
        <f>SUM('monthly data'!KD276:KF276)</f>
        <v>355.82184256534265</v>
      </c>
      <c r="CV278" s="749">
        <f>SUM('monthly data'!KG276:KI276)</f>
        <v>406.78624406360268</v>
      </c>
      <c r="CW278" s="749">
        <f>SUM('monthly data'!KJ276:KL276)</f>
        <v>352.76772566056275</v>
      </c>
      <c r="CX278" s="749">
        <f>SUM('monthly data'!KM276:KO276)</f>
        <v>380.77927314316639</v>
      </c>
      <c r="CY278" s="749">
        <f>SUM('monthly data'!KP276:KR276)</f>
        <v>369.35853324449124</v>
      </c>
      <c r="CZ278" s="749">
        <f>SUM('monthly data'!KS276:KU276)</f>
        <v>372.70318224011567</v>
      </c>
      <c r="DA278" s="749">
        <f>SUM('monthly data'!KV276:KX276)</f>
        <v>361.93847327448964</v>
      </c>
      <c r="DB278" s="749">
        <f>SUM('monthly data'!KY276:LA276)</f>
        <v>400.09945643860476</v>
      </c>
      <c r="DC278" s="100"/>
      <c r="DD278" s="100"/>
      <c r="DE278" s="100"/>
      <c r="DF278" s="100"/>
      <c r="DG278" s="100"/>
      <c r="DH278" s="100"/>
      <c r="DI278" s="100"/>
      <c r="DJ278" s="100"/>
      <c r="DK278" s="100"/>
      <c r="DL278" s="100"/>
      <c r="DM278" s="100"/>
      <c r="DN278" s="100"/>
      <c r="DO278" s="100"/>
      <c r="DP278" s="100"/>
      <c r="DQ278" s="100"/>
      <c r="DR278" s="100"/>
      <c r="DS278" s="100"/>
      <c r="DT278" s="100"/>
      <c r="DU278" s="100"/>
      <c r="DV278" s="100"/>
      <c r="DW278" s="100"/>
      <c r="DX278" s="100"/>
      <c r="DY278" s="100"/>
      <c r="DZ278" s="100"/>
    </row>
    <row r="279" spans="1:130">
      <c r="B279" s="740" t="s">
        <v>764</v>
      </c>
      <c r="C279" s="100"/>
      <c r="D279" s="100"/>
      <c r="E279" s="100"/>
      <c r="F279" s="100"/>
      <c r="G279" s="100"/>
      <c r="H279" s="100"/>
      <c r="I279" s="100"/>
      <c r="J279" s="100"/>
      <c r="K279" s="100"/>
      <c r="L279" s="100"/>
      <c r="M279" s="100"/>
      <c r="N279" s="100"/>
      <c r="O279" s="100"/>
      <c r="P279" s="100"/>
      <c r="Q279" s="100"/>
      <c r="R279" s="100"/>
      <c r="S279" s="749">
        <f>SUM('monthly data'!AX277:AZ277)</f>
        <v>4.3201874999999994</v>
      </c>
      <c r="T279" s="749">
        <f>SUM('monthly data'!BA277:BC277)</f>
        <v>4.3201874999999994</v>
      </c>
      <c r="U279" s="749">
        <f>SUM('monthly data'!BD277:BF277)</f>
        <v>4.3201874999999994</v>
      </c>
      <c r="V279" s="749">
        <f>SUM('monthly data'!BG277:BI277)</f>
        <v>4.3201874999999994</v>
      </c>
      <c r="W279" s="749">
        <f>SUM('monthly data'!BJ277:BL277)</f>
        <v>4.7797687499999997</v>
      </c>
      <c r="X279" s="749">
        <f>SUM('monthly data'!BM277:BO277)</f>
        <v>4.7797687499999997</v>
      </c>
      <c r="Y279" s="749">
        <f>SUM('monthly data'!BP277:BR277)</f>
        <v>4.7797687499999997</v>
      </c>
      <c r="Z279" s="749">
        <f>SUM('monthly data'!BS277:BU277)</f>
        <v>4.7797687499999997</v>
      </c>
      <c r="AA279" s="749">
        <f>SUM('monthly data'!BV277:BX277)</f>
        <v>5.9536875</v>
      </c>
      <c r="AB279" s="749">
        <f>SUM('monthly data'!BY277:CA277)</f>
        <v>5.9536875</v>
      </c>
      <c r="AC279" s="749">
        <f>SUM('monthly data'!CB277:CD277)</f>
        <v>5.9536875</v>
      </c>
      <c r="AD279" s="749">
        <f>SUM('monthly data'!CE277:CG277)</f>
        <v>5.9536875</v>
      </c>
      <c r="AE279" s="749">
        <f>SUM('monthly data'!CH277:CJ277)</f>
        <v>7.3337062500000005</v>
      </c>
      <c r="AF279" s="749">
        <f>SUM('monthly data'!CK277:CM277)</f>
        <v>7.3337062500000005</v>
      </c>
      <c r="AG279" s="749">
        <f>SUM('monthly data'!CN277:CP277)</f>
        <v>7.3337062500000005</v>
      </c>
      <c r="AH279" s="749">
        <f>SUM('monthly data'!CQ277:CS277)</f>
        <v>7.3337062500000005</v>
      </c>
      <c r="AI279" s="749">
        <f>SUM('monthly data'!CT277:CV277)</f>
        <v>8.4862812499999993</v>
      </c>
      <c r="AJ279" s="749">
        <f>SUM('monthly data'!CW277:CY277)</f>
        <v>8.4862812499999993</v>
      </c>
      <c r="AK279" s="749">
        <f>SUM('monthly data'!CZ277:DB277)</f>
        <v>8.4862812499999993</v>
      </c>
      <c r="AL279" s="749">
        <f>SUM('monthly data'!DC277:DE277)</f>
        <v>8.4862812499999993</v>
      </c>
      <c r="AM279" s="749">
        <f>SUM('monthly data'!DF277:DH277)</f>
        <v>9.9500519266875003</v>
      </c>
      <c r="AN279" s="749">
        <f>SUM('monthly data'!DI277:DK277)</f>
        <v>9.9500519266875003</v>
      </c>
      <c r="AO279" s="749">
        <f>SUM('monthly data'!DL277:DN277)</f>
        <v>9.9500519266875003</v>
      </c>
      <c r="AP279" s="749">
        <f>SUM('monthly data'!DO277:DQ277)</f>
        <v>9.9500519266875003</v>
      </c>
      <c r="AQ279" s="749">
        <f>SUM('monthly data'!DR277:DT277)</f>
        <v>12.559597603375</v>
      </c>
      <c r="AR279" s="749">
        <f>SUM('monthly data'!DU277:DW277)</f>
        <v>12.559597603375</v>
      </c>
      <c r="AS279" s="749">
        <f>SUM('monthly data'!DX277:DZ277)</f>
        <v>12.559597603375</v>
      </c>
      <c r="AT279" s="749">
        <f>SUM('monthly data'!EA277:EC277)</f>
        <v>12.559597603375</v>
      </c>
      <c r="AU279" s="749">
        <f>SUM('monthly data'!ED277:EF277)</f>
        <v>16.300364426687501</v>
      </c>
      <c r="AV279" s="749">
        <f>SUM('monthly data'!EG277:EI277)</f>
        <v>16.300364426687501</v>
      </c>
      <c r="AW279" s="749">
        <f>SUM('monthly data'!EJ277:EL277)</f>
        <v>16.300364426687501</v>
      </c>
      <c r="AX279" s="749">
        <f>SUM('monthly data'!EM277:EO277)</f>
        <v>16.300364426687501</v>
      </c>
      <c r="AY279" s="749">
        <f>SUM('monthly data'!EP277:ER277)</f>
        <v>18.869</v>
      </c>
      <c r="AZ279" s="749">
        <f>SUM('monthly data'!ES277:EU277)</f>
        <v>24.583100000000002</v>
      </c>
      <c r="BA279" s="749">
        <f>SUM('monthly data'!EV277:EX277)</f>
        <v>20.676699999999997</v>
      </c>
      <c r="BB279" s="749">
        <f>SUM('monthly data'!EY277:FA277)</f>
        <v>21.677900000000001</v>
      </c>
      <c r="BC279" s="749">
        <f>SUM('monthly data'!FB277:FD277)</f>
        <v>24.730800000000002</v>
      </c>
      <c r="BD279" s="749">
        <f>SUM('monthly data'!FE277:FG277)</f>
        <v>36.190550000000002</v>
      </c>
      <c r="BE279" s="749">
        <f>SUM('monthly data'!FH277:FJ277)</f>
        <v>29.851500000000001</v>
      </c>
      <c r="BF279" s="749">
        <f>SUM('monthly data'!FK277:FM277)</f>
        <v>32.300399999999996</v>
      </c>
      <c r="BG279" s="749">
        <f>SUM('monthly data'!FN277:FP277)</f>
        <v>31.431400000000004</v>
      </c>
      <c r="BH279" s="749">
        <f>SUM('monthly data'!FQ277:FS277)</f>
        <v>36.534700000000001</v>
      </c>
      <c r="BI279" s="749">
        <f>SUM('monthly data'!FT277:FV277)</f>
        <v>32.310090000000002</v>
      </c>
      <c r="BJ279" s="749">
        <f>SUM('monthly data'!FW277:FY277)</f>
        <v>36.180700000000002</v>
      </c>
      <c r="BK279" s="749">
        <f>SUM('monthly data'!FZ277:GB277)</f>
        <v>43.081000000000003</v>
      </c>
      <c r="BL279" s="749">
        <f>SUM('monthly data'!GC277:GE277)</f>
        <v>37.182100000000005</v>
      </c>
      <c r="BM279" s="749">
        <f>SUM('monthly data'!GF277:GH277)</f>
        <v>39.357439999999997</v>
      </c>
      <c r="BN279" s="749">
        <f>SUM('monthly data'!GI277:GK277)</f>
        <v>42.4069</v>
      </c>
      <c r="BO279" s="749">
        <f>SUM('monthly data'!GL277:GN277)</f>
        <v>48.9345</v>
      </c>
      <c r="BP279" s="749">
        <f>SUM('monthly data'!GO277:GQ277)</f>
        <v>50.004509999999996</v>
      </c>
      <c r="BQ279" s="749">
        <f>SUM('monthly data'!GR277:GT277)</f>
        <v>45.198031051000001</v>
      </c>
      <c r="BR279" s="749">
        <f>SUM('monthly data'!GU277:GW277)</f>
        <v>54.487610000000004</v>
      </c>
      <c r="BS279" s="749">
        <f>SUM('monthly data'!GX277:GZ277)</f>
        <v>61.072000000000003</v>
      </c>
      <c r="BT279" s="749">
        <f>SUM('monthly data'!HA277:HC277)</f>
        <v>67.714300000000009</v>
      </c>
      <c r="BU279" s="749">
        <f>SUM('monthly data'!HD277:HF277)</f>
        <v>56.0672</v>
      </c>
      <c r="BV279" s="749">
        <f>SUM('monthly data'!HG277:HI277)</f>
        <v>64.961964494</v>
      </c>
      <c r="BW279" s="749">
        <f>SUM('monthly data'!HJ277:HL277)</f>
        <v>82.347602128000005</v>
      </c>
      <c r="BX279" s="749">
        <f>SUM('monthly data'!HM277:HO277)</f>
        <v>78.766523661999997</v>
      </c>
      <c r="BY279" s="749">
        <f>SUM('monthly data'!HP277:HR277)</f>
        <v>71.067417922000004</v>
      </c>
      <c r="BZ279" s="749">
        <f>SUM('monthly data'!HS277:HU277)</f>
        <v>78.24960183799999</v>
      </c>
      <c r="CA279" s="749">
        <f>SUM('monthly data'!HV277:HX277)</f>
        <v>76.514846907999996</v>
      </c>
      <c r="CB279" s="749">
        <f>SUM('monthly data'!HY277:IA277)</f>
        <v>85.800371775999992</v>
      </c>
      <c r="CC279" s="749">
        <f>SUM('monthly data'!IB277:ID277)</f>
        <v>82.31563177000001</v>
      </c>
      <c r="CD279" s="749">
        <f>SUM('monthly data'!IE277:IG277)</f>
        <v>84.037146747000008</v>
      </c>
      <c r="CE279" s="749">
        <f>SUM('monthly data'!IH277:IJ277)</f>
        <v>94.658575905000006</v>
      </c>
      <c r="CF279" s="749">
        <f>SUM('monthly data'!IK277:IM277)</f>
        <v>101.66033183299999</v>
      </c>
      <c r="CG279" s="749">
        <f>SUM('monthly data'!IN277:IP277)</f>
        <v>85.857099714325585</v>
      </c>
      <c r="CH279" s="749">
        <f>SUM('monthly data'!IQ277:IS277)</f>
        <v>91.873092250285168</v>
      </c>
      <c r="CI279" s="749">
        <f>SUM('monthly data'!IT277:IV277)</f>
        <v>119.49123234022957</v>
      </c>
      <c r="CJ279" s="749">
        <f>SUM('monthly data'!IW277:IY277)</f>
        <v>108.93748038641213</v>
      </c>
      <c r="CK279" s="749">
        <f>SUM('monthly data'!IZ277:JB277)</f>
        <v>98.576318573999998</v>
      </c>
      <c r="CL279" s="749">
        <f>SUM('monthly data'!JC277:JE277)</f>
        <v>109.15508523902604</v>
      </c>
      <c r="CM279" s="749">
        <f>SUM('monthly data'!JF277:JH277)</f>
        <v>137.29334651050999</v>
      </c>
      <c r="CN279" s="749">
        <f>SUM('monthly data'!JI277:JK277)</f>
        <v>123.358744676</v>
      </c>
      <c r="CO279" s="749">
        <f>SUM('monthly data'!JL277:JN277)</f>
        <v>110.15070044572582</v>
      </c>
      <c r="CP279" s="749">
        <f>SUM('monthly data'!JO277:JQ277)</f>
        <v>126.58858007764582</v>
      </c>
      <c r="CQ279" s="749">
        <f>SUM('monthly data'!JR277:JT277)</f>
        <v>151.98496144718965</v>
      </c>
      <c r="CR279" s="749">
        <f>SUM('monthly data'!JU277:JW277)</f>
        <v>149.97065942314271</v>
      </c>
      <c r="CS279" s="749">
        <f>SUM('monthly data'!JX277:JZ277)</f>
        <v>126.27051135829001</v>
      </c>
      <c r="CT279" s="749">
        <f>SUM('monthly data'!KA277:KC277)</f>
        <v>147.45185578155002</v>
      </c>
      <c r="CU279" s="749">
        <f>SUM('monthly data'!KD277:KF277)</f>
        <v>157.24301973759989</v>
      </c>
      <c r="CV279" s="749">
        <f>SUM('monthly data'!KG277:KI277)</f>
        <v>186.11801859050004</v>
      </c>
      <c r="CW279" s="749">
        <f>SUM('monthly data'!KJ277:KL277)</f>
        <v>144.07197829388193</v>
      </c>
      <c r="CX279" s="749">
        <f>SUM('monthly data'!KM277:KO277)</f>
        <v>150.42645377511803</v>
      </c>
      <c r="CY279" s="749">
        <f>SUM('monthly data'!KP277:KR277)</f>
        <v>153.80187822093455</v>
      </c>
      <c r="CZ279" s="749">
        <f>SUM('monthly data'!KS277:KU277)</f>
        <v>197.81811169594118</v>
      </c>
      <c r="DA279" s="749">
        <f>SUM('monthly data'!KV277:KX277)</f>
        <v>145.31355795899</v>
      </c>
      <c r="DB279" s="749">
        <f>SUM('monthly data'!KY277:LA277)</f>
        <v>171.34899033895522</v>
      </c>
      <c r="DC279" s="100"/>
      <c r="DD279" s="100"/>
      <c r="DE279" s="100"/>
      <c r="DF279" s="100"/>
      <c r="DG279" s="100"/>
      <c r="DH279" s="100"/>
      <c r="DI279" s="100"/>
      <c r="DJ279" s="100"/>
      <c r="DK279" s="100"/>
      <c r="DL279" s="100"/>
      <c r="DM279" s="100"/>
      <c r="DN279" s="100"/>
      <c r="DO279" s="100"/>
      <c r="DP279" s="100"/>
      <c r="DQ279" s="100"/>
      <c r="DR279" s="100"/>
      <c r="DS279" s="100"/>
      <c r="DT279" s="100"/>
      <c r="DU279" s="100"/>
      <c r="DV279" s="100"/>
      <c r="DW279" s="100"/>
      <c r="DX279" s="100"/>
      <c r="DY279" s="100"/>
      <c r="DZ279" s="100"/>
    </row>
    <row r="280" spans="1:130">
      <c r="B280" s="740" t="s">
        <v>765</v>
      </c>
      <c r="C280" s="100"/>
      <c r="D280" s="100"/>
      <c r="E280" s="100"/>
      <c r="F280" s="100"/>
      <c r="G280" s="100"/>
      <c r="H280" s="100"/>
      <c r="I280" s="100"/>
      <c r="J280" s="100"/>
      <c r="K280" s="100"/>
      <c r="L280" s="100"/>
      <c r="M280" s="100"/>
      <c r="N280" s="100"/>
      <c r="O280" s="100"/>
      <c r="P280" s="100"/>
      <c r="Q280" s="100"/>
      <c r="R280" s="100"/>
      <c r="S280" s="749">
        <f>SUM('monthly data'!AX278:AZ278)</f>
        <v>8.17861875</v>
      </c>
      <c r="T280" s="749">
        <f>SUM('monthly data'!BA278:BC278)</f>
        <v>8.17861875</v>
      </c>
      <c r="U280" s="749">
        <f>SUM('monthly data'!BD278:BF278)</f>
        <v>8.17861875</v>
      </c>
      <c r="V280" s="749">
        <f>SUM('monthly data'!BG278:BI278)</f>
        <v>8.17861875</v>
      </c>
      <c r="W280" s="749">
        <f>SUM('monthly data'!BJ278:BL278)</f>
        <v>9.0595062500000001</v>
      </c>
      <c r="X280" s="749">
        <f>SUM('monthly data'!BM278:BO278)</f>
        <v>9.0595062500000001</v>
      </c>
      <c r="Y280" s="749">
        <f>SUM('monthly data'!BP278:BR278)</f>
        <v>9.0595062500000001</v>
      </c>
      <c r="Z280" s="749">
        <f>SUM('monthly data'!BS278:BU278)</f>
        <v>9.0595062500000001</v>
      </c>
      <c r="AA280" s="749">
        <f>SUM('monthly data'!BV278:BX278)</f>
        <v>10.3033375</v>
      </c>
      <c r="AB280" s="749">
        <f>SUM('monthly data'!BY278:CA278)</f>
        <v>10.3033375</v>
      </c>
      <c r="AC280" s="749">
        <f>SUM('monthly data'!CB278:CD278)</f>
        <v>10.3033375</v>
      </c>
      <c r="AD280" s="749">
        <f>SUM('monthly data'!CE278:CG278)</f>
        <v>10.3033375</v>
      </c>
      <c r="AE280" s="749">
        <f>SUM('monthly data'!CH278:CJ278)</f>
        <v>12.10750625</v>
      </c>
      <c r="AF280" s="749">
        <f>SUM('monthly data'!CK278:CM278)</f>
        <v>12.10750625</v>
      </c>
      <c r="AG280" s="749">
        <f>SUM('monthly data'!CN278:CP278)</f>
        <v>12.10750625</v>
      </c>
      <c r="AH280" s="749">
        <f>SUM('monthly data'!CQ278:CS278)</f>
        <v>12.10750625</v>
      </c>
      <c r="AI280" s="749">
        <f>SUM('monthly data'!CT278:CV278)</f>
        <v>14.5449625</v>
      </c>
      <c r="AJ280" s="749">
        <f>SUM('monthly data'!CW278:CY278)</f>
        <v>14.5449625</v>
      </c>
      <c r="AK280" s="749">
        <f>SUM('monthly data'!CZ278:DB278)</f>
        <v>14.5449625</v>
      </c>
      <c r="AL280" s="749">
        <f>SUM('monthly data'!DC278:DE278)</f>
        <v>14.5449625</v>
      </c>
      <c r="AM280" s="749">
        <f>SUM('monthly data'!DF278:DH278)</f>
        <v>17.54612383525</v>
      </c>
      <c r="AN280" s="749">
        <f>SUM('monthly data'!DI278:DK278)</f>
        <v>17.54612383525</v>
      </c>
      <c r="AO280" s="749">
        <f>SUM('monthly data'!DL278:DN278)</f>
        <v>17.54612383525</v>
      </c>
      <c r="AP280" s="749">
        <f>SUM('monthly data'!DO278:DQ278)</f>
        <v>17.54612383525</v>
      </c>
      <c r="AQ280" s="749">
        <f>SUM('monthly data'!DR278:DT278)</f>
        <v>20.7199664205</v>
      </c>
      <c r="AR280" s="749">
        <f>SUM('monthly data'!DU278:DW278)</f>
        <v>20.7199664205</v>
      </c>
      <c r="AS280" s="749">
        <f>SUM('monthly data'!DX278:DZ278)</f>
        <v>20.7199664205</v>
      </c>
      <c r="AT280" s="749">
        <f>SUM('monthly data'!EA278:EC278)</f>
        <v>20.7199664205</v>
      </c>
      <c r="AU280" s="749">
        <f>SUM('monthly data'!ED278:EF278)</f>
        <v>24.877061335249998</v>
      </c>
      <c r="AV280" s="749">
        <f>SUM('monthly data'!EG278:EI278)</f>
        <v>24.877061335249998</v>
      </c>
      <c r="AW280" s="749">
        <f>SUM('monthly data'!EJ278:EL278)</f>
        <v>24.877061335249998</v>
      </c>
      <c r="AX280" s="749">
        <f>SUM('monthly data'!EM278:EO278)</f>
        <v>24.877061335249998</v>
      </c>
      <c r="AY280" s="749">
        <f>SUM('monthly data'!EP278:ER278)</f>
        <v>27.687899999999999</v>
      </c>
      <c r="AZ280" s="749">
        <f>SUM('monthly data'!ES278:EU278)</f>
        <v>29.709299999999999</v>
      </c>
      <c r="BA280" s="749">
        <f>SUM('monthly data'!EV278:EX278)</f>
        <v>29.910399999999996</v>
      </c>
      <c r="BB280" s="749">
        <f>SUM('monthly data'!EY278:FA278)</f>
        <v>33.674299999999995</v>
      </c>
      <c r="BC280" s="749">
        <f>SUM('monthly data'!FB278:FD278)</f>
        <v>34.9527</v>
      </c>
      <c r="BD280" s="749">
        <f>SUM('monthly data'!FE278:FG278)</f>
        <v>36.443399999999997</v>
      </c>
      <c r="BE280" s="749">
        <f>SUM('monthly data'!FH278:FJ278)</f>
        <v>43.0471</v>
      </c>
      <c r="BF280" s="749">
        <f>SUM('monthly data'!FK278:FM278)</f>
        <v>47.254399999999997</v>
      </c>
      <c r="BG280" s="749">
        <f>SUM('monthly data'!FN278:FP278)</f>
        <v>46.163200000000003</v>
      </c>
      <c r="BH280" s="749">
        <f>SUM('monthly data'!FQ278:FS278)</f>
        <v>42.808</v>
      </c>
      <c r="BI280" s="749">
        <f>SUM('monthly data'!FT278:FV278)</f>
        <v>46.286299999999997</v>
      </c>
      <c r="BJ280" s="749">
        <f>SUM('monthly data'!FW278:FY278)</f>
        <v>48.440200000000004</v>
      </c>
      <c r="BK280" s="749">
        <f>SUM('monthly data'!FZ278:GB278)</f>
        <v>49.580200000000005</v>
      </c>
      <c r="BL280" s="749">
        <f>SUM('monthly data'!GC278:GE278)</f>
        <v>49.756900000000002</v>
      </c>
      <c r="BM280" s="749">
        <f>SUM('monthly data'!GF278:GH278)</f>
        <v>55.654399999999995</v>
      </c>
      <c r="BN280" s="749">
        <f>SUM('monthly data'!GI278:GK278)</f>
        <v>61.811000000000007</v>
      </c>
      <c r="BO280" s="749">
        <f>SUM('monthly data'!GL278:GN278)</f>
        <v>60.542320000000011</v>
      </c>
      <c r="BP280" s="749">
        <f>SUM('monthly data'!GO278:GQ278)</f>
        <v>67.004600000000011</v>
      </c>
      <c r="BQ280" s="749">
        <f>SUM('monthly data'!GR278:GT278)</f>
        <v>68.586680318900008</v>
      </c>
      <c r="BR280" s="749">
        <f>SUM('monthly data'!GU278:GW278)</f>
        <v>69.614185000000006</v>
      </c>
      <c r="BS280" s="749">
        <f>SUM('monthly data'!GX278:GZ278)</f>
        <v>71.976699999999994</v>
      </c>
      <c r="BT280" s="749">
        <f>SUM('monthly data'!HA278:HC278)</f>
        <v>72.476300000000009</v>
      </c>
      <c r="BU280" s="749">
        <f>SUM('monthly data'!HD278:HF278)</f>
        <v>77.475400000000008</v>
      </c>
      <c r="BV280" s="749">
        <f>SUM('monthly data'!HG278:HI278)</f>
        <v>77.642313159061374</v>
      </c>
      <c r="BW280" s="749">
        <f>SUM('monthly data'!HJ278:HL278)</f>
        <v>79.139734553095053</v>
      </c>
      <c r="BX280" s="749">
        <f>SUM('monthly data'!HM278:HO278)</f>
        <v>85.245114013048209</v>
      </c>
      <c r="BY280" s="749">
        <f>SUM('monthly data'!HP278:HR278)</f>
        <v>91.319771439291486</v>
      </c>
      <c r="BZ280" s="749">
        <f>SUM('monthly data'!HS278:HU278)</f>
        <v>92.484125280863751</v>
      </c>
      <c r="CA280" s="749">
        <f>SUM('monthly data'!HV278:HX278)</f>
        <v>97.369246036052331</v>
      </c>
      <c r="CB280" s="749">
        <f>SUM('monthly data'!HY278:IA278)</f>
        <v>112.76351870611663</v>
      </c>
      <c r="CC280" s="749">
        <f>SUM('monthly data'!IB278:ID278)</f>
        <v>108.74736760590108</v>
      </c>
      <c r="CD280" s="749">
        <f>SUM('monthly data'!IE278:IG278)</f>
        <v>102.27613864429172</v>
      </c>
      <c r="CE280" s="749">
        <f>SUM('monthly data'!IH278:IJ278)</f>
        <v>101.23340353586246</v>
      </c>
      <c r="CF280" s="749">
        <f>SUM('monthly data'!IK278:IM278)</f>
        <v>119.96899103754399</v>
      </c>
      <c r="CG280" s="749">
        <f>SUM('monthly data'!IN278:IP278)</f>
        <v>117.80563311587508</v>
      </c>
      <c r="CH280" s="749">
        <f>SUM('monthly data'!IQ278:IS278)</f>
        <v>127.59084369897209</v>
      </c>
      <c r="CI280" s="749">
        <f>SUM('monthly data'!IT278:IV278)</f>
        <v>123.63735688170152</v>
      </c>
      <c r="CJ280" s="749">
        <f>SUM('monthly data'!IW278:IY278)</f>
        <v>141.23612440467133</v>
      </c>
      <c r="CK280" s="749">
        <f>SUM('monthly data'!IZ278:JB278)</f>
        <v>129.13654180820001</v>
      </c>
      <c r="CL280" s="749">
        <f>SUM('monthly data'!JC278:JE278)</f>
        <v>128.93001699842</v>
      </c>
      <c r="CM280" s="749">
        <f>SUM('monthly data'!JF278:JH278)</f>
        <v>138.42262644020002</v>
      </c>
      <c r="CN280" s="749">
        <f>SUM('monthly data'!JI278:JK278)</f>
        <v>148.0665915395</v>
      </c>
      <c r="CO280" s="749">
        <f>SUM('monthly data'!JL278:JN278)</f>
        <v>144.12100207278996</v>
      </c>
      <c r="CP280" s="749">
        <f>SUM('monthly data'!JO278:JQ278)</f>
        <v>155.15820161749002</v>
      </c>
      <c r="CQ280" s="749">
        <f>SUM('monthly data'!JR278:JT278)</f>
        <v>151.50493886167999</v>
      </c>
      <c r="CR280" s="749">
        <f>SUM('monthly data'!JU278:JW278)</f>
        <v>165.27330700917889</v>
      </c>
      <c r="CS280" s="749">
        <f>SUM('monthly data'!JX278:JZ278)</f>
        <v>161.18113841208</v>
      </c>
      <c r="CT280" s="749">
        <f>SUM('monthly data'!KA278:KC278)</f>
        <v>167.66498700740999</v>
      </c>
      <c r="CU280" s="749">
        <f>SUM('monthly data'!KD278:KF278)</f>
        <v>170.16166527989108</v>
      </c>
      <c r="CV280" s="749">
        <f>SUM('monthly data'!KG278:KI278)</f>
        <v>190.97176619300896</v>
      </c>
      <c r="CW280" s="749">
        <f>SUM('monthly data'!KJ278:KL278)</f>
        <v>177.61626189868082</v>
      </c>
      <c r="CX280" s="749">
        <f>SUM('monthly data'!KM278:KO278)</f>
        <v>197.51463408595839</v>
      </c>
      <c r="CY280" s="749">
        <f>SUM('monthly data'!KP278:KR278)</f>
        <v>184.98932533483665</v>
      </c>
      <c r="CZ280" s="749">
        <f>SUM('monthly data'!KS278:KU278)</f>
        <v>152.08858686160448</v>
      </c>
      <c r="DA280" s="749">
        <f>SUM('monthly data'!KV278:KX278)</f>
        <v>185.69975013195881</v>
      </c>
      <c r="DB280" s="749">
        <f>SUM('monthly data'!KY278:LA278)</f>
        <v>194.71148554982395</v>
      </c>
      <c r="DC280" s="100"/>
      <c r="DD280" s="100"/>
      <c r="DE280" s="100"/>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c r="B281" s="740" t="s">
        <v>766</v>
      </c>
      <c r="C281" s="100"/>
      <c r="D281" s="100"/>
      <c r="E281" s="100"/>
      <c r="F281" s="100"/>
      <c r="G281" s="100"/>
      <c r="H281" s="100"/>
      <c r="I281" s="100"/>
      <c r="J281" s="100"/>
      <c r="K281" s="100"/>
      <c r="L281" s="100"/>
      <c r="M281" s="100"/>
      <c r="N281" s="100"/>
      <c r="O281" s="100"/>
      <c r="P281" s="100"/>
      <c r="Q281" s="100"/>
      <c r="R281" s="100"/>
      <c r="S281" s="749">
        <f>SUM('monthly data'!AX279:AZ279)</f>
        <v>3.122325</v>
      </c>
      <c r="T281" s="749">
        <f>SUM('monthly data'!BA279:BC279)</f>
        <v>3.122325</v>
      </c>
      <c r="U281" s="749">
        <f>SUM('monthly data'!BD279:BF279)</f>
        <v>3.122325</v>
      </c>
      <c r="V281" s="749">
        <f>SUM('monthly data'!BG279:BI279)</f>
        <v>3.122325</v>
      </c>
      <c r="W281" s="749">
        <f>SUM('monthly data'!BJ279:BL279)</f>
        <v>3.0290687499999995</v>
      </c>
      <c r="X281" s="749">
        <f>SUM('monthly data'!BM279:BO279)</f>
        <v>3.0290687499999995</v>
      </c>
      <c r="Y281" s="749">
        <f>SUM('monthly data'!BP279:BR279)</f>
        <v>3.0290687499999995</v>
      </c>
      <c r="Z281" s="749">
        <f>SUM('monthly data'!BS279:BU279)</f>
        <v>3.0290687499999995</v>
      </c>
      <c r="AA281" s="749">
        <f>SUM('monthly data'!BV279:BX279)</f>
        <v>3.515225</v>
      </c>
      <c r="AB281" s="749">
        <f>SUM('monthly data'!BY279:CA279)</f>
        <v>3.515225</v>
      </c>
      <c r="AC281" s="749">
        <f>SUM('monthly data'!CB279:CD279)</f>
        <v>3.515225</v>
      </c>
      <c r="AD281" s="749">
        <f>SUM('monthly data'!CE279:CG279)</f>
        <v>3.515225</v>
      </c>
      <c r="AE281" s="749">
        <f>SUM('monthly data'!CH279:CJ279)</f>
        <v>4.3433875000000004</v>
      </c>
      <c r="AF281" s="749">
        <f>SUM('monthly data'!CK279:CM279)</f>
        <v>4.3433875000000004</v>
      </c>
      <c r="AG281" s="749">
        <f>SUM('monthly data'!CN279:CP279)</f>
        <v>4.3433875000000004</v>
      </c>
      <c r="AH281" s="749">
        <f>SUM('monthly data'!CQ279:CS279)</f>
        <v>4.3433875000000004</v>
      </c>
      <c r="AI281" s="749">
        <f>SUM('monthly data'!CT279:CV279)</f>
        <v>5.4527000000000001</v>
      </c>
      <c r="AJ281" s="749">
        <f>SUM('monthly data'!CW279:CY279)</f>
        <v>5.4527000000000001</v>
      </c>
      <c r="AK281" s="749">
        <f>SUM('monthly data'!CZ279:DB279)</f>
        <v>5.4527000000000001</v>
      </c>
      <c r="AL281" s="749">
        <f>SUM('monthly data'!DC279:DE279)</f>
        <v>5.4527000000000001</v>
      </c>
      <c r="AM281" s="749">
        <f>SUM('monthly data'!DF279:DH279)</f>
        <v>6.4794225438749997</v>
      </c>
      <c r="AN281" s="749">
        <f>SUM('monthly data'!DI279:DK279)</f>
        <v>6.4794225438749997</v>
      </c>
      <c r="AO281" s="749">
        <f>SUM('monthly data'!DL279:DN279)</f>
        <v>6.4794225438749997</v>
      </c>
      <c r="AP281" s="749">
        <f>SUM('monthly data'!DO279:DQ279)</f>
        <v>6.4794225438749997</v>
      </c>
      <c r="AQ281" s="749">
        <f>SUM('monthly data'!DR279:DT279)</f>
        <v>7.361070087749999</v>
      </c>
      <c r="AR281" s="749">
        <f>SUM('monthly data'!DU279:DW279)</f>
        <v>7.361070087749999</v>
      </c>
      <c r="AS281" s="749">
        <f>SUM('monthly data'!DX279:DZ279)</f>
        <v>7.361070087749999</v>
      </c>
      <c r="AT281" s="749">
        <f>SUM('monthly data'!EA279:EC279)</f>
        <v>7.361070087749999</v>
      </c>
      <c r="AU281" s="749">
        <f>SUM('monthly data'!ED279:EF279)</f>
        <v>8.1826975438750011</v>
      </c>
      <c r="AV281" s="749">
        <f>SUM('monthly data'!EG279:EI279)</f>
        <v>8.1826975438750011</v>
      </c>
      <c r="AW281" s="749">
        <f>SUM('monthly data'!EJ279:EL279)</f>
        <v>8.1826975438750011</v>
      </c>
      <c r="AX281" s="749">
        <f>SUM('monthly data'!EM279:EO279)</f>
        <v>8.1826975438750011</v>
      </c>
      <c r="AY281" s="749">
        <f>SUM('monthly data'!EP279:ER279)</f>
        <v>6.9698000000000002</v>
      </c>
      <c r="AZ281" s="749">
        <f>SUM('monthly data'!ES279:EU279)</f>
        <v>8.440199999999999</v>
      </c>
      <c r="BA281" s="749">
        <f>SUM('monthly data'!EV279:EX279)</f>
        <v>7.9509000000000007</v>
      </c>
      <c r="BB281" s="749">
        <f>SUM('monthly data'!EY279:FA279)</f>
        <v>7.6590999999999996</v>
      </c>
      <c r="BC281" s="749">
        <f>SUM('monthly data'!FB279:FD279)</f>
        <v>8.7576000000000001</v>
      </c>
      <c r="BD281" s="749">
        <f>SUM('monthly data'!FE279:FG279)</f>
        <v>9.8040000000000003</v>
      </c>
      <c r="BE281" s="749">
        <f>SUM('monthly data'!FH279:FJ279)</f>
        <v>11.2157</v>
      </c>
      <c r="BF281" s="749">
        <f>SUM('monthly data'!FK279:FM279)</f>
        <v>14.1463</v>
      </c>
      <c r="BG281" s="749">
        <f>SUM('monthly data'!FN279:FP279)</f>
        <v>13.533899999999999</v>
      </c>
      <c r="BH281" s="749">
        <f>SUM('monthly data'!FQ279:FS279)</f>
        <v>13.084900000000001</v>
      </c>
      <c r="BI281" s="749">
        <f>SUM('monthly data'!FT279:FV279)</f>
        <v>7.6260999999999992</v>
      </c>
      <c r="BJ281" s="749">
        <f>SUM('monthly data'!FW279:FY279)</f>
        <v>8.4175000000000004</v>
      </c>
      <c r="BK281" s="749">
        <f>SUM('monthly data'!FZ279:GB279)</f>
        <v>8.6171000000000006</v>
      </c>
      <c r="BL281" s="749">
        <f>SUM('monthly data'!GC279:GE279)</f>
        <v>7.4763999999999999</v>
      </c>
      <c r="BM281" s="749">
        <f>SUM('monthly data'!GF279:GH279)</f>
        <v>8.7558000000000007</v>
      </c>
      <c r="BN281" s="749">
        <f>SUM('monthly data'!GI279:GK279)</f>
        <v>9.1094999999999988</v>
      </c>
      <c r="BO281" s="749">
        <f>SUM('monthly data'!GL279:GN279)</f>
        <v>10.9923</v>
      </c>
      <c r="BP281" s="749">
        <f>SUM('monthly data'!GO279:GQ279)</f>
        <v>8.9025999999999996</v>
      </c>
      <c r="BQ281" s="749">
        <f>SUM('monthly data'!GR279:GT279)</f>
        <v>10.071744650999999</v>
      </c>
      <c r="BR281" s="749">
        <f>SUM('monthly data'!GU279:GW279)</f>
        <v>10.690580000000001</v>
      </c>
      <c r="BS281" s="749">
        <f>SUM('monthly data'!GX279:GZ279)</f>
        <v>12.083499999999999</v>
      </c>
      <c r="BT281" s="749">
        <f>SUM('monthly data'!HA279:HC279)</f>
        <v>13.107699999999999</v>
      </c>
      <c r="BU281" s="749">
        <f>SUM('monthly data'!HD279:HF279)</f>
        <v>16.664499999999997</v>
      </c>
      <c r="BV281" s="749">
        <f>SUM('monthly data'!HG279:HI279)</f>
        <v>11.329476736</v>
      </c>
      <c r="BW281" s="749">
        <f>SUM('monthly data'!HJ279:HL279)</f>
        <v>10.547733876999999</v>
      </c>
      <c r="BX281" s="749">
        <f>SUM('monthly data'!HM279:HO279)</f>
        <v>11.337721522999999</v>
      </c>
      <c r="BY281" s="749">
        <f>SUM('monthly data'!HP279:HR279)</f>
        <v>12.134688291</v>
      </c>
      <c r="BZ281" s="749">
        <f>SUM('monthly data'!HS279:HU279)</f>
        <v>14.394527144000001</v>
      </c>
      <c r="CA281" s="749">
        <f>SUM('monthly data'!HV279:HX279)</f>
        <v>14.799811794</v>
      </c>
      <c r="CB281" s="749">
        <f>SUM('monthly data'!HY279:IA279)</f>
        <v>16.527348768</v>
      </c>
      <c r="CC281" s="749">
        <f>SUM('monthly data'!IB279:ID279)</f>
        <v>13.928999383999999</v>
      </c>
      <c r="CD281" s="749">
        <f>SUM('monthly data'!IE279:IG279)</f>
        <v>14.842939324</v>
      </c>
      <c r="CE281" s="749">
        <f>SUM('monthly data'!IH279:IJ279)</f>
        <v>16.295601607999998</v>
      </c>
      <c r="CF281" s="749">
        <f>SUM('monthly data'!IK279:IM279)</f>
        <v>18.384403351</v>
      </c>
      <c r="CG281" s="749">
        <f>SUM('monthly data'!IN279:IP279)</f>
        <v>18.141152468150004</v>
      </c>
      <c r="CH281" s="749">
        <f>SUM('monthly data'!IQ279:IS279)</f>
        <v>23.032813927692064</v>
      </c>
      <c r="CI281" s="749">
        <f>SUM('monthly data'!IT279:IV279)</f>
        <v>20.348437489181411</v>
      </c>
      <c r="CJ281" s="749">
        <f>SUM('monthly data'!IW279:IY279)</f>
        <v>22.362683154613098</v>
      </c>
      <c r="CK281" s="749">
        <f>SUM('monthly data'!IZ279:JB279)</f>
        <v>21.178888409999999</v>
      </c>
      <c r="CL281" s="749">
        <f>SUM('monthly data'!JC279:JE279)</f>
        <v>21.629391513000002</v>
      </c>
      <c r="CM281" s="749">
        <f>SUM('monthly data'!JF279:JH279)</f>
        <v>22.773144905999999</v>
      </c>
      <c r="CN281" s="749">
        <f>SUM('monthly data'!JI279:JK279)</f>
        <v>25.622448460000001</v>
      </c>
      <c r="CO281" s="749">
        <f>SUM('monthly data'!JL279:JN279)</f>
        <v>22.773154704</v>
      </c>
      <c r="CP281" s="749">
        <f>SUM('monthly data'!JO279:JQ279)</f>
        <v>25.621945271000001</v>
      </c>
      <c r="CQ281" s="749">
        <f>SUM('monthly data'!JR279:JT279)</f>
        <v>25.100000483000002</v>
      </c>
      <c r="CR281" s="749">
        <f>SUM('monthly data'!JU279:JW279)</f>
        <v>24.636179677000001</v>
      </c>
      <c r="CS281" s="749">
        <f>SUM('monthly data'!JX279:JZ279)</f>
        <v>25.277997696</v>
      </c>
      <c r="CT281" s="749">
        <f>SUM('monthly data'!KA279:KC279)</f>
        <v>28.336205594999999</v>
      </c>
      <c r="CU281" s="749">
        <f>SUM('monthly data'!KD279:KF279)</f>
        <v>28.41715754785163</v>
      </c>
      <c r="CV281" s="749">
        <f>SUM('monthly data'!KG279:KI279)</f>
        <v>29.696459280093624</v>
      </c>
      <c r="CW281" s="749">
        <f>SUM('monthly data'!KJ279:KL279)</f>
        <v>31.079485468000001</v>
      </c>
      <c r="CX281" s="749">
        <f>SUM('monthly data'!KM279:KO279)</f>
        <v>32.838185282089995</v>
      </c>
      <c r="CY281" s="749">
        <f>SUM('monthly data'!KP279:KR279)</f>
        <v>30.567329688720001</v>
      </c>
      <c r="CZ281" s="749">
        <f>SUM('monthly data'!KS279:KU279)</f>
        <v>22.796483682570003</v>
      </c>
      <c r="DA281" s="749">
        <f>SUM('monthly data'!KV279:KX279)</f>
        <v>30.925165183540855</v>
      </c>
      <c r="DB281" s="749">
        <f>SUM('monthly data'!KY279:LA279)</f>
        <v>34.038980549825581</v>
      </c>
      <c r="DC281" s="100"/>
      <c r="DD281" s="100"/>
      <c r="DE281" s="100"/>
      <c r="DF281" s="100"/>
      <c r="DG281" s="100"/>
      <c r="DH281" s="100"/>
      <c r="DI281" s="100"/>
      <c r="DJ281" s="100"/>
      <c r="DK281" s="100"/>
      <c r="DL281" s="100"/>
      <c r="DM281" s="100"/>
      <c r="DN281" s="100"/>
      <c r="DO281" s="100"/>
      <c r="DP281" s="100"/>
      <c r="DQ281" s="100"/>
      <c r="DR281" s="100"/>
      <c r="DS281" s="100"/>
      <c r="DT281" s="100"/>
      <c r="DU281" s="100"/>
      <c r="DV281" s="100"/>
      <c r="DW281" s="100"/>
      <c r="DX281" s="100"/>
      <c r="DY281" s="100"/>
      <c r="DZ281" s="100"/>
    </row>
    <row r="282" spans="1:130">
      <c r="B282" s="739" t="s">
        <v>38</v>
      </c>
      <c r="C282" s="100"/>
      <c r="D282" s="100"/>
      <c r="E282" s="100"/>
      <c r="F282" s="100"/>
      <c r="G282" s="100"/>
      <c r="H282" s="100"/>
      <c r="I282" s="100"/>
      <c r="J282" s="100"/>
      <c r="K282" s="100"/>
      <c r="L282" s="100"/>
      <c r="M282" s="100"/>
      <c r="N282" s="100"/>
      <c r="O282" s="100"/>
      <c r="P282" s="100"/>
      <c r="Q282" s="100"/>
      <c r="R282" s="100"/>
      <c r="S282" s="749">
        <f>SUM('monthly data'!AX280:AZ280)</f>
        <v>0.87341250000000015</v>
      </c>
      <c r="T282" s="749">
        <f>SUM('monthly data'!BA280:BC280)</f>
        <v>0.87341250000000015</v>
      </c>
      <c r="U282" s="749">
        <f>SUM('monthly data'!BD280:BF280)</f>
        <v>0.87341250000000015</v>
      </c>
      <c r="V282" s="749">
        <f>SUM('monthly data'!BG280:BI280)</f>
        <v>0.87341250000000015</v>
      </c>
      <c r="W282" s="749">
        <f>SUM('monthly data'!BJ280:BL280)</f>
        <v>1.0464500000000001</v>
      </c>
      <c r="X282" s="749">
        <f>SUM('monthly data'!BM280:BO280)</f>
        <v>1.0464500000000001</v>
      </c>
      <c r="Y282" s="749">
        <f>SUM('monthly data'!BP280:BR280)</f>
        <v>1.0464500000000001</v>
      </c>
      <c r="Z282" s="749">
        <f>SUM('monthly data'!BS280:BU280)</f>
        <v>1.0464500000000001</v>
      </c>
      <c r="AA282" s="749">
        <f>SUM('monthly data'!BV280:BX280)</f>
        <v>1.4472125</v>
      </c>
      <c r="AB282" s="749">
        <f>SUM('monthly data'!BY280:CA280)</f>
        <v>1.4472125</v>
      </c>
      <c r="AC282" s="749">
        <f>SUM('monthly data'!CB280:CD280)</f>
        <v>1.4472125</v>
      </c>
      <c r="AD282" s="749">
        <f>SUM('monthly data'!CE280:CG280)</f>
        <v>1.4472125</v>
      </c>
      <c r="AE282" s="749">
        <f>SUM('monthly data'!CH280:CJ280)</f>
        <v>1.7232812500000003</v>
      </c>
      <c r="AF282" s="749">
        <f>SUM('monthly data'!CK280:CM280)</f>
        <v>1.7232812500000003</v>
      </c>
      <c r="AG282" s="749">
        <f>SUM('monthly data'!CN280:CP280)</f>
        <v>1.7232812500000003</v>
      </c>
      <c r="AH282" s="749">
        <f>SUM('monthly data'!CQ280:CS280)</f>
        <v>1.7232812500000003</v>
      </c>
      <c r="AI282" s="749">
        <f>SUM('monthly data'!CT280:CV280)</f>
        <v>2.1484624999999999</v>
      </c>
      <c r="AJ282" s="749">
        <f>SUM('monthly data'!CW280:CY280)</f>
        <v>2.1484624999999999</v>
      </c>
      <c r="AK282" s="749">
        <f>SUM('monthly data'!CZ280:DB280)</f>
        <v>2.1484624999999999</v>
      </c>
      <c r="AL282" s="749">
        <f>SUM('monthly data'!DC280:DE280)</f>
        <v>2.1484624999999999</v>
      </c>
      <c r="AM282" s="749">
        <f>SUM('monthly data'!DF280:DH280)</f>
        <v>3.1468844338124997</v>
      </c>
      <c r="AN282" s="749">
        <f>SUM('monthly data'!DI280:DK280)</f>
        <v>3.1468844338124997</v>
      </c>
      <c r="AO282" s="749">
        <f>SUM('monthly data'!DL280:DN280)</f>
        <v>3.1468844338124997</v>
      </c>
      <c r="AP282" s="749">
        <f>SUM('monthly data'!DO280:DQ280)</f>
        <v>3.1468844338124997</v>
      </c>
      <c r="AQ282" s="749">
        <f>SUM('monthly data'!DR280:DT280)</f>
        <v>3.9180126176250001</v>
      </c>
      <c r="AR282" s="749">
        <f>SUM('monthly data'!DU280:DW280)</f>
        <v>3.9180126176250001</v>
      </c>
      <c r="AS282" s="749">
        <f>SUM('monthly data'!DX280:DZ280)</f>
        <v>3.9180126176250001</v>
      </c>
      <c r="AT282" s="749">
        <f>SUM('monthly data'!EA280:EC280)</f>
        <v>3.9180126176250001</v>
      </c>
      <c r="AU282" s="749">
        <f>SUM('monthly data'!ED280:EF280)</f>
        <v>3.9892094338125004</v>
      </c>
      <c r="AV282" s="749">
        <f>SUM('monthly data'!EG280:EI280)</f>
        <v>3.9892094338125004</v>
      </c>
      <c r="AW282" s="749">
        <f>SUM('monthly data'!EJ280:EL280)</f>
        <v>3.9892094338125004</v>
      </c>
      <c r="AX282" s="749">
        <f>SUM('monthly data'!EM280:EO280)</f>
        <v>3.9892094338125004</v>
      </c>
      <c r="AY282" s="749">
        <f>SUM('monthly data'!EP280:ER280)</f>
        <v>3.1</v>
      </c>
      <c r="AZ282" s="749">
        <f>SUM('monthly data'!ES280:EU280)</f>
        <v>4.9619021160000001</v>
      </c>
      <c r="BA282" s="749">
        <f>SUM('monthly data'!EV280:EX280)</f>
        <v>3.4956359099999998</v>
      </c>
      <c r="BB282" s="749">
        <f>SUM('monthly data'!EY280:FA280)</f>
        <v>3.5708685559999997</v>
      </c>
      <c r="BC282" s="749">
        <f>SUM('monthly data'!FB280:FD280)</f>
        <v>2.137150809</v>
      </c>
      <c r="BD282" s="749">
        <f>SUM('monthly data'!FE280:FG280)</f>
        <v>8.6285501839999998</v>
      </c>
      <c r="BE282" s="749">
        <f>SUM('monthly data'!FH280:FJ280)</f>
        <v>3.7531681169999995</v>
      </c>
      <c r="BF282" s="749">
        <f>SUM('monthly data'!FK280:FM280)</f>
        <v>37.765578009999999</v>
      </c>
      <c r="BG282" s="749">
        <f>SUM('monthly data'!FN280:FP280)</f>
        <v>2.9485043129999999</v>
      </c>
      <c r="BH282" s="749">
        <f>SUM('monthly data'!FQ280:FS280)</f>
        <v>7.1953179630000008</v>
      </c>
      <c r="BI282" s="749">
        <f>SUM('monthly data'!FT280:FV280)</f>
        <v>3.3539705340000001</v>
      </c>
      <c r="BJ282" s="749">
        <f>SUM('monthly data'!FW280:FY280)</f>
        <v>3.0466762620000001</v>
      </c>
      <c r="BK282" s="749">
        <f>SUM('monthly data'!FZ280:GB280)</f>
        <v>3.2974027179999998</v>
      </c>
      <c r="BL282" s="749">
        <f>SUM('monthly data'!GC280:GE280)</f>
        <v>5.3192151159999996</v>
      </c>
      <c r="BM282" s="749">
        <f>SUM('monthly data'!GF280:GH280)</f>
        <v>4.6536087400000001</v>
      </c>
      <c r="BN282" s="749">
        <f>SUM('monthly data'!GI280:GK280)</f>
        <v>4.8526189899999999</v>
      </c>
      <c r="BO282" s="749">
        <f>SUM('monthly data'!GL280:GN280)</f>
        <v>4.0581367999999998</v>
      </c>
      <c r="BP282" s="749">
        <f>SUM('monthly data'!GO280:GQ280)</f>
        <v>7.0583682109999994</v>
      </c>
      <c r="BQ282" s="749">
        <f>SUM('monthly data'!GR280:GT280)</f>
        <v>21.141129251000002</v>
      </c>
      <c r="BR282" s="749">
        <f>SUM('monthly data'!GU280:GW280)</f>
        <v>4.4135016990000002</v>
      </c>
      <c r="BS282" s="749">
        <f>SUM('monthly data'!GX280:GZ280)</f>
        <v>3.3292039820000001</v>
      </c>
      <c r="BT282" s="749">
        <f>SUM('monthly data'!HA280:HC280)</f>
        <v>5.8650686400000005</v>
      </c>
      <c r="BU282" s="749">
        <f>SUM('monthly data'!HD280:HF280)</f>
        <v>9.1579999999999995</v>
      </c>
      <c r="BV282" s="749">
        <f>SUM('monthly data'!HG280:HI280)</f>
        <v>32.902583249734995</v>
      </c>
      <c r="BW282" s="749">
        <f>SUM('monthly data'!HJ280:HL280)</f>
        <v>21.840498209214999</v>
      </c>
      <c r="BX282" s="749">
        <f>SUM('monthly data'!HM280:HO280)</f>
        <v>19.581391749936</v>
      </c>
      <c r="BY282" s="749">
        <f>SUM('monthly data'!HP280:HR280)</f>
        <v>16.187070964272003</v>
      </c>
      <c r="BZ282" s="749">
        <f>SUM('monthly data'!HS280:HU280)</f>
        <v>42.032142379644</v>
      </c>
      <c r="CA282" s="749">
        <f>SUM('monthly data'!HV280:HX280)</f>
        <v>26.129403271312</v>
      </c>
      <c r="CB282" s="749">
        <f>SUM('monthly data'!HY280:IA280)</f>
        <v>26.095747136120185</v>
      </c>
      <c r="CC282" s="749">
        <f>SUM('monthly data'!IB280:ID280)</f>
        <v>8.4313615519562504</v>
      </c>
      <c r="CD282" s="749">
        <f>SUM('monthly data'!IE280:IG280)</f>
        <v>32.575790048777407</v>
      </c>
      <c r="CE282" s="749">
        <f>SUM('monthly data'!IH280:IJ280)</f>
        <v>62.819757840939047</v>
      </c>
      <c r="CF282" s="749">
        <f>SUM('monthly data'!IK280:IM280)</f>
        <v>27.246116301386088</v>
      </c>
      <c r="CG282" s="749">
        <f>SUM('monthly data'!IN280:IP280)</f>
        <v>19.048406301720174</v>
      </c>
      <c r="CH282" s="749">
        <f>SUM('monthly data'!IQ280:IS280)</f>
        <v>57.791629279883864</v>
      </c>
      <c r="CI282" s="749">
        <f>SUM('monthly data'!IT280:IV280)</f>
        <v>49.45396239151215</v>
      </c>
      <c r="CJ282" s="749">
        <f>SUM('monthly data'!IW280:IY280)</f>
        <v>41.302250293330381</v>
      </c>
      <c r="CK282" s="749">
        <f>SUM('monthly data'!IZ280:JB280)</f>
        <v>41.58805364795279</v>
      </c>
      <c r="CL282" s="749">
        <f>SUM('monthly data'!JC280:JE280)</f>
        <v>48.861053503651007</v>
      </c>
      <c r="CM282" s="749">
        <f>SUM('monthly data'!JF280:JH280)</f>
        <v>44.081242619999998</v>
      </c>
      <c r="CN282" s="749">
        <f>SUM('monthly data'!JI280:JK280)</f>
        <v>46.906350698977633</v>
      </c>
      <c r="CO282" s="749">
        <f>SUM('monthly data'!JL280:JN280)</f>
        <v>31.57020484834419</v>
      </c>
      <c r="CP282" s="749">
        <f>SUM('monthly data'!JO280:JQ280)</f>
        <v>74.703619396674185</v>
      </c>
      <c r="CQ282" s="749">
        <f>SUM('monthly data'!JR280:JT280)</f>
        <v>30.672650814226358</v>
      </c>
      <c r="CR282" s="749">
        <f>SUM('monthly data'!JU280:JW280)</f>
        <v>71.67364977324857</v>
      </c>
      <c r="CS282" s="749">
        <f>SUM('monthly data'!JX280:JZ280)</f>
        <v>90.639182178743013</v>
      </c>
      <c r="CT282" s="749">
        <f>SUM('monthly data'!KA280:KC280)</f>
        <v>59.052493294968428</v>
      </c>
      <c r="CU282" s="749">
        <f>SUM('monthly data'!KD280:KF280)</f>
        <v>56.088974255099998</v>
      </c>
      <c r="CV282" s="749">
        <f>SUM('monthly data'!KG280:KI280)</f>
        <v>45.631608569836885</v>
      </c>
      <c r="CW282" s="749">
        <f>SUM('monthly data'!KJ280:KL280)</f>
        <v>78.962955733080292</v>
      </c>
      <c r="CX282" s="749">
        <f>SUM('monthly data'!KM280:KO280)</f>
        <v>94.761625713232888</v>
      </c>
      <c r="CY282" s="749">
        <f>SUM('monthly data'!KP280:KR280)</f>
        <v>36.658957379743171</v>
      </c>
      <c r="CZ282" s="749">
        <f>SUM('monthly data'!KS280:KU280)</f>
        <v>69.411006081032596</v>
      </c>
      <c r="DA282" s="749">
        <f>SUM('monthly data'!KV280:KX280)</f>
        <v>103.61886518895363</v>
      </c>
      <c r="DB282" s="749">
        <f>SUM('monthly data'!KY280:LA280)</f>
        <v>105.94260162904689</v>
      </c>
      <c r="DC282" s="100"/>
      <c r="DD282" s="100"/>
      <c r="DE282" s="100"/>
      <c r="DF282" s="100"/>
      <c r="DG282" s="100"/>
      <c r="DH282" s="100"/>
      <c r="DI282" s="100"/>
      <c r="DJ282" s="100"/>
      <c r="DK282" s="100"/>
      <c r="DL282" s="100"/>
      <c r="DM282" s="100"/>
      <c r="DN282" s="100"/>
      <c r="DO282" s="100"/>
      <c r="DP282" s="100"/>
      <c r="DQ282" s="100"/>
      <c r="DR282" s="100"/>
      <c r="DS282" s="100"/>
      <c r="DT282" s="100"/>
      <c r="DU282" s="100"/>
      <c r="DV282" s="100"/>
      <c r="DW282" s="100"/>
      <c r="DX282" s="100"/>
      <c r="DY282" s="100"/>
      <c r="DZ282" s="100"/>
    </row>
    <row r="283" spans="1:130">
      <c r="A283" t="s">
        <v>1471</v>
      </c>
      <c r="B283" s="741" t="s">
        <v>760</v>
      </c>
      <c r="C283" s="100"/>
      <c r="D283" s="100"/>
      <c r="E283" s="100"/>
      <c r="F283" s="100"/>
      <c r="G283" s="100"/>
      <c r="H283" s="100"/>
      <c r="I283" s="100"/>
      <c r="J283" s="100"/>
      <c r="K283" s="100"/>
      <c r="L283" s="100"/>
      <c r="M283" s="100"/>
      <c r="N283" s="100"/>
      <c r="O283" s="100"/>
      <c r="P283" s="100"/>
      <c r="Q283" s="100"/>
      <c r="R283" s="100"/>
      <c r="S283" s="749">
        <f>SUM('monthly data'!AX281:AZ281)</f>
        <v>14.787290062500002</v>
      </c>
      <c r="T283" s="749">
        <f>SUM('monthly data'!BA281:BC281)</f>
        <v>14.787290062500002</v>
      </c>
      <c r="U283" s="749">
        <f>SUM('monthly data'!BD281:BF281)</f>
        <v>14.787290062500002</v>
      </c>
      <c r="V283" s="749">
        <f>SUM('monthly data'!BG281:BI281)</f>
        <v>14.787290062500002</v>
      </c>
      <c r="W283" s="749">
        <f>SUM('monthly data'!BJ281:BL281)</f>
        <v>17.5652875</v>
      </c>
      <c r="X283" s="749">
        <f>SUM('monthly data'!BM281:BO281)</f>
        <v>17.5652875</v>
      </c>
      <c r="Y283" s="749">
        <f>SUM('monthly data'!BP281:BR281)</f>
        <v>17.5652875</v>
      </c>
      <c r="Z283" s="749">
        <f>SUM('monthly data'!BS281:BU281)</f>
        <v>17.5652875</v>
      </c>
      <c r="AA283" s="749">
        <f>SUM('monthly data'!BV281:BX281)</f>
        <v>17.24021875</v>
      </c>
      <c r="AB283" s="749">
        <f>SUM('monthly data'!BY281:CA281)</f>
        <v>17.24021875</v>
      </c>
      <c r="AC283" s="749">
        <f>SUM('monthly data'!CB281:CD281)</f>
        <v>17.24021875</v>
      </c>
      <c r="AD283" s="749">
        <f>SUM('monthly data'!CE281:CG281)</f>
        <v>17.24021875</v>
      </c>
      <c r="AE283" s="749">
        <f>SUM('monthly data'!CH281:CJ281)</f>
        <v>17.62354375</v>
      </c>
      <c r="AF283" s="749">
        <f>SUM('monthly data'!CK281:CM281)</f>
        <v>17.62354375</v>
      </c>
      <c r="AG283" s="749">
        <f>SUM('monthly data'!CN281:CP281)</f>
        <v>17.62354375</v>
      </c>
      <c r="AH283" s="749">
        <f>SUM('monthly data'!CQ281:CS281)</f>
        <v>17.62354375</v>
      </c>
      <c r="AI283" s="749">
        <f>SUM('monthly data'!CT281:CV281)</f>
        <v>21.99448125</v>
      </c>
      <c r="AJ283" s="749">
        <f>SUM('monthly data'!CW281:CY281)</f>
        <v>21.99448125</v>
      </c>
      <c r="AK283" s="749">
        <f>SUM('monthly data'!CZ281:DB281)</f>
        <v>21.99448125</v>
      </c>
      <c r="AL283" s="749">
        <f>SUM('monthly data'!DC281:DE281)</f>
        <v>21.99448125</v>
      </c>
      <c r="AM283" s="749">
        <f>SUM('monthly data'!DF281:DH281)</f>
        <v>31.13010551924188</v>
      </c>
      <c r="AN283" s="749">
        <f>SUM('monthly data'!DI281:DK281)</f>
        <v>31.13010551924188</v>
      </c>
      <c r="AO283" s="749">
        <f>SUM('monthly data'!DL281:DN281)</f>
        <v>31.13010551924188</v>
      </c>
      <c r="AP283" s="749">
        <f>SUM('monthly data'!DO281:DQ281)</f>
        <v>31.13010551924188</v>
      </c>
      <c r="AQ283" s="749">
        <f>SUM('monthly data'!DR281:DT281)</f>
        <v>39.169711038483754</v>
      </c>
      <c r="AR283" s="749">
        <f>SUM('monthly data'!DU281:DW281)</f>
        <v>39.169711038483754</v>
      </c>
      <c r="AS283" s="749">
        <f>SUM('monthly data'!DX281:DZ281)</f>
        <v>39.169711038483754</v>
      </c>
      <c r="AT283" s="749">
        <f>SUM('monthly data'!EA281:EC281)</f>
        <v>39.169711038483754</v>
      </c>
      <c r="AU283" s="749">
        <f>SUM('monthly data'!ED281:EF281)</f>
        <v>40.196105519241875</v>
      </c>
      <c r="AV283" s="749">
        <f>SUM('monthly data'!EG281:EI281)</f>
        <v>40.196105519241875</v>
      </c>
      <c r="AW283" s="749">
        <f>SUM('monthly data'!EJ281:EL281)</f>
        <v>40.196105519241875</v>
      </c>
      <c r="AX283" s="749">
        <f>SUM('monthly data'!EM281:EO281)</f>
        <v>40.196105519241875</v>
      </c>
      <c r="AY283" s="749">
        <f>SUM('monthly data'!EP281:ER281)</f>
        <v>24.218144608000003</v>
      </c>
      <c r="AZ283" s="749">
        <f>SUM('monthly data'!ES281:EU281)</f>
        <v>105.47991253700002</v>
      </c>
      <c r="BA283" s="749">
        <f>SUM('monthly data'!EV281:EX281)</f>
        <v>30.933185348999999</v>
      </c>
      <c r="BB283" s="749">
        <f>SUM('monthly data'!EY281:FA281)</f>
        <v>46.661483601</v>
      </c>
      <c r="BC283" s="749">
        <f>SUM('monthly data'!FB281:FD281)</f>
        <v>68.653556419999987</v>
      </c>
      <c r="BD283" s="749">
        <f>SUM('monthly data'!FE281:FG281)</f>
        <v>88.523534364</v>
      </c>
      <c r="BE283" s="749">
        <f>SUM('monthly data'!FH281:FJ281)</f>
        <v>41.914760849000004</v>
      </c>
      <c r="BF283" s="749">
        <f>SUM('monthly data'!FK281:FM281)</f>
        <v>80.68352905399999</v>
      </c>
      <c r="BG283" s="749">
        <f>SUM('monthly data'!FN281:FP281)</f>
        <v>38.621849542999996</v>
      </c>
      <c r="BH283" s="749">
        <f>SUM('monthly data'!FQ281:FS281)</f>
        <v>104.848361109</v>
      </c>
      <c r="BI283" s="749">
        <f>SUM('monthly data'!FT281:FV281)</f>
        <v>93.032304295000003</v>
      </c>
      <c r="BJ283" s="749">
        <f>SUM('monthly data'!FW281:FY281)</f>
        <v>110.89462282699998</v>
      </c>
      <c r="BK283" s="749">
        <f>SUM('monthly data'!FZ281:GB281)</f>
        <v>56.970545866999998</v>
      </c>
      <c r="BL283" s="749">
        <f>SUM('monthly data'!GC281:GE281)</f>
        <v>146.203825784</v>
      </c>
      <c r="BM283" s="749">
        <f>SUM('monthly data'!GF281:GH281)</f>
        <v>103.85936348199999</v>
      </c>
      <c r="BN283" s="749">
        <f>SUM('monthly data'!GI281:GK281)</f>
        <v>137.518170094</v>
      </c>
      <c r="BO283" s="749">
        <f>SUM('monthly data'!GL281:GN281)</f>
        <v>32.225688151</v>
      </c>
      <c r="BP283" s="749">
        <f>SUM('monthly data'!GO281:GQ281)</f>
        <v>106.78982555398998</v>
      </c>
      <c r="BQ283" s="749">
        <f>SUM('monthly data'!GR281:GT281)</f>
        <v>136.84723791600001</v>
      </c>
      <c r="BR283" s="749">
        <f>SUM('monthly data'!GU281:GW281)</f>
        <v>181.89880218300002</v>
      </c>
      <c r="BS283" s="749">
        <f>SUM('monthly data'!GX281:GZ281)</f>
        <v>46.284844253999992</v>
      </c>
      <c r="BT283" s="749">
        <f>SUM('monthly data'!HA281:HC281)</f>
        <v>99.927753520625771</v>
      </c>
      <c r="BU283" s="749">
        <f>SUM('monthly data'!HD281:HF281)</f>
        <v>79.148511588104867</v>
      </c>
      <c r="BV283" s="749">
        <f>SUM('monthly data'!HG281:HI281)</f>
        <v>121.96554162821822</v>
      </c>
      <c r="BW283" s="749">
        <f>SUM('monthly data'!HJ281:HL281)</f>
        <v>25.960078432637012</v>
      </c>
      <c r="BX283" s="749">
        <f>SUM('monthly data'!HM281:HO281)</f>
        <v>131.35599184398166</v>
      </c>
      <c r="BY283" s="749">
        <f>SUM('monthly data'!HP281:HR281)</f>
        <v>146.98960250012357</v>
      </c>
      <c r="BZ283" s="749">
        <f>SUM('monthly data'!HS281:HU281)</f>
        <v>148.0683330626988</v>
      </c>
      <c r="CA283" s="749">
        <f>SUM('monthly data'!HV281:HX281)</f>
        <v>53.863673079196481</v>
      </c>
      <c r="CB283" s="749">
        <f>SUM('monthly data'!HY281:IA281)</f>
        <v>129.16513569592689</v>
      </c>
      <c r="CC283" s="749">
        <f>SUM('monthly data'!IB281:ID281)</f>
        <v>87.171717195299507</v>
      </c>
      <c r="CD283" s="749">
        <f>SUM('monthly data'!IE281:IG281)</f>
        <v>153.7476625951719</v>
      </c>
      <c r="CE283" s="749">
        <f>SUM('monthly data'!IH281:IJ281)</f>
        <v>83.778129137224767</v>
      </c>
      <c r="CF283" s="749">
        <f>SUM('monthly data'!IK281:IM281)</f>
        <v>91.196319380765416</v>
      </c>
      <c r="CG283" s="749">
        <f>SUM('monthly data'!IN281:IP281)</f>
        <v>94.882851130683193</v>
      </c>
      <c r="CH283" s="749">
        <f>SUM('monthly data'!IQ281:IS281)</f>
        <v>104.74426266029714</v>
      </c>
      <c r="CI283" s="749">
        <f>SUM('monthly data'!IT281:IV281)</f>
        <v>39.947604792059423</v>
      </c>
      <c r="CJ283" s="749">
        <f>SUM('monthly data'!IW281:IY281)</f>
        <v>134.17229169468737</v>
      </c>
      <c r="CK283" s="749">
        <f>SUM('monthly data'!IZ281:JB281)</f>
        <v>54.238644676543103</v>
      </c>
      <c r="CL283" s="749">
        <f>SUM('monthly data'!JC281:JE281)</f>
        <v>67.677215016938135</v>
      </c>
      <c r="CM283" s="749">
        <f>SUM('monthly data'!JF281:JH281)</f>
        <v>42.397837884894486</v>
      </c>
      <c r="CN283" s="749">
        <f>SUM('monthly data'!JI281:JK281)</f>
        <v>77.360370956348163</v>
      </c>
      <c r="CO283" s="749">
        <f>SUM('monthly data'!JL281:JN281)</f>
        <v>79.651856514000002</v>
      </c>
      <c r="CP283" s="749">
        <f>SUM('monthly data'!JO281:JQ281)</f>
        <v>115.13571455561296</v>
      </c>
      <c r="CQ283" s="749">
        <f>SUM('monthly data'!JR281:JT281)</f>
        <v>100.60399978719282</v>
      </c>
      <c r="CR283" s="749">
        <f>SUM('monthly data'!JU281:JW281)</f>
        <v>63.515381872501337</v>
      </c>
      <c r="CS283" s="749">
        <f>SUM('monthly data'!JX281:JZ281)</f>
        <v>89.095549049223848</v>
      </c>
      <c r="CT283" s="749">
        <f>SUM('monthly data'!KA281:KC281)</f>
        <v>145.4566384670612</v>
      </c>
      <c r="CU283" s="749">
        <f>SUM('monthly data'!KD281:KF281)</f>
        <v>92.48310986158647</v>
      </c>
      <c r="CV283" s="749">
        <f>SUM('monthly data'!KG281:KI281)</f>
        <v>67.73832712644365</v>
      </c>
      <c r="CW283" s="749">
        <f>SUM('monthly data'!KJ281:KL281)</f>
        <v>93.446942323743812</v>
      </c>
      <c r="CX283" s="749">
        <f>SUM('monthly data'!KM281:KO281)</f>
        <v>127.02282798617287</v>
      </c>
      <c r="CY283" s="749">
        <f>SUM('monthly data'!KP281:KR281)</f>
        <v>82.889802294702264</v>
      </c>
      <c r="CZ283" s="749">
        <f>SUM('monthly data'!KS281:KU281)</f>
        <v>134.19883203924857</v>
      </c>
      <c r="DA283" s="749">
        <f>SUM('monthly data'!KV281:KX281)</f>
        <v>125.16946983874179</v>
      </c>
      <c r="DB283" s="749">
        <f>SUM('monthly data'!KY281:LA281)</f>
        <v>133.3360273908774</v>
      </c>
      <c r="DC283" s="100"/>
      <c r="DD283" s="100"/>
      <c r="DE283" s="100"/>
      <c r="DF283" s="100"/>
      <c r="DG283" s="100"/>
      <c r="DH283" s="100"/>
      <c r="DI283" s="100"/>
      <c r="DJ283" s="100"/>
      <c r="DK283" s="100"/>
      <c r="DL283" s="100"/>
      <c r="DM283" s="100"/>
      <c r="DN283" s="100"/>
      <c r="DO283" s="100"/>
      <c r="DP283" s="100"/>
      <c r="DQ283" s="100"/>
      <c r="DR283" s="100"/>
      <c r="DS283" s="100"/>
      <c r="DT283" s="100"/>
      <c r="DU283" s="100"/>
      <c r="DV283" s="100"/>
      <c r="DW283" s="100"/>
      <c r="DX283" s="100"/>
      <c r="DY283" s="100"/>
      <c r="DZ283" s="100"/>
    </row>
    <row r="284" spans="1:130">
      <c r="B284" s="740" t="s">
        <v>762</v>
      </c>
      <c r="C284" s="100"/>
      <c r="D284" s="100"/>
      <c r="E284" s="100"/>
      <c r="F284" s="100"/>
      <c r="G284" s="100"/>
      <c r="H284" s="100"/>
      <c r="I284" s="100"/>
      <c r="J284" s="100"/>
      <c r="K284" s="100"/>
      <c r="L284" s="100"/>
      <c r="M284" s="100"/>
      <c r="N284" s="100"/>
      <c r="O284" s="100"/>
      <c r="P284" s="100"/>
      <c r="Q284" s="100"/>
      <c r="R284" s="100"/>
      <c r="S284" s="749">
        <f>SUM('monthly data'!AX282:AZ282)</f>
        <v>5.0774588124999998</v>
      </c>
      <c r="T284" s="749">
        <f>SUM('monthly data'!BA282:BC282)</f>
        <v>5.0774588124999998</v>
      </c>
      <c r="U284" s="749">
        <f>SUM('monthly data'!BD282:BF282)</f>
        <v>5.0774588124999998</v>
      </c>
      <c r="V284" s="749">
        <f>SUM('monthly data'!BG282:BI282)</f>
        <v>5.0774588124999998</v>
      </c>
      <c r="W284" s="749">
        <f>SUM('monthly data'!BJ282:BL282)</f>
        <v>7.9581250000000008</v>
      </c>
      <c r="X284" s="749">
        <f>SUM('monthly data'!BM282:BO282)</f>
        <v>7.9581250000000008</v>
      </c>
      <c r="Y284" s="749">
        <f>SUM('monthly data'!BP282:BR282)</f>
        <v>7.9581250000000008</v>
      </c>
      <c r="Z284" s="749">
        <f>SUM('monthly data'!BS282:BU282)</f>
        <v>7.9581250000000008</v>
      </c>
      <c r="AA284" s="749">
        <f>SUM('monthly data'!BV282:BX282)</f>
        <v>9.0303874999999998</v>
      </c>
      <c r="AB284" s="749">
        <f>SUM('monthly data'!BY282:CA282)</f>
        <v>9.0303874999999998</v>
      </c>
      <c r="AC284" s="749">
        <f>SUM('monthly data'!CB282:CD282)</f>
        <v>9.0303874999999998</v>
      </c>
      <c r="AD284" s="749">
        <f>SUM('monthly data'!CE282:CG282)</f>
        <v>9.0303874999999998</v>
      </c>
      <c r="AE284" s="749">
        <f>SUM('monthly data'!CH282:CJ282)</f>
        <v>10.32673125</v>
      </c>
      <c r="AF284" s="749">
        <f>SUM('monthly data'!CK282:CM282)</f>
        <v>10.32673125</v>
      </c>
      <c r="AG284" s="749">
        <f>SUM('monthly data'!CN282:CP282)</f>
        <v>10.32673125</v>
      </c>
      <c r="AH284" s="749">
        <f>SUM('monthly data'!CQ282:CS282)</f>
        <v>10.32673125</v>
      </c>
      <c r="AI284" s="749">
        <f>SUM('monthly data'!CT282:CV282)</f>
        <v>14.71730625</v>
      </c>
      <c r="AJ284" s="749">
        <f>SUM('monthly data'!CW282:CY282)</f>
        <v>14.71730625</v>
      </c>
      <c r="AK284" s="749">
        <f>SUM('monthly data'!CZ282:DB282)</f>
        <v>14.71730625</v>
      </c>
      <c r="AL284" s="749">
        <f>SUM('monthly data'!DC282:DE282)</f>
        <v>14.71730625</v>
      </c>
      <c r="AM284" s="749">
        <f>SUM('monthly data'!DF282:DH282)</f>
        <v>21.710568019241876</v>
      </c>
      <c r="AN284" s="749">
        <f>SUM('monthly data'!DI282:DK282)</f>
        <v>21.710568019241876</v>
      </c>
      <c r="AO284" s="749">
        <f>SUM('monthly data'!DL282:DN282)</f>
        <v>21.710568019241876</v>
      </c>
      <c r="AP284" s="749">
        <f>SUM('monthly data'!DO282:DQ282)</f>
        <v>21.710568019241876</v>
      </c>
      <c r="AQ284" s="749">
        <f>SUM('monthly data'!DR282:DT282)</f>
        <v>24.202911038483748</v>
      </c>
      <c r="AR284" s="749">
        <f>SUM('monthly data'!DU282:DW282)</f>
        <v>24.202911038483748</v>
      </c>
      <c r="AS284" s="749">
        <f>SUM('monthly data'!DX282:DZ282)</f>
        <v>24.202911038483748</v>
      </c>
      <c r="AT284" s="749">
        <f>SUM('monthly data'!EA282:EC282)</f>
        <v>24.202911038483748</v>
      </c>
      <c r="AU284" s="749">
        <f>SUM('monthly data'!ED282:EF282)</f>
        <v>24.180980519241878</v>
      </c>
      <c r="AV284" s="749">
        <f>SUM('monthly data'!EG282:EI282)</f>
        <v>24.180980519241878</v>
      </c>
      <c r="AW284" s="749">
        <f>SUM('monthly data'!EJ282:EL282)</f>
        <v>24.180980519241878</v>
      </c>
      <c r="AX284" s="749">
        <f>SUM('monthly data'!EM282:EO282)</f>
        <v>24.180980519241878</v>
      </c>
      <c r="AY284" s="749">
        <f>SUM('monthly data'!EP282:ER282)</f>
        <v>5.1221446079999993</v>
      </c>
      <c r="AZ284" s="749">
        <f>SUM('monthly data'!ES282:EU282)</f>
        <v>86.559912537000002</v>
      </c>
      <c r="BA284" s="749">
        <f>SUM('monthly data'!EV282:EX282)</f>
        <v>10.605185348999999</v>
      </c>
      <c r="BB284" s="749">
        <f>SUM('monthly data'!EY282:FA282)</f>
        <v>31.005483601000002</v>
      </c>
      <c r="BC284" s="749">
        <f>SUM('monthly data'!FB282:FD282)</f>
        <v>55.043486419999994</v>
      </c>
      <c r="BD284" s="749">
        <f>SUM('monthly data'!FE282:FG282)</f>
        <v>67.245114364000003</v>
      </c>
      <c r="BE284" s="749">
        <f>SUM('monthly data'!FH282:FJ282)</f>
        <v>21.262460849</v>
      </c>
      <c r="BF284" s="749">
        <f>SUM('monthly data'!FK282:FM282)</f>
        <v>42.129329053999996</v>
      </c>
      <c r="BG284" s="749">
        <f>SUM('monthly data'!FN282:FP282)</f>
        <v>11.398849543000001</v>
      </c>
      <c r="BH284" s="749">
        <f>SUM('monthly data'!FQ282:FS282)</f>
        <v>90.077464212999985</v>
      </c>
      <c r="BI284" s="749">
        <f>SUM('monthly data'!FT282:FV282)</f>
        <v>61.088462903999996</v>
      </c>
      <c r="BJ284" s="749">
        <f>SUM('monthly data'!FW282:FY282)</f>
        <v>71.039864631</v>
      </c>
      <c r="BK284" s="749">
        <f>SUM('monthly data'!FZ282:GB282)</f>
        <v>29.670545867000001</v>
      </c>
      <c r="BL284" s="749">
        <f>SUM('monthly data'!GC282:GE282)</f>
        <v>118.90382578399999</v>
      </c>
      <c r="BM284" s="749">
        <f>SUM('monthly data'!GF282:GH282)</f>
        <v>69.759363481999983</v>
      </c>
      <c r="BN284" s="749">
        <f>SUM('monthly data'!GI282:GK282)</f>
        <v>57.518170093999998</v>
      </c>
      <c r="BO284" s="749">
        <f>SUM('monthly data'!GL282:GN282)</f>
        <v>6.776688151000001</v>
      </c>
      <c r="BP284" s="749">
        <f>SUM('monthly data'!GO282:GQ282)</f>
        <v>82.338825553989992</v>
      </c>
      <c r="BQ284" s="749">
        <f>SUM('monthly data'!GR282:GT282)</f>
        <v>108.40723791600001</v>
      </c>
      <c r="BR284" s="749">
        <f>SUM('monthly data'!GU282:GW282)</f>
        <v>102.53820218300001</v>
      </c>
      <c r="BS284" s="749">
        <f>SUM('monthly data'!GX282:GZ282)</f>
        <v>17.884844253999997</v>
      </c>
      <c r="BT284" s="749">
        <f>SUM('monthly data'!HA282:HC282)</f>
        <v>36.855704193000001</v>
      </c>
      <c r="BU284" s="749">
        <f>SUM('monthly data'!HD282:HF282)</f>
        <v>45.541600000000003</v>
      </c>
      <c r="BV284" s="749">
        <f>SUM('monthly data'!HG282:HI282)</f>
        <v>43.458936684281142</v>
      </c>
      <c r="BW284" s="749">
        <f>SUM('monthly data'!HJ282:HL282)</f>
        <v>13.075042588140352</v>
      </c>
      <c r="BX284" s="749">
        <f>SUM('monthly data'!HM282:HO282)</f>
        <v>81.454544220520262</v>
      </c>
      <c r="BY284" s="749">
        <f>SUM('monthly data'!HP282:HR282)</f>
        <v>86.483224238323572</v>
      </c>
      <c r="BZ284" s="749">
        <f>SUM('monthly data'!HS282:HU282)</f>
        <v>51.295744548612781</v>
      </c>
      <c r="CA284" s="749">
        <f>SUM('monthly data'!HV282:HX282)</f>
        <v>0.86367307919648861</v>
      </c>
      <c r="CB284" s="749">
        <f>SUM('monthly data'!HY282:IA282)</f>
        <v>36.18232722524391</v>
      </c>
      <c r="CC284" s="749">
        <f>SUM('monthly data'!IB282:ID282)</f>
        <v>36.046717195299507</v>
      </c>
      <c r="CD284" s="749">
        <f>SUM('monthly data'!IE282:IG282)</f>
        <v>79.394617638133184</v>
      </c>
      <c r="CE284" s="749">
        <f>SUM('monthly data'!IH282:IJ282)</f>
        <v>26.000302858542771</v>
      </c>
      <c r="CF284" s="749">
        <f>SUM('monthly data'!IK282:IM282)</f>
        <v>33.418493102083424</v>
      </c>
      <c r="CG284" s="749">
        <f>SUM('monthly data'!IN282:IP282)</f>
        <v>46.512851130683202</v>
      </c>
      <c r="CH284" s="749">
        <f>SUM('monthly data'!IQ282:IS282)</f>
        <v>56.374262660297134</v>
      </c>
      <c r="CI284" s="749">
        <f>SUM('monthly data'!IT282:IV282)</f>
        <v>3.8476047920594212</v>
      </c>
      <c r="CJ284" s="749">
        <f>SUM('monthly data'!IW282:IY282)</f>
        <v>98.072291694687351</v>
      </c>
      <c r="CK284" s="749">
        <f>SUM('monthly data'!IZ282:JB282)</f>
        <v>27.814193601824556</v>
      </c>
      <c r="CL284" s="749">
        <f>SUM('monthly data'!JC282:JE282)</f>
        <v>64.651730563648712</v>
      </c>
      <c r="CM284" s="749">
        <f>SUM('monthly data'!JF282:JH282)</f>
        <v>26.524501892894492</v>
      </c>
      <c r="CN284" s="749">
        <f>SUM('monthly data'!JI282:JK282)</f>
        <v>65.191657888150786</v>
      </c>
      <c r="CO284" s="749">
        <f>SUM('monthly data'!JL282:JN282)</f>
        <v>37.074356514000002</v>
      </c>
      <c r="CP284" s="749">
        <f>SUM('monthly data'!JO282:JQ282)</f>
        <v>72.558214555612963</v>
      </c>
      <c r="CQ284" s="749">
        <f>SUM('monthly data'!JR282:JT282)</f>
        <v>58.826499787192816</v>
      </c>
      <c r="CR284" s="749">
        <f>SUM('monthly data'!JU282:JW282)</f>
        <v>21.73788187250133</v>
      </c>
      <c r="CS284" s="749">
        <f>SUM('monthly data'!JX282:JZ282)</f>
        <v>25.181241749353855</v>
      </c>
      <c r="CT284" s="749">
        <f>SUM('monthly data'!KA282:KC282)</f>
        <v>81.570917223784534</v>
      </c>
      <c r="CU284" s="749">
        <f>SUM('monthly data'!KD282:KF282)</f>
        <v>39.845358136215836</v>
      </c>
      <c r="CV284" s="749">
        <f>SUM('monthly data'!KG282:KI282)</f>
        <v>15.10057540079125</v>
      </c>
      <c r="CW284" s="749">
        <f>SUM('monthly data'!KJ282:KL282)</f>
        <v>28.494422424923968</v>
      </c>
      <c r="CX284" s="749">
        <f>SUM('monthly data'!KM282:KO282)</f>
        <v>62.075098293181547</v>
      </c>
      <c r="CY284" s="749">
        <f>SUM('monthly data'!KP282:KR282)</f>
        <v>17.942072601710958</v>
      </c>
      <c r="CZ284" s="749">
        <f>SUM('monthly data'!KS282:KU282)</f>
        <v>69.218968641800998</v>
      </c>
      <c r="DA284" s="749">
        <f>SUM('monthly data'!KV282:KX282)</f>
        <v>55.78206542418198</v>
      </c>
      <c r="DB284" s="749">
        <f>SUM('monthly data'!KY282:LA282)</f>
        <v>63.948622976317594</v>
      </c>
      <c r="DC284" s="100"/>
      <c r="DD284" s="100"/>
      <c r="DE284" s="100"/>
      <c r="DF284" s="100"/>
      <c r="DG284" s="100"/>
      <c r="DH284" s="100"/>
      <c r="DI284" s="100"/>
      <c r="DJ284" s="100"/>
      <c r="DK284" s="100"/>
      <c r="DL284" s="100"/>
      <c r="DM284" s="100"/>
      <c r="DN284" s="100"/>
      <c r="DO284" s="100"/>
      <c r="DP284" s="100"/>
      <c r="DQ284" s="100"/>
      <c r="DR284" s="100"/>
      <c r="DS284" s="100"/>
      <c r="DT284" s="100"/>
      <c r="DU284" s="100"/>
      <c r="DV284" s="100"/>
      <c r="DW284" s="100"/>
      <c r="DX284" s="100"/>
      <c r="DY284" s="100"/>
      <c r="DZ284" s="100"/>
    </row>
    <row r="285" spans="1:130">
      <c r="B285" s="740" t="s">
        <v>761</v>
      </c>
      <c r="C285" s="100"/>
      <c r="D285" s="100"/>
      <c r="E285" s="100"/>
      <c r="F285" s="100"/>
      <c r="G285" s="100"/>
      <c r="H285" s="100"/>
      <c r="I285" s="100"/>
      <c r="J285" s="100"/>
      <c r="K285" s="100"/>
      <c r="L285" s="100"/>
      <c r="M285" s="100"/>
      <c r="N285" s="100"/>
      <c r="O285" s="100"/>
      <c r="P285" s="100"/>
      <c r="Q285" s="100"/>
      <c r="R285" s="100"/>
      <c r="S285" s="749">
        <f>SUM('monthly data'!AX283:AZ283)</f>
        <v>9.7098312500000006</v>
      </c>
      <c r="T285" s="749">
        <f>SUM('monthly data'!BA283:BC283)</f>
        <v>9.7098312500000006</v>
      </c>
      <c r="U285" s="749">
        <f>SUM('monthly data'!BD283:BF283)</f>
        <v>9.7098312500000006</v>
      </c>
      <c r="V285" s="749">
        <f>SUM('monthly data'!BG283:BI283)</f>
        <v>9.7098312500000006</v>
      </c>
      <c r="W285" s="749">
        <f>SUM('monthly data'!BJ283:BL283)</f>
        <v>9.6071625000000012</v>
      </c>
      <c r="X285" s="749">
        <f>SUM('monthly data'!BM283:BO283)</f>
        <v>9.6071625000000012</v>
      </c>
      <c r="Y285" s="749">
        <f>SUM('monthly data'!BP283:BR283)</f>
        <v>9.6071625000000012</v>
      </c>
      <c r="Z285" s="749">
        <f>SUM('monthly data'!BS283:BU283)</f>
        <v>9.6071625000000012</v>
      </c>
      <c r="AA285" s="749">
        <f>SUM('monthly data'!BV283:BX283)</f>
        <v>8.2098312500000006</v>
      </c>
      <c r="AB285" s="749">
        <f>SUM('monthly data'!BY283:CA283)</f>
        <v>8.2098312500000006</v>
      </c>
      <c r="AC285" s="749">
        <f>SUM('monthly data'!CB283:CD283)</f>
        <v>8.2098312500000006</v>
      </c>
      <c r="AD285" s="749">
        <f>SUM('monthly data'!CE283:CG283)</f>
        <v>8.2098312500000006</v>
      </c>
      <c r="AE285" s="749">
        <f>SUM('monthly data'!CH283:CJ283)</f>
        <v>7.2968124999999997</v>
      </c>
      <c r="AF285" s="749">
        <f>SUM('monthly data'!CK283:CM283)</f>
        <v>7.2968124999999997</v>
      </c>
      <c r="AG285" s="749">
        <f>SUM('monthly data'!CN283:CP283)</f>
        <v>7.2968124999999997</v>
      </c>
      <c r="AH285" s="749">
        <f>SUM('monthly data'!CQ283:CS283)</f>
        <v>7.2968124999999997</v>
      </c>
      <c r="AI285" s="749">
        <f>SUM('monthly data'!CT283:CV283)</f>
        <v>7.2771749999999997</v>
      </c>
      <c r="AJ285" s="749">
        <f>SUM('monthly data'!CW283:CY283)</f>
        <v>7.2771749999999997</v>
      </c>
      <c r="AK285" s="749">
        <f>SUM('monthly data'!CZ283:DB283)</f>
        <v>7.2771749999999997</v>
      </c>
      <c r="AL285" s="749">
        <f>SUM('monthly data'!DC283:DE283)</f>
        <v>7.2771749999999997</v>
      </c>
      <c r="AM285" s="749">
        <f>SUM('monthly data'!DF283:DH283)</f>
        <v>9.4195375000000006</v>
      </c>
      <c r="AN285" s="749">
        <f>SUM('monthly data'!DI283:DK283)</f>
        <v>9.4195375000000006</v>
      </c>
      <c r="AO285" s="749">
        <f>SUM('monthly data'!DL283:DN283)</f>
        <v>9.4195375000000006</v>
      </c>
      <c r="AP285" s="749">
        <f>SUM('monthly data'!DO283:DQ283)</f>
        <v>9.4195375000000006</v>
      </c>
      <c r="AQ285" s="749">
        <f>SUM('monthly data'!DR283:DT283)</f>
        <v>14.966800000000001</v>
      </c>
      <c r="AR285" s="749">
        <f>SUM('monthly data'!DU283:DW283)</f>
        <v>14.966800000000001</v>
      </c>
      <c r="AS285" s="749">
        <f>SUM('monthly data'!DX283:DZ283)</f>
        <v>14.966800000000001</v>
      </c>
      <c r="AT285" s="749">
        <f>SUM('monthly data'!EA283:EC283)</f>
        <v>14.966800000000001</v>
      </c>
      <c r="AU285" s="749">
        <f>SUM('monthly data'!ED283:EF283)</f>
        <v>16.015125000000001</v>
      </c>
      <c r="AV285" s="749">
        <f>SUM('monthly data'!EG283:EI283)</f>
        <v>16.015125000000001</v>
      </c>
      <c r="AW285" s="749">
        <f>SUM('monthly data'!EJ283:EL283)</f>
        <v>16.015125000000001</v>
      </c>
      <c r="AX285" s="749">
        <f>SUM('monthly data'!EM283:EO283)</f>
        <v>16.015125000000001</v>
      </c>
      <c r="AY285" s="749">
        <f>SUM('monthly data'!EP283:ER283)</f>
        <v>19.096</v>
      </c>
      <c r="AZ285" s="749">
        <f>SUM('monthly data'!ES283:EU283)</f>
        <v>18.920000000000002</v>
      </c>
      <c r="BA285" s="749">
        <f>SUM('monthly data'!EV283:EX283)</f>
        <v>20.327999999999999</v>
      </c>
      <c r="BB285" s="749">
        <f>SUM('monthly data'!EY283:FA283)</f>
        <v>15.656000000000001</v>
      </c>
      <c r="BC285" s="749">
        <f>SUM('monthly data'!FB283:FD283)</f>
        <v>13.61007</v>
      </c>
      <c r="BD285" s="749">
        <f>SUM('monthly data'!FE283:FG283)</f>
        <v>21.278419999999997</v>
      </c>
      <c r="BE285" s="749">
        <f>SUM('monthly data'!FH283:FJ283)</f>
        <v>20.6523</v>
      </c>
      <c r="BF285" s="749">
        <f>SUM('monthly data'!FK283:FM283)</f>
        <v>38.554199999999994</v>
      </c>
      <c r="BG285" s="749">
        <f>SUM('monthly data'!FN283:FP283)</f>
        <v>27.222999999999999</v>
      </c>
      <c r="BH285" s="749">
        <f>SUM('monthly data'!FQ283:FS283)</f>
        <v>14.770896896000002</v>
      </c>
      <c r="BI285" s="749">
        <f>SUM('monthly data'!FT283:FV283)</f>
        <v>31.943841391000003</v>
      </c>
      <c r="BJ285" s="749">
        <f>SUM('monthly data'!FW283:FY283)</f>
        <v>39.854758195999992</v>
      </c>
      <c r="BK285" s="749">
        <f>SUM('monthly data'!FZ283:GB283)</f>
        <v>27.3</v>
      </c>
      <c r="BL285" s="749">
        <f>SUM('monthly data'!GC283:GE283)</f>
        <v>27.3</v>
      </c>
      <c r="BM285" s="749">
        <f>SUM('monthly data'!GF283:GH283)</f>
        <v>34.1</v>
      </c>
      <c r="BN285" s="749">
        <f>SUM('monthly data'!GI283:GK283)</f>
        <v>80</v>
      </c>
      <c r="BO285" s="749">
        <f>SUM('monthly data'!GL283:GN283)</f>
        <v>25.449000000000002</v>
      </c>
      <c r="BP285" s="749">
        <f>SUM('monthly data'!GO283:GQ283)</f>
        <v>24.451000000000001</v>
      </c>
      <c r="BQ285" s="749">
        <f>SUM('monthly data'!GR283:GT283)</f>
        <v>28.44</v>
      </c>
      <c r="BR285" s="749">
        <f>SUM('monthly data'!GU283:GW283)</f>
        <v>79.360600000000005</v>
      </c>
      <c r="BS285" s="749">
        <f>SUM('monthly data'!GX283:GZ283)</f>
        <v>28.4</v>
      </c>
      <c r="BT285" s="749">
        <f>SUM('monthly data'!HA283:HC283)</f>
        <v>63.072049327625756</v>
      </c>
      <c r="BU285" s="749">
        <f>SUM('monthly data'!HD283:HF283)</f>
        <v>33.606911588104857</v>
      </c>
      <c r="BV285" s="749">
        <f>SUM('monthly data'!HG283:HI283)</f>
        <v>78.506604943937077</v>
      </c>
      <c r="BW285" s="749">
        <f>SUM('monthly data'!HJ283:HL283)</f>
        <v>12.88503584449666</v>
      </c>
      <c r="BX285" s="749">
        <f>SUM('monthly data'!HM283:HO283)</f>
        <v>49.901447623461401</v>
      </c>
      <c r="BY285" s="749">
        <f>SUM('monthly data'!HP283:HR283)</f>
        <v>60.506378261799995</v>
      </c>
      <c r="BZ285" s="749">
        <f>SUM('monthly data'!HS283:HU283)</f>
        <v>96.77258851408601</v>
      </c>
      <c r="CA285" s="749">
        <f>SUM('monthly data'!HV283:HX283)</f>
        <v>52.999999999999993</v>
      </c>
      <c r="CB285" s="749">
        <f>SUM('monthly data'!HY283:IA283)</f>
        <v>92.982808470682983</v>
      </c>
      <c r="CC285" s="749">
        <f>SUM('monthly data'!IB283:ID283)</f>
        <v>51.125</v>
      </c>
      <c r="CD285" s="749">
        <f>SUM('monthly data'!IE283:IG283)</f>
        <v>74.353044957038719</v>
      </c>
      <c r="CE285" s="749">
        <f>SUM('monthly data'!IH283:IJ283)</f>
        <v>57.777826278681992</v>
      </c>
      <c r="CF285" s="749">
        <f>SUM('monthly data'!IK283:IM283)</f>
        <v>57.777826278681992</v>
      </c>
      <c r="CG285" s="749">
        <f>SUM('monthly data'!IN283:IP283)</f>
        <v>48.36999999999999</v>
      </c>
      <c r="CH285" s="749">
        <f>SUM('monthly data'!IQ283:IS283)</f>
        <v>48.370000000000005</v>
      </c>
      <c r="CI285" s="749">
        <f>SUM('monthly data'!IT283:IV283)</f>
        <v>36.1</v>
      </c>
      <c r="CJ285" s="749">
        <f>SUM('monthly data'!IW283:IY283)</f>
        <v>36.099999999999994</v>
      </c>
      <c r="CK285" s="749">
        <f>SUM('monthly data'!IZ283:JB283)</f>
        <v>26.424451074718551</v>
      </c>
      <c r="CL285" s="749">
        <f>SUM('monthly data'!JC283:JE283)</f>
        <v>3.0254844532894221</v>
      </c>
      <c r="CM285" s="749">
        <f>SUM('monthly data'!JF283:JH283)</f>
        <v>15.873335991999999</v>
      </c>
      <c r="CN285" s="749">
        <f>SUM('monthly data'!JI283:JK283)</f>
        <v>12.168713068197375</v>
      </c>
      <c r="CO285" s="749">
        <f>SUM('monthly data'!JL283:JN283)</f>
        <v>42.577500000000001</v>
      </c>
      <c r="CP285" s="749">
        <f>SUM('monthly data'!JO283:JQ283)</f>
        <v>42.577500000000001</v>
      </c>
      <c r="CQ285" s="749">
        <f>SUM('monthly data'!JR283:JT283)</f>
        <v>41.777500000000003</v>
      </c>
      <c r="CR285" s="749">
        <f>SUM('monthly data'!JU283:JW283)</f>
        <v>41.777500000000003</v>
      </c>
      <c r="CS285" s="749">
        <f>SUM('monthly data'!JX283:JZ283)</f>
        <v>63.914307299870003</v>
      </c>
      <c r="CT285" s="749">
        <f>SUM('monthly data'!KA283:KC283)</f>
        <v>63.885721243276649</v>
      </c>
      <c r="CU285" s="749">
        <f>SUM('monthly data'!KD283:KF283)</f>
        <v>52.63775172537062</v>
      </c>
      <c r="CV285" s="749">
        <f>SUM('monthly data'!KG283:KI283)</f>
        <v>52.637751725652407</v>
      </c>
      <c r="CW285" s="749">
        <f>SUM('monthly data'!KJ283:KL283)</f>
        <v>64.952519898819844</v>
      </c>
      <c r="CX285" s="749">
        <f>SUM('monthly data'!KM283:KO283)</f>
        <v>64.947729692991317</v>
      </c>
      <c r="CY285" s="749">
        <f>SUM('monthly data'!KP283:KR283)</f>
        <v>64.947729692991317</v>
      </c>
      <c r="CZ285" s="749">
        <f>SUM('monthly data'!KS283:KU283)</f>
        <v>64.979863397447573</v>
      </c>
      <c r="DA285" s="749">
        <f>SUM('monthly data'!KV283:KX283)</f>
        <v>69.387404414559811</v>
      </c>
      <c r="DB285" s="749">
        <f>SUM('monthly data'!KY283:LA283)</f>
        <v>69.387404414559825</v>
      </c>
      <c r="DC285" s="100"/>
      <c r="DD285" s="100"/>
      <c r="DE285" s="100"/>
      <c r="DF285" s="100"/>
      <c r="DG285" s="100"/>
      <c r="DH285" s="100"/>
      <c r="DI285" s="100"/>
      <c r="DJ285" s="100"/>
      <c r="DK285" s="100"/>
      <c r="DL285" s="100"/>
      <c r="DM285" s="100"/>
      <c r="DN285" s="100"/>
      <c r="DO285" s="100"/>
      <c r="DP285" s="100"/>
      <c r="DQ285" s="100"/>
      <c r="DR285" s="100"/>
      <c r="DS285" s="100"/>
      <c r="DT285" s="100"/>
      <c r="DU285" s="100"/>
      <c r="DV285" s="100"/>
      <c r="DW285" s="100"/>
      <c r="DX285" s="100"/>
      <c r="DY285" s="100"/>
      <c r="DZ285" s="100"/>
    </row>
    <row r="286" spans="1:130">
      <c r="A286" t="s">
        <v>1444</v>
      </c>
      <c r="B286" s="742" t="s">
        <v>20</v>
      </c>
      <c r="C286" s="100"/>
      <c r="D286" s="100"/>
      <c r="E286" s="100"/>
      <c r="F286" s="100"/>
      <c r="G286" s="100"/>
      <c r="H286" s="100"/>
      <c r="I286" s="100"/>
      <c r="J286" s="100"/>
      <c r="K286" s="100"/>
      <c r="L286" s="100"/>
      <c r="M286" s="100"/>
      <c r="N286" s="100"/>
      <c r="O286" s="100"/>
      <c r="P286" s="100"/>
      <c r="Q286" s="100"/>
      <c r="R286" s="100"/>
      <c r="S286" s="749">
        <f>SUM('monthly data'!AX284:AZ284)</f>
        <v>36.756352257125002</v>
      </c>
      <c r="T286" s="749">
        <f>SUM('monthly data'!BA284:BC284)</f>
        <v>36.756352257125002</v>
      </c>
      <c r="U286" s="749">
        <f>SUM('monthly data'!BD284:BF284)</f>
        <v>36.756352257125002</v>
      </c>
      <c r="V286" s="749">
        <f>SUM('monthly data'!BG284:BI284)</f>
        <v>36.756352257125002</v>
      </c>
      <c r="W286" s="749">
        <f>SUM('monthly data'!BJ284:BL284)</f>
        <v>38.951666753562499</v>
      </c>
      <c r="X286" s="749">
        <f>SUM('monthly data'!BM284:BO284)</f>
        <v>38.951666753562499</v>
      </c>
      <c r="Y286" s="749">
        <f>SUM('monthly data'!BP284:BR284)</f>
        <v>38.951666753562499</v>
      </c>
      <c r="Z286" s="749">
        <f>SUM('monthly data'!BS284:BU284)</f>
        <v>38.951666753562499</v>
      </c>
      <c r="AA286" s="749">
        <f>SUM('monthly data'!BV284:BX284)</f>
        <v>42.040849999999999</v>
      </c>
      <c r="AB286" s="749">
        <f>SUM('monthly data'!BY284:CA284)</f>
        <v>42.040849999999999</v>
      </c>
      <c r="AC286" s="749">
        <f>SUM('monthly data'!CB284:CD284)</f>
        <v>42.040849999999999</v>
      </c>
      <c r="AD286" s="749">
        <f>SUM('monthly data'!CE284:CG284)</f>
        <v>42.040849999999999</v>
      </c>
      <c r="AE286" s="749">
        <f>SUM('monthly data'!CH284:CJ284)</f>
        <v>47.829768749999999</v>
      </c>
      <c r="AF286" s="749">
        <f>SUM('monthly data'!CK284:CM284)</f>
        <v>47.829768749999999</v>
      </c>
      <c r="AG286" s="749">
        <f>SUM('monthly data'!CN284:CP284)</f>
        <v>47.829768749999999</v>
      </c>
      <c r="AH286" s="749">
        <f>SUM('monthly data'!CQ284:CS284)</f>
        <v>47.829768749999999</v>
      </c>
      <c r="AI286" s="749">
        <f>SUM('monthly data'!CT284:CV284)</f>
        <v>55.536792500000004</v>
      </c>
      <c r="AJ286" s="749">
        <f>SUM('monthly data'!CW284:CY284)</f>
        <v>55.536792500000004</v>
      </c>
      <c r="AK286" s="749">
        <f>SUM('monthly data'!CZ284:DB284)</f>
        <v>55.536792500000004</v>
      </c>
      <c r="AL286" s="749">
        <f>SUM('monthly data'!DC284:DE284)</f>
        <v>55.536792500000004</v>
      </c>
      <c r="AM286" s="749">
        <f>SUM('monthly data'!DF284:DH284)</f>
        <v>67.594571679686879</v>
      </c>
      <c r="AN286" s="749">
        <f>SUM('monthly data'!DI284:DK284)</f>
        <v>67.594571679686879</v>
      </c>
      <c r="AO286" s="749">
        <f>SUM('monthly data'!DL284:DN284)</f>
        <v>67.594571679686879</v>
      </c>
      <c r="AP286" s="749">
        <f>SUM('monthly data'!DO284:DQ284)</f>
        <v>67.594571679686879</v>
      </c>
      <c r="AQ286" s="749">
        <f>SUM('monthly data'!DR284:DT284)</f>
        <v>82.44584224081126</v>
      </c>
      <c r="AR286" s="749">
        <f>SUM('monthly data'!DU284:DW284)</f>
        <v>82.44584224081126</v>
      </c>
      <c r="AS286" s="749">
        <f>SUM('monthly data'!DX284:DZ284)</f>
        <v>82.44584224081126</v>
      </c>
      <c r="AT286" s="749">
        <f>SUM('monthly data'!EA284:EC284)</f>
        <v>82.44584224081126</v>
      </c>
      <c r="AU286" s="749">
        <f>SUM('monthly data'!ED284:EF284)</f>
        <v>96.751850561124371</v>
      </c>
      <c r="AV286" s="749">
        <f>SUM('monthly data'!EG284:EI284)</f>
        <v>96.751850561124371</v>
      </c>
      <c r="AW286" s="749">
        <f>SUM('monthly data'!EJ284:EL284)</f>
        <v>96.751850561124371</v>
      </c>
      <c r="AX286" s="749">
        <f>SUM('monthly data'!EM284:EO284)</f>
        <v>96.751850561124371</v>
      </c>
      <c r="AY286" s="749">
        <f>SUM('monthly data'!EP284:ER284)</f>
        <v>116.23354873865662</v>
      </c>
      <c r="AZ286" s="749">
        <f>SUM('monthly data'!ES284:EU284)</f>
        <v>109.66090561975217</v>
      </c>
      <c r="BA286" s="749">
        <f>SUM('monthly data'!EV284:EX284)</f>
        <v>145.08331283305989</v>
      </c>
      <c r="BB286" s="749">
        <f>SUM('monthly data'!EY284:FA284)</f>
        <v>119.76520446892</v>
      </c>
      <c r="BC286" s="749">
        <f>SUM('monthly data'!FB284:FD284)</f>
        <v>127.07886562545931</v>
      </c>
      <c r="BD286" s="749">
        <f>SUM('monthly data'!FE284:FG284)</f>
        <v>143.61023324631151</v>
      </c>
      <c r="BE286" s="749">
        <f>SUM('monthly data'!FH284:FJ284)</f>
        <v>176.50807164336283</v>
      </c>
      <c r="BF286" s="749">
        <f>SUM('monthly data'!FK284:FM284)</f>
        <v>202.54746485306978</v>
      </c>
      <c r="BG286" s="749">
        <f>SUM('monthly data'!FN284:FP284)</f>
        <v>186.89251754899999</v>
      </c>
      <c r="BH286" s="749">
        <f>SUM('monthly data'!FQ284:FS284)</f>
        <v>162.60883202700001</v>
      </c>
      <c r="BI286" s="749">
        <f>SUM('monthly data'!FT284:FV284)</f>
        <v>192.873470037</v>
      </c>
      <c r="BJ286" s="749">
        <f>SUM('monthly data'!FW284:FY284)</f>
        <v>211.91374396499998</v>
      </c>
      <c r="BK286" s="749">
        <f>SUM('monthly data'!FZ284:GB284)</f>
        <v>191.70871054164724</v>
      </c>
      <c r="BL286" s="749">
        <f>SUM('monthly data'!GC284:GE284)</f>
        <v>209.68474144053357</v>
      </c>
      <c r="BM286" s="749">
        <f>SUM('monthly data'!GF284:GH284)</f>
        <v>227.14742168767</v>
      </c>
      <c r="BN286" s="749">
        <f>SUM('monthly data'!GI284:GK284)</f>
        <v>250.82616214134828</v>
      </c>
      <c r="BO286" s="749">
        <f>SUM('monthly data'!GL284:GN284)</f>
        <v>242.23260020500001</v>
      </c>
      <c r="BP286" s="749">
        <f>SUM('monthly data'!GO284:GQ284)</f>
        <v>264.53277749300003</v>
      </c>
      <c r="BQ286" s="749">
        <f>SUM('monthly data'!GR284:GT284)</f>
        <v>216.55246477699998</v>
      </c>
      <c r="BR286" s="749">
        <f>SUM('monthly data'!GU284:GW284)</f>
        <v>279.49219726282001</v>
      </c>
      <c r="BS286" s="749">
        <f>SUM('monthly data'!GX284:GZ284)</f>
        <v>276.59160449336997</v>
      </c>
      <c r="BT286" s="749">
        <f>SUM('monthly data'!HA284:HC284)</f>
        <v>337.13331801043</v>
      </c>
      <c r="BU286" s="749">
        <f>SUM('monthly data'!HD284:HF284)</f>
        <v>278.74329999999998</v>
      </c>
      <c r="BV286" s="749">
        <f>SUM('monthly data'!HG284:HI284)</f>
        <v>235.79101212500001</v>
      </c>
      <c r="BW286" s="749">
        <f>SUM('monthly data'!HJ284:HL284)</f>
        <v>219.6176632049268</v>
      </c>
      <c r="BX286" s="749">
        <f>SUM('monthly data'!HM284:HO284)</f>
        <v>392.55989284743902</v>
      </c>
      <c r="BY286" s="749">
        <f>SUM('monthly data'!HP284:HR284)</f>
        <v>299.87385548048871</v>
      </c>
      <c r="BZ286" s="749">
        <f>SUM('monthly data'!HS284:HU284)</f>
        <v>387.39444030032928</v>
      </c>
      <c r="CA286" s="749">
        <f>SUM('monthly data'!HV284:HX284)</f>
        <v>369.03899878592136</v>
      </c>
      <c r="CB286" s="749">
        <f>SUM('monthly data'!HY284:IA284)</f>
        <v>485.15312731549994</v>
      </c>
      <c r="CC286" s="749">
        <f>SUM('monthly data'!IB284:ID284)</f>
        <v>405.09473534432459</v>
      </c>
      <c r="CD286" s="749">
        <f>SUM('monthly data'!IE284:IG284)</f>
        <v>383.7014216029329</v>
      </c>
      <c r="CE286" s="749">
        <f>SUM('monthly data'!IH284:IJ284)</f>
        <v>424.13941439856842</v>
      </c>
      <c r="CF286" s="749">
        <f>SUM('monthly data'!IK284:IM284)</f>
        <v>461.18622489836332</v>
      </c>
      <c r="CG286" s="749">
        <f>SUM('monthly data'!IN284:IP284)</f>
        <v>403.94371552624023</v>
      </c>
      <c r="CH286" s="749">
        <f>SUM('monthly data'!IQ284:IS284)</f>
        <v>439.62018313308818</v>
      </c>
      <c r="CI286" s="749">
        <f>SUM('monthly data'!IT284:IV284)</f>
        <v>458.87066395039017</v>
      </c>
      <c r="CJ286" s="749">
        <f>SUM('monthly data'!IW284:IY284)</f>
        <v>452.20492061265645</v>
      </c>
      <c r="CK286" s="749">
        <f>SUM('monthly data'!IZ284:JB284)</f>
        <v>422.33042573606116</v>
      </c>
      <c r="CL286" s="749">
        <f>SUM('monthly data'!JC284:JE284)</f>
        <v>437.45913647369969</v>
      </c>
      <c r="CM286" s="749">
        <f>SUM('monthly data'!JF284:JH284)</f>
        <v>454.67205271511745</v>
      </c>
      <c r="CN286" s="749">
        <f>SUM('monthly data'!JI284:JK284)</f>
        <v>553.62112393324344</v>
      </c>
      <c r="CO286" s="749">
        <f>SUM('monthly data'!JL284:JN284)</f>
        <v>559.08330180481698</v>
      </c>
      <c r="CP286" s="749">
        <f>SUM('monthly data'!JO284:JQ284)</f>
        <v>533.28999990106979</v>
      </c>
      <c r="CQ286" s="749">
        <f>SUM('monthly data'!JR284:JT284)</f>
        <v>556.24610957480252</v>
      </c>
      <c r="CR286" s="749">
        <f>SUM('monthly data'!JU284:JW284)</f>
        <v>513.35382534479379</v>
      </c>
      <c r="CS286" s="749">
        <f>SUM('monthly data'!JX284:JZ284)</f>
        <v>556.71967520465398</v>
      </c>
      <c r="CT286" s="749">
        <f>SUM('monthly data'!KA284:KC284)</f>
        <v>667.64144195996607</v>
      </c>
      <c r="CU286" s="749">
        <f>SUM('monthly data'!KD284:KF284)</f>
        <v>641.2082041938927</v>
      </c>
      <c r="CV286" s="749">
        <f>SUM('monthly data'!KG284:KI284)</f>
        <v>746.0685730874776</v>
      </c>
      <c r="CW286" s="749">
        <f>SUM('monthly data'!KJ284:KL284)</f>
        <v>689.23920568705523</v>
      </c>
      <c r="CX286" s="749">
        <f>SUM('monthly data'!KM284:KO284)</f>
        <v>818.13052135477983</v>
      </c>
      <c r="CY286" s="749">
        <f>SUM('monthly data'!KP284:KR284)</f>
        <v>729.97762313421481</v>
      </c>
      <c r="CZ286" s="749">
        <f>SUM('monthly data'!KS284:KU284)</f>
        <v>810.5296884503756</v>
      </c>
      <c r="DA286" s="749">
        <f>SUM('monthly data'!KV284:KX284)</f>
        <v>939.96714948533258</v>
      </c>
      <c r="DB286" s="749">
        <f>SUM('monthly data'!KY284:LA284)</f>
        <v>813.89113639633888</v>
      </c>
      <c r="DC286" s="100"/>
      <c r="DD286" s="100"/>
      <c r="DE286" s="100"/>
      <c r="DF286" s="100"/>
      <c r="DG286" s="100"/>
      <c r="DH286" s="100"/>
      <c r="DI286" s="100"/>
      <c r="DJ286" s="100"/>
      <c r="DK286" s="100"/>
      <c r="DL286" s="100"/>
      <c r="DM286" s="100"/>
      <c r="DN286" s="100"/>
      <c r="DO286" s="100"/>
      <c r="DP286" s="100"/>
      <c r="DQ286" s="100"/>
      <c r="DR286" s="100"/>
      <c r="DS286" s="100"/>
      <c r="DT286" s="100"/>
      <c r="DU286" s="100"/>
      <c r="DV286" s="100"/>
      <c r="DW286" s="100"/>
      <c r="DX286" s="100"/>
      <c r="DY286" s="100"/>
      <c r="DZ286" s="100"/>
    </row>
    <row r="287" spans="1:130">
      <c r="B287" s="738" t="s">
        <v>18</v>
      </c>
      <c r="C287" s="100"/>
      <c r="D287" s="100"/>
      <c r="E287" s="100"/>
      <c r="F287" s="100"/>
      <c r="G287" s="100"/>
      <c r="H287" s="100"/>
      <c r="I287" s="100"/>
      <c r="J287" s="100"/>
      <c r="K287" s="100"/>
      <c r="L287" s="100"/>
      <c r="M287" s="100"/>
      <c r="N287" s="100"/>
      <c r="O287" s="100"/>
      <c r="P287" s="100"/>
      <c r="Q287" s="100"/>
      <c r="R287" s="100"/>
      <c r="S287" s="749">
        <f>SUM('monthly data'!AX285:AZ285)</f>
        <v>21.106794142375001</v>
      </c>
      <c r="T287" s="749">
        <f>SUM('monthly data'!BA285:BC285)</f>
        <v>21.106794142375001</v>
      </c>
      <c r="U287" s="749">
        <f>SUM('monthly data'!BD285:BF285)</f>
        <v>21.106794142375001</v>
      </c>
      <c r="V287" s="749">
        <f>SUM('monthly data'!BG285:BI285)</f>
        <v>21.106794142375001</v>
      </c>
      <c r="W287" s="749">
        <f>SUM('monthly data'!BJ285:BL285)</f>
        <v>23.262615821187499</v>
      </c>
      <c r="X287" s="749">
        <f>SUM('monthly data'!BM285:BO285)</f>
        <v>23.262615821187499</v>
      </c>
      <c r="Y287" s="749">
        <f>SUM('monthly data'!BP285:BR285)</f>
        <v>23.262615821187499</v>
      </c>
      <c r="Z287" s="749">
        <f>SUM('monthly data'!BS285:BU285)</f>
        <v>23.262615821187499</v>
      </c>
      <c r="AA287" s="749">
        <f>SUM('monthly data'!BV285:BX285)</f>
        <v>27.435243749999998</v>
      </c>
      <c r="AB287" s="749">
        <f>SUM('monthly data'!BY285:CA285)</f>
        <v>27.435243749999998</v>
      </c>
      <c r="AC287" s="749">
        <f>SUM('monthly data'!CB285:CD285)</f>
        <v>27.435243749999998</v>
      </c>
      <c r="AD287" s="749">
        <f>SUM('monthly data'!CE285:CG285)</f>
        <v>27.435243749999998</v>
      </c>
      <c r="AE287" s="749">
        <f>SUM('monthly data'!CH285:CJ285)</f>
        <v>33.565106249999999</v>
      </c>
      <c r="AF287" s="749">
        <f>SUM('monthly data'!CK285:CM285)</f>
        <v>33.565106249999999</v>
      </c>
      <c r="AG287" s="749">
        <f>SUM('monthly data'!CN285:CP285)</f>
        <v>33.565106249999999</v>
      </c>
      <c r="AH287" s="749">
        <f>SUM('monthly data'!CQ285:CS285)</f>
        <v>33.565106249999999</v>
      </c>
      <c r="AI287" s="749">
        <f>SUM('monthly data'!CT285:CV285)</f>
        <v>38.782911250000005</v>
      </c>
      <c r="AJ287" s="749">
        <f>SUM('monthly data'!CW285:CY285)</f>
        <v>38.782911250000005</v>
      </c>
      <c r="AK287" s="749">
        <f>SUM('monthly data'!CZ285:DB285)</f>
        <v>38.782911250000005</v>
      </c>
      <c r="AL287" s="749">
        <f>SUM('monthly data'!DC285:DE285)</f>
        <v>38.782911250000005</v>
      </c>
      <c r="AM287" s="749">
        <f>SUM('monthly data'!DF285:DH285)</f>
        <v>44.081612011374375</v>
      </c>
      <c r="AN287" s="749">
        <f>SUM('monthly data'!DI285:DK285)</f>
        <v>44.081612011374375</v>
      </c>
      <c r="AO287" s="749">
        <f>SUM('monthly data'!DL285:DN285)</f>
        <v>44.081612011374375</v>
      </c>
      <c r="AP287" s="749">
        <f>SUM('monthly data'!DO285:DQ285)</f>
        <v>44.081612011374375</v>
      </c>
      <c r="AQ287" s="749">
        <f>SUM('monthly data'!DR285:DT285)</f>
        <v>52.912577772748747</v>
      </c>
      <c r="AR287" s="749">
        <f>SUM('monthly data'!DU285:DW285)</f>
        <v>52.912577772748747</v>
      </c>
      <c r="AS287" s="749">
        <f>SUM('monthly data'!DX285:DZ285)</f>
        <v>52.912577772748747</v>
      </c>
      <c r="AT287" s="749">
        <f>SUM('monthly data'!EA285:EC285)</f>
        <v>52.912577772748747</v>
      </c>
      <c r="AU287" s="749">
        <f>SUM('monthly data'!ED285:EF285)</f>
        <v>62.50089576137438</v>
      </c>
      <c r="AV287" s="749">
        <f>SUM('monthly data'!EG285:EI285)</f>
        <v>62.50089576137438</v>
      </c>
      <c r="AW287" s="749">
        <f>SUM('monthly data'!EJ285:EL285)</f>
        <v>62.50089576137438</v>
      </c>
      <c r="AX287" s="749">
        <f>SUM('monthly data'!EM285:EO285)</f>
        <v>62.50089576137438</v>
      </c>
      <c r="AY287" s="749">
        <f>SUM('monthly data'!EP285:ER285)</f>
        <v>70.324308738656626</v>
      </c>
      <c r="AZ287" s="749">
        <f>SUM('monthly data'!ES285:EU285)</f>
        <v>66.943235619752173</v>
      </c>
      <c r="BA287" s="749">
        <f>SUM('monthly data'!EV285:EX285)</f>
        <v>90.686362833059903</v>
      </c>
      <c r="BB287" s="749">
        <f>SUM('monthly data'!EY285:FA285)</f>
        <v>84.682594468920001</v>
      </c>
      <c r="BC287" s="749">
        <f>SUM('monthly data'!FB285:FD285)</f>
        <v>82.855555625459303</v>
      </c>
      <c r="BD287" s="749">
        <f>SUM('monthly data'!FE285:FG285)</f>
        <v>91.088133246311514</v>
      </c>
      <c r="BE287" s="749">
        <f>SUM('monthly data'!FH285:FJ285)</f>
        <v>101.44137164336281</v>
      </c>
      <c r="BF287" s="749">
        <f>SUM('monthly data'!FK285:FM285)</f>
        <v>93.115924853069785</v>
      </c>
      <c r="BG287" s="749">
        <f>SUM('monthly data'!FN285:FP285)</f>
        <v>108.94329754899999</v>
      </c>
      <c r="BH287" s="749">
        <f>SUM('monthly data'!FQ285:FS285)</f>
        <v>97.963741015000011</v>
      </c>
      <c r="BI287" s="749">
        <f>SUM('monthly data'!FT285:FV285)</f>
        <v>107.37291809199999</v>
      </c>
      <c r="BJ287" s="749">
        <f>SUM('monthly data'!FW285:FY285)</f>
        <v>110.092946494</v>
      </c>
      <c r="BK287" s="749">
        <f>SUM('monthly data'!FZ285:GB285)</f>
        <v>119.15303493964723</v>
      </c>
      <c r="BL287" s="749">
        <f>SUM('monthly data'!GC285:GE285)</f>
        <v>123.41762211253359</v>
      </c>
      <c r="BM287" s="749">
        <f>SUM('monthly data'!GF285:GH285)</f>
        <v>124.71265512767</v>
      </c>
      <c r="BN287" s="749">
        <f>SUM('monthly data'!GI285:GK285)</f>
        <v>133.68241000034828</v>
      </c>
      <c r="BO287" s="749">
        <f>SUM('monthly data'!GL285:GN285)</f>
        <v>121.87983285</v>
      </c>
      <c r="BP287" s="749">
        <f>SUM('monthly data'!GO285:GQ285)</f>
        <v>148.11903386400002</v>
      </c>
      <c r="BQ287" s="749">
        <f>SUM('monthly data'!GR285:GT285)</f>
        <v>143.98176506799999</v>
      </c>
      <c r="BR287" s="749">
        <f>SUM('monthly data'!GU285:GW285)</f>
        <v>154.49728283282002</v>
      </c>
      <c r="BS287" s="749">
        <f>SUM('monthly data'!GX285:GZ285)</f>
        <v>151.22466395237001</v>
      </c>
      <c r="BT287" s="749">
        <f>SUM('monthly data'!HA285:HC285)</f>
        <v>165.00360318643001</v>
      </c>
      <c r="BU287" s="749">
        <f>SUM('monthly data'!HD285:HF285)</f>
        <v>152.83330000000001</v>
      </c>
      <c r="BV287" s="749">
        <f>SUM('monthly data'!HG285:HI285)</f>
        <v>166.75659864300002</v>
      </c>
      <c r="BW287" s="749">
        <f>SUM('monthly data'!HJ285:HL285)</f>
        <v>163.05391425692679</v>
      </c>
      <c r="BX287" s="749">
        <f>SUM('monthly data'!HM285:HO285)</f>
        <v>176.626100947439</v>
      </c>
      <c r="BY287" s="749">
        <f>SUM('monthly data'!HP285:HR285)</f>
        <v>173.5622931746887</v>
      </c>
      <c r="BZ287" s="749">
        <f>SUM('monthly data'!HS285:HU285)</f>
        <v>190.97808751024331</v>
      </c>
      <c r="CA287" s="749">
        <f>SUM('monthly data'!HV285:HX285)</f>
        <v>194.68033050360179</v>
      </c>
      <c r="CB287" s="749">
        <f>SUM('monthly data'!HY285:IA285)</f>
        <v>220.62594489302896</v>
      </c>
      <c r="CC287" s="749">
        <f>SUM('monthly data'!IB285:ID285)</f>
        <v>214.018990355037</v>
      </c>
      <c r="CD287" s="749">
        <f>SUM('monthly data'!IE285:IG285)</f>
        <v>212.5878158127602</v>
      </c>
      <c r="CE287" s="749">
        <f>SUM('monthly data'!IH285:IJ285)</f>
        <v>223.59363701628041</v>
      </c>
      <c r="CF287" s="749">
        <f>SUM('monthly data'!IK285:IM285)</f>
        <v>215.50979991400635</v>
      </c>
      <c r="CG287" s="749">
        <f>SUM('monthly data'!IN285:IP285)</f>
        <v>224.74078010852025</v>
      </c>
      <c r="CH287" s="749">
        <f>SUM('monthly data'!IQ285:IS285)</f>
        <v>253.42418699858115</v>
      </c>
      <c r="CI287" s="749">
        <f>SUM('monthly data'!IT285:IV285)</f>
        <v>242.7723330089392</v>
      </c>
      <c r="CJ287" s="749">
        <f>SUM('monthly data'!IW285:IY285)</f>
        <v>226.59476943570138</v>
      </c>
      <c r="CK287" s="749">
        <f>SUM('monthly data'!IZ285:JB285)</f>
        <v>270.39538393510958</v>
      </c>
      <c r="CL287" s="749">
        <f>SUM('monthly data'!JC285:JE285)</f>
        <v>280.02753003586429</v>
      </c>
      <c r="CM287" s="749">
        <f>SUM('monthly data'!JF285:JH285)</f>
        <v>257.4782089855334</v>
      </c>
      <c r="CN287" s="749">
        <f>SUM('monthly data'!JI285:JK285)</f>
        <v>327.12643534957999</v>
      </c>
      <c r="CO287" s="749">
        <f>SUM('monthly data'!JL285:JN285)</f>
        <v>327.45758398485896</v>
      </c>
      <c r="CP287" s="749">
        <f>SUM('monthly data'!JO285:JQ285)</f>
        <v>307.93017702283782</v>
      </c>
      <c r="CQ287" s="749">
        <f>SUM('monthly data'!JR285:JT285)</f>
        <v>284.08240027622156</v>
      </c>
      <c r="CR287" s="749">
        <f>SUM('monthly data'!JU285:JW285)</f>
        <v>280.24055873140486</v>
      </c>
      <c r="CS287" s="749">
        <f>SUM('monthly data'!JX285:JZ285)</f>
        <v>311.454459342988</v>
      </c>
      <c r="CT287" s="749">
        <f>SUM('monthly data'!KA285:KC285)</f>
        <v>362.57662508178237</v>
      </c>
      <c r="CU287" s="749">
        <f>SUM('monthly data'!KD285:KF285)</f>
        <v>315.62620582345005</v>
      </c>
      <c r="CV287" s="749">
        <f>SUM('monthly data'!KG285:KI285)</f>
        <v>353.94780100598825</v>
      </c>
      <c r="CW287" s="749">
        <f>SUM('monthly data'!KJ285:KL285)</f>
        <v>436.80253205970041</v>
      </c>
      <c r="CX287" s="749">
        <f>SUM('monthly data'!KM285:KO285)</f>
        <v>473.66161555158749</v>
      </c>
      <c r="CY287" s="749">
        <f>SUM('monthly data'!KP285:KR285)</f>
        <v>477.17800615645103</v>
      </c>
      <c r="CZ287" s="749">
        <f>SUM('monthly data'!KS285:KU285)</f>
        <v>513.48939642732057</v>
      </c>
      <c r="DA287" s="749">
        <f>SUM('monthly data'!KV285:KX285)</f>
        <v>542.82853277804679</v>
      </c>
      <c r="DB287" s="749">
        <f>SUM('monthly data'!KY285:LA285)</f>
        <v>499.76216283577901</v>
      </c>
      <c r="DC287" s="100"/>
      <c r="DD287" s="100"/>
      <c r="DE287" s="100"/>
      <c r="DF287" s="100"/>
      <c r="DG287" s="100"/>
      <c r="DH287" s="100"/>
      <c r="DI287" s="100"/>
      <c r="DJ287" s="100"/>
      <c r="DK287" s="100"/>
      <c r="DL287" s="100"/>
      <c r="DM287" s="100"/>
      <c r="DN287" s="100"/>
      <c r="DO287" s="100"/>
      <c r="DP287" s="100"/>
      <c r="DQ287" s="100"/>
      <c r="DR287" s="100"/>
      <c r="DS287" s="100"/>
      <c r="DT287" s="100"/>
      <c r="DU287" s="100"/>
      <c r="DV287" s="100"/>
      <c r="DW287" s="100"/>
      <c r="DX287" s="100"/>
      <c r="DY287" s="100"/>
      <c r="DZ287" s="100"/>
    </row>
    <row r="288" spans="1:130">
      <c r="B288" s="740" t="s">
        <v>39</v>
      </c>
      <c r="C288" s="100"/>
      <c r="D288" s="100"/>
      <c r="E288" s="100"/>
      <c r="F288" s="100"/>
      <c r="G288" s="100"/>
      <c r="H288" s="100"/>
      <c r="I288" s="100"/>
      <c r="J288" s="100"/>
      <c r="K288" s="100"/>
      <c r="L288" s="100"/>
      <c r="M288" s="100"/>
      <c r="N288" s="100"/>
      <c r="O288" s="100"/>
      <c r="P288" s="100"/>
      <c r="Q288" s="100"/>
      <c r="R288" s="100"/>
      <c r="S288" s="749">
        <f>SUM('monthly data'!AX286:AZ286)</f>
        <v>8.4832590550000013</v>
      </c>
      <c r="T288" s="749">
        <f>SUM('monthly data'!BA286:BC286)</f>
        <v>8.4832590550000013</v>
      </c>
      <c r="U288" s="749">
        <f>SUM('monthly data'!BD286:BF286)</f>
        <v>8.4832590550000013</v>
      </c>
      <c r="V288" s="749">
        <f>SUM('monthly data'!BG286:BI286)</f>
        <v>8.4832590550000013</v>
      </c>
      <c r="W288" s="749">
        <f>SUM('monthly data'!BJ286:BL286)</f>
        <v>9.2317201525000012</v>
      </c>
      <c r="X288" s="749">
        <f>SUM('monthly data'!BM286:BO286)</f>
        <v>9.2317201525000012</v>
      </c>
      <c r="Y288" s="749">
        <f>SUM('monthly data'!BP286:BR286)</f>
        <v>9.2317201525000012</v>
      </c>
      <c r="Z288" s="749">
        <f>SUM('monthly data'!BS286:BU286)</f>
        <v>9.2317201525000012</v>
      </c>
      <c r="AA288" s="749">
        <f>SUM('monthly data'!BV286:BX286)</f>
        <v>9.738150000000001</v>
      </c>
      <c r="AB288" s="749">
        <f>SUM('monthly data'!BY286:CA286)</f>
        <v>9.738150000000001</v>
      </c>
      <c r="AC288" s="749">
        <f>SUM('monthly data'!CB286:CD286)</f>
        <v>9.738150000000001</v>
      </c>
      <c r="AD288" s="749">
        <f>SUM('monthly data'!CE286:CG286)</f>
        <v>9.738150000000001</v>
      </c>
      <c r="AE288" s="749">
        <f>SUM('monthly data'!CH286:CJ286)</f>
        <v>10.27766875</v>
      </c>
      <c r="AF288" s="749">
        <f>SUM('monthly data'!CK286:CM286)</f>
        <v>10.27766875</v>
      </c>
      <c r="AG288" s="749">
        <f>SUM('monthly data'!CN286:CP286)</f>
        <v>10.27766875</v>
      </c>
      <c r="AH288" s="749">
        <f>SUM('monthly data'!CQ286:CS286)</f>
        <v>10.27766875</v>
      </c>
      <c r="AI288" s="749">
        <f>SUM('monthly data'!CT286:CV286)</f>
        <v>11.0712875</v>
      </c>
      <c r="AJ288" s="749">
        <f>SUM('monthly data'!CW286:CY286)</f>
        <v>11.0712875</v>
      </c>
      <c r="AK288" s="749">
        <f>SUM('monthly data'!CZ286:DB286)</f>
        <v>11.0712875</v>
      </c>
      <c r="AL288" s="749">
        <f>SUM('monthly data'!DC286:DE286)</f>
        <v>11.0712875</v>
      </c>
      <c r="AM288" s="749">
        <f>SUM('monthly data'!DF286:DH286)</f>
        <v>12.018498349375001</v>
      </c>
      <c r="AN288" s="749">
        <f>SUM('monthly data'!DI286:DK286)</f>
        <v>12.018498349375001</v>
      </c>
      <c r="AO288" s="749">
        <f>SUM('monthly data'!DL286:DN286)</f>
        <v>12.018498349375001</v>
      </c>
      <c r="AP288" s="749">
        <f>SUM('monthly data'!DO286:DQ286)</f>
        <v>12.018498349375001</v>
      </c>
      <c r="AQ288" s="749">
        <f>SUM('monthly data'!DR286:DT286)</f>
        <v>13.32213419875</v>
      </c>
      <c r="AR288" s="749">
        <f>SUM('monthly data'!DU286:DW286)</f>
        <v>13.32213419875</v>
      </c>
      <c r="AS288" s="749">
        <f>SUM('monthly data'!DX286:DZ286)</f>
        <v>13.32213419875</v>
      </c>
      <c r="AT288" s="749">
        <f>SUM('monthly data'!EA286:EC286)</f>
        <v>13.32213419875</v>
      </c>
      <c r="AU288" s="749">
        <f>SUM('monthly data'!ED286:EF286)</f>
        <v>16.025442099374999</v>
      </c>
      <c r="AV288" s="749">
        <f>SUM('monthly data'!EG286:EI286)</f>
        <v>16.025442099374999</v>
      </c>
      <c r="AW288" s="749">
        <f>SUM('monthly data'!EJ286:EL286)</f>
        <v>16.025442099374999</v>
      </c>
      <c r="AX288" s="749">
        <f>SUM('monthly data'!EM286:EO286)</f>
        <v>16.025442099374999</v>
      </c>
      <c r="AY288" s="749">
        <f>SUM('monthly data'!EP286:ER286)</f>
        <v>18.66771</v>
      </c>
      <c r="AZ288" s="749">
        <f>SUM('monthly data'!ES286:EU286)</f>
        <v>18.493400000000001</v>
      </c>
      <c r="BA288" s="749">
        <f>SUM('monthly data'!EV286:EX286)</f>
        <v>17.956469999999999</v>
      </c>
      <c r="BB288" s="749">
        <f>SUM('monthly data'!EY286:FA286)</f>
        <v>18.24334</v>
      </c>
      <c r="BC288" s="749">
        <f>SUM('monthly data'!FB286:FD286)</f>
        <v>19.634980000000002</v>
      </c>
      <c r="BD288" s="749">
        <f>SUM('monthly data'!FE286:FG286)</f>
        <v>20.435469999999999</v>
      </c>
      <c r="BE288" s="749">
        <f>SUM('monthly data'!FH286:FJ286)</f>
        <v>22.324120000000001</v>
      </c>
      <c r="BF288" s="749">
        <f>SUM('monthly data'!FK286:FM286)</f>
        <v>21.783999999999999</v>
      </c>
      <c r="BG288" s="749">
        <f>SUM('monthly data'!FN286:FP286)</f>
        <v>22.918120000000002</v>
      </c>
      <c r="BH288" s="749">
        <f>SUM('monthly data'!FQ286:FS286)</f>
        <v>23.832699999999999</v>
      </c>
      <c r="BI288" s="749">
        <f>SUM('monthly data'!FT286:FV286)</f>
        <v>25.051749999999998</v>
      </c>
      <c r="BJ288" s="749">
        <f>SUM('monthly data'!FW286:FY286)</f>
        <v>25.599709999999998</v>
      </c>
      <c r="BK288" s="749">
        <f>SUM('monthly data'!FZ286:GB286)</f>
        <v>26.55836</v>
      </c>
      <c r="BL288" s="749">
        <f>SUM('monthly data'!GC286:GE286)</f>
        <v>29.631129999999999</v>
      </c>
      <c r="BM288" s="749">
        <f>SUM('monthly data'!GF286:GH286)</f>
        <v>28.869160000000001</v>
      </c>
      <c r="BN288" s="749">
        <f>SUM('monthly data'!GI286:GK286)</f>
        <v>31.315649999999998</v>
      </c>
      <c r="BO288" s="749">
        <f>SUM('monthly data'!GL286:GN286)</f>
        <v>29.18824</v>
      </c>
      <c r="BP288" s="749">
        <f>SUM('monthly data'!GO286:GQ286)</f>
        <v>32.473749999999995</v>
      </c>
      <c r="BQ288" s="749">
        <f>SUM('monthly data'!GR286:GT286)</f>
        <v>34.005929999999999</v>
      </c>
      <c r="BR288" s="749">
        <f>SUM('monthly data'!GU286:GW286)</f>
        <v>34.716839999999998</v>
      </c>
      <c r="BS288" s="749">
        <f>SUM('monthly data'!GX286:GZ286)</f>
        <v>32.876260000000002</v>
      </c>
      <c r="BT288" s="749">
        <f>SUM('monthly data'!HA286:HC286)</f>
        <v>43.091709999999999</v>
      </c>
      <c r="BU288" s="749">
        <f>SUM('monthly data'!HD286:HF286)</f>
        <v>38.877499999999998</v>
      </c>
      <c r="BV288" s="749">
        <f>SUM('monthly data'!HG286:HI286)</f>
        <v>43.874031372999994</v>
      </c>
      <c r="BW288" s="749">
        <f>SUM('monthly data'!HJ286:HL286)</f>
        <v>41.692030862000003</v>
      </c>
      <c r="BX288" s="749">
        <f>SUM('monthly data'!HM286:HO286)</f>
        <v>44.455945221999997</v>
      </c>
      <c r="BY288" s="749">
        <f>SUM('monthly data'!HP286:HR286)</f>
        <v>45.076116945999999</v>
      </c>
      <c r="BZ288" s="749">
        <f>SUM('monthly data'!HS286:HU286)</f>
        <v>47.796742127999998</v>
      </c>
      <c r="CA288" s="749">
        <f>SUM('monthly data'!HV286:HX286)</f>
        <v>46.793518440999996</v>
      </c>
      <c r="CB288" s="749">
        <f>SUM('monthly data'!HY286:IA286)</f>
        <v>48.205691949000006</v>
      </c>
      <c r="CC288" s="749">
        <f>SUM('monthly data'!IB286:ID286)</f>
        <v>52.335936163</v>
      </c>
      <c r="CD288" s="749">
        <f>SUM('monthly data'!IE286:IG286)</f>
        <v>49.451497187000001</v>
      </c>
      <c r="CE288" s="749">
        <f>SUM('monthly data'!IH286:IJ286)</f>
        <v>52.243148180999995</v>
      </c>
      <c r="CF288" s="749">
        <f>SUM('monthly data'!IK286:IM286)</f>
        <v>49.736614715999998</v>
      </c>
      <c r="CG288" s="749">
        <f>SUM('monthly data'!IN286:IP286)</f>
        <v>58.120547226999996</v>
      </c>
      <c r="CH288" s="749">
        <f>SUM('monthly data'!IQ286:IS286)</f>
        <v>57.189610015</v>
      </c>
      <c r="CI288" s="749">
        <f>SUM('monthly data'!IT286:IV286)</f>
        <v>61.931993864999995</v>
      </c>
      <c r="CJ288" s="749">
        <f>SUM('monthly data'!IW286:IY286)</f>
        <v>65.093086084999996</v>
      </c>
      <c r="CK288" s="749">
        <f>SUM('monthly data'!IZ286:JB286)</f>
        <v>73.921212893999993</v>
      </c>
      <c r="CL288" s="749">
        <f>SUM('monthly data'!JC286:JE286)</f>
        <v>74.163988673000006</v>
      </c>
      <c r="CM288" s="749">
        <f>SUM('monthly data'!JF286:JH286)</f>
        <v>68.093177329</v>
      </c>
      <c r="CN288" s="749">
        <f>SUM('monthly data'!JI286:JK286)</f>
        <v>101.91333165099999</v>
      </c>
      <c r="CO288" s="749">
        <f>SUM('monthly data'!JL286:JN286)</f>
        <v>84.881944930000003</v>
      </c>
      <c r="CP288" s="749">
        <f>SUM('monthly data'!JO286:JQ286)</f>
        <v>74.176055554000001</v>
      </c>
      <c r="CQ288" s="749">
        <f>SUM('monthly data'!JR286:JT286)</f>
        <v>83.493336552000002</v>
      </c>
      <c r="CR288" s="749">
        <f>SUM('monthly data'!JU286:JW286)</f>
        <v>81.739129982999998</v>
      </c>
      <c r="CS288" s="749">
        <f>SUM('monthly data'!JX286:JZ286)</f>
        <v>86.053433920000003</v>
      </c>
      <c r="CT288" s="749">
        <f>SUM('monthly data'!KA286:KC286)</f>
        <v>82.531441986999994</v>
      </c>
      <c r="CU288" s="749">
        <f>SUM('monthly data'!KD286:KF286)</f>
        <v>87.671382160999997</v>
      </c>
      <c r="CV288" s="749">
        <f>SUM('monthly data'!KG286:KI286)</f>
        <v>109.895006384</v>
      </c>
      <c r="CW288" s="749">
        <f>SUM('monthly data'!KJ286:KL286)</f>
        <v>71.112908336000004</v>
      </c>
      <c r="CX288" s="749">
        <f>SUM('monthly data'!KM286:KO286)</f>
        <v>62.819895344999999</v>
      </c>
      <c r="CY288" s="749">
        <f>SUM('monthly data'!KP286:KR286)</f>
        <v>70.766716122000005</v>
      </c>
      <c r="CZ288" s="749">
        <f>SUM('monthly data'!KS286:KU286)</f>
        <v>61.627545104000006</v>
      </c>
      <c r="DA288" s="749">
        <f>SUM('monthly data'!KV286:KX286)</f>
        <v>79.438473001999995</v>
      </c>
      <c r="DB288" s="749">
        <f>SUM('monthly data'!KY286:LA286)</f>
        <v>70.338038976999997</v>
      </c>
      <c r="DC288" s="100"/>
      <c r="DD288" s="100"/>
      <c r="DE288" s="100"/>
      <c r="DF288" s="100"/>
      <c r="DG288" s="100"/>
      <c r="DH288" s="100"/>
      <c r="DI288" s="100"/>
      <c r="DJ288" s="100"/>
      <c r="DK288" s="100"/>
      <c r="DL288" s="100"/>
      <c r="DM288" s="100"/>
      <c r="DN288" s="100"/>
      <c r="DO288" s="100"/>
      <c r="DP288" s="100"/>
      <c r="DQ288" s="100"/>
      <c r="DR288" s="100"/>
      <c r="DS288" s="100"/>
      <c r="DT288" s="100"/>
      <c r="DU288" s="100"/>
      <c r="DV288" s="100"/>
      <c r="DW288" s="100"/>
      <c r="DX288" s="100"/>
      <c r="DY288" s="100"/>
      <c r="DZ288" s="100"/>
    </row>
    <row r="289" spans="1:130">
      <c r="B289" s="740" t="s">
        <v>40</v>
      </c>
      <c r="C289" s="100"/>
      <c r="D289" s="100"/>
      <c r="E289" s="100"/>
      <c r="F289" s="100"/>
      <c r="G289" s="100"/>
      <c r="H289" s="100"/>
      <c r="I289" s="100"/>
      <c r="J289" s="100"/>
      <c r="K289" s="100"/>
      <c r="L289" s="100"/>
      <c r="M289" s="100"/>
      <c r="N289" s="100"/>
      <c r="O289" s="100"/>
      <c r="P289" s="100"/>
      <c r="Q289" s="100"/>
      <c r="R289" s="100"/>
      <c r="S289" s="749">
        <f>SUM('monthly data'!AX287:AZ287)</f>
        <v>6.3836860289999997</v>
      </c>
      <c r="T289" s="749">
        <f>SUM('monthly data'!BA287:BC287)</f>
        <v>6.3836860289999997</v>
      </c>
      <c r="U289" s="749">
        <f>SUM('monthly data'!BD287:BF287)</f>
        <v>6.3836860289999997</v>
      </c>
      <c r="V289" s="749">
        <f>SUM('monthly data'!BG287:BI287)</f>
        <v>6.3836860289999997</v>
      </c>
      <c r="W289" s="749">
        <f>SUM('monthly data'!BJ287:BL287)</f>
        <v>6.5616648895000012</v>
      </c>
      <c r="X289" s="749">
        <f>SUM('monthly data'!BM287:BO287)</f>
        <v>6.5616648895000012</v>
      </c>
      <c r="Y289" s="749">
        <f>SUM('monthly data'!BP287:BR287)</f>
        <v>6.5616648895000012</v>
      </c>
      <c r="Z289" s="749">
        <f>SUM('monthly data'!BS287:BU287)</f>
        <v>6.5616648895000012</v>
      </c>
      <c r="AA289" s="749">
        <f>SUM('monthly data'!BV287:BX287)</f>
        <v>7.5046687500000004</v>
      </c>
      <c r="AB289" s="749">
        <f>SUM('monthly data'!BY287:CA287)</f>
        <v>7.5046687500000004</v>
      </c>
      <c r="AC289" s="749">
        <f>SUM('monthly data'!CB287:CD287)</f>
        <v>7.5046687500000004</v>
      </c>
      <c r="AD289" s="749">
        <f>SUM('monthly data'!CE287:CG287)</f>
        <v>7.5046687500000004</v>
      </c>
      <c r="AE289" s="749">
        <f>SUM('monthly data'!CH287:CJ287)</f>
        <v>9.1141062500000007</v>
      </c>
      <c r="AF289" s="749">
        <f>SUM('monthly data'!CK287:CM287)</f>
        <v>9.1141062500000007</v>
      </c>
      <c r="AG289" s="749">
        <f>SUM('monthly data'!CN287:CP287)</f>
        <v>9.1141062500000007</v>
      </c>
      <c r="AH289" s="749">
        <f>SUM('monthly data'!CQ287:CS287)</f>
        <v>9.1141062500000007</v>
      </c>
      <c r="AI289" s="749">
        <f>SUM('monthly data'!CT287:CV287)</f>
        <v>10.811037500000001</v>
      </c>
      <c r="AJ289" s="749">
        <f>SUM('monthly data'!CW287:CY287)</f>
        <v>10.811037500000001</v>
      </c>
      <c r="AK289" s="749">
        <f>SUM('monthly data'!CZ287:DB287)</f>
        <v>10.811037500000001</v>
      </c>
      <c r="AL289" s="749">
        <f>SUM('monthly data'!DC287:DE287)</f>
        <v>10.811037500000001</v>
      </c>
      <c r="AM289" s="749">
        <f>SUM('monthly data'!DF287:DH287)</f>
        <v>12.794784983374374</v>
      </c>
      <c r="AN289" s="749">
        <f>SUM('monthly data'!DI287:DK287)</f>
        <v>12.794784983374374</v>
      </c>
      <c r="AO289" s="749">
        <f>SUM('monthly data'!DL287:DN287)</f>
        <v>12.794784983374374</v>
      </c>
      <c r="AP289" s="749">
        <f>SUM('monthly data'!DO287:DQ287)</f>
        <v>12.794784983374374</v>
      </c>
      <c r="AQ289" s="749">
        <f>SUM('monthly data'!DR287:DT287)</f>
        <v>15.503682466748749</v>
      </c>
      <c r="AR289" s="749">
        <f>SUM('monthly data'!DU287:DW287)</f>
        <v>15.503682466748749</v>
      </c>
      <c r="AS289" s="749">
        <f>SUM('monthly data'!DX287:DZ287)</f>
        <v>15.503682466748749</v>
      </c>
      <c r="AT289" s="749">
        <f>SUM('monthly data'!EA287:EC287)</f>
        <v>15.503682466748749</v>
      </c>
      <c r="AU289" s="749">
        <f>SUM('monthly data'!ED287:EF287)</f>
        <v>16.800922483374375</v>
      </c>
      <c r="AV289" s="749">
        <f>SUM('monthly data'!EG287:EI287)</f>
        <v>16.800922483374375</v>
      </c>
      <c r="AW289" s="749">
        <f>SUM('monthly data'!EJ287:EL287)</f>
        <v>16.800922483374375</v>
      </c>
      <c r="AX289" s="749">
        <f>SUM('monthly data'!EM287:EO287)</f>
        <v>16.800922483374375</v>
      </c>
      <c r="AY289" s="749">
        <f>SUM('monthly data'!EP287:ER287)</f>
        <v>16.962440000000001</v>
      </c>
      <c r="AZ289" s="749">
        <f>SUM('monthly data'!ES287:EU287)</f>
        <v>13.757810000000001</v>
      </c>
      <c r="BA289" s="749">
        <f>SUM('monthly data'!EV287:EX287)</f>
        <v>22.046659999999999</v>
      </c>
      <c r="BB289" s="749">
        <f>SUM('monthly data'!EY287:FA287)</f>
        <v>24.745349999999998</v>
      </c>
      <c r="BC289" s="749">
        <f>SUM('monthly data'!FB287:FD287)</f>
        <v>17.688659999999999</v>
      </c>
      <c r="BD289" s="749">
        <f>SUM('monthly data'!FE287:FG287)</f>
        <v>17.435400000000001</v>
      </c>
      <c r="BE289" s="749">
        <f>SUM('monthly data'!FH287:FJ287)</f>
        <v>21.795119999999997</v>
      </c>
      <c r="BF289" s="749">
        <f>SUM('monthly data'!FK287:FM287)</f>
        <v>23.40767</v>
      </c>
      <c r="BG289" s="749">
        <f>SUM('monthly data'!FN287:FP287)</f>
        <v>27.449919999999999</v>
      </c>
      <c r="BH289" s="749">
        <f>SUM('monthly data'!FQ287:FS287)</f>
        <v>31.236099999999997</v>
      </c>
      <c r="BI289" s="749">
        <f>SUM('monthly data'!FT287:FV287)</f>
        <v>22.479649999999999</v>
      </c>
      <c r="BJ289" s="749">
        <f>SUM('monthly data'!FW287:FY287)</f>
        <v>23.640829999999998</v>
      </c>
      <c r="BK289" s="749">
        <f>SUM('monthly data'!FZ287:GB287)</f>
        <v>30.35041</v>
      </c>
      <c r="BL289" s="749">
        <f>SUM('monthly data'!GC287:GE287)</f>
        <v>30.7288</v>
      </c>
      <c r="BM289" s="749">
        <f>SUM('monthly data'!GF287:GH287)</f>
        <v>24.620139999999999</v>
      </c>
      <c r="BN289" s="749">
        <f>SUM('monthly data'!GI287:GK287)</f>
        <v>32.960790000000003</v>
      </c>
      <c r="BO289" s="749">
        <f>SUM('monthly data'!GL287:GN287)</f>
        <v>25.43225</v>
      </c>
      <c r="BP289" s="749">
        <f>SUM('monthly data'!GO287:GQ287)</f>
        <v>42.233949999999993</v>
      </c>
      <c r="BQ289" s="749">
        <f>SUM('monthly data'!GR287:GT287)</f>
        <v>35.376750000000001</v>
      </c>
      <c r="BR289" s="749">
        <f>SUM('monthly data'!GU287:GW287)</f>
        <v>33.835369999999998</v>
      </c>
      <c r="BS289" s="749">
        <f>SUM('monthly data'!GX287:GZ287)</f>
        <v>32.181809999999999</v>
      </c>
      <c r="BT289" s="749">
        <f>SUM('monthly data'!HA287:HC287)</f>
        <v>50.654269999999997</v>
      </c>
      <c r="BU289" s="749">
        <f>SUM('monthly data'!HD287:HF287)</f>
        <v>26.765699999999999</v>
      </c>
      <c r="BV289" s="749">
        <f>SUM('monthly data'!HG287:HI287)</f>
        <v>34.574451442000004</v>
      </c>
      <c r="BW289" s="749">
        <f>SUM('monthly data'!HJ287:HL287)</f>
        <v>38.302198183000002</v>
      </c>
      <c r="BX289" s="749">
        <f>SUM('monthly data'!HM287:HO287)</f>
        <v>44.954485340999994</v>
      </c>
      <c r="BY289" s="749">
        <f>SUM('monthly data'!HP287:HR287)</f>
        <v>31.191243356000001</v>
      </c>
      <c r="BZ289" s="749">
        <f>SUM('monthly data'!HS287:HU287)</f>
        <v>33.185009474000005</v>
      </c>
      <c r="CA289" s="749">
        <f>SUM('monthly data'!HV287:HX287)</f>
        <v>39.053348429000003</v>
      </c>
      <c r="CB289" s="749">
        <f>SUM('monthly data'!HY287:IA287)</f>
        <v>39.086483341000005</v>
      </c>
      <c r="CC289" s="749">
        <f>SUM('monthly data'!IB287:ID287)</f>
        <v>44.034020560000002</v>
      </c>
      <c r="CD289" s="749">
        <f>SUM('monthly data'!IE287:IG287)</f>
        <v>56.144786230999998</v>
      </c>
      <c r="CE289" s="749">
        <f>SUM('monthly data'!IH287:IJ287)</f>
        <v>54.891905170000001</v>
      </c>
      <c r="CF289" s="749">
        <f>SUM('monthly data'!IK287:IM287)</f>
        <v>34.786726395999999</v>
      </c>
      <c r="CG289" s="749">
        <f>SUM('monthly data'!IN287:IP287)</f>
        <v>47.145300257999999</v>
      </c>
      <c r="CH289" s="749">
        <f>SUM('monthly data'!IQ287:IS287)</f>
        <v>52.553532822999998</v>
      </c>
      <c r="CI289" s="749">
        <f>SUM('monthly data'!IT287:IV287)</f>
        <v>47.519319107000001</v>
      </c>
      <c r="CJ289" s="749">
        <f>SUM('monthly data'!IW287:IY287)</f>
        <v>33.403260621999998</v>
      </c>
      <c r="CK289" s="749">
        <f>SUM('monthly data'!IZ287:JB287)</f>
        <v>54.941276277</v>
      </c>
      <c r="CL289" s="749">
        <f>SUM('monthly data'!JC287:JE287)</f>
        <v>44.231961704999996</v>
      </c>
      <c r="CM289" s="749">
        <f>SUM('monthly data'!JF287:JH287)</f>
        <v>49.565859545999999</v>
      </c>
      <c r="CN289" s="749">
        <f>SUM('monthly data'!JI287:JK287)</f>
        <v>70.412775577000005</v>
      </c>
      <c r="CO289" s="749">
        <f>SUM('monthly data'!JL287:JN287)</f>
        <v>67.052111287000002</v>
      </c>
      <c r="CP289" s="749">
        <f>SUM('monthly data'!JO287:JQ287)</f>
        <v>50.697837131999997</v>
      </c>
      <c r="CQ289" s="749">
        <f>SUM('monthly data'!JR287:JT287)</f>
        <v>47.421376199999997</v>
      </c>
      <c r="CR289" s="749">
        <f>SUM('monthly data'!JU287:JW287)</f>
        <v>51.109336783000003</v>
      </c>
      <c r="CS289" s="749">
        <f>SUM('monthly data'!JX287:JZ287)</f>
        <v>60.211425725999995</v>
      </c>
      <c r="CT289" s="749">
        <f>SUM('monthly data'!KA287:KC287)</f>
        <v>58.056732474</v>
      </c>
      <c r="CU289" s="749">
        <f>SUM('monthly data'!KD287:KF287)</f>
        <v>57.573456368999999</v>
      </c>
      <c r="CV289" s="749">
        <f>SUM('monthly data'!KG287:KI287)</f>
        <v>54.010569791000002</v>
      </c>
      <c r="CW289" s="749">
        <f>SUM('monthly data'!KJ287:KL287)</f>
        <v>111.86758425350013</v>
      </c>
      <c r="CX289" s="749">
        <f>SUM('monthly data'!KM287:KO287)</f>
        <v>111.35461839550001</v>
      </c>
      <c r="CY289" s="749">
        <f>SUM('monthly data'!KP287:KR287)</f>
        <v>175.54495475300001</v>
      </c>
      <c r="CZ289" s="749">
        <f>SUM('monthly data'!KS287:KU287)</f>
        <v>173.57953200900002</v>
      </c>
      <c r="DA289" s="749">
        <f>SUM('monthly data'!KV287:KX287)</f>
        <v>161.65111312900001</v>
      </c>
      <c r="DB289" s="749">
        <f>SUM('monthly data'!KY287:LA287)</f>
        <v>127.146617561</v>
      </c>
      <c r="DC289" s="100"/>
      <c r="DD289" s="100"/>
      <c r="DE289" s="100"/>
      <c r="DF289" s="100"/>
      <c r="DG289" s="100"/>
      <c r="DH289" s="100"/>
      <c r="DI289" s="100"/>
      <c r="DJ289" s="100"/>
      <c r="DK289" s="100"/>
      <c r="DL289" s="100"/>
      <c r="DM289" s="100"/>
      <c r="DN289" s="100"/>
      <c r="DO289" s="100"/>
      <c r="DP289" s="100"/>
      <c r="DQ289" s="100"/>
      <c r="DR289" s="100"/>
      <c r="DS289" s="100"/>
      <c r="DT289" s="100"/>
      <c r="DU289" s="100"/>
      <c r="DV289" s="100"/>
      <c r="DW289" s="100"/>
      <c r="DX289" s="100"/>
      <c r="DY289" s="100"/>
      <c r="DZ289" s="100"/>
    </row>
    <row r="290" spans="1:130">
      <c r="A290" t="s">
        <v>1469</v>
      </c>
      <c r="B290" s="743" t="s">
        <v>1423</v>
      </c>
      <c r="C290" s="100"/>
      <c r="D290" s="100"/>
      <c r="E290" s="100"/>
      <c r="F290" s="100"/>
      <c r="G290" s="100"/>
      <c r="H290" s="100"/>
      <c r="I290" s="100"/>
      <c r="J290" s="100"/>
      <c r="K290" s="100"/>
      <c r="L290" s="100"/>
      <c r="M290" s="100"/>
      <c r="N290" s="100"/>
      <c r="O290" s="100"/>
      <c r="P290" s="100"/>
      <c r="Q290" s="100"/>
      <c r="R290" s="100"/>
      <c r="S290" s="749">
        <f>SUM('monthly data'!AX288:AZ288)</f>
        <v>1.479739215875</v>
      </c>
      <c r="T290" s="749">
        <f>SUM('monthly data'!BA288:BC288)</f>
        <v>1.479739215875</v>
      </c>
      <c r="U290" s="749">
        <f>SUM('monthly data'!BD288:BF288)</f>
        <v>1.479739215875</v>
      </c>
      <c r="V290" s="749">
        <f>SUM('monthly data'!BG288:BI288)</f>
        <v>1.479739215875</v>
      </c>
      <c r="W290" s="749">
        <f>SUM('monthly data'!BJ288:BL288)</f>
        <v>1.3563571079374999</v>
      </c>
      <c r="X290" s="749">
        <f>SUM('monthly data'!BM288:BO288)</f>
        <v>1.3563571079374999</v>
      </c>
      <c r="Y290" s="749">
        <f>SUM('monthly data'!BP288:BR288)</f>
        <v>1.3563571079374999</v>
      </c>
      <c r="Z290" s="749">
        <f>SUM('monthly data'!BS288:BU288)</f>
        <v>1.3563571079374999</v>
      </c>
      <c r="AA290" s="749">
        <f>SUM('monthly data'!BV288:BX288)</f>
        <v>1.46055</v>
      </c>
      <c r="AB290" s="749">
        <f>SUM('monthly data'!BY288:CA288)</f>
        <v>1.46055</v>
      </c>
      <c r="AC290" s="749">
        <f>SUM('monthly data'!CB288:CD288)</f>
        <v>1.46055</v>
      </c>
      <c r="AD290" s="749">
        <f>SUM('monthly data'!CE288:CG288)</f>
        <v>1.46055</v>
      </c>
      <c r="AE290" s="749">
        <f>SUM('monthly data'!CH288:CJ288)</f>
        <v>1.8645624999999999</v>
      </c>
      <c r="AF290" s="749">
        <f>SUM('monthly data'!CK288:CM288)</f>
        <v>1.8645624999999999</v>
      </c>
      <c r="AG290" s="749">
        <f>SUM('monthly data'!CN288:CP288)</f>
        <v>1.8645624999999999</v>
      </c>
      <c r="AH290" s="749">
        <f>SUM('monthly data'!CQ288:CS288)</f>
        <v>1.8645624999999999</v>
      </c>
      <c r="AI290" s="749">
        <f>SUM('monthly data'!CT288:CV288)</f>
        <v>2.44658</v>
      </c>
      <c r="AJ290" s="749">
        <f>SUM('monthly data'!CW288:CY288)</f>
        <v>2.44658</v>
      </c>
      <c r="AK290" s="749">
        <f>SUM('monthly data'!CZ288:DB288)</f>
        <v>2.44658</v>
      </c>
      <c r="AL290" s="749">
        <f>SUM('monthly data'!DC288:DE288)</f>
        <v>2.44658</v>
      </c>
      <c r="AM290" s="749">
        <f>SUM('monthly data'!DF288:DH288)</f>
        <v>2.8375911786249999</v>
      </c>
      <c r="AN290" s="749">
        <f>SUM('monthly data'!DI288:DK288)</f>
        <v>2.8375911786249999</v>
      </c>
      <c r="AO290" s="749">
        <f>SUM('monthly data'!DL288:DN288)</f>
        <v>2.8375911786249999</v>
      </c>
      <c r="AP290" s="749">
        <f>SUM('monthly data'!DO288:DQ288)</f>
        <v>2.8375911786249999</v>
      </c>
      <c r="AQ290" s="749">
        <f>SUM('monthly data'!DR288:DT288)</f>
        <v>2.8854048572500002</v>
      </c>
      <c r="AR290" s="749">
        <f>SUM('monthly data'!DU288:DW288)</f>
        <v>2.8854048572500002</v>
      </c>
      <c r="AS290" s="749">
        <f>SUM('monthly data'!DX288:DZ288)</f>
        <v>2.8854048572500002</v>
      </c>
      <c r="AT290" s="749">
        <f>SUM('monthly data'!EA288:EC288)</f>
        <v>2.8854048572500002</v>
      </c>
      <c r="AU290" s="749">
        <f>SUM('monthly data'!ED288:EF288)</f>
        <v>3.0280999286249997</v>
      </c>
      <c r="AV290" s="749">
        <f>SUM('monthly data'!EG288:EI288)</f>
        <v>3.0280999286249997</v>
      </c>
      <c r="AW290" s="749">
        <f>SUM('monthly data'!EJ288:EL288)</f>
        <v>3.0280999286249997</v>
      </c>
      <c r="AX290" s="749">
        <f>SUM('monthly data'!EM288:EO288)</f>
        <v>3.0280999286249997</v>
      </c>
      <c r="AY290" s="749">
        <f>SUM('monthly data'!EP288:ER288)</f>
        <v>0.76477440200000002</v>
      </c>
      <c r="AZ290" s="749">
        <f>SUM('monthly data'!ES288:EU288)</f>
        <v>0.76646999999999998</v>
      </c>
      <c r="BA290" s="749">
        <f>SUM('monthly data'!EV288:EX288)</f>
        <v>1.6276300000000001</v>
      </c>
      <c r="BB290" s="749">
        <f>SUM('monthly data'!EY288:FA288)</f>
        <v>5.5553938439999992</v>
      </c>
      <c r="BC290" s="749">
        <f>SUM('monthly data'!FB288:FD288)</f>
        <v>1.6529</v>
      </c>
      <c r="BD290" s="749">
        <f>SUM('monthly data'!FE288:FG288)</f>
        <v>2.285706797</v>
      </c>
      <c r="BE290" s="749">
        <f>SUM('monthly data'!FH288:FJ288)</f>
        <v>2.2531599999999998</v>
      </c>
      <c r="BF290" s="749">
        <f>SUM('monthly data'!FK288:FM288)</f>
        <v>2.66303</v>
      </c>
      <c r="BG290" s="749">
        <f>SUM('monthly data'!FN288:FP288)</f>
        <v>1.09131</v>
      </c>
      <c r="BH290" s="749">
        <f>SUM('monthly data'!FQ288:FS288)</f>
        <v>1.4322299999999999</v>
      </c>
      <c r="BI290" s="749">
        <f>SUM('monthly data'!FT288:FV288)</f>
        <v>2.5144599999999997</v>
      </c>
      <c r="BJ290" s="749">
        <f>SUM('monthly data'!FW288:FY288)</f>
        <v>2.31155</v>
      </c>
      <c r="BK290" s="749">
        <f>SUM('monthly data'!FZ288:GB288)</f>
        <v>2.4242599999999999</v>
      </c>
      <c r="BL290" s="749">
        <f>SUM('monthly data'!GC288:GE288)</f>
        <v>2.2855600000000003</v>
      </c>
      <c r="BM290" s="749">
        <f>SUM('monthly data'!GF288:GH288)</f>
        <v>2.8029200000000003</v>
      </c>
      <c r="BN290" s="749">
        <f>SUM('monthly data'!GI288:GK288)</f>
        <v>2.6032700000000002</v>
      </c>
      <c r="BO290" s="749">
        <f>SUM('monthly data'!GL288:GN288)</f>
        <v>1.8433600000000001</v>
      </c>
      <c r="BP290" s="749">
        <f>SUM('monthly data'!GO288:GQ288)</f>
        <v>3.6895299999999995</v>
      </c>
      <c r="BQ290" s="749">
        <f>SUM('monthly data'!GR288:GT288)</f>
        <v>3.2909009820000001</v>
      </c>
      <c r="BR290" s="749">
        <f>SUM('monthly data'!GU288:GW288)</f>
        <v>3.630701739</v>
      </c>
      <c r="BS290" s="749">
        <f>SUM('monthly data'!GX288:GZ288)</f>
        <v>3.9371</v>
      </c>
      <c r="BT290" s="749">
        <f>SUM('monthly data'!HA288:HC288)</f>
        <v>2.0186700000000002</v>
      </c>
      <c r="BU290" s="749">
        <f>SUM('monthly data'!HD288:HF288)</f>
        <v>3.3113000000000001</v>
      </c>
      <c r="BV290" s="749">
        <f>SUM('monthly data'!HG288:HI288)</f>
        <v>0</v>
      </c>
      <c r="BW290" s="749">
        <f>SUM('monthly data'!HJ288:HL288)</f>
        <v>0</v>
      </c>
      <c r="BX290" s="749">
        <f>SUM('monthly data'!HM288:HO288)</f>
        <v>0</v>
      </c>
      <c r="BY290" s="749">
        <f>SUM('monthly data'!HP288:HR288)</f>
        <v>5.3771429791750203</v>
      </c>
      <c r="BZ290" s="749">
        <f>SUM('monthly data'!HS288:HU288)</f>
        <v>4.5156558843491528</v>
      </c>
      <c r="CA290" s="749">
        <f>SUM('monthly data'!HV288:HX288)</f>
        <v>3.8879176593734375</v>
      </c>
      <c r="CB290" s="749">
        <f>SUM('monthly data'!HY288:IA288)</f>
        <v>4.2616360679674035</v>
      </c>
      <c r="CC290" s="749">
        <f>SUM('monthly data'!IB288:ID288)</f>
        <v>4.1805357602156219</v>
      </c>
      <c r="CD290" s="749">
        <f>SUM('monthly data'!IE288:IG288)</f>
        <v>4.1400525779999997</v>
      </c>
      <c r="CE290" s="749">
        <f>SUM('monthly data'!IH288:IJ288)</f>
        <v>4.6203738336361511</v>
      </c>
      <c r="CF290" s="749">
        <f>SUM('monthly data'!IK288:IM288)</f>
        <v>5.3071719333638754</v>
      </c>
      <c r="CG290" s="749">
        <f>SUM('monthly data'!IN288:IP288)</f>
        <v>6.0629194972506966</v>
      </c>
      <c r="CH290" s="749">
        <f>SUM('monthly data'!IQ288:IS288)</f>
        <v>6.3942959915811031</v>
      </c>
      <c r="CI290" s="749">
        <f>SUM('monthly data'!IT288:IV288)</f>
        <v>6.288097618000001</v>
      </c>
      <c r="CJ290" s="749">
        <f>SUM('monthly data'!IW288:IY288)</f>
        <v>6.6060607880453457</v>
      </c>
      <c r="CK290" s="749">
        <f>SUM('monthly data'!IZ288:JB288)</f>
        <v>9.4380875727239602</v>
      </c>
      <c r="CL290" s="749">
        <f>SUM('monthly data'!JC288:JE288)</f>
        <v>9.6830976531966879</v>
      </c>
      <c r="CM290" s="749">
        <f>SUM('monthly data'!JF288:JH288)</f>
        <v>10.590761463110384</v>
      </c>
      <c r="CN290" s="749">
        <f>SUM('monthly data'!JI288:JK288)</f>
        <v>10.876110360040634</v>
      </c>
      <c r="CO290" s="749">
        <f>SUM('monthly data'!JL288:JN288)</f>
        <v>12.390090325808112</v>
      </c>
      <c r="CP290" s="749">
        <f>SUM('monthly data'!JO288:JQ288)</f>
        <v>12.258985854410344</v>
      </c>
      <c r="CQ290" s="749">
        <f>SUM('monthly data'!JR288:JT288)</f>
        <v>13.555304230068261</v>
      </c>
      <c r="CR290" s="749">
        <f>SUM('monthly data'!JU288:JW288)</f>
        <v>13.171635473718371</v>
      </c>
      <c r="CS290" s="749">
        <f>SUM('monthly data'!JX288:JZ288)</f>
        <v>12.832092876954107</v>
      </c>
      <c r="CT290" s="749">
        <f>SUM('monthly data'!KA288:KC288)</f>
        <v>14.629451506319093</v>
      </c>
      <c r="CU290" s="749">
        <f>SUM('monthly data'!KD288:KF288)</f>
        <v>13.778120931000002</v>
      </c>
      <c r="CV290" s="749">
        <f>SUM('monthly data'!KG288:KI288)</f>
        <v>13.543585620000002</v>
      </c>
      <c r="CW290" s="749">
        <f>SUM('monthly data'!KJ288:KL288)</f>
        <v>15.356410832999998</v>
      </c>
      <c r="CX290" s="749">
        <f>SUM('monthly data'!KM288:KO288)</f>
        <v>23.723921498999999</v>
      </c>
      <c r="CY290" s="749">
        <f>SUM('monthly data'!KP288:KR288)</f>
        <v>19.732541673</v>
      </c>
      <c r="CZ290" s="749">
        <f>SUM('monthly data'!KS288:KU288)</f>
        <v>19.488916398999997</v>
      </c>
      <c r="DA290" s="749">
        <f>SUM('monthly data'!KV288:KX288)</f>
        <v>27.183289321999997</v>
      </c>
      <c r="DB290" s="749">
        <f>SUM('monthly data'!KY288:LA288)</f>
        <v>23.880587033999998</v>
      </c>
      <c r="DC290" s="100"/>
      <c r="DD290" s="100"/>
      <c r="DE290" s="100"/>
      <c r="DF290" s="100"/>
      <c r="DG290" s="100"/>
      <c r="DH290" s="100"/>
      <c r="DI290" s="100"/>
      <c r="DJ290" s="100"/>
      <c r="DK290" s="100"/>
      <c r="DL290" s="100"/>
      <c r="DM290" s="100"/>
      <c r="DN290" s="100"/>
      <c r="DO290" s="100"/>
      <c r="DP290" s="100"/>
      <c r="DQ290" s="100"/>
      <c r="DR290" s="100"/>
      <c r="DS290" s="100"/>
      <c r="DT290" s="100"/>
      <c r="DU290" s="100"/>
      <c r="DV290" s="100"/>
      <c r="DW290" s="100"/>
      <c r="DX290" s="100"/>
      <c r="DY290" s="100"/>
      <c r="DZ290" s="100"/>
    </row>
    <row r="291" spans="1:130">
      <c r="A291" t="s">
        <v>1470</v>
      </c>
      <c r="B291" s="743" t="s">
        <v>1422</v>
      </c>
      <c r="C291" s="100"/>
      <c r="D291" s="100"/>
      <c r="E291" s="100"/>
      <c r="F291" s="100"/>
      <c r="G291" s="100"/>
      <c r="H291" s="100"/>
      <c r="I291" s="100"/>
      <c r="J291" s="100"/>
      <c r="K291" s="100"/>
      <c r="L291" s="100"/>
      <c r="M291" s="100"/>
      <c r="N291" s="100"/>
      <c r="O291" s="100"/>
      <c r="P291" s="100"/>
      <c r="Q291" s="100"/>
      <c r="R291" s="100"/>
      <c r="S291" s="749">
        <f>SUM('monthly data'!AX289:AZ289)</f>
        <v>0</v>
      </c>
      <c r="T291" s="749">
        <f>SUM('monthly data'!BA289:BC289)</f>
        <v>0</v>
      </c>
      <c r="U291" s="749">
        <f>SUM('monthly data'!BD289:BF289)</f>
        <v>0</v>
      </c>
      <c r="V291" s="749">
        <f>SUM('monthly data'!BG289:BI289)</f>
        <v>0</v>
      </c>
      <c r="W291" s="749">
        <f>SUM('monthly data'!BJ289:BL289)</f>
        <v>0</v>
      </c>
      <c r="X291" s="749">
        <f>SUM('monthly data'!BM289:BO289)</f>
        <v>0</v>
      </c>
      <c r="Y291" s="749">
        <f>SUM('monthly data'!BP289:BR289)</f>
        <v>0</v>
      </c>
      <c r="Z291" s="749">
        <f>SUM('monthly data'!BS289:BU289)</f>
        <v>0</v>
      </c>
      <c r="AA291" s="749">
        <f>SUM('monthly data'!BV289:BX289)</f>
        <v>0</v>
      </c>
      <c r="AB291" s="749">
        <f>SUM('monthly data'!BY289:CA289)</f>
        <v>0</v>
      </c>
      <c r="AC291" s="749">
        <f>SUM('monthly data'!CB289:CD289)</f>
        <v>0</v>
      </c>
      <c r="AD291" s="749">
        <f>SUM('monthly data'!CE289:CG289)</f>
        <v>0</v>
      </c>
      <c r="AE291" s="749">
        <f>SUM('monthly data'!CH289:CJ289)</f>
        <v>0</v>
      </c>
      <c r="AF291" s="749">
        <f>SUM('monthly data'!CK289:CM289)</f>
        <v>0</v>
      </c>
      <c r="AG291" s="749">
        <f>SUM('monthly data'!CN289:CP289)</f>
        <v>0</v>
      </c>
      <c r="AH291" s="749">
        <f>SUM('monthly data'!CQ289:CS289)</f>
        <v>0</v>
      </c>
      <c r="AI291" s="749">
        <f>SUM('monthly data'!CT289:CV289)</f>
        <v>0</v>
      </c>
      <c r="AJ291" s="749">
        <f>SUM('monthly data'!CW289:CY289)</f>
        <v>0</v>
      </c>
      <c r="AK291" s="749">
        <f>SUM('monthly data'!CZ289:DB289)</f>
        <v>0</v>
      </c>
      <c r="AL291" s="749">
        <f>SUM('monthly data'!DC289:DE289)</f>
        <v>0</v>
      </c>
      <c r="AM291" s="749">
        <f>SUM('monthly data'!DF289:DH289)</f>
        <v>0</v>
      </c>
      <c r="AN291" s="749">
        <f>SUM('monthly data'!DI289:DK289)</f>
        <v>0</v>
      </c>
      <c r="AO291" s="749">
        <f>SUM('monthly data'!DL289:DN289)</f>
        <v>0</v>
      </c>
      <c r="AP291" s="749">
        <f>SUM('monthly data'!DO289:DQ289)</f>
        <v>0</v>
      </c>
      <c r="AQ291" s="749">
        <f>SUM('monthly data'!DR289:DT289)</f>
        <v>0</v>
      </c>
      <c r="AR291" s="749">
        <f>SUM('monthly data'!DU289:DW289)</f>
        <v>0</v>
      </c>
      <c r="AS291" s="749">
        <f>SUM('monthly data'!DX289:DZ289)</f>
        <v>0</v>
      </c>
      <c r="AT291" s="749">
        <f>SUM('monthly data'!EA289:EC289)</f>
        <v>0</v>
      </c>
      <c r="AU291" s="749">
        <f>SUM('monthly data'!ED289:EF289)</f>
        <v>0</v>
      </c>
      <c r="AV291" s="749">
        <f>SUM('monthly data'!EG289:EI289)</f>
        <v>0</v>
      </c>
      <c r="AW291" s="749">
        <f>SUM('monthly data'!EJ289:EL289)</f>
        <v>0</v>
      </c>
      <c r="AX291" s="749">
        <f>SUM('monthly data'!EM289:EO289)</f>
        <v>0</v>
      </c>
      <c r="AY291" s="749">
        <f>SUM('monthly data'!EP289:ER289)</f>
        <v>0.53010433665662804</v>
      </c>
      <c r="AZ291" s="749">
        <f>SUM('monthly data'!ES289:EU289)</f>
        <v>1.2022456197521718</v>
      </c>
      <c r="BA291" s="749">
        <f>SUM('monthly data'!EV289:EX289)</f>
        <v>0.46015283305990007</v>
      </c>
      <c r="BB291" s="749">
        <f>SUM('monthly data'!EY289:FA289)</f>
        <v>7.403062492000001E-2</v>
      </c>
      <c r="BC291" s="749">
        <f>SUM('monthly data'!FB289:FD289)</f>
        <v>0.5493656254592999</v>
      </c>
      <c r="BD291" s="749">
        <f>SUM('monthly data'!FE289:FG289)</f>
        <v>1.3877464493114999</v>
      </c>
      <c r="BE291" s="749">
        <f>SUM('monthly data'!FH289:FJ289)</f>
        <v>0.5434616433627999</v>
      </c>
      <c r="BF291" s="749">
        <f>SUM('monthly data'!FK289:FM289)</f>
        <v>1.2769048530698002</v>
      </c>
      <c r="BG291" s="749">
        <f>SUM('monthly data'!FN289:FP289)</f>
        <v>0.66456754900000004</v>
      </c>
      <c r="BH291" s="749">
        <f>SUM('monthly data'!FQ289:FS289)</f>
        <v>1.4587610149999999</v>
      </c>
      <c r="BI291" s="749">
        <f>SUM('monthly data'!FT289:FV289)</f>
        <v>0.68426809200000005</v>
      </c>
      <c r="BJ291" s="749">
        <f>SUM('monthly data'!FW289:FY289)</f>
        <v>1.255026494</v>
      </c>
      <c r="BK291" s="749">
        <f>SUM('monthly data'!FZ289:GB289)</f>
        <v>0.81353493964722001</v>
      </c>
      <c r="BL291" s="749">
        <f>SUM('monthly data'!GC289:GE289)</f>
        <v>1.4912421125336</v>
      </c>
      <c r="BM291" s="749">
        <f>SUM('monthly data'!GF289:GH289)</f>
        <v>0.84343512767000006</v>
      </c>
      <c r="BN291" s="749">
        <f>SUM('monthly data'!GI289:GK289)</f>
        <v>1.4110300003482998</v>
      </c>
      <c r="BO291" s="749">
        <f>SUM('monthly data'!GL289:GN289)</f>
        <v>1.3728528500000001</v>
      </c>
      <c r="BP291" s="749">
        <f>SUM('monthly data'!GO289:GQ289)</f>
        <v>0.96019386399999995</v>
      </c>
      <c r="BQ291" s="749">
        <f>SUM('monthly data'!GR289:GT289)</f>
        <v>1.5668340860000001</v>
      </c>
      <c r="BR291" s="749">
        <f>SUM('monthly data'!GU289:GW289)</f>
        <v>0.99599109381999995</v>
      </c>
      <c r="BS291" s="749">
        <f>SUM('monthly data'!GX289:GZ289)</f>
        <v>1.6731239523699999</v>
      </c>
      <c r="BT291" s="749">
        <f>SUM('monthly data'!HA289:HC289)</f>
        <v>0.97625318642999992</v>
      </c>
      <c r="BU291" s="749">
        <f>SUM('monthly data'!HD289:HF289)</f>
        <v>1.5017</v>
      </c>
      <c r="BV291" s="749">
        <f>SUM('monthly data'!HG289:HI289)</f>
        <v>0</v>
      </c>
      <c r="BW291" s="749">
        <f>SUM('monthly data'!HJ289:HL289)</f>
        <v>2.3757611229268005</v>
      </c>
      <c r="BX291" s="749">
        <f>SUM('monthly data'!HM289:HO289)</f>
        <v>2.1035807114389873</v>
      </c>
      <c r="BY291" s="749">
        <f>SUM('monthly data'!HP289:HR289)</f>
        <v>1.8792575985136883</v>
      </c>
      <c r="BZ291" s="749">
        <f>SUM('monthly data'!HS289:HU289)</f>
        <v>10.369324827894177</v>
      </c>
      <c r="CA291" s="749">
        <f>SUM('monthly data'!HV289:HX289)</f>
        <v>2.1064545952283296</v>
      </c>
      <c r="CB291" s="749">
        <f>SUM('monthly data'!HY289:IA289)</f>
        <v>11.176415188061526</v>
      </c>
      <c r="CC291" s="749">
        <f>SUM('monthly data'!IB289:ID289)</f>
        <v>2.3784037238213944</v>
      </c>
      <c r="CD291" s="749">
        <f>SUM('monthly data'!IE289:IG289)</f>
        <v>11.22938193876019</v>
      </c>
      <c r="CE291" s="749">
        <f>SUM('monthly data'!IH289:IJ289)</f>
        <v>2.1023149306442606</v>
      </c>
      <c r="CF291" s="749">
        <f>SUM('monthly data'!IK289:IM289)</f>
        <v>11.900551686642483</v>
      </c>
      <c r="CG291" s="749">
        <f>SUM('monthly data'!IN289:IP289)</f>
        <v>3.338922375024</v>
      </c>
      <c r="CH291" s="749">
        <f>SUM('monthly data'!IQ289:IS289)</f>
        <v>11.819294436000002</v>
      </c>
      <c r="CI291" s="749">
        <f>SUM('monthly data'!IT289:IV289)</f>
        <v>3.8724093539392133</v>
      </c>
      <c r="CJ291" s="749">
        <f>SUM('monthly data'!IW289:IY289)</f>
        <v>12.31661339965604</v>
      </c>
      <c r="CK291" s="749">
        <f>SUM('monthly data'!IZ289:JB289)</f>
        <v>5.3206302813856237</v>
      </c>
      <c r="CL291" s="749">
        <f>SUM('monthly data'!JC289:JE289)</f>
        <v>13.171114056667612</v>
      </c>
      <c r="CM291" s="749">
        <f>SUM('monthly data'!JF289:JH289)</f>
        <v>5.7463248364230042</v>
      </c>
      <c r="CN291" s="749">
        <f>SUM('monthly data'!JI289:JK289)</f>
        <v>12.700550228719413</v>
      </c>
      <c r="CO291" s="749">
        <f>SUM('monthly data'!JL289:JN289)</f>
        <v>7.6699731950508312</v>
      </c>
      <c r="CP291" s="749">
        <f>SUM('monthly data'!JO289:JQ289)</f>
        <v>13.339931741427483</v>
      </c>
      <c r="CQ291" s="749">
        <f>SUM('monthly data'!JR289:JT289)</f>
        <v>6.1802398031218821</v>
      </c>
      <c r="CR291" s="749">
        <f>SUM('monthly data'!JU289:JW289)</f>
        <v>15.636832697877903</v>
      </c>
      <c r="CS291" s="749">
        <f>SUM('monthly data'!JX289:JZ289)</f>
        <v>6.3695515060338996</v>
      </c>
      <c r="CT291" s="749">
        <f>SUM('monthly data'!KA289:KC289)</f>
        <v>16.715245283463311</v>
      </c>
      <c r="CU291" s="749">
        <f>SUM('monthly data'!KD289:KF289)</f>
        <v>8.7075301229500468</v>
      </c>
      <c r="CV291" s="749">
        <f>SUM('monthly data'!KG289:KI289)</f>
        <v>16.095889800488266</v>
      </c>
      <c r="CW291" s="749">
        <f>SUM('monthly data'!KJ289:KL289)</f>
        <v>9.8897048632003148</v>
      </c>
      <c r="CX291" s="749">
        <f>SUM('monthly data'!KM289:KO289)</f>
        <v>18.549704709087507</v>
      </c>
      <c r="CY291" s="749">
        <f>SUM('monthly data'!KP289:KR289)</f>
        <v>11.979854470451006</v>
      </c>
      <c r="CZ291" s="749">
        <f>SUM('monthly data'!KS289:KU289)</f>
        <v>20.397749879320553</v>
      </c>
      <c r="DA291" s="749">
        <f>SUM('monthly data'!KV289:KX289)</f>
        <v>12.406831338046846</v>
      </c>
      <c r="DB291" s="749">
        <f>SUM('monthly data'!KY289:LA289)</f>
        <v>20.374418571778996</v>
      </c>
      <c r="DC291" s="100"/>
      <c r="DD291" s="100"/>
      <c r="DE291" s="100"/>
      <c r="DF291" s="100"/>
      <c r="DG291" s="100"/>
      <c r="DH291" s="100"/>
      <c r="DI291" s="100"/>
      <c r="DJ291" s="100"/>
      <c r="DK291" s="100"/>
      <c r="DL291" s="100"/>
      <c r="DM291" s="100"/>
      <c r="DN291" s="100"/>
      <c r="DO291" s="100"/>
      <c r="DP291" s="100"/>
      <c r="DQ291" s="100"/>
      <c r="DR291" s="100"/>
      <c r="DS291" s="100"/>
      <c r="DT291" s="100"/>
      <c r="DU291" s="100"/>
      <c r="DV291" s="100"/>
      <c r="DW291" s="100"/>
      <c r="DX291" s="100"/>
      <c r="DY291" s="100"/>
      <c r="DZ291" s="100"/>
    </row>
    <row r="292" spans="1:130">
      <c r="B292" s="740" t="s">
        <v>42</v>
      </c>
      <c r="C292" s="100"/>
      <c r="D292" s="100"/>
      <c r="E292" s="100"/>
      <c r="F292" s="100"/>
      <c r="G292" s="100"/>
      <c r="H292" s="100"/>
      <c r="I292" s="100"/>
      <c r="J292" s="100"/>
      <c r="K292" s="100"/>
      <c r="L292" s="100"/>
      <c r="M292" s="100"/>
      <c r="N292" s="100"/>
      <c r="O292" s="100"/>
      <c r="P292" s="100"/>
      <c r="Q292" s="100"/>
      <c r="R292" s="100"/>
      <c r="S292" s="749">
        <f>SUM('monthly data'!AX290:AZ290)</f>
        <v>2.7079522075</v>
      </c>
      <c r="T292" s="749">
        <f>SUM('monthly data'!BA290:BC290)</f>
        <v>2.7079522075</v>
      </c>
      <c r="U292" s="749">
        <f>SUM('monthly data'!BD290:BF290)</f>
        <v>2.7079522075</v>
      </c>
      <c r="V292" s="749">
        <f>SUM('monthly data'!BG290:BI290)</f>
        <v>2.7079522075</v>
      </c>
      <c r="W292" s="749">
        <f>SUM('monthly data'!BJ290:BL290)</f>
        <v>3.0431198537499999</v>
      </c>
      <c r="X292" s="749">
        <f>SUM('monthly data'!BM290:BO290)</f>
        <v>3.0431198537499999</v>
      </c>
      <c r="Y292" s="749">
        <f>SUM('monthly data'!BP290:BR290)</f>
        <v>3.0431198537499999</v>
      </c>
      <c r="Z292" s="749">
        <f>SUM('monthly data'!BS290:BU290)</f>
        <v>3.0431198537499999</v>
      </c>
      <c r="AA292" s="749">
        <f>SUM('monthly data'!BV290:BX290)</f>
        <v>3.8651187499999997</v>
      </c>
      <c r="AB292" s="749">
        <f>SUM('monthly data'!BY290:CA290)</f>
        <v>3.8651187499999997</v>
      </c>
      <c r="AC292" s="749">
        <f>SUM('monthly data'!CB290:CD290)</f>
        <v>3.8651187499999997</v>
      </c>
      <c r="AD292" s="749">
        <f>SUM('monthly data'!CE290:CG290)</f>
        <v>3.8651187499999997</v>
      </c>
      <c r="AE292" s="749">
        <f>SUM('monthly data'!CH290:CJ290)</f>
        <v>4.8914749999999998</v>
      </c>
      <c r="AF292" s="749">
        <f>SUM('monthly data'!CK290:CM290)</f>
        <v>4.8914749999999998</v>
      </c>
      <c r="AG292" s="749">
        <f>SUM('monthly data'!CN290:CP290)</f>
        <v>4.8914749999999998</v>
      </c>
      <c r="AH292" s="749">
        <f>SUM('monthly data'!CQ290:CS290)</f>
        <v>4.8914749999999998</v>
      </c>
      <c r="AI292" s="749">
        <f>SUM('monthly data'!CT290:CV290)</f>
        <v>6.3942375000000009</v>
      </c>
      <c r="AJ292" s="749">
        <f>SUM('monthly data'!CW290:CY290)</f>
        <v>6.3942375000000009</v>
      </c>
      <c r="AK292" s="749">
        <f>SUM('monthly data'!CZ290:DB290)</f>
        <v>6.3942375000000009</v>
      </c>
      <c r="AL292" s="749">
        <f>SUM('monthly data'!DC290:DE290)</f>
        <v>6.3942375000000009</v>
      </c>
      <c r="AM292" s="749">
        <f>SUM('monthly data'!DF290:DH290)</f>
        <v>9.4211312500000002</v>
      </c>
      <c r="AN292" s="749">
        <f>SUM('monthly data'!DI290:DK290)</f>
        <v>9.4211312500000002</v>
      </c>
      <c r="AO292" s="749">
        <f>SUM('monthly data'!DL290:DN290)</f>
        <v>9.4211312500000002</v>
      </c>
      <c r="AP292" s="749">
        <f>SUM('monthly data'!DO290:DQ290)</f>
        <v>9.4211312500000002</v>
      </c>
      <c r="AQ292" s="749">
        <f>SUM('monthly data'!DR290:DT290)</f>
        <v>13.532531250000002</v>
      </c>
      <c r="AR292" s="749">
        <f>SUM('monthly data'!DU290:DW290)</f>
        <v>13.532531250000002</v>
      </c>
      <c r="AS292" s="749">
        <f>SUM('monthly data'!DX290:DZ290)</f>
        <v>13.532531250000002</v>
      </c>
      <c r="AT292" s="749">
        <f>SUM('monthly data'!EA290:EC290)</f>
        <v>13.532531250000002</v>
      </c>
      <c r="AU292" s="749">
        <f>SUM('monthly data'!ED290:EF290)</f>
        <v>18.141981250000001</v>
      </c>
      <c r="AV292" s="749">
        <f>SUM('monthly data'!EG290:EI290)</f>
        <v>18.141981250000001</v>
      </c>
      <c r="AW292" s="749">
        <f>SUM('monthly data'!EJ290:EL290)</f>
        <v>18.141981250000001</v>
      </c>
      <c r="AX292" s="749">
        <f>SUM('monthly data'!EM290:EO290)</f>
        <v>18.141981250000001</v>
      </c>
      <c r="AY292" s="749">
        <f>SUM('monthly data'!EP290:ER290)</f>
        <v>22.052130000000002</v>
      </c>
      <c r="AZ292" s="749">
        <f>SUM('monthly data'!ES290:EU290)</f>
        <v>24.20391</v>
      </c>
      <c r="BA292" s="749">
        <f>SUM('monthly data'!EV290:EX290)</f>
        <v>31.025410000000001</v>
      </c>
      <c r="BB292" s="749">
        <f>SUM('monthly data'!EY290:FA290)</f>
        <v>26.552500000000002</v>
      </c>
      <c r="BC292" s="749">
        <f>SUM('monthly data'!FB290:FD290)</f>
        <v>30.688970000000001</v>
      </c>
      <c r="BD292" s="749">
        <f>SUM('monthly data'!FE290:FG290)</f>
        <v>33.527639999999998</v>
      </c>
      <c r="BE292" s="749">
        <f>SUM('monthly data'!FH290:FJ290)</f>
        <v>36.509419999999999</v>
      </c>
      <c r="BF292" s="749">
        <f>SUM('monthly data'!FK290:FM290)</f>
        <v>29.719769999999997</v>
      </c>
      <c r="BG292" s="749">
        <f>SUM('monthly data'!FN290:FP290)</f>
        <v>41.853520000000003</v>
      </c>
      <c r="BH292" s="749">
        <f>SUM('monthly data'!FQ290:FS290)</f>
        <v>33.300339999999998</v>
      </c>
      <c r="BI292" s="749">
        <f>SUM('monthly data'!FT290:FV290)</f>
        <v>41.198389999999996</v>
      </c>
      <c r="BJ292" s="749">
        <f>SUM('monthly data'!FW290:FY290)</f>
        <v>46.087900000000005</v>
      </c>
      <c r="BK292" s="749">
        <f>SUM('monthly data'!FZ290:GB290)</f>
        <v>44.964560000000006</v>
      </c>
      <c r="BL292" s="749">
        <f>SUM('monthly data'!GC290:GE290)</f>
        <v>48.44314</v>
      </c>
      <c r="BM292" s="749">
        <f>SUM('monthly data'!GF290:GH290)</f>
        <v>49.370280000000001</v>
      </c>
      <c r="BN292" s="749">
        <f>SUM('monthly data'!GI290:GK290)</f>
        <v>46.748099999999994</v>
      </c>
      <c r="BO292" s="749">
        <f>SUM('monthly data'!GL290:GN290)</f>
        <v>49.946449999999999</v>
      </c>
      <c r="BP292" s="749">
        <f>SUM('monthly data'!GO290:GQ290)</f>
        <v>51.821280000000002</v>
      </c>
      <c r="BQ292" s="749">
        <f>SUM('monthly data'!GR290:GT290)</f>
        <v>54.011070000000004</v>
      </c>
      <c r="BR292" s="749">
        <f>SUM('monthly data'!GU290:GW290)</f>
        <v>64.523110000000003</v>
      </c>
      <c r="BS292" s="749">
        <f>SUM('monthly data'!GX290:GZ290)</f>
        <v>53.802759999999999</v>
      </c>
      <c r="BT292" s="749">
        <f>SUM('monthly data'!HA290:HC290)</f>
        <v>53.063919999999996</v>
      </c>
      <c r="BU292" s="749">
        <f>SUM('monthly data'!HD290:HF290)</f>
        <v>65.051699999999997</v>
      </c>
      <c r="BV292" s="749">
        <f>SUM('monthly data'!HG290:HI290)</f>
        <v>68.993102450000009</v>
      </c>
      <c r="BW292" s="749">
        <f>SUM('monthly data'!HJ290:HL290)</f>
        <v>59.595829246999998</v>
      </c>
      <c r="BX292" s="749">
        <f>SUM('monthly data'!HM290:HO290)</f>
        <v>62.893578893000004</v>
      </c>
      <c r="BY292" s="749">
        <f>SUM('monthly data'!HP290:HR290)</f>
        <v>78.484113831999991</v>
      </c>
      <c r="BZ292" s="749">
        <f>SUM('monthly data'!HS290:HU290)</f>
        <v>72.651313549999998</v>
      </c>
      <c r="CA292" s="749">
        <f>SUM('monthly data'!HV290:HX290)</f>
        <v>69.748415631</v>
      </c>
      <c r="CB292" s="749">
        <f>SUM('monthly data'!HY290:IA290)</f>
        <v>65.892369031000001</v>
      </c>
      <c r="CC292" s="749">
        <f>SUM('monthly data'!IB290:ID290)</f>
        <v>77.169546182000005</v>
      </c>
      <c r="CD292" s="749">
        <f>SUM('monthly data'!IE290:IG290)</f>
        <v>63.192865196</v>
      </c>
      <c r="CE292" s="749">
        <f>SUM('monthly data'!IH290:IJ290)</f>
        <v>60.911340547999998</v>
      </c>
      <c r="CF292" s="749">
        <f>SUM('monthly data'!IK290:IM290)</f>
        <v>63.489486827999997</v>
      </c>
      <c r="CG292" s="749">
        <f>SUM('monthly data'!IN290:IP290)</f>
        <v>68.735862297245546</v>
      </c>
      <c r="CH292" s="749">
        <f>SUM('monthly data'!IQ290:IS290)</f>
        <v>89.806554640000002</v>
      </c>
      <c r="CI292" s="749">
        <f>SUM('monthly data'!IT290:IV290)</f>
        <v>79.854059991</v>
      </c>
      <c r="CJ292" s="749">
        <f>SUM('monthly data'!IW290:IY290)</f>
        <v>70.268342537999999</v>
      </c>
      <c r="CK292" s="749">
        <f>SUM('monthly data'!IZ290:JB290)</f>
        <v>75.491676463000005</v>
      </c>
      <c r="CL292" s="749">
        <f>SUM('monthly data'!JC290:JE290)</f>
        <v>86.681211488000002</v>
      </c>
      <c r="CM292" s="749">
        <f>SUM('monthly data'!JF290:JH290)</f>
        <v>94.822763598999998</v>
      </c>
      <c r="CN292" s="749">
        <f>SUM('monthly data'!JI290:JK290)</f>
        <v>103.90776360981999</v>
      </c>
      <c r="CO292" s="749">
        <f>SUM('monthly data'!JL290:JN290)</f>
        <v>90.811465596000005</v>
      </c>
      <c r="CP292" s="749">
        <f>SUM('monthly data'!JO290:JQ290)</f>
        <v>98.151417471000002</v>
      </c>
      <c r="CQ292" s="749">
        <f>SUM('monthly data'!JR290:JT290)</f>
        <v>105.48170773003142</v>
      </c>
      <c r="CR292" s="749">
        <f>SUM('monthly data'!JU290:JW290)</f>
        <v>88.652884970808572</v>
      </c>
      <c r="CS292" s="749">
        <f>SUM('monthly data'!JX290:JZ290)</f>
        <v>92.780830438999999</v>
      </c>
      <c r="CT292" s="749">
        <f>SUM('monthly data'!KA290:KC290)</f>
        <v>131.880814762</v>
      </c>
      <c r="CU292" s="749">
        <f>SUM('monthly data'!KD290:KF290)</f>
        <v>95.869497796999994</v>
      </c>
      <c r="CV292" s="749">
        <f>SUM('monthly data'!KG290:KI290)</f>
        <v>86.699854321999993</v>
      </c>
      <c r="CW292" s="749">
        <f>SUM('monthly data'!KJ290:KL290)</f>
        <v>181.16766570999999</v>
      </c>
      <c r="CX292" s="749">
        <f>SUM('monthly data'!KM290:KO290)</f>
        <v>215.27095082400004</v>
      </c>
      <c r="CY292" s="749">
        <f>SUM('monthly data'!KP290:KR290)</f>
        <v>163.69426741199999</v>
      </c>
      <c r="CZ292" s="749">
        <f>SUM('monthly data'!KS290:KU290)</f>
        <v>218.85616958599999</v>
      </c>
      <c r="DA292" s="749">
        <f>SUM('monthly data'!KV290:KX290)</f>
        <v>224.33830349899998</v>
      </c>
      <c r="DB292" s="749">
        <f>SUM('monthly data'!KY290:LA290)</f>
        <v>229.82253092000002</v>
      </c>
      <c r="DC292" s="100"/>
      <c r="DD292" s="100"/>
      <c r="DE292" s="100"/>
      <c r="DF292" s="100"/>
      <c r="DG292" s="100"/>
      <c r="DH292" s="100"/>
      <c r="DI292" s="100"/>
      <c r="DJ292" s="100"/>
      <c r="DK292" s="100"/>
      <c r="DL292" s="100"/>
      <c r="DM292" s="100"/>
      <c r="DN292" s="100"/>
      <c r="DO292" s="100"/>
      <c r="DP292" s="100"/>
      <c r="DQ292" s="100"/>
      <c r="DR292" s="100"/>
      <c r="DS292" s="100"/>
      <c r="DT292" s="100"/>
      <c r="DU292" s="100"/>
      <c r="DV292" s="100"/>
      <c r="DW292" s="100"/>
      <c r="DX292" s="100"/>
      <c r="DY292" s="100"/>
      <c r="DZ292" s="100"/>
    </row>
    <row r="293" spans="1:130">
      <c r="B293" s="743" t="s">
        <v>1424</v>
      </c>
      <c r="C293" s="100"/>
      <c r="D293" s="100"/>
      <c r="E293" s="100"/>
      <c r="F293" s="100"/>
      <c r="G293" s="100"/>
      <c r="H293" s="100"/>
      <c r="I293" s="100"/>
      <c r="J293" s="100"/>
      <c r="K293" s="100"/>
      <c r="L293" s="100"/>
      <c r="M293" s="100"/>
      <c r="N293" s="100"/>
      <c r="O293" s="100"/>
      <c r="P293" s="100"/>
      <c r="Q293" s="100"/>
      <c r="R293" s="100"/>
      <c r="S293" s="749">
        <f>SUM('monthly data'!AX291:AZ291)</f>
        <v>0</v>
      </c>
      <c r="T293" s="749">
        <f>SUM('monthly data'!BA291:BC291)</f>
        <v>0</v>
      </c>
      <c r="U293" s="749">
        <f>SUM('monthly data'!BD291:BF291)</f>
        <v>0</v>
      </c>
      <c r="V293" s="749">
        <f>SUM('monthly data'!BG291:BI291)</f>
        <v>0</v>
      </c>
      <c r="W293" s="749">
        <f>SUM('monthly data'!BJ291:BL291)</f>
        <v>0</v>
      </c>
      <c r="X293" s="749">
        <f>SUM('monthly data'!BM291:BO291)</f>
        <v>0</v>
      </c>
      <c r="Y293" s="749">
        <f>SUM('monthly data'!BP291:BR291)</f>
        <v>0</v>
      </c>
      <c r="Z293" s="749">
        <f>SUM('monthly data'!BS291:BU291)</f>
        <v>0</v>
      </c>
      <c r="AA293" s="749">
        <f>SUM('monthly data'!BV291:BX291)</f>
        <v>0</v>
      </c>
      <c r="AB293" s="749">
        <f>SUM('monthly data'!BY291:CA291)</f>
        <v>0</v>
      </c>
      <c r="AC293" s="749">
        <f>SUM('monthly data'!CB291:CD291)</f>
        <v>0</v>
      </c>
      <c r="AD293" s="749">
        <f>SUM('monthly data'!CE291:CG291)</f>
        <v>0</v>
      </c>
      <c r="AE293" s="749">
        <f>SUM('monthly data'!CH291:CJ291)</f>
        <v>0</v>
      </c>
      <c r="AF293" s="749">
        <f>SUM('monthly data'!CK291:CM291)</f>
        <v>0</v>
      </c>
      <c r="AG293" s="749">
        <f>SUM('monthly data'!CN291:CP291)</f>
        <v>0</v>
      </c>
      <c r="AH293" s="749">
        <f>SUM('monthly data'!CQ291:CS291)</f>
        <v>0</v>
      </c>
      <c r="AI293" s="749">
        <f>SUM('monthly data'!CT291:CV291)</f>
        <v>0</v>
      </c>
      <c r="AJ293" s="749">
        <f>SUM('monthly data'!CW291:CY291)</f>
        <v>0</v>
      </c>
      <c r="AK293" s="749">
        <f>SUM('monthly data'!CZ291:DB291)</f>
        <v>0</v>
      </c>
      <c r="AL293" s="749">
        <f>SUM('monthly data'!DC291:DE291)</f>
        <v>0</v>
      </c>
      <c r="AM293" s="749">
        <f>SUM('monthly data'!DF291:DH291)</f>
        <v>0</v>
      </c>
      <c r="AN293" s="749">
        <f>SUM('monthly data'!DI291:DK291)</f>
        <v>0</v>
      </c>
      <c r="AO293" s="749">
        <f>SUM('monthly data'!DL291:DN291)</f>
        <v>0</v>
      </c>
      <c r="AP293" s="749">
        <f>SUM('monthly data'!DO291:DQ291)</f>
        <v>0</v>
      </c>
      <c r="AQ293" s="749">
        <f>SUM('monthly data'!DR291:DT291)</f>
        <v>0</v>
      </c>
      <c r="AR293" s="749">
        <f>SUM('monthly data'!DU291:DW291)</f>
        <v>0</v>
      </c>
      <c r="AS293" s="749">
        <f>SUM('monthly data'!DX291:DZ291)</f>
        <v>0</v>
      </c>
      <c r="AT293" s="749">
        <f>SUM('monthly data'!EA291:EC291)</f>
        <v>0</v>
      </c>
      <c r="AU293" s="749">
        <f>SUM('monthly data'!ED291:EF291)</f>
        <v>0</v>
      </c>
      <c r="AV293" s="749">
        <f>SUM('monthly data'!EG291:EI291)</f>
        <v>0</v>
      </c>
      <c r="AW293" s="749">
        <f>SUM('monthly data'!EJ291:EL291)</f>
        <v>0</v>
      </c>
      <c r="AX293" s="749">
        <f>SUM('monthly data'!EM291:EO291)</f>
        <v>0</v>
      </c>
      <c r="AY293" s="749">
        <f>SUM('monthly data'!EP291:ER291)</f>
        <v>11.347150000000001</v>
      </c>
      <c r="AZ293" s="749">
        <f>SUM('monthly data'!ES291:EU291)</f>
        <v>8.519400000000001</v>
      </c>
      <c r="BA293" s="749">
        <f>SUM('monthly data'!EV291:EX291)</f>
        <v>17.570039999999999</v>
      </c>
      <c r="BB293" s="749">
        <f>SUM('monthly data'!EY291:FA291)</f>
        <v>9.5119799999999994</v>
      </c>
      <c r="BC293" s="749">
        <f>SUM('monthly data'!FB291:FD291)</f>
        <v>12.64068</v>
      </c>
      <c r="BD293" s="749">
        <f>SUM('monthly data'!FE291:FG291)</f>
        <v>16.016170000000002</v>
      </c>
      <c r="BE293" s="749">
        <f>SUM('monthly data'!FH291:FJ291)</f>
        <v>18.016090000000002</v>
      </c>
      <c r="BF293" s="749">
        <f>SUM('monthly data'!FK291:FM291)</f>
        <v>14.26455</v>
      </c>
      <c r="BG293" s="749">
        <f>SUM('monthly data'!FN291:FP291)</f>
        <v>14.965859999999999</v>
      </c>
      <c r="BH293" s="749">
        <f>SUM('monthly data'!FQ291:FS291)</f>
        <v>6.7036100000000003</v>
      </c>
      <c r="BI293" s="749">
        <f>SUM('monthly data'!FT291:FV291)</f>
        <v>15.444399999999998</v>
      </c>
      <c r="BJ293" s="749">
        <f>SUM('monthly data'!FW291:FY291)</f>
        <v>11.197929999999999</v>
      </c>
      <c r="BK293" s="749">
        <f>SUM('monthly data'!FZ291:GB291)</f>
        <v>14.041910000000001</v>
      </c>
      <c r="BL293" s="749">
        <f>SUM('monthly data'!GC291:GE291)</f>
        <v>10.83775</v>
      </c>
      <c r="BM293" s="749">
        <f>SUM('monthly data'!GF291:GH291)</f>
        <v>18.206720000000001</v>
      </c>
      <c r="BN293" s="749">
        <f>SUM('monthly data'!GI291:GK291)</f>
        <v>18.64357</v>
      </c>
      <c r="BO293" s="749">
        <f>SUM('monthly data'!GL291:GN291)</f>
        <v>14.096679999999999</v>
      </c>
      <c r="BP293" s="749">
        <f>SUM('monthly data'!GO291:GQ291)</f>
        <v>16.940329999999999</v>
      </c>
      <c r="BQ293" s="749">
        <f>SUM('monthly data'!GR291:GT291)</f>
        <v>15.73028</v>
      </c>
      <c r="BR293" s="749">
        <f>SUM('monthly data'!GU291:GW291)</f>
        <v>16.795270000000002</v>
      </c>
      <c r="BS293" s="749">
        <f>SUM('monthly data'!GX291:GZ291)</f>
        <v>26.753610000000002</v>
      </c>
      <c r="BT293" s="749">
        <f>SUM('monthly data'!HA291:HC291)</f>
        <v>15.198780000000001</v>
      </c>
      <c r="BU293" s="749">
        <f>SUM('monthly data'!HD291:HF291)</f>
        <v>17.325399999999998</v>
      </c>
      <c r="BV293" s="749">
        <f>SUM('monthly data'!HG291:HI291)</f>
        <v>19.315013378000003</v>
      </c>
      <c r="BW293" s="749">
        <f>SUM('monthly data'!HJ291:HL291)</f>
        <v>21.088094842</v>
      </c>
      <c r="BX293" s="749">
        <f>SUM('monthly data'!HM291:HO291)</f>
        <v>22.218510780000003</v>
      </c>
      <c r="BY293" s="749">
        <f>SUM('monthly data'!HP291:HR291)</f>
        <v>11.554418462999999</v>
      </c>
      <c r="BZ293" s="749">
        <f>SUM('monthly data'!HS291:HU291)</f>
        <v>22.460041646000001</v>
      </c>
      <c r="CA293" s="749">
        <f>SUM('monthly data'!HV291:HX291)</f>
        <v>33.090675748000002</v>
      </c>
      <c r="CB293" s="749">
        <f>SUM('monthly data'!HY291:IA291)</f>
        <v>52.003349315999998</v>
      </c>
      <c r="CC293" s="749">
        <f>SUM('monthly data'!IB291:ID291)</f>
        <v>33.920547966000001</v>
      </c>
      <c r="CD293" s="749">
        <f>SUM('monthly data'!IE291:IG291)</f>
        <v>28.429232681999999</v>
      </c>
      <c r="CE293" s="749">
        <f>SUM('monthly data'!IH291:IJ291)</f>
        <v>48.824554353000003</v>
      </c>
      <c r="CF293" s="749">
        <f>SUM('monthly data'!IK291:IM291)</f>
        <v>50.289248353999994</v>
      </c>
      <c r="CG293" s="749">
        <f>SUM('monthly data'!IN291:IP291)</f>
        <v>41.337228453999998</v>
      </c>
      <c r="CH293" s="749">
        <f>SUM('monthly data'!IQ291:IS291)</f>
        <v>35.660899092999998</v>
      </c>
      <c r="CI293" s="749">
        <f>SUM('monthly data'!IT291:IV291)</f>
        <v>43.306453073999997</v>
      </c>
      <c r="CJ293" s="749">
        <f>SUM('monthly data'!IW291:IY291)</f>
        <v>38.907406002999998</v>
      </c>
      <c r="CK293" s="749">
        <f>SUM('monthly data'!IZ291:JB291)</f>
        <v>51.282500447000004</v>
      </c>
      <c r="CL293" s="749">
        <f>SUM('monthly data'!JC291:JE291)</f>
        <v>52.096156460000003</v>
      </c>
      <c r="CM293" s="749">
        <f>SUM('monthly data'!JF291:JH291)</f>
        <v>28.659322211999999</v>
      </c>
      <c r="CN293" s="749">
        <f>SUM('monthly data'!JI291:JK291)</f>
        <v>27.315903923</v>
      </c>
      <c r="CO293" s="749">
        <f>SUM('monthly data'!JL291:JN291)</f>
        <v>64.651998651</v>
      </c>
      <c r="CP293" s="749">
        <f>SUM('monthly data'!JO291:JQ291)</f>
        <v>59.305949269999999</v>
      </c>
      <c r="CQ293" s="749">
        <f>SUM('monthly data'!JR291:JT291)</f>
        <v>27.950435760999998</v>
      </c>
      <c r="CR293" s="749">
        <f>SUM('monthly data'!JU291:JW291)</f>
        <v>29.930738822999999</v>
      </c>
      <c r="CS293" s="749">
        <f>SUM('monthly data'!JX291:JZ291)</f>
        <v>53.207124874999998</v>
      </c>
      <c r="CT293" s="749">
        <f>SUM('monthly data'!KA291:KC291)</f>
        <v>58.762939068999998</v>
      </c>
      <c r="CU293" s="749">
        <f>SUM('monthly data'!KD291:KF291)</f>
        <v>52.02621844250001</v>
      </c>
      <c r="CV293" s="749">
        <f>SUM('monthly data'!KG291:KI291)</f>
        <v>73.7028950885</v>
      </c>
      <c r="CW293" s="749">
        <f>SUM('monthly data'!KJ291:KL291)</f>
        <v>47.408258063999995</v>
      </c>
      <c r="CX293" s="749">
        <f>SUM('monthly data'!KM291:KO291)</f>
        <v>41.942524779000003</v>
      </c>
      <c r="CY293" s="749">
        <f>SUM('monthly data'!KP291:KR291)</f>
        <v>35.459671725999996</v>
      </c>
      <c r="CZ293" s="749">
        <f>SUM('monthly data'!KS291:KU291)</f>
        <v>19.539483450000002</v>
      </c>
      <c r="DA293" s="749">
        <f>SUM('monthly data'!KV291:KX291)</f>
        <v>37.810522488000004</v>
      </c>
      <c r="DB293" s="749">
        <f>SUM('monthly data'!KY291:LA291)</f>
        <v>28.199969772000003</v>
      </c>
      <c r="DC293" s="100"/>
      <c r="DD293" s="100"/>
      <c r="DE293" s="100"/>
      <c r="DF293" s="100"/>
      <c r="DG293" s="100"/>
      <c r="DH293" s="100"/>
      <c r="DI293" s="100"/>
      <c r="DJ293" s="100"/>
      <c r="DK293" s="100"/>
      <c r="DL293" s="100"/>
      <c r="DM293" s="100"/>
      <c r="DN293" s="100"/>
      <c r="DO293" s="100"/>
      <c r="DP293" s="100"/>
      <c r="DQ293" s="100"/>
      <c r="DR293" s="100"/>
      <c r="DS293" s="100"/>
      <c r="DT293" s="100"/>
      <c r="DU293" s="100"/>
      <c r="DV293" s="100"/>
      <c r="DW293" s="100"/>
      <c r="DX293" s="100"/>
      <c r="DY293" s="100"/>
      <c r="DZ293" s="100"/>
    </row>
    <row r="294" spans="1:130">
      <c r="A294" t="s">
        <v>1465</v>
      </c>
      <c r="B294" s="738" t="s">
        <v>19</v>
      </c>
      <c r="C294" s="100"/>
      <c r="D294" s="100"/>
      <c r="E294" s="100"/>
      <c r="F294" s="100"/>
      <c r="G294" s="100"/>
      <c r="H294" s="100"/>
      <c r="I294" s="100"/>
      <c r="J294" s="100"/>
      <c r="K294" s="100"/>
      <c r="L294" s="100"/>
      <c r="M294" s="100"/>
      <c r="N294" s="100"/>
      <c r="O294" s="100"/>
      <c r="P294" s="100"/>
      <c r="Q294" s="100"/>
      <c r="R294" s="100"/>
      <c r="S294" s="749">
        <f>SUM('monthly data'!AX292:AZ292)</f>
        <v>15.567483114750001</v>
      </c>
      <c r="T294" s="749">
        <f>SUM('monthly data'!BA292:BC292)</f>
        <v>15.567483114750001</v>
      </c>
      <c r="U294" s="749">
        <f>SUM('monthly data'!BD292:BF292)</f>
        <v>15.567483114750001</v>
      </c>
      <c r="V294" s="749">
        <f>SUM('monthly data'!BG292:BI292)</f>
        <v>15.567483114750001</v>
      </c>
      <c r="W294" s="749">
        <f>SUM('monthly data'!BJ292:BL292)</f>
        <v>15.559307182375001</v>
      </c>
      <c r="X294" s="749">
        <f>SUM('monthly data'!BM292:BO292)</f>
        <v>15.559307182375001</v>
      </c>
      <c r="Y294" s="749">
        <f>SUM('monthly data'!BP292:BR292)</f>
        <v>15.559307182375001</v>
      </c>
      <c r="Z294" s="749">
        <f>SUM('monthly data'!BS292:BU292)</f>
        <v>15.559307182375001</v>
      </c>
      <c r="AA294" s="749">
        <f>SUM('monthly data'!BV292:BX292)</f>
        <v>14.461706250000002</v>
      </c>
      <c r="AB294" s="749">
        <f>SUM('monthly data'!BY292:CA292)</f>
        <v>14.461706250000002</v>
      </c>
      <c r="AC294" s="749">
        <f>SUM('monthly data'!CB292:CD292)</f>
        <v>14.461706250000002</v>
      </c>
      <c r="AD294" s="749">
        <f>SUM('monthly data'!CE292:CG292)</f>
        <v>14.461706250000002</v>
      </c>
      <c r="AE294" s="749">
        <f>SUM('monthly data'!CH292:CJ292)</f>
        <v>14.013018750000001</v>
      </c>
      <c r="AF294" s="749">
        <f>SUM('monthly data'!CK292:CM292)</f>
        <v>14.013018750000001</v>
      </c>
      <c r="AG294" s="749">
        <f>SUM('monthly data'!CN292:CP292)</f>
        <v>14.013018750000001</v>
      </c>
      <c r="AH294" s="749">
        <f>SUM('monthly data'!CQ292:CS292)</f>
        <v>14.013018750000001</v>
      </c>
      <c r="AI294" s="749">
        <f>SUM('monthly data'!CT292:CV292)</f>
        <v>15.0871</v>
      </c>
      <c r="AJ294" s="749">
        <f>SUM('monthly data'!CW292:CY292)</f>
        <v>15.0871</v>
      </c>
      <c r="AK294" s="749">
        <f>SUM('monthly data'!CZ292:DB292)</f>
        <v>15.0871</v>
      </c>
      <c r="AL294" s="749">
        <f>SUM('monthly data'!DC292:DE292)</f>
        <v>15.0871</v>
      </c>
      <c r="AM294" s="749">
        <f>SUM('monthly data'!DF292:DH292)</f>
        <v>20.277954534999999</v>
      </c>
      <c r="AN294" s="749">
        <f>SUM('monthly data'!DI292:DK292)</f>
        <v>20.277954534999999</v>
      </c>
      <c r="AO294" s="749">
        <f>SUM('monthly data'!DL292:DN292)</f>
        <v>20.277954534999999</v>
      </c>
      <c r="AP294" s="749">
        <f>SUM('monthly data'!DO292:DQ292)</f>
        <v>20.277954534999999</v>
      </c>
      <c r="AQ294" s="749">
        <f>SUM('monthly data'!DR292:DT292)</f>
        <v>26.7927104514375</v>
      </c>
      <c r="AR294" s="749">
        <f>SUM('monthly data'!DU292:DW292)</f>
        <v>26.7927104514375</v>
      </c>
      <c r="AS294" s="749">
        <f>SUM('monthly data'!DX292:DZ292)</f>
        <v>26.7927104514375</v>
      </c>
      <c r="AT294" s="749">
        <f>SUM('monthly data'!EA292:EC292)</f>
        <v>26.7927104514375</v>
      </c>
      <c r="AU294" s="749">
        <f>SUM('monthly data'!ED292:EF292)</f>
        <v>31.267724666437502</v>
      </c>
      <c r="AV294" s="749">
        <f>SUM('monthly data'!EG292:EI292)</f>
        <v>31.267724666437502</v>
      </c>
      <c r="AW294" s="749">
        <f>SUM('monthly data'!EJ292:EL292)</f>
        <v>31.267724666437502</v>
      </c>
      <c r="AX294" s="749">
        <f>SUM('monthly data'!EM292:EO292)</f>
        <v>31.267724666437502</v>
      </c>
      <c r="AY294" s="749">
        <f>SUM('monthly data'!EP292:ER292)</f>
        <v>40.698239999999998</v>
      </c>
      <c r="AZ294" s="749">
        <f>SUM('monthly data'!ES292:EU292)</f>
        <v>39.930770000000003</v>
      </c>
      <c r="BA294" s="749">
        <f>SUM('monthly data'!EV292:EX292)</f>
        <v>54.922350000000002</v>
      </c>
      <c r="BB294" s="749">
        <f>SUM('monthly data'!EY292:FA292)</f>
        <v>50.627210000000005</v>
      </c>
      <c r="BC294" s="749">
        <f>SUM('monthly data'!FB292:FD292)</f>
        <v>41.380309999999994</v>
      </c>
      <c r="BD294" s="749">
        <f>SUM('monthly data'!FE292:FG292)</f>
        <v>54.670699999999997</v>
      </c>
      <c r="BE294" s="749">
        <f>SUM('monthly data'!FH292:FJ292)</f>
        <v>67.728800000000007</v>
      </c>
      <c r="BF294" s="749">
        <f>SUM('monthly data'!FK292:FM292)</f>
        <v>103.97554</v>
      </c>
      <c r="BG294" s="749">
        <f>SUM('monthly data'!FN292:FP292)</f>
        <v>74.063670000000002</v>
      </c>
      <c r="BH294" s="749">
        <f>SUM('monthly data'!FQ292:FS292)</f>
        <v>60.140191012000003</v>
      </c>
      <c r="BI294" s="749">
        <f>SUM('monthly data'!FT292:FV292)</f>
        <v>63.486751945000009</v>
      </c>
      <c r="BJ294" s="749">
        <f>SUM('monthly data'!FW292:FY292)</f>
        <v>97.542347470999999</v>
      </c>
      <c r="BK294" s="749">
        <f>SUM('monthly data'!FZ292:GB292)</f>
        <v>67.728375602</v>
      </c>
      <c r="BL294" s="749">
        <f>SUM('monthly data'!GC292:GE292)</f>
        <v>86.873719327999993</v>
      </c>
      <c r="BM294" s="749">
        <f>SUM('monthly data'!GF292:GH292)</f>
        <v>82.995136559999992</v>
      </c>
      <c r="BN294" s="749">
        <f>SUM('monthly data'!GI292:GK292)</f>
        <v>112.49811214100001</v>
      </c>
      <c r="BO294" s="749">
        <f>SUM('monthly data'!GL292:GN292)</f>
        <v>129.52826735499997</v>
      </c>
      <c r="BP294" s="749">
        <f>SUM('monthly data'!GO292:GQ292)</f>
        <v>112.86104362899999</v>
      </c>
      <c r="BQ294" s="749">
        <f>SUM('monthly data'!GR292:GT292)</f>
        <v>83.639184709000006</v>
      </c>
      <c r="BR294" s="749">
        <f>SUM('monthly data'!GU292:GW292)</f>
        <v>130.554459401</v>
      </c>
      <c r="BS294" s="749">
        <f>SUM('monthly data'!GX292:GZ292)</f>
        <v>116.852710237</v>
      </c>
      <c r="BT294" s="749">
        <f>SUM('monthly data'!HA292:HC292)</f>
        <v>164.24621482399999</v>
      </c>
      <c r="BU294" s="749">
        <f>SUM('monthly data'!HD292:HF292)</f>
        <v>119.44330000000001</v>
      </c>
      <c r="BV294" s="749">
        <f>SUM('monthly data'!HG292:HI292)</f>
        <v>60.991217982000002</v>
      </c>
      <c r="BW294" s="749">
        <f>SUM('monthly data'!HJ292:HL292)</f>
        <v>48.074055746999996</v>
      </c>
      <c r="BX294" s="749">
        <f>SUM('monthly data'!HM292:HO292)</f>
        <v>96.679133440000001</v>
      </c>
      <c r="BY294" s="749">
        <f>SUM('monthly data'!HP292:HR292)</f>
        <v>131.88308327979999</v>
      </c>
      <c r="BZ294" s="749">
        <f>SUM('monthly data'!HS292:HU292)</f>
        <v>185.88629736408598</v>
      </c>
      <c r="CA294" s="749">
        <f>SUM('monthly data'!HV292:HX292)</f>
        <v>149.41807968732201</v>
      </c>
      <c r="CB294" s="749">
        <f>SUM('monthly data'!HY292:IA292)</f>
        <v>245.34362048647097</v>
      </c>
      <c r="CC294" s="749">
        <f>SUM('monthly data'!IB292:ID292)</f>
        <v>152.01835483735701</v>
      </c>
      <c r="CD294" s="749">
        <f>SUM('monthly data'!IE292:IG292)</f>
        <v>162.50408615817273</v>
      </c>
      <c r="CE294" s="749">
        <f>SUM('monthly data'!IH292:IJ292)</f>
        <v>183.41747692328798</v>
      </c>
      <c r="CF294" s="749">
        <f>SUM('monthly data'!IK292:IM292)</f>
        <v>238.97642498435698</v>
      </c>
      <c r="CG294" s="749">
        <f>SUM('monthly data'!IN292:IP292)</f>
        <v>151.63615041972</v>
      </c>
      <c r="CH294" s="749">
        <f>SUM('monthly data'!IQ292:IS292)</f>
        <v>174.77263555250698</v>
      </c>
      <c r="CI294" s="749">
        <f>SUM('monthly data'!IT292:IV292)</f>
        <v>180.89537231745101</v>
      </c>
      <c r="CJ294" s="749">
        <f>SUM('monthly data'!IW292:IY292)</f>
        <v>211.38137435695498</v>
      </c>
      <c r="CK294" s="749">
        <f>SUM('monthly data'!IZ292:JB292)</f>
        <v>133.31085691395154</v>
      </c>
      <c r="CL294" s="749">
        <f>SUM('monthly data'!JC292:JE292)</f>
        <v>132.33962074683544</v>
      </c>
      <c r="CM294" s="749">
        <f>SUM('monthly data'!JF292:JH292)</f>
        <v>161.97347117058399</v>
      </c>
      <c r="CN294" s="749">
        <f>SUM('monthly data'!JI292:JK292)</f>
        <v>191.59431050866334</v>
      </c>
      <c r="CO294" s="749">
        <f>SUM('monthly data'!JL292:JN292)</f>
        <v>179.17600626595799</v>
      </c>
      <c r="CP294" s="749">
        <f>SUM('monthly data'!JO292:JQ292)</f>
        <v>185.21181462923198</v>
      </c>
      <c r="CQ294" s="749">
        <f>SUM('monthly data'!JR292:JT292)</f>
        <v>233.33207569558101</v>
      </c>
      <c r="CR294" s="749">
        <f>SUM('monthly data'!JU292:JW292)</f>
        <v>204.500003796389</v>
      </c>
      <c r="CS294" s="749">
        <f>SUM('monthly data'!JX292:JZ292)</f>
        <v>186.19257325366601</v>
      </c>
      <c r="CT294" s="749">
        <f>SUM('monthly data'!KA292:KC292)</f>
        <v>267.89619846618365</v>
      </c>
      <c r="CU294" s="749">
        <f>SUM('monthly data'!KD292:KF292)</f>
        <v>271.38452741644267</v>
      </c>
      <c r="CV294" s="749">
        <f>SUM('monthly data'!KG292:KI292)</f>
        <v>346.23594637548945</v>
      </c>
      <c r="CW294" s="749">
        <f>SUM('monthly data'!KJ292:KL292)</f>
        <v>248.00952619335484</v>
      </c>
      <c r="CX294" s="749">
        <f>SUM('monthly data'!KM292:KO292)</f>
        <v>260.0143283901923</v>
      </c>
      <c r="CY294" s="749">
        <f>SUM('monthly data'!KP292:KR292)</f>
        <v>239.0719969427638</v>
      </c>
      <c r="CZ294" s="749">
        <f>SUM('monthly data'!KS292:KU292)</f>
        <v>286.00207297305508</v>
      </c>
      <c r="DA294" s="749">
        <f>SUM('monthly data'!KV292:KX292)</f>
        <v>349.42312194228583</v>
      </c>
      <c r="DB294" s="749">
        <f>SUM('monthly data'!KY292:LA292)</f>
        <v>301.79727485755984</v>
      </c>
      <c r="DC294" s="100"/>
      <c r="DD294" s="100"/>
      <c r="DE294" s="100"/>
      <c r="DF294" s="100"/>
      <c r="DG294" s="100"/>
      <c r="DH294" s="100"/>
      <c r="DI294" s="100"/>
      <c r="DJ294" s="100"/>
      <c r="DK294" s="100"/>
      <c r="DL294" s="100"/>
      <c r="DM294" s="100"/>
      <c r="DN294" s="100"/>
      <c r="DO294" s="100"/>
      <c r="DP294" s="100"/>
      <c r="DQ294" s="100"/>
      <c r="DR294" s="100"/>
      <c r="DS294" s="100"/>
      <c r="DT294" s="100"/>
      <c r="DU294" s="100"/>
      <c r="DV294" s="100"/>
      <c r="DW294" s="100"/>
      <c r="DX294" s="100"/>
      <c r="DY294" s="100"/>
      <c r="DZ294" s="100"/>
    </row>
    <row r="295" spans="1:130">
      <c r="B295" s="740" t="s">
        <v>619</v>
      </c>
      <c r="C295" s="100"/>
      <c r="D295" s="100"/>
      <c r="E295" s="100"/>
      <c r="F295" s="100"/>
      <c r="G295" s="100"/>
      <c r="H295" s="100"/>
      <c r="I295" s="100"/>
      <c r="J295" s="100"/>
      <c r="K295" s="100"/>
      <c r="L295" s="100"/>
      <c r="M295" s="100"/>
      <c r="N295" s="100"/>
      <c r="O295" s="100"/>
      <c r="P295" s="100"/>
      <c r="Q295" s="100"/>
      <c r="R295" s="100"/>
      <c r="S295" s="749">
        <f>SUM('monthly data'!AX293:AZ293)</f>
        <v>1.24721436475</v>
      </c>
      <c r="T295" s="749">
        <f>SUM('monthly data'!BA293:BC293)</f>
        <v>1.24721436475</v>
      </c>
      <c r="U295" s="749">
        <f>SUM('monthly data'!BD293:BF293)</f>
        <v>1.24721436475</v>
      </c>
      <c r="V295" s="749">
        <f>SUM('monthly data'!BG293:BI293)</f>
        <v>1.24721436475</v>
      </c>
      <c r="W295" s="749">
        <f>SUM('monthly data'!BJ293:BL293)</f>
        <v>0.91401968237499998</v>
      </c>
      <c r="X295" s="749">
        <f>SUM('monthly data'!BM293:BO293)</f>
        <v>0.91401968237499998</v>
      </c>
      <c r="Y295" s="749">
        <f>SUM('monthly data'!BP293:BR293)</f>
        <v>0.91401968237499998</v>
      </c>
      <c r="Z295" s="749">
        <f>SUM('monthly data'!BS293:BU293)</f>
        <v>0.91401968237499998</v>
      </c>
      <c r="AA295" s="749">
        <f>SUM('monthly data'!BV293:BX293)</f>
        <v>0.98937499999999989</v>
      </c>
      <c r="AB295" s="749">
        <f>SUM('monthly data'!BY293:CA293)</f>
        <v>0.98937499999999989</v>
      </c>
      <c r="AC295" s="749">
        <f>SUM('monthly data'!CB293:CD293)</f>
        <v>0.98937499999999989</v>
      </c>
      <c r="AD295" s="749">
        <f>SUM('monthly data'!CE293:CG293)</f>
        <v>0.98937499999999989</v>
      </c>
      <c r="AE295" s="749">
        <f>SUM('monthly data'!CH293:CJ293)</f>
        <v>1.7492062500000001</v>
      </c>
      <c r="AF295" s="749">
        <f>SUM('monthly data'!CK293:CM293)</f>
        <v>1.7492062500000001</v>
      </c>
      <c r="AG295" s="749">
        <f>SUM('monthly data'!CN293:CP293)</f>
        <v>1.7492062500000001</v>
      </c>
      <c r="AH295" s="749">
        <f>SUM('monthly data'!CQ293:CS293)</f>
        <v>1.7492062500000001</v>
      </c>
      <c r="AI295" s="749">
        <f>SUM('monthly data'!CT293:CV293)</f>
        <v>3.4312500000000004</v>
      </c>
      <c r="AJ295" s="749">
        <f>SUM('monthly data'!CW293:CY293)</f>
        <v>3.4312500000000004</v>
      </c>
      <c r="AK295" s="749">
        <f>SUM('monthly data'!CZ293:DB293)</f>
        <v>3.4312500000000004</v>
      </c>
      <c r="AL295" s="749">
        <f>SUM('monthly data'!DC293:DE293)</f>
        <v>3.4312500000000004</v>
      </c>
      <c r="AM295" s="749">
        <f>SUM('monthly data'!DF293:DH293)</f>
        <v>6.2191062500000012</v>
      </c>
      <c r="AN295" s="749">
        <f>SUM('monthly data'!DI293:DK293)</f>
        <v>6.2191062500000012</v>
      </c>
      <c r="AO295" s="749">
        <f>SUM('monthly data'!DL293:DN293)</f>
        <v>6.2191062500000012</v>
      </c>
      <c r="AP295" s="749">
        <f>SUM('monthly data'!DO293:DQ293)</f>
        <v>6.2191062500000012</v>
      </c>
      <c r="AQ295" s="749">
        <f>SUM('monthly data'!DR293:DT293)</f>
        <v>8.2264076314374996</v>
      </c>
      <c r="AR295" s="749">
        <f>SUM('monthly data'!DU293:DW293)</f>
        <v>8.2264076314374996</v>
      </c>
      <c r="AS295" s="749">
        <f>SUM('monthly data'!DX293:DZ293)</f>
        <v>8.2264076314374996</v>
      </c>
      <c r="AT295" s="749">
        <f>SUM('monthly data'!EA293:EC293)</f>
        <v>8.2264076314374996</v>
      </c>
      <c r="AU295" s="749">
        <f>SUM('monthly data'!ED293:EF293)</f>
        <v>9.6682326314374993</v>
      </c>
      <c r="AV295" s="749">
        <f>SUM('monthly data'!EG293:EI293)</f>
        <v>9.6682326314374993</v>
      </c>
      <c r="AW295" s="749">
        <f>SUM('monthly data'!EJ293:EL293)</f>
        <v>9.6682326314374993</v>
      </c>
      <c r="AX295" s="749">
        <f>SUM('monthly data'!EM293:EO293)</f>
        <v>9.6682326314374993</v>
      </c>
      <c r="AY295" s="749">
        <f>SUM('monthly data'!EP293:ER293)</f>
        <v>11.29824</v>
      </c>
      <c r="AZ295" s="749">
        <f>SUM('monthly data'!ES293:EU293)</f>
        <v>10.63077</v>
      </c>
      <c r="BA295" s="749">
        <f>SUM('monthly data'!EV293:EX293)</f>
        <v>23.522350000000003</v>
      </c>
      <c r="BB295" s="749">
        <f>SUM('monthly data'!EY293:FA293)</f>
        <v>18.227209999999999</v>
      </c>
      <c r="BC295" s="749">
        <f>SUM('monthly data'!FB293:FD293)</f>
        <v>20.13824</v>
      </c>
      <c r="BD295" s="749">
        <f>SUM('monthly data'!FE293:FG293)</f>
        <v>25.44228</v>
      </c>
      <c r="BE295" s="749">
        <f>SUM('monthly data'!FH293:FJ293)</f>
        <v>37.343500000000006</v>
      </c>
      <c r="BF295" s="749">
        <f>SUM('monthly data'!FK293:FM293)</f>
        <v>36.288640000000001</v>
      </c>
      <c r="BG295" s="749">
        <f>SUM('monthly data'!FN293:FP293)</f>
        <v>34.622370000000004</v>
      </c>
      <c r="BH295" s="749">
        <f>SUM('monthly data'!FQ293:FS293)</f>
        <v>31.348619999999997</v>
      </c>
      <c r="BI295" s="749">
        <f>SUM('monthly data'!FT293:FV293)</f>
        <v>24.172470000000004</v>
      </c>
      <c r="BJ295" s="749">
        <f>SUM('monthly data'!FW293:FY293)</f>
        <v>49.222110000000001</v>
      </c>
      <c r="BK295" s="749">
        <f>SUM('monthly data'!FZ293:GB293)</f>
        <v>35.093350000000001</v>
      </c>
      <c r="BL295" s="749">
        <f>SUM('monthly data'!GC293:GE293)</f>
        <v>50.272169999999996</v>
      </c>
      <c r="BM295" s="749">
        <f>SUM('monthly data'!GF293:GH293)</f>
        <v>42.430679999999995</v>
      </c>
      <c r="BN295" s="749">
        <f>SUM('monthly data'!GI293:GK293)</f>
        <v>64.621650000000002</v>
      </c>
      <c r="BO295" s="749">
        <f>SUM('monthly data'!GL293:GN293)</f>
        <v>50.54249999999999</v>
      </c>
      <c r="BP295" s="749">
        <f>SUM('monthly data'!GO293:GQ293)</f>
        <v>60.555599999999998</v>
      </c>
      <c r="BQ295" s="749">
        <f>SUM('monthly data'!GR293:GT293)</f>
        <v>45.84319</v>
      </c>
      <c r="BR295" s="749">
        <f>SUM('monthly data'!GU293:GW293)</f>
        <v>57.674075999999999</v>
      </c>
      <c r="BS295" s="749">
        <f>SUM('monthly data'!GX293:GZ293)</f>
        <v>42.409549999999996</v>
      </c>
      <c r="BT295" s="749">
        <f>SUM('monthly data'!HA293:HC293)</f>
        <v>84.660629999999998</v>
      </c>
      <c r="BU295" s="749">
        <f>SUM('monthly data'!HD293:HF293)</f>
        <v>33.908699999999996</v>
      </c>
      <c r="BV295" s="749">
        <f>SUM('monthly data'!HG293:HI293)</f>
        <v>60.991217982000002</v>
      </c>
      <c r="BW295" s="749">
        <f>SUM('monthly data'!HJ293:HL293)</f>
        <v>48.074055746999996</v>
      </c>
      <c r="BX295" s="749">
        <f>SUM('monthly data'!HM293:HO293)</f>
        <v>96.679133440000001</v>
      </c>
      <c r="BY295" s="749">
        <f>SUM('monthly data'!HP293:HR293)</f>
        <v>48.299836554000002</v>
      </c>
      <c r="BZ295" s="749">
        <f>SUM('monthly data'!HS293:HU293)</f>
        <v>66.601764133000003</v>
      </c>
      <c r="CA295" s="749">
        <f>SUM('monthly data'!HV293:HX293)</f>
        <v>77.681466843999999</v>
      </c>
      <c r="CB295" s="749">
        <f>SUM('monthly data'!HY293:IA293)</f>
        <v>127.57007172799999</v>
      </c>
      <c r="CC295" s="749">
        <f>SUM('monthly data'!IB293:ID293)</f>
        <v>78.194250011999998</v>
      </c>
      <c r="CD295" s="749">
        <f>SUM('monthly data'!IE293:IG293)</f>
        <v>57.329971860000001</v>
      </c>
      <c r="CE295" s="749">
        <f>SUM('monthly data'!IH293:IJ293)</f>
        <v>104.20922734299999</v>
      </c>
      <c r="CF295" s="749">
        <f>SUM('monthly data'!IK293:IM293)</f>
        <v>156.915995106</v>
      </c>
      <c r="CG295" s="749">
        <f>SUM('monthly data'!IN293:IP293)</f>
        <v>87.430784950999993</v>
      </c>
      <c r="CH295" s="749">
        <f>SUM('monthly data'!IQ293:IS293)</f>
        <v>90.674166516</v>
      </c>
      <c r="CI295" s="749">
        <f>SUM('monthly data'!IT293:IV293)</f>
        <v>118.75083924</v>
      </c>
      <c r="CJ295" s="749">
        <f>SUM('monthly data'!IW293:IY293)</f>
        <v>150.02172659799999</v>
      </c>
      <c r="CK295" s="749">
        <f>SUM('monthly data'!IZ293:JB293)</f>
        <v>75.483348449999994</v>
      </c>
      <c r="CL295" s="749">
        <f>SUM('monthly data'!JC293:JE293)</f>
        <v>91.394704108000013</v>
      </c>
      <c r="CM295" s="749">
        <f>SUM('monthly data'!JF293:JH293)</f>
        <v>110.144379657</v>
      </c>
      <c r="CN295" s="749">
        <f>SUM('monthly data'!JI293:JK293)</f>
        <v>123.95466536699999</v>
      </c>
      <c r="CO295" s="749">
        <f>SUM('monthly data'!JL293:JN293)</f>
        <v>108.608303877</v>
      </c>
      <c r="CP295" s="749">
        <f>SUM('monthly data'!JO293:JQ293)</f>
        <v>103.38250758300001</v>
      </c>
      <c r="CQ295" s="749">
        <f>SUM('monthly data'!JR293:JT293)</f>
        <v>148.396956273</v>
      </c>
      <c r="CR295" s="749">
        <f>SUM('monthly data'!JU293:JW293)</f>
        <v>102.77171714799999</v>
      </c>
      <c r="CS295" s="749">
        <f>SUM('monthly data'!JX293:JZ293)</f>
        <v>94.577733759000012</v>
      </c>
      <c r="CT295" s="749">
        <f>SUM('monthly data'!KA293:KC293)</f>
        <v>158.24957484999999</v>
      </c>
      <c r="CU295" s="749">
        <f>SUM('monthly data'!KD293:KF293)</f>
        <v>161.44212387900001</v>
      </c>
      <c r="CV295" s="749">
        <f>SUM('monthly data'!KG293:KI293)</f>
        <v>209.43581678999999</v>
      </c>
      <c r="CW295" s="749">
        <f>SUM('monthly data'!KJ293:KL293)</f>
        <v>125.353073295</v>
      </c>
      <c r="CX295" s="749">
        <f>SUM('monthly data'!KM293:KO293)</f>
        <v>115.82968848799999</v>
      </c>
      <c r="CY295" s="749">
        <f>SUM('monthly data'!KP293:KR293)</f>
        <v>104.99745246000001</v>
      </c>
      <c r="CZ295" s="749">
        <f>SUM('monthly data'!KS293:KU293)</f>
        <v>139.11881687799999</v>
      </c>
      <c r="DA295" s="749">
        <f>SUM('monthly data'!KV293:KX293)</f>
        <v>99.431899636999987</v>
      </c>
      <c r="DB295" s="749">
        <f>SUM('monthly data'!KY293:LA293)</f>
        <v>166.26496639999999</v>
      </c>
      <c r="DC295" s="100"/>
      <c r="DD295" s="100"/>
      <c r="DE295" s="100"/>
      <c r="DF295" s="100"/>
      <c r="DG295" s="100"/>
      <c r="DH295" s="100"/>
      <c r="DI295" s="100"/>
      <c r="DJ295" s="100"/>
      <c r="DK295" s="100"/>
      <c r="DL295" s="100"/>
      <c r="DM295" s="100"/>
      <c r="DN295" s="100"/>
      <c r="DO295" s="100"/>
      <c r="DP295" s="100"/>
      <c r="DQ295" s="100"/>
      <c r="DR295" s="100"/>
      <c r="DS295" s="100"/>
      <c r="DT295" s="100"/>
      <c r="DU295" s="100"/>
      <c r="DV295" s="100"/>
      <c r="DW295" s="100"/>
      <c r="DX295" s="100"/>
      <c r="DY295" s="100"/>
      <c r="DZ295" s="100"/>
    </row>
    <row r="296" spans="1:130">
      <c r="B296" s="740" t="s">
        <v>763</v>
      </c>
      <c r="C296" s="100"/>
      <c r="D296" s="100"/>
      <c r="E296" s="100"/>
      <c r="F296" s="100"/>
      <c r="G296" s="100"/>
      <c r="H296" s="100"/>
      <c r="I296" s="100"/>
      <c r="J296" s="100"/>
      <c r="K296" s="100"/>
      <c r="L296" s="100"/>
      <c r="M296" s="100"/>
      <c r="N296" s="100"/>
      <c r="O296" s="100"/>
      <c r="P296" s="100"/>
      <c r="Q296" s="100"/>
      <c r="R296" s="100"/>
      <c r="S296" s="749">
        <f>SUM('monthly data'!AX294:AZ294)</f>
        <v>14.32026875</v>
      </c>
      <c r="T296" s="749">
        <f>SUM('monthly data'!BA294:BC294)</f>
        <v>14.32026875</v>
      </c>
      <c r="U296" s="749">
        <f>SUM('monthly data'!BD294:BF294)</f>
        <v>14.32026875</v>
      </c>
      <c r="V296" s="749">
        <f>SUM('monthly data'!BG294:BI294)</f>
        <v>14.32026875</v>
      </c>
      <c r="W296" s="749">
        <f>SUM('monthly data'!BJ294:BL294)</f>
        <v>14.645287500000002</v>
      </c>
      <c r="X296" s="749">
        <f>SUM('monthly data'!BM294:BO294)</f>
        <v>14.645287500000002</v>
      </c>
      <c r="Y296" s="749">
        <f>SUM('monthly data'!BP294:BR294)</f>
        <v>14.645287500000002</v>
      </c>
      <c r="Z296" s="749">
        <f>SUM('monthly data'!BS294:BU294)</f>
        <v>14.645287500000002</v>
      </c>
      <c r="AA296" s="749">
        <f>SUM('monthly data'!BV294:BX294)</f>
        <v>13.47233125</v>
      </c>
      <c r="AB296" s="749">
        <f>SUM('monthly data'!BY294:CA294)</f>
        <v>13.47233125</v>
      </c>
      <c r="AC296" s="749">
        <f>SUM('monthly data'!CB294:CD294)</f>
        <v>13.47233125</v>
      </c>
      <c r="AD296" s="749">
        <f>SUM('monthly data'!CE294:CG294)</f>
        <v>13.47233125</v>
      </c>
      <c r="AE296" s="749">
        <f>SUM('monthly data'!CH294:CJ294)</f>
        <v>12.2638125</v>
      </c>
      <c r="AF296" s="749">
        <f>SUM('monthly data'!CK294:CM294)</f>
        <v>12.2638125</v>
      </c>
      <c r="AG296" s="749">
        <f>SUM('monthly data'!CN294:CP294)</f>
        <v>12.2638125</v>
      </c>
      <c r="AH296" s="749">
        <f>SUM('monthly data'!CQ294:CS294)</f>
        <v>12.2638125</v>
      </c>
      <c r="AI296" s="749">
        <f>SUM('monthly data'!CT294:CV294)</f>
        <v>11.655850000000001</v>
      </c>
      <c r="AJ296" s="749">
        <f>SUM('monthly data'!CW294:CY294)</f>
        <v>11.655850000000001</v>
      </c>
      <c r="AK296" s="749">
        <f>SUM('monthly data'!CZ294:DB294)</f>
        <v>11.655850000000001</v>
      </c>
      <c r="AL296" s="749">
        <f>SUM('monthly data'!DC294:DE294)</f>
        <v>11.655850000000001</v>
      </c>
      <c r="AM296" s="749">
        <f>SUM('monthly data'!DF294:DH294)</f>
        <v>14.058848285</v>
      </c>
      <c r="AN296" s="749">
        <f>SUM('monthly data'!DI294:DK294)</f>
        <v>14.058848285</v>
      </c>
      <c r="AO296" s="749">
        <f>SUM('monthly data'!DL294:DN294)</f>
        <v>14.058848285</v>
      </c>
      <c r="AP296" s="749">
        <f>SUM('monthly data'!DO294:DQ294)</f>
        <v>14.058848285</v>
      </c>
      <c r="AQ296" s="749">
        <f>SUM('monthly data'!DR294:DT294)</f>
        <v>18.566302819999997</v>
      </c>
      <c r="AR296" s="749">
        <f>SUM('monthly data'!DU294:DW294)</f>
        <v>18.566302819999997</v>
      </c>
      <c r="AS296" s="749">
        <f>SUM('monthly data'!DX294:DZ294)</f>
        <v>18.566302819999997</v>
      </c>
      <c r="AT296" s="749">
        <f>SUM('monthly data'!EA294:EC294)</f>
        <v>18.566302819999997</v>
      </c>
      <c r="AU296" s="749">
        <f>SUM('monthly data'!ED294:EF294)</f>
        <v>21.599492035000001</v>
      </c>
      <c r="AV296" s="749">
        <f>SUM('monthly data'!EG294:EI294)</f>
        <v>21.599492035000001</v>
      </c>
      <c r="AW296" s="749">
        <f>SUM('monthly data'!EJ294:EL294)</f>
        <v>21.599492035000001</v>
      </c>
      <c r="AX296" s="749">
        <f>SUM('monthly data'!EM294:EO294)</f>
        <v>21.599492035000001</v>
      </c>
      <c r="AY296" s="749">
        <f>SUM('monthly data'!EP294:ER294)</f>
        <v>29.4</v>
      </c>
      <c r="AZ296" s="749">
        <f>SUM('monthly data'!ES294:EU294)</f>
        <v>29.3</v>
      </c>
      <c r="BA296" s="749">
        <f>SUM('monthly data'!EV294:EX294)</f>
        <v>31.4</v>
      </c>
      <c r="BB296" s="749">
        <f>SUM('monthly data'!EY294:FA294)</f>
        <v>32.4</v>
      </c>
      <c r="BC296" s="749">
        <f>SUM('monthly data'!FB294:FD294)</f>
        <v>21.242069999999998</v>
      </c>
      <c r="BD296" s="749">
        <f>SUM('monthly data'!FE294:FG294)</f>
        <v>29.22842</v>
      </c>
      <c r="BE296" s="749">
        <f>SUM('monthly data'!FH294:FJ294)</f>
        <v>30.385300000000001</v>
      </c>
      <c r="BF296" s="749">
        <f>SUM('monthly data'!FK294:FM294)</f>
        <v>67.686899999999994</v>
      </c>
      <c r="BG296" s="749">
        <f>SUM('monthly data'!FN294:FP294)</f>
        <v>39.441300000000005</v>
      </c>
      <c r="BH296" s="749">
        <f>SUM('monthly data'!FQ294:FS294)</f>
        <v>28.791571012000006</v>
      </c>
      <c r="BI296" s="749">
        <f>SUM('monthly data'!FT294:FV294)</f>
        <v>39.314281945000005</v>
      </c>
      <c r="BJ296" s="749">
        <f>SUM('monthly data'!FW294:FY294)</f>
        <v>48.320237470999992</v>
      </c>
      <c r="BK296" s="749">
        <f>SUM('monthly data'!FZ294:GB294)</f>
        <v>32.635025601999999</v>
      </c>
      <c r="BL296" s="749">
        <f>SUM('monthly data'!GC294:GE294)</f>
        <v>36.601549328000004</v>
      </c>
      <c r="BM296" s="749">
        <f>SUM('monthly data'!GF294:GH294)</f>
        <v>40.564456559999996</v>
      </c>
      <c r="BN296" s="749">
        <f>SUM('monthly data'!GI294:GK294)</f>
        <v>47.876462140999998</v>
      </c>
      <c r="BO296" s="749">
        <f>SUM('monthly data'!GL294:GN294)</f>
        <v>78.985767354999993</v>
      </c>
      <c r="BP296" s="749">
        <f>SUM('monthly data'!GO294:GQ294)</f>
        <v>52.305443629000003</v>
      </c>
      <c r="BQ296" s="749">
        <f>SUM('monthly data'!GR294:GT294)</f>
        <v>37.795994708999999</v>
      </c>
      <c r="BR296" s="749">
        <f>SUM('monthly data'!GU294:GW294)</f>
        <v>72.880383401000003</v>
      </c>
      <c r="BS296" s="749">
        <f>SUM('monthly data'!GX294:GZ294)</f>
        <v>74.443160237000001</v>
      </c>
      <c r="BT296" s="749">
        <f>SUM('monthly data'!HA294:HC294)</f>
        <v>79.585584824000009</v>
      </c>
      <c r="BU296" s="749">
        <f>SUM('monthly data'!HD294:HF294)</f>
        <v>85.534600000000012</v>
      </c>
      <c r="BV296" s="749">
        <f>SUM('monthly data'!HG294:HI294)</f>
        <v>0</v>
      </c>
      <c r="BW296" s="749">
        <f>SUM('monthly data'!HJ294:HL294)</f>
        <v>0</v>
      </c>
      <c r="BX296" s="749">
        <f>SUM('monthly data'!HM294:HO294)</f>
        <v>0</v>
      </c>
      <c r="BY296" s="749">
        <f>SUM('monthly data'!HP294:HR294)</f>
        <v>83.583246725799995</v>
      </c>
      <c r="BZ296" s="749">
        <f>SUM('monthly data'!HS294:HU294)</f>
        <v>119.284533231086</v>
      </c>
      <c r="CA296" s="749">
        <f>SUM('monthly data'!HV294:HX294)</f>
        <v>71.736612843321993</v>
      </c>
      <c r="CB296" s="749">
        <f>SUM('monthly data'!HY294:IA294)</f>
        <v>117.77354875847098</v>
      </c>
      <c r="CC296" s="749">
        <f>SUM('monthly data'!IB294:ID294)</f>
        <v>73.824104825357011</v>
      </c>
      <c r="CD296" s="749">
        <f>SUM('monthly data'!IE294:IG294)</f>
        <v>105.17411429817271</v>
      </c>
      <c r="CE296" s="749">
        <f>SUM('monthly data'!IH294:IJ294)</f>
        <v>79.208249580287983</v>
      </c>
      <c r="CF296" s="749">
        <f>SUM('monthly data'!IK294:IM294)</f>
        <v>82.060429878356985</v>
      </c>
      <c r="CG296" s="749">
        <f>SUM('monthly data'!IN294:IP294)</f>
        <v>64.20536546871999</v>
      </c>
      <c r="CH296" s="749">
        <f>SUM('monthly data'!IQ294:IS294)</f>
        <v>84.098469036506998</v>
      </c>
      <c r="CI296" s="749">
        <f>SUM('monthly data'!IT294:IV294)</f>
        <v>62.144533077451008</v>
      </c>
      <c r="CJ296" s="749">
        <f>SUM('monthly data'!IW294:IY294)</f>
        <v>61.359647758954992</v>
      </c>
      <c r="CK296" s="749">
        <f>SUM('monthly data'!IZ294:JB294)</f>
        <v>57.827508463951546</v>
      </c>
      <c r="CL296" s="749">
        <f>SUM('monthly data'!JC294:JE294)</f>
        <v>40.944916638835423</v>
      </c>
      <c r="CM296" s="749">
        <f>SUM('monthly data'!JF294:JH294)</f>
        <v>51.829091513583997</v>
      </c>
      <c r="CN296" s="749">
        <f>SUM('monthly data'!JI294:JK294)</f>
        <v>67.639645141663379</v>
      </c>
      <c r="CO296" s="749">
        <f>SUM('monthly data'!JL294:JN294)</f>
        <v>70.567702388957997</v>
      </c>
      <c r="CP296" s="749">
        <f>SUM('monthly data'!JO294:JQ294)</f>
        <v>81.829307046232003</v>
      </c>
      <c r="CQ296" s="749">
        <f>SUM('monthly data'!JR294:JT294)</f>
        <v>84.93511942258101</v>
      </c>
      <c r="CR296" s="749">
        <f>SUM('monthly data'!JU294:JW294)</f>
        <v>101.728286648389</v>
      </c>
      <c r="CS296" s="749">
        <f>SUM('monthly data'!JX294:JZ294)</f>
        <v>91.614839494666001</v>
      </c>
      <c r="CT296" s="749">
        <f>SUM('monthly data'!KA294:KC294)</f>
        <v>109.64662361618365</v>
      </c>
      <c r="CU296" s="749">
        <f>SUM('monthly data'!KD294:KF294)</f>
        <v>109.94240353744263</v>
      </c>
      <c r="CV296" s="749">
        <f>SUM('monthly data'!KG294:KI294)</f>
        <v>136.8001295854894</v>
      </c>
      <c r="CW296" s="749">
        <f>SUM('monthly data'!KJ294:KL294)</f>
        <v>122.65645289835484</v>
      </c>
      <c r="CX296" s="749">
        <f>SUM('monthly data'!KM294:KO294)</f>
        <v>144.18463990219232</v>
      </c>
      <c r="CY296" s="749">
        <f>SUM('monthly data'!KP294:KR294)</f>
        <v>134.07454448276383</v>
      </c>
      <c r="CZ296" s="749">
        <f>SUM('monthly data'!KS294:KU294)</f>
        <v>146.88325609505506</v>
      </c>
      <c r="DA296" s="749">
        <f>SUM('monthly data'!KV294:KX294)</f>
        <v>249.99122230528582</v>
      </c>
      <c r="DB296" s="749">
        <f>SUM('monthly data'!KY294:LA294)</f>
        <v>135.53230845755982</v>
      </c>
      <c r="DC296" s="100"/>
      <c r="DD296" s="100"/>
      <c r="DE296" s="100"/>
      <c r="DF296" s="100"/>
      <c r="DG296" s="100"/>
      <c r="DH296" s="100"/>
      <c r="DI296" s="100"/>
      <c r="DJ296" s="100"/>
      <c r="DK296" s="100"/>
      <c r="DL296" s="100"/>
      <c r="DM296" s="100"/>
      <c r="DN296" s="100"/>
      <c r="DO296" s="100"/>
      <c r="DP296" s="100"/>
      <c r="DQ296" s="100"/>
      <c r="DR296" s="100"/>
      <c r="DS296" s="100"/>
      <c r="DT296" s="100"/>
      <c r="DU296" s="100"/>
      <c r="DV296" s="100"/>
      <c r="DW296" s="100"/>
      <c r="DX296" s="100"/>
      <c r="DY296" s="100"/>
      <c r="DZ296" s="100"/>
    </row>
    <row r="297" spans="1:130">
      <c r="B297" s="738" t="s">
        <v>43</v>
      </c>
      <c r="C297" s="100"/>
      <c r="D297" s="100"/>
      <c r="E297" s="100"/>
      <c r="F297" s="100"/>
      <c r="G297" s="100"/>
      <c r="H297" s="100"/>
      <c r="I297" s="100"/>
      <c r="J297" s="100"/>
      <c r="K297" s="100"/>
      <c r="L297" s="100"/>
      <c r="M297" s="100"/>
      <c r="N297" s="100"/>
      <c r="O297" s="100"/>
      <c r="P297" s="100"/>
      <c r="Q297" s="100"/>
      <c r="R297" s="100"/>
      <c r="S297" s="749">
        <f>SUM('monthly data'!AX295:AZ295)</f>
        <v>8.2074999999999995E-2</v>
      </c>
      <c r="T297" s="749">
        <f>SUM('monthly data'!BA295:BC295)</f>
        <v>8.2074999999999995E-2</v>
      </c>
      <c r="U297" s="749">
        <f>SUM('monthly data'!BD295:BF295)</f>
        <v>8.2074999999999995E-2</v>
      </c>
      <c r="V297" s="749">
        <f>SUM('monthly data'!BG295:BI295)</f>
        <v>8.2074999999999995E-2</v>
      </c>
      <c r="W297" s="749">
        <f>SUM('monthly data'!BJ295:BL295)</f>
        <v>0.12974374999999999</v>
      </c>
      <c r="X297" s="749">
        <f>SUM('monthly data'!BM295:BO295)</f>
        <v>0.12974374999999999</v>
      </c>
      <c r="Y297" s="749">
        <f>SUM('monthly data'!BP295:BR295)</f>
        <v>0.12974374999999999</v>
      </c>
      <c r="Z297" s="749">
        <f>SUM('monthly data'!BS295:BU295)</f>
        <v>0.12974374999999999</v>
      </c>
      <c r="AA297" s="749">
        <f>SUM('monthly data'!BV295:BX295)</f>
        <v>0.14389999999999997</v>
      </c>
      <c r="AB297" s="749">
        <f>SUM('monthly data'!BY295:CA295)</f>
        <v>0.14389999999999997</v>
      </c>
      <c r="AC297" s="749">
        <f>SUM('monthly data'!CB295:CD295)</f>
        <v>0.14389999999999997</v>
      </c>
      <c r="AD297" s="749">
        <f>SUM('monthly data'!CE295:CG295)</f>
        <v>0.14389999999999997</v>
      </c>
      <c r="AE297" s="749">
        <f>SUM('monthly data'!CH295:CJ295)</f>
        <v>0.25164375</v>
      </c>
      <c r="AF297" s="749">
        <f>SUM('monthly data'!CK295:CM295)</f>
        <v>0.25164375</v>
      </c>
      <c r="AG297" s="749">
        <f>SUM('monthly data'!CN295:CP295)</f>
        <v>0.25164375</v>
      </c>
      <c r="AH297" s="749">
        <f>SUM('monthly data'!CQ295:CS295)</f>
        <v>0.25164375</v>
      </c>
      <c r="AI297" s="749">
        <f>SUM('monthly data'!CT295:CV295)</f>
        <v>1.6667812500000001</v>
      </c>
      <c r="AJ297" s="749">
        <f>SUM('monthly data'!CW295:CY295)</f>
        <v>1.6667812500000001</v>
      </c>
      <c r="AK297" s="749">
        <f>SUM('monthly data'!CZ295:DB295)</f>
        <v>1.6667812500000001</v>
      </c>
      <c r="AL297" s="749">
        <f>SUM('monthly data'!DC295:DE295)</f>
        <v>1.6667812500000001</v>
      </c>
      <c r="AM297" s="749">
        <f>SUM('monthly data'!DF295:DH295)</f>
        <v>3.2350051333124998</v>
      </c>
      <c r="AN297" s="749">
        <f>SUM('monthly data'!DI295:DK295)</f>
        <v>3.2350051333124998</v>
      </c>
      <c r="AO297" s="749">
        <f>SUM('monthly data'!DL295:DN295)</f>
        <v>3.2350051333124998</v>
      </c>
      <c r="AP297" s="749">
        <f>SUM('monthly data'!DO295:DQ295)</f>
        <v>3.2350051333124998</v>
      </c>
      <c r="AQ297" s="749">
        <f>SUM('monthly data'!DR295:DT295)</f>
        <v>2.7405540166249995</v>
      </c>
      <c r="AR297" s="749">
        <f>SUM('monthly data'!DU295:DW295)</f>
        <v>2.7405540166249995</v>
      </c>
      <c r="AS297" s="749">
        <f>SUM('monthly data'!DX295:DZ295)</f>
        <v>2.7405540166249995</v>
      </c>
      <c r="AT297" s="749">
        <f>SUM('monthly data'!EA295:EC295)</f>
        <v>2.7405540166249995</v>
      </c>
      <c r="AU297" s="749">
        <f>SUM('monthly data'!ED295:EF295)</f>
        <v>2.9832301333125</v>
      </c>
      <c r="AV297" s="749">
        <f>SUM('monthly data'!EG295:EI295)</f>
        <v>2.9832301333125</v>
      </c>
      <c r="AW297" s="749">
        <f>SUM('monthly data'!EJ295:EL295)</f>
        <v>2.9832301333125</v>
      </c>
      <c r="AX297" s="749">
        <f>SUM('monthly data'!EM295:EO295)</f>
        <v>2.9832301333125</v>
      </c>
      <c r="AY297" s="749">
        <f>SUM('monthly data'!EP295:ER295)</f>
        <v>5.2109999999999994</v>
      </c>
      <c r="AZ297" s="749">
        <f>SUM('monthly data'!ES295:EU295)</f>
        <v>2.7869000000000002</v>
      </c>
      <c r="BA297" s="749">
        <f>SUM('monthly data'!EV295:EX295)</f>
        <v>-0.5254000000000002</v>
      </c>
      <c r="BB297" s="749">
        <f>SUM('monthly data'!EY295:FA295)</f>
        <v>-15.544600000000001</v>
      </c>
      <c r="BC297" s="749">
        <f>SUM('monthly data'!FB295:FD295)</f>
        <v>2.843</v>
      </c>
      <c r="BD297" s="749">
        <f>SUM('monthly data'!FE295:FG295)</f>
        <v>-2.148600000000001</v>
      </c>
      <c r="BE297" s="749">
        <f>SUM('monthly data'!FH295:FJ295)</f>
        <v>7.3379000000000003</v>
      </c>
      <c r="BF297" s="749">
        <f>SUM('monthly data'!FK295:FM295)</f>
        <v>5.4559999999999995</v>
      </c>
      <c r="BG297" s="749">
        <f>SUM('monthly data'!FN295:FP295)</f>
        <v>3.8855500000000003</v>
      </c>
      <c r="BH297" s="749">
        <f>SUM('monthly data'!FQ295:FS295)</f>
        <v>4.5049000000000001</v>
      </c>
      <c r="BI297" s="749">
        <f>SUM('monthly data'!FT295:FV295)</f>
        <v>22.0138</v>
      </c>
      <c r="BJ297" s="749">
        <f>SUM('monthly data'!FW295:FY295)</f>
        <v>4.2784500000000003</v>
      </c>
      <c r="BK297" s="749">
        <f>SUM('monthly data'!FZ295:GB295)</f>
        <v>4.8273000000000001</v>
      </c>
      <c r="BL297" s="749">
        <f>SUM('monthly data'!GC295:GE295)</f>
        <v>-0.60660000000000025</v>
      </c>
      <c r="BM297" s="749">
        <f>SUM('monthly data'!GF295:GH295)</f>
        <v>19.439630000000001</v>
      </c>
      <c r="BN297" s="749">
        <f>SUM('monthly data'!GI295:GK295)</f>
        <v>4.6456400000000002</v>
      </c>
      <c r="BO297" s="749">
        <f>SUM('monthly data'!GL295:GN295)</f>
        <v>-9.1754999999999995</v>
      </c>
      <c r="BP297" s="749">
        <f>SUM('monthly data'!GO295:GQ295)</f>
        <v>3.5526999999999997</v>
      </c>
      <c r="BQ297" s="749">
        <f>SUM('monthly data'!GR295:GT295)</f>
        <v>-11.068484999999997</v>
      </c>
      <c r="BR297" s="749">
        <f>SUM('monthly data'!GU295:GW295)</f>
        <v>-5.5595449709999993</v>
      </c>
      <c r="BS297" s="749">
        <f>SUM('monthly data'!GX295:GZ295)</f>
        <v>8.5142303039999998</v>
      </c>
      <c r="BT297" s="749">
        <f>SUM('monthly data'!HA295:HC295)</f>
        <v>7.8835000000000006</v>
      </c>
      <c r="BU297" s="749">
        <f>SUM('monthly data'!HD295:HF295)</f>
        <v>6.4666999999999994</v>
      </c>
      <c r="BV297" s="749">
        <f>SUM('monthly data'!HG295:HI295)</f>
        <v>8.0431954999999995</v>
      </c>
      <c r="BW297" s="749">
        <f>SUM('monthly data'!HJ295:HL295)</f>
        <v>8.4896932009999997</v>
      </c>
      <c r="BX297" s="749">
        <f>SUM('monthly data'!HM295:HO295)</f>
        <v>119.25465846</v>
      </c>
      <c r="BY297" s="749">
        <f>SUM('monthly data'!HP295:HR295)</f>
        <v>-5.5715209739999993</v>
      </c>
      <c r="BZ297" s="749">
        <f>SUM('monthly data'!HS295:HU295)</f>
        <v>10.530055426000001</v>
      </c>
      <c r="CA297" s="749">
        <f>SUM('monthly data'!HV295:HX295)</f>
        <v>24.940588594997582</v>
      </c>
      <c r="CB297" s="749">
        <f>SUM('monthly data'!HY295:IA295)</f>
        <v>19.183561936</v>
      </c>
      <c r="CC297" s="749">
        <f>SUM('monthly data'!IB295:ID295)</f>
        <v>39.057390151930562</v>
      </c>
      <c r="CD297" s="749">
        <f>SUM('monthly data'!IE295:IG295)</f>
        <v>8.6095196319999996</v>
      </c>
      <c r="CE297" s="749">
        <f>SUM('monthly data'!IH295:IJ295)</f>
        <v>17.128300459000002</v>
      </c>
      <c r="CF297" s="749">
        <f>SUM('monthly data'!IK295:IM295)</f>
        <v>6.6999999999999993</v>
      </c>
      <c r="CG297" s="749">
        <f>SUM('monthly data'!IN295:IP295)</f>
        <v>27.566784998000003</v>
      </c>
      <c r="CH297" s="749">
        <f>SUM('monthly data'!IQ295:IS295)</f>
        <v>11.423360581999999</v>
      </c>
      <c r="CI297" s="749">
        <f>SUM('monthly data'!IT295:IV295)</f>
        <v>35.202958623999997</v>
      </c>
      <c r="CJ297" s="749">
        <f>SUM('monthly data'!IW295:IY295)</f>
        <v>14.22877682</v>
      </c>
      <c r="CK297" s="749">
        <f>SUM('monthly data'!IZ295:JB295)</f>
        <v>18.624184886999998</v>
      </c>
      <c r="CL297" s="749">
        <f>SUM('monthly data'!JC295:JE295)</f>
        <v>25.091985690999998</v>
      </c>
      <c r="CM297" s="749">
        <f>SUM('monthly data'!JF295:JH295)</f>
        <v>35.220372558999998</v>
      </c>
      <c r="CN297" s="749">
        <f>SUM('monthly data'!JI295:JK295)</f>
        <v>34.900378074999999</v>
      </c>
      <c r="CO297" s="749">
        <f>SUM('monthly data'!JL295:JN295)</f>
        <v>52.449711554000004</v>
      </c>
      <c r="CP297" s="749">
        <f>SUM('monthly data'!JO295:JQ295)</f>
        <v>40.148008249</v>
      </c>
      <c r="CQ297" s="749">
        <f>SUM('monthly data'!JR295:JT295)</f>
        <v>38.831633603</v>
      </c>
      <c r="CR297" s="749">
        <f>SUM('monthly data'!JU295:JW295)</f>
        <v>28.613262816999999</v>
      </c>
      <c r="CS297" s="749">
        <f>SUM('monthly data'!JX295:JZ295)</f>
        <v>59.072642608000002</v>
      </c>
      <c r="CT297" s="749">
        <f>SUM('monthly data'!KA295:KC295)</f>
        <v>37.168618412000001</v>
      </c>
      <c r="CU297" s="749">
        <f>SUM('monthly data'!KD295:KF295)</f>
        <v>54.197470954000003</v>
      </c>
      <c r="CV297" s="749">
        <f>SUM('monthly data'!KG295:KI295)</f>
        <v>45.884825706000001</v>
      </c>
      <c r="CW297" s="749">
        <f>SUM('monthly data'!KJ295:KL295)</f>
        <v>4.4271474340000001</v>
      </c>
      <c r="CX297" s="749">
        <f>SUM('monthly data'!KM295:KO295)</f>
        <v>84.454577412999996</v>
      </c>
      <c r="CY297" s="749">
        <f>SUM('monthly data'!KP295:KR295)</f>
        <v>13.727620035000001</v>
      </c>
      <c r="CZ297" s="749">
        <f>SUM('monthly data'!KS295:KU295)</f>
        <v>11.03821905</v>
      </c>
      <c r="DA297" s="749">
        <f>SUM('monthly data'!KV295:KX295)</f>
        <v>47.715494765000003</v>
      </c>
      <c r="DB297" s="749">
        <f>SUM('monthly data'!KY295:LA295)</f>
        <v>12.331698703000001</v>
      </c>
      <c r="DC297" s="100"/>
      <c r="DD297" s="100"/>
      <c r="DE297" s="100"/>
      <c r="DF297" s="100"/>
      <c r="DG297" s="100"/>
      <c r="DH297" s="100"/>
      <c r="DI297" s="100"/>
      <c r="DJ297" s="100"/>
      <c r="DK297" s="100"/>
      <c r="DL297" s="100"/>
      <c r="DM297" s="100"/>
      <c r="DN297" s="100"/>
      <c r="DO297" s="100"/>
      <c r="DP297" s="100"/>
      <c r="DQ297" s="100"/>
      <c r="DR297" s="100"/>
      <c r="DS297" s="100"/>
      <c r="DT297" s="100"/>
      <c r="DU297" s="100"/>
      <c r="DV297" s="100"/>
      <c r="DW297" s="100"/>
      <c r="DX297" s="100"/>
      <c r="DY297" s="100"/>
      <c r="DZ297" s="100"/>
    </row>
    <row r="298" spans="1:130">
      <c r="B298" s="744" t="s">
        <v>44</v>
      </c>
      <c r="C298" s="100"/>
      <c r="D298" s="100"/>
      <c r="E298" s="100"/>
      <c r="F298" s="100"/>
      <c r="G298" s="100"/>
      <c r="H298" s="100"/>
      <c r="I298" s="100"/>
      <c r="J298" s="100"/>
      <c r="K298" s="100"/>
      <c r="L298" s="100"/>
      <c r="M298" s="100"/>
      <c r="N298" s="100"/>
      <c r="O298" s="100"/>
      <c r="P298" s="100"/>
      <c r="Q298" s="100"/>
      <c r="R298" s="100"/>
      <c r="S298" s="749">
        <f>SUM('monthly data'!AX296:AZ296)</f>
        <v>2.2204812500000006</v>
      </c>
      <c r="T298" s="749">
        <f>SUM('monthly data'!BA296:BC296)</f>
        <v>2.2204812500000006</v>
      </c>
      <c r="U298" s="749">
        <f>SUM('monthly data'!BD296:BF296)</f>
        <v>2.2204812500000006</v>
      </c>
      <c r="V298" s="749">
        <f>SUM('monthly data'!BG296:BI296)</f>
        <v>2.2204812500000006</v>
      </c>
      <c r="W298" s="749">
        <f>SUM('monthly data'!BJ296:BL296)</f>
        <v>1.5701500000000004</v>
      </c>
      <c r="X298" s="749">
        <f>SUM('monthly data'!BM296:BO296)</f>
        <v>1.5701500000000004</v>
      </c>
      <c r="Y298" s="749">
        <f>SUM('monthly data'!BP296:BR296)</f>
        <v>1.5701500000000004</v>
      </c>
      <c r="Z298" s="749">
        <f>SUM('monthly data'!BS296:BU296)</f>
        <v>1.5701500000000004</v>
      </c>
      <c r="AA298" s="749">
        <f>SUM('monthly data'!BV296:BX296)</f>
        <v>1.5226062499999999</v>
      </c>
      <c r="AB298" s="749">
        <f>SUM('monthly data'!BY296:CA296)</f>
        <v>1.5226062499999999</v>
      </c>
      <c r="AC298" s="749">
        <f>SUM('monthly data'!CB296:CD296)</f>
        <v>1.5226062499999999</v>
      </c>
      <c r="AD298" s="749">
        <f>SUM('monthly data'!CE296:CG296)</f>
        <v>1.5226062499999999</v>
      </c>
      <c r="AE298" s="749">
        <f>SUM('monthly data'!CH296:CJ296)</f>
        <v>1.6131687500000003</v>
      </c>
      <c r="AF298" s="749">
        <f>SUM('monthly data'!CK296:CM296)</f>
        <v>1.6131687500000003</v>
      </c>
      <c r="AG298" s="749">
        <f>SUM('monthly data'!CN296:CP296)</f>
        <v>1.6131687500000003</v>
      </c>
      <c r="AH298" s="749">
        <f>SUM('monthly data'!CQ296:CS296)</f>
        <v>1.6131687500000003</v>
      </c>
      <c r="AI298" s="749">
        <f>SUM('monthly data'!CT296:CV296)</f>
        <v>0.76850135193749991</v>
      </c>
      <c r="AJ298" s="749">
        <f>SUM('monthly data'!CW296:CY296)</f>
        <v>0.76850135193749991</v>
      </c>
      <c r="AK298" s="749">
        <f>SUM('monthly data'!CZ296:DB296)</f>
        <v>0.76850135193749991</v>
      </c>
      <c r="AL298" s="749">
        <f>SUM('monthly data'!DC296:DE296)</f>
        <v>0.76850135193749991</v>
      </c>
      <c r="AM298" s="749">
        <f>SUM('monthly data'!DF296:DH296)</f>
        <v>0.21437770387499977</v>
      </c>
      <c r="AN298" s="749">
        <f>SUM('monthly data'!DI296:DK296)</f>
        <v>0.21437770387499977</v>
      </c>
      <c r="AO298" s="749">
        <f>SUM('monthly data'!DL296:DN296)</f>
        <v>0.21437770387499977</v>
      </c>
      <c r="AP298" s="749">
        <f>SUM('monthly data'!DO296:DQ296)</f>
        <v>0.21437770387499977</v>
      </c>
      <c r="AQ298" s="749">
        <f>SUM('monthly data'!DR296:DT296)</f>
        <v>0.84623885193749959</v>
      </c>
      <c r="AR298" s="749">
        <f>SUM('monthly data'!DU296:DW296)</f>
        <v>0.84623885193749959</v>
      </c>
      <c r="AS298" s="749">
        <f>SUM('monthly data'!DX296:DZ296)</f>
        <v>0.84623885193749959</v>
      </c>
      <c r="AT298" s="749">
        <f>SUM('monthly data'!EA296:EC296)</f>
        <v>0.84623885193749959</v>
      </c>
      <c r="AU298" s="749">
        <f>SUM('monthly data'!ED296:EF296)</f>
        <v>5.7038812499999993</v>
      </c>
      <c r="AV298" s="749">
        <f>SUM('monthly data'!EG296:EI296)</f>
        <v>5.7038812499999993</v>
      </c>
      <c r="AW298" s="749">
        <f>SUM('monthly data'!EJ296:EL296)</f>
        <v>5.7038812499999993</v>
      </c>
      <c r="AX298" s="749">
        <f>SUM('monthly data'!EM296:EO296)</f>
        <v>5.7038812499999993</v>
      </c>
      <c r="AY298" s="749">
        <f>SUM('monthly data'!EP296:ER296)</f>
        <v>9.8557765118876937</v>
      </c>
      <c r="AZ298" s="749">
        <f>SUM('monthly data'!ES296:EU296)</f>
        <v>8.6900208202254685</v>
      </c>
      <c r="BA298" s="749">
        <f>SUM('monthly data'!EV296:EX296)</f>
        <v>10.634736980159801</v>
      </c>
      <c r="BB298" s="749">
        <f>SUM('monthly data'!EY296:FA296)</f>
        <v>15.375683902759999</v>
      </c>
      <c r="BC298" s="749">
        <f>SUM('monthly data'!FB296:FD296)</f>
        <v>10.7629121351344</v>
      </c>
      <c r="BD298" s="749">
        <f>SUM('monthly data'!FE296:FG296)</f>
        <v>7.3291891216440002</v>
      </c>
      <c r="BE298" s="749">
        <f>SUM('monthly data'!FH296:FJ296)</f>
        <v>9.6298824739322004</v>
      </c>
      <c r="BF298" s="749">
        <f>SUM('monthly data'!FK296:FM296)</f>
        <v>28.658830771476701</v>
      </c>
      <c r="BG298" s="749">
        <f>SUM('monthly data'!FN296:FP296)</f>
        <v>11.535757630000001</v>
      </c>
      <c r="BH298" s="749">
        <f>SUM('monthly data'!FQ296:FS296)</f>
        <v>11.825778852000001</v>
      </c>
      <c r="BI298" s="749">
        <f>SUM('monthly data'!FT296:FV296)</f>
        <v>6.6532200820000007</v>
      </c>
      <c r="BJ298" s="749">
        <f>SUM('monthly data'!FW296:FY296)</f>
        <v>7.7374958509999994</v>
      </c>
      <c r="BK298" s="749">
        <f>SUM('monthly data'!FZ296:GB296)</f>
        <v>4.5487392174482197</v>
      </c>
      <c r="BL298" s="749">
        <f>SUM('monthly data'!GC296:GE296)</f>
        <v>6.5911137487962508</v>
      </c>
      <c r="BM298" s="749">
        <f>SUM('monthly data'!GF296:GH296)</f>
        <v>5.1190565599999989</v>
      </c>
      <c r="BN298" s="749">
        <f>SUM('monthly data'!GI296:GK296)</f>
        <v>12.7966616449571</v>
      </c>
      <c r="BO298" s="749">
        <f>SUM('monthly data'!GL296:GN296)</f>
        <v>17.975189401000002</v>
      </c>
      <c r="BP298" s="749">
        <f>SUM('monthly data'!GO296:GQ296)</f>
        <v>32.197319577000002</v>
      </c>
      <c r="BQ298" s="749">
        <f>SUM('monthly data'!GR296:GT296)</f>
        <v>7.2409036472900015</v>
      </c>
      <c r="BR298" s="749">
        <f>SUM('monthly data'!GU296:GW296)</f>
        <v>67.402050789159986</v>
      </c>
      <c r="BS298" s="749">
        <f>SUM('monthly data'!GX296:GZ296)</f>
        <v>10.856274308749999</v>
      </c>
      <c r="BT298" s="749">
        <f>SUM('monthly data'!HA296:HC296)</f>
        <v>9.553028822089999</v>
      </c>
      <c r="BU298" s="749">
        <f>SUM('monthly data'!HD296:HF296)</f>
        <v>34.54</v>
      </c>
      <c r="BV298" s="749">
        <f>SUM('monthly data'!HG296:HI296)</f>
        <v>11.752031147504148</v>
      </c>
      <c r="BW298" s="749">
        <f>SUM('monthly data'!HJ296:HL296)</f>
        <v>9.5482351832137091</v>
      </c>
      <c r="BX298" s="749">
        <f>SUM('monthly data'!HM296:HO296)</f>
        <v>32.654913323649382</v>
      </c>
      <c r="BY298" s="749">
        <f>SUM('monthly data'!HP296:HR296)</f>
        <v>13.273532712579339</v>
      </c>
      <c r="BZ298" s="749">
        <f>SUM('monthly data'!HS296:HU296)</f>
        <v>13.806268089118209</v>
      </c>
      <c r="CA298" s="749">
        <f>SUM('monthly data'!HV296:HX296)</f>
        <v>14.168005035134602</v>
      </c>
      <c r="CB298" s="749">
        <f>SUM('monthly data'!HY296:IA296)</f>
        <v>63.909109535906225</v>
      </c>
      <c r="CC298" s="749">
        <f>SUM('monthly data'!IB296:ID296)</f>
        <v>20.775780488582612</v>
      </c>
      <c r="CD298" s="749">
        <f>SUM('monthly data'!IE296:IG296)</f>
        <v>82.67627122938157</v>
      </c>
      <c r="CE298" s="749">
        <f>SUM('monthly data'!IH296:IJ296)</f>
        <v>20.080593870683707</v>
      </c>
      <c r="CF298" s="749">
        <f>SUM('monthly data'!IK296:IM296)</f>
        <v>64.653933217584296</v>
      </c>
      <c r="CG298" s="749">
        <f>SUM('monthly data'!IN296:IP296)</f>
        <v>58.607093980471433</v>
      </c>
      <c r="CH298" s="749">
        <f>SUM('monthly data'!IQ296:IS296)</f>
        <v>107.90780487008519</v>
      </c>
      <c r="CI298" s="749">
        <f>SUM('monthly data'!IT296:IV296)</f>
        <v>38.776060746221859</v>
      </c>
      <c r="CJ298" s="749">
        <f>SUM('monthly data'!IW296:IY296)</f>
        <v>19.117168062910938</v>
      </c>
      <c r="CK298" s="749">
        <f>SUM('monthly data'!IZ296:JB296)</f>
        <v>45.533727643371364</v>
      </c>
      <c r="CL298" s="749">
        <f>SUM('monthly data'!JC296:JE296)</f>
        <v>171.27846973794169</v>
      </c>
      <c r="CM298" s="749">
        <f>SUM('monthly data'!JF296:JH296)</f>
        <v>29.783943041756483</v>
      </c>
      <c r="CN298" s="749">
        <f>SUM('monthly data'!JI296:JK296)</f>
        <v>76.392793968301717</v>
      </c>
      <c r="CO298" s="749">
        <f>SUM('monthly data'!JL296:JN296)</f>
        <v>64.765590652350724</v>
      </c>
      <c r="CP298" s="749">
        <f>SUM('monthly data'!JO296:JQ296)</f>
        <v>144.1639814002888</v>
      </c>
      <c r="CQ298" s="749">
        <f>SUM('monthly data'!JR296:JT296)</f>
        <v>73.899380642222184</v>
      </c>
      <c r="CR298" s="749">
        <f>SUM('monthly data'!JU296:JW296)</f>
        <v>73.200178182364766</v>
      </c>
      <c r="CS298" s="749">
        <f>SUM('monthly data'!JX296:JZ296)</f>
        <v>21.75320046393524</v>
      </c>
      <c r="CT298" s="749">
        <f>SUM('monthly data'!KA296:KC296)</f>
        <v>237.01543128304172</v>
      </c>
      <c r="CU298" s="749">
        <f>SUM('monthly data'!KD296:KF296)</f>
        <v>48.933332043678931</v>
      </c>
      <c r="CV298" s="749">
        <f>SUM('monthly data'!KG296:KI296)</f>
        <v>140.61000285308756</v>
      </c>
      <c r="CW298" s="749">
        <f>SUM('monthly data'!KJ296:KL296)</f>
        <v>70.730554984773192</v>
      </c>
      <c r="CX298" s="749">
        <f>SUM('monthly data'!KM296:KO296)</f>
        <v>362.12117083272352</v>
      </c>
      <c r="CY298" s="749">
        <f>SUM('monthly data'!KP296:KR296)</f>
        <v>98.572999087195171</v>
      </c>
      <c r="CZ298" s="749">
        <f>SUM('monthly data'!KS296:KU296)</f>
        <v>422.59496667340704</v>
      </c>
      <c r="DA298" s="749">
        <f>SUM('monthly data'!KV296:KX296)</f>
        <v>255.41760637726622</v>
      </c>
      <c r="DB298" s="749">
        <f>SUM('monthly data'!KY296:LA296)</f>
        <v>195.97413370345052</v>
      </c>
      <c r="DC298" s="100"/>
      <c r="DD298" s="100"/>
      <c r="DE298" s="100"/>
      <c r="DF298" s="100"/>
      <c r="DG298" s="100"/>
      <c r="DH298" s="100"/>
      <c r="DI298" s="100"/>
      <c r="DJ298" s="100"/>
      <c r="DK298" s="100"/>
      <c r="DL298" s="100"/>
      <c r="DM298" s="100"/>
      <c r="DN298" s="100"/>
      <c r="DO298" s="100"/>
      <c r="DP298" s="100"/>
      <c r="DQ298" s="100"/>
      <c r="DR298" s="100"/>
      <c r="DS298" s="100"/>
      <c r="DT298" s="100"/>
      <c r="DU298" s="100"/>
      <c r="DV298" s="100"/>
      <c r="DW298" s="100"/>
      <c r="DX298" s="100"/>
      <c r="DY298" s="100"/>
      <c r="DZ298" s="100"/>
    </row>
    <row r="299" spans="1:130">
      <c r="B299" s="744" t="s">
        <v>46</v>
      </c>
      <c r="C299" s="100"/>
      <c r="D299" s="100"/>
      <c r="E299" s="100"/>
      <c r="F299" s="100"/>
      <c r="G299" s="100"/>
      <c r="H299" s="100"/>
      <c r="I299" s="100"/>
      <c r="J299" s="100"/>
      <c r="K299" s="100"/>
      <c r="L299" s="100"/>
      <c r="M299" s="100"/>
      <c r="N299" s="100"/>
      <c r="O299" s="100"/>
      <c r="P299" s="100"/>
      <c r="Q299" s="100"/>
      <c r="R299" s="100"/>
      <c r="S299" s="749">
        <f>SUM('monthly data'!AX297:AZ297)</f>
        <v>7.1956184446249978</v>
      </c>
      <c r="T299" s="749">
        <f>SUM('monthly data'!BA297:BC297)</f>
        <v>7.1956184446249978</v>
      </c>
      <c r="U299" s="749">
        <f>SUM('monthly data'!BD297:BF297)</f>
        <v>7.1956184446249978</v>
      </c>
      <c r="V299" s="749">
        <f>SUM('monthly data'!BG297:BI297)</f>
        <v>7.1956184446249978</v>
      </c>
      <c r="W299" s="749">
        <f>SUM('monthly data'!BJ297:BL297)</f>
        <v>5.5158355035624993</v>
      </c>
      <c r="X299" s="749">
        <f>SUM('monthly data'!BM297:BO297)</f>
        <v>5.5158355035624993</v>
      </c>
      <c r="Y299" s="749">
        <f>SUM('monthly data'!BP297:BR297)</f>
        <v>5.5158355035624993</v>
      </c>
      <c r="Z299" s="749">
        <f>SUM('monthly data'!BS297:BU297)</f>
        <v>5.5158355035624993</v>
      </c>
      <c r="AA299" s="749">
        <f>SUM('monthly data'!BV297:BX297)</f>
        <v>6.431368749999999</v>
      </c>
      <c r="AB299" s="749">
        <f>SUM('monthly data'!BY297:CA297)</f>
        <v>6.431368749999999</v>
      </c>
      <c r="AC299" s="749">
        <f>SUM('monthly data'!CB297:CD297)</f>
        <v>6.431368749999999</v>
      </c>
      <c r="AD299" s="749">
        <f>SUM('monthly data'!CE297:CG297)</f>
        <v>6.431368749999999</v>
      </c>
      <c r="AE299" s="749">
        <f>SUM('monthly data'!CH297:CJ297)</f>
        <v>5.4869937499999999</v>
      </c>
      <c r="AF299" s="749">
        <f>SUM('monthly data'!CK297:CM297)</f>
        <v>5.4869937499999999</v>
      </c>
      <c r="AG299" s="749">
        <f>SUM('monthly data'!CN297:CP297)</f>
        <v>5.4869937499999999</v>
      </c>
      <c r="AH299" s="749">
        <f>SUM('monthly data'!CQ297:CS297)</f>
        <v>5.4869937499999999</v>
      </c>
      <c r="AI299" s="749">
        <f>SUM('monthly data'!CT297:CV297)</f>
        <v>3.6876911480624992</v>
      </c>
      <c r="AJ299" s="749">
        <f>SUM('monthly data'!CW297:CY297)</f>
        <v>3.6876911480624992</v>
      </c>
      <c r="AK299" s="749">
        <f>SUM('monthly data'!CZ297:DB297)</f>
        <v>3.6876911480624992</v>
      </c>
      <c r="AL299" s="749">
        <f>SUM('monthly data'!DC297:DE297)</f>
        <v>3.6876911480624992</v>
      </c>
      <c r="AM299" s="749">
        <f>SUM('monthly data'!DF297:DH297)</f>
        <v>0.55716368194499788</v>
      </c>
      <c r="AN299" s="749">
        <f>SUM('monthly data'!DI297:DK297)</f>
        <v>0.55716368194499788</v>
      </c>
      <c r="AO299" s="749">
        <f>SUM('monthly data'!DL297:DN297)</f>
        <v>0.55716368194499788</v>
      </c>
      <c r="AP299" s="749">
        <f>SUM('monthly data'!DO297:DQ297)</f>
        <v>0.55716368194499788</v>
      </c>
      <c r="AQ299" s="749">
        <f>SUM('monthly data'!DR297:DT297)</f>
        <v>-2.4259259488600011</v>
      </c>
      <c r="AR299" s="749">
        <f>SUM('monthly data'!DU297:DW297)</f>
        <v>-2.4259259488600011</v>
      </c>
      <c r="AS299" s="749">
        <f>SUM('monthly data'!DX297:DZ297)</f>
        <v>-2.4259259488600011</v>
      </c>
      <c r="AT299" s="749">
        <f>SUM('monthly data'!EA297:EC297)</f>
        <v>-2.4259259488600011</v>
      </c>
      <c r="AU299" s="749">
        <f>SUM('monthly data'!ED297:EF297)</f>
        <v>-2.0984922327424935</v>
      </c>
      <c r="AV299" s="749">
        <f>SUM('monthly data'!EG297:EI297)</f>
        <v>-2.0984922327424935</v>
      </c>
      <c r="AW299" s="749">
        <f>SUM('monthly data'!EJ297:EL297)</f>
        <v>-2.0984922327424935</v>
      </c>
      <c r="AX299" s="749">
        <f>SUM('monthly data'!EM297:EO297)</f>
        <v>-2.0984922327424935</v>
      </c>
      <c r="AY299" s="749">
        <f>SUM('monthly data'!EP297:ER297)</f>
        <v>24.215317618768925</v>
      </c>
      <c r="AZ299" s="749">
        <f>SUM('monthly data'!ES297:EU297)</f>
        <v>-65.830439853473308</v>
      </c>
      <c r="BA299" s="749">
        <f>SUM('monthly data'!EV297:EX297)</f>
        <v>34.019894593900112</v>
      </c>
      <c r="BB299" s="749">
        <f>SUM('monthly data'!EY297:FA297)</f>
        <v>2.0998984091600015</v>
      </c>
      <c r="BC299" s="749">
        <f>SUM('monthly data'!FB297:FD297)</f>
        <v>-29.309473738675077</v>
      </c>
      <c r="BD299" s="749">
        <f>SUM('monthly data'!FE297:FG297)</f>
        <v>-32.914010423332506</v>
      </c>
      <c r="BE299" s="749">
        <f>SUM('monthly data'!FH297:FJ297)</f>
        <v>28.56905020343061</v>
      </c>
      <c r="BF299" s="749">
        <f>SUM('monthly data'!FK297:FM297)</f>
        <v>-25.714472982406903</v>
      </c>
      <c r="BG299" s="749">
        <f>SUM('monthly data'!FN297:FP297)</f>
        <v>44.632626063000004</v>
      </c>
      <c r="BH299" s="749">
        <f>SUM('monthly data'!FQ297:FS297)</f>
        <v>-50.479765896999979</v>
      </c>
      <c r="BI299" s="749">
        <f>SUM('monthly data'!FT297:FV297)</f>
        <v>0.92798512600001359</v>
      </c>
      <c r="BJ299" s="749">
        <f>SUM('monthly data'!FW297:FY297)</f>
        <v>5.7467490250000264</v>
      </c>
      <c r="BK299" s="749">
        <f>SUM('monthly data'!FZ297:GB297)</f>
        <v>7.8244627391990251</v>
      </c>
      <c r="BL299" s="749">
        <f>SUM('monthly data'!GC297:GE297)</f>
        <v>-18.967033208262656</v>
      </c>
      <c r="BM299" s="749">
        <f>SUM('monthly data'!GF297:GH297)</f>
        <v>4.4209529056700205</v>
      </c>
      <c r="BN299" s="749">
        <f>SUM('monthly data'!GI297:GK297)</f>
        <v>-5.1792885876088164</v>
      </c>
      <c r="BO299" s="749">
        <f>SUM('monthly data'!GL297:GN297)</f>
        <v>42.616265853000002</v>
      </c>
      <c r="BP299" s="749">
        <f>SUM('monthly data'!GO297:GQ297)</f>
        <v>22.153544151010017</v>
      </c>
      <c r="BQ299" s="749">
        <f>SUM('monthly data'!GR297:GT297)</f>
        <v>-82.188662058190047</v>
      </c>
      <c r="BR299" s="749">
        <f>SUM('monthly data'!GU297:GW297)</f>
        <v>-91.46063240833999</v>
      </c>
      <c r="BS299" s="749">
        <f>SUM('monthly data'!GX297:GZ297)</f>
        <v>73.340491948620013</v>
      </c>
      <c r="BT299" s="749">
        <f>SUM('monthly data'!HA297:HC297)</f>
        <v>71.93186702771429</v>
      </c>
      <c r="BU299" s="749">
        <f>SUM('monthly data'!HD297:HF297)</f>
        <v>-8.1809115881048839</v>
      </c>
      <c r="BV299" s="749">
        <f>SUM('monthly data'!HG297:HI297)</f>
        <v>-84.762898289518716</v>
      </c>
      <c r="BW299" s="749">
        <f>SUM('monthly data'!HJ297:HL297)</f>
        <v>-9.7662191782339747</v>
      </c>
      <c r="BX299" s="749">
        <f>SUM('monthly data'!HM297:HO297)</f>
        <v>33.618236731823714</v>
      </c>
      <c r="BY299" s="749">
        <f>SUM('monthly data'!HP297:HR297)</f>
        <v>-75.227008693777663</v>
      </c>
      <c r="BZ299" s="749">
        <f>SUM('monthly data'!HS297:HU297)</f>
        <v>30.081666112004612</v>
      </c>
      <c r="CA299" s="749">
        <f>SUM('monthly data'!HV297:HX297)</f>
        <v>53.004380304225954</v>
      </c>
      <c r="CB299" s="749">
        <f>SUM('monthly data'!HY297:IA297)</f>
        <v>91.739627408430067</v>
      </c>
      <c r="CC299" s="749">
        <f>SUM('monthly data'!IB297:ID297)</f>
        <v>40.394991534585117</v>
      </c>
      <c r="CD299" s="749">
        <f>SUM('monthly data'!IE297:IG297)</f>
        <v>-92.449248568689697</v>
      </c>
      <c r="CE299" s="749">
        <f>SUM('monthly data'!IH297:IJ297)</f>
        <v>21.996128325858425</v>
      </c>
      <c r="CF299" s="749">
        <f>SUM('monthly data'!IK297:IM297)</f>
        <v>87.525110344083572</v>
      </c>
      <c r="CG299" s="749">
        <f>SUM('monthly data'!IN297:IP297)</f>
        <v>-26.376701963985234</v>
      </c>
      <c r="CH299" s="749">
        <f>SUM('monthly data'!IQ297:IS297)</f>
        <v>-52.162748750127349</v>
      </c>
      <c r="CI299" s="749">
        <f>SUM('monthly data'!IT297:IV297)</f>
        <v>38.265267363484277</v>
      </c>
      <c r="CJ299" s="749">
        <f>SUM('monthly data'!IW297:IY297)</f>
        <v>56.466356091031159</v>
      </c>
      <c r="CK299" s="749">
        <f>SUM('monthly data'!IZ297:JB297)</f>
        <v>-47.20684145941182</v>
      </c>
      <c r="CL299" s="749">
        <f>SUM('monthly data'!JC297:JE297)</f>
        <v>-25.443226971919831</v>
      </c>
      <c r="CM299" s="749">
        <f>SUM('monthly data'!JF297:JH297)</f>
        <v>49.084066286545536</v>
      </c>
      <c r="CN299" s="749">
        <f>SUM('monthly data'!JI297:JK297)</f>
        <v>82.099057333833173</v>
      </c>
      <c r="CO299" s="749">
        <f>SUM('monthly data'!JL297:JN297)</f>
        <v>3.0262329244252655</v>
      </c>
      <c r="CP299" s="749">
        <f>SUM('monthly data'!JO297:JQ297)</f>
        <v>-110.98117212971236</v>
      </c>
      <c r="CQ299" s="749">
        <f>SUM('monthly data'!JR297:JT297)</f>
        <v>75.642252217133105</v>
      </c>
      <c r="CR299" s="749">
        <f>SUM('monthly data'!JU297:JW297)</f>
        <v>105.63112772682506</v>
      </c>
      <c r="CS299" s="749">
        <f>SUM('monthly data'!JX297:JZ297)</f>
        <v>-11.428458779198849</v>
      </c>
      <c r="CT299" s="749">
        <f>SUM('monthly data'!KA297:KC297)</f>
        <v>-135.93559942391397</v>
      </c>
      <c r="CU299" s="749">
        <f>SUM('monthly data'!KD297:KF297)</f>
        <v>125.91324402779168</v>
      </c>
      <c r="CV299" s="749">
        <f>SUM('monthly data'!KG297:KI297)</f>
        <v>75.519520795636993</v>
      </c>
      <c r="CW299" s="749">
        <f>SUM('monthly data'!KJ297:KL297)</f>
        <v>64.720874824395537</v>
      </c>
      <c r="CX299" s="749">
        <f>SUM('monthly data'!KM297:KO297)</f>
        <v>-134.89276920568304</v>
      </c>
      <c r="CY299" s="749">
        <f>SUM('monthly data'!KP297:KR297)</f>
        <v>112.61640936069513</v>
      </c>
      <c r="CZ299" s="749">
        <f>SUM('monthly data'!KS297:KU297)</f>
        <v>-144.01558889960873</v>
      </c>
      <c r="DA299" s="749">
        <f>SUM('monthly data'!KV297:KX297)</f>
        <v>-41.51149503108563</v>
      </c>
      <c r="DB299" s="749">
        <f>SUM('monthly data'!KY297:LA297)</f>
        <v>69.250931133794253</v>
      </c>
      <c r="DC299" s="100"/>
      <c r="DD299" s="100"/>
      <c r="DE299" s="100"/>
      <c r="DF299" s="100"/>
      <c r="DG299" s="100"/>
      <c r="DH299" s="100"/>
      <c r="DI299" s="100"/>
      <c r="DJ299" s="100"/>
      <c r="DK299" s="100"/>
      <c r="DL299" s="100"/>
      <c r="DM299" s="100"/>
      <c r="DN299" s="100"/>
      <c r="DO299" s="100"/>
      <c r="DP299" s="100"/>
      <c r="DQ299" s="100"/>
      <c r="DR299" s="100"/>
      <c r="DS299" s="100"/>
      <c r="DT299" s="100"/>
      <c r="DU299" s="100"/>
      <c r="DV299" s="100"/>
      <c r="DW299" s="100"/>
      <c r="DX299" s="100"/>
      <c r="DY299" s="100"/>
      <c r="DZ299" s="100"/>
    </row>
    <row r="300" spans="1:130">
      <c r="B300" s="740" t="s">
        <v>631</v>
      </c>
      <c r="C300" s="100"/>
      <c r="D300" s="100"/>
      <c r="E300" s="100"/>
      <c r="F300" s="100"/>
      <c r="G300" s="100"/>
      <c r="H300" s="100"/>
      <c r="I300" s="100"/>
      <c r="J300" s="100"/>
      <c r="K300" s="100"/>
      <c r="L300" s="100"/>
      <c r="M300" s="100"/>
      <c r="N300" s="100"/>
      <c r="O300" s="100"/>
      <c r="P300" s="100"/>
      <c r="Q300" s="100"/>
      <c r="R300" s="100"/>
      <c r="S300" s="749">
        <f>SUM('monthly data'!AX298:AZ298)</f>
        <v>-0.10275000000000006</v>
      </c>
      <c r="T300" s="749">
        <f>SUM('monthly data'!BA298:BC298)</f>
        <v>-0.10275000000000006</v>
      </c>
      <c r="U300" s="749">
        <f>SUM('monthly data'!BD298:BF298)</f>
        <v>-0.10275000000000006</v>
      </c>
      <c r="V300" s="749">
        <f>SUM('monthly data'!BG298:BI298)</f>
        <v>-0.10275000000000006</v>
      </c>
      <c r="W300" s="749">
        <f>SUM('monthly data'!BJ298:BL298)</f>
        <v>-1.2867500000000001</v>
      </c>
      <c r="X300" s="749">
        <f>SUM('monthly data'!BM298:BO298)</f>
        <v>-1.2867500000000001</v>
      </c>
      <c r="Y300" s="749">
        <f>SUM('monthly data'!BP298:BR298)</f>
        <v>-1.2867500000000001</v>
      </c>
      <c r="Z300" s="749">
        <f>SUM('monthly data'!BS298:BU298)</f>
        <v>-1.2867500000000001</v>
      </c>
      <c r="AA300" s="749">
        <f>SUM('monthly data'!BV298:BX298)</f>
        <v>-2.3896937500000002</v>
      </c>
      <c r="AB300" s="749">
        <f>SUM('monthly data'!BY298:CA298)</f>
        <v>-2.3896937500000002</v>
      </c>
      <c r="AC300" s="749">
        <f>SUM('monthly data'!CB298:CD298)</f>
        <v>-2.3896937500000002</v>
      </c>
      <c r="AD300" s="749">
        <f>SUM('monthly data'!CE298:CG298)</f>
        <v>-2.3896937500000002</v>
      </c>
      <c r="AE300" s="749">
        <f>SUM('monthly data'!CH298:CJ298)</f>
        <v>-1.6363874999999997</v>
      </c>
      <c r="AF300" s="749">
        <f>SUM('monthly data'!CK298:CM298)</f>
        <v>-1.6363874999999997</v>
      </c>
      <c r="AG300" s="749">
        <f>SUM('monthly data'!CN298:CP298)</f>
        <v>-1.6363874999999997</v>
      </c>
      <c r="AH300" s="749">
        <f>SUM('monthly data'!CQ298:CS298)</f>
        <v>-1.6363874999999997</v>
      </c>
      <c r="AI300" s="749">
        <f>SUM('monthly data'!CT298:CV298)</f>
        <v>-2.1994437499999995</v>
      </c>
      <c r="AJ300" s="749">
        <f>SUM('monthly data'!CW298:CY298)</f>
        <v>-2.1994437499999995</v>
      </c>
      <c r="AK300" s="749">
        <f>SUM('monthly data'!CZ298:DB298)</f>
        <v>-2.1994437499999995</v>
      </c>
      <c r="AL300" s="749">
        <f>SUM('monthly data'!DC298:DE298)</f>
        <v>-2.1994437499999995</v>
      </c>
      <c r="AM300" s="749">
        <f>SUM('monthly data'!DF298:DH298)</f>
        <v>-6.9972499999999993</v>
      </c>
      <c r="AN300" s="749">
        <f>SUM('monthly data'!DI298:DK298)</f>
        <v>-6.9972499999999993</v>
      </c>
      <c r="AO300" s="749">
        <f>SUM('monthly data'!DL298:DN298)</f>
        <v>-6.9972499999999993</v>
      </c>
      <c r="AP300" s="749">
        <f>SUM('monthly data'!DO298:DQ298)</f>
        <v>-6.9972499999999993</v>
      </c>
      <c r="AQ300" s="749">
        <f>SUM('monthly data'!DR298:DT298)</f>
        <v>-7.6272500000000001</v>
      </c>
      <c r="AR300" s="749">
        <f>SUM('monthly data'!DU298:DW298)</f>
        <v>-7.6272500000000001</v>
      </c>
      <c r="AS300" s="749">
        <f>SUM('monthly data'!DX298:DZ298)</f>
        <v>-7.6272500000000001</v>
      </c>
      <c r="AT300" s="749">
        <f>SUM('monthly data'!EA298:EC298)</f>
        <v>-7.6272500000000001</v>
      </c>
      <c r="AU300" s="749">
        <f>SUM('monthly data'!ED298:EF298)</f>
        <v>-3.5674999999999999</v>
      </c>
      <c r="AV300" s="749">
        <f>SUM('monthly data'!EG298:EI298)</f>
        <v>-3.5674999999999999</v>
      </c>
      <c r="AW300" s="749">
        <f>SUM('monthly data'!EJ298:EL298)</f>
        <v>-3.5674999999999999</v>
      </c>
      <c r="AX300" s="749">
        <f>SUM('monthly data'!EM298:EO298)</f>
        <v>-3.5674999999999999</v>
      </c>
      <c r="AY300" s="749">
        <f>SUM('monthly data'!EP298:ER298)</f>
        <v>0</v>
      </c>
      <c r="AZ300" s="749">
        <f>SUM('monthly data'!ES298:EU298)</f>
        <v>0</v>
      </c>
      <c r="BA300" s="749">
        <f>SUM('monthly data'!EV298:EX298)</f>
        <v>0</v>
      </c>
      <c r="BB300" s="749">
        <f>SUM('monthly data'!EY298:FA298)</f>
        <v>0</v>
      </c>
      <c r="BC300" s="749">
        <f>SUM('monthly data'!FB298:FD298)</f>
        <v>0</v>
      </c>
      <c r="BD300" s="749">
        <f>SUM('monthly data'!FE298:FG298)</f>
        <v>0</v>
      </c>
      <c r="BE300" s="749">
        <f>SUM('monthly data'!FH298:FJ298)</f>
        <v>0</v>
      </c>
      <c r="BF300" s="749">
        <f>SUM('monthly data'!FK298:FM298)</f>
        <v>0</v>
      </c>
      <c r="BG300" s="749">
        <f>SUM('monthly data'!FN298:FP298)</f>
        <v>0</v>
      </c>
      <c r="BH300" s="749">
        <f>SUM('monthly data'!FQ298:FS298)</f>
        <v>0</v>
      </c>
      <c r="BI300" s="749">
        <f>SUM('monthly data'!FT298:FV298)</f>
        <v>0</v>
      </c>
      <c r="BJ300" s="749">
        <f>SUM('monthly data'!FW298:FY298)</f>
        <v>0</v>
      </c>
      <c r="BK300" s="749">
        <f>SUM('monthly data'!FZ298:GB298)</f>
        <v>0</v>
      </c>
      <c r="BL300" s="749">
        <f>SUM('monthly data'!GC298:GE298)</f>
        <v>0</v>
      </c>
      <c r="BM300" s="749">
        <f>SUM('monthly data'!GF298:GH298)</f>
        <v>0</v>
      </c>
      <c r="BN300" s="749">
        <f>SUM('monthly data'!GI298:GK298)</f>
        <v>0</v>
      </c>
      <c r="BO300" s="749">
        <f>SUM('monthly data'!GL298:GN298)</f>
        <v>0</v>
      </c>
      <c r="BP300" s="749">
        <f>SUM('monthly data'!GO298:GQ298)</f>
        <v>0</v>
      </c>
      <c r="BQ300" s="749">
        <f>SUM('monthly data'!GR298:GT298)</f>
        <v>0</v>
      </c>
      <c r="BR300" s="749">
        <f>SUM('monthly data'!GU298:GW298)</f>
        <v>0</v>
      </c>
      <c r="BS300" s="749">
        <f>SUM('monthly data'!GX298:GZ298)</f>
        <v>0</v>
      </c>
      <c r="BT300" s="749">
        <f>SUM('monthly data'!HA298:HC298)</f>
        <v>0</v>
      </c>
      <c r="BU300" s="749">
        <f>SUM('monthly data'!HD298:HF298)</f>
        <v>0</v>
      </c>
      <c r="BV300" s="749">
        <f>SUM('monthly data'!HG298:HI298)</f>
        <v>0</v>
      </c>
      <c r="BW300" s="749">
        <f>SUM('monthly data'!HJ298:HL298)</f>
        <v>0</v>
      </c>
      <c r="BX300" s="749">
        <f>SUM('monthly data'!HM298:HO298)</f>
        <v>0</v>
      </c>
      <c r="BY300" s="749">
        <f>SUM('monthly data'!HP298:HR298)</f>
        <v>-52.17487922799998</v>
      </c>
      <c r="BZ300" s="749">
        <f>SUM('monthly data'!HS298:HU298)</f>
        <v>-1.1193994820000253</v>
      </c>
      <c r="CA300" s="749">
        <f>SUM('monthly data'!HV298:HX298)</f>
        <v>58.858096482456887</v>
      </c>
      <c r="CB300" s="749">
        <f>SUM('monthly data'!HY298:IA298)</f>
        <v>72.933268646690721</v>
      </c>
      <c r="CC300" s="749">
        <f>SUM('monthly data'!IB298:ID298)</f>
        <v>54.579791451266914</v>
      </c>
      <c r="CD300" s="749">
        <f>SUM('monthly data'!IE298:IG298)</f>
        <v>-75.522601138598162</v>
      </c>
      <c r="CE300" s="749">
        <f>SUM('monthly data'!IH298:IJ298)</f>
        <v>10.485438993036226</v>
      </c>
      <c r="CF300" s="749">
        <f>SUM('monthly data'!IK298:IM298)</f>
        <v>120.1643336824601</v>
      </c>
      <c r="CG300" s="749">
        <f>SUM('monthly data'!IN298:IP298)</f>
        <v>-42.528580225634933</v>
      </c>
      <c r="CH300" s="749">
        <f>SUM('monthly data'!IQ298:IS298)</f>
        <v>-61.593162396096865</v>
      </c>
      <c r="CI300" s="749">
        <f>SUM('monthly data'!IT298:IV298)</f>
        <v>30.530439975240736</v>
      </c>
      <c r="CJ300" s="749">
        <f>SUM('monthly data'!IW298:IY298)</f>
        <v>43.393450764125973</v>
      </c>
      <c r="CK300" s="749">
        <f>SUM('monthly data'!IZ298:JB298)</f>
        <v>-71.595406006545915</v>
      </c>
      <c r="CL300" s="749">
        <f>SUM('monthly data'!JC298:JE298)</f>
        <v>-30.434693304082963</v>
      </c>
      <c r="CM300" s="749">
        <f>SUM('monthly data'!JF298:JH298)</f>
        <v>47.374908092083274</v>
      </c>
      <c r="CN300" s="749">
        <f>SUM('monthly data'!JI298:JK298)</f>
        <v>92.859668792514583</v>
      </c>
      <c r="CO300" s="749">
        <f>SUM('monthly data'!JL298:JN298)</f>
        <v>26.213547757278146</v>
      </c>
      <c r="CP300" s="749">
        <f>SUM('monthly data'!JO298:JQ298)</f>
        <v>-105.73235110971238</v>
      </c>
      <c r="CQ300" s="749">
        <f>SUM('monthly data'!JR298:JT298)</f>
        <v>75.025171852133184</v>
      </c>
      <c r="CR300" s="749">
        <f>SUM('monthly data'!JU298:JW298)</f>
        <v>63.822221280825062</v>
      </c>
      <c r="CS300" s="749">
        <f>SUM('monthly data'!JX298:JZ298)</f>
        <v>-25.751250994198791</v>
      </c>
      <c r="CT300" s="749">
        <f>SUM('monthly data'!KA298:KC298)</f>
        <v>-164.70011850591402</v>
      </c>
      <c r="CU300" s="749">
        <f>SUM('monthly data'!KD298:KF298)</f>
        <v>112.97977782179169</v>
      </c>
      <c r="CV300" s="749">
        <f>SUM('monthly data'!KG298:KI298)</f>
        <v>71.037932427636974</v>
      </c>
      <c r="CW300" s="749">
        <f>SUM('monthly data'!KJ298:KL298)</f>
        <v>-49.688814954104544</v>
      </c>
      <c r="CX300" s="749">
        <f>SUM('monthly data'!KM298:KO298)</f>
        <v>-81.942096306183117</v>
      </c>
      <c r="CY300" s="749">
        <f>SUM('monthly data'!KP298:KR298)</f>
        <v>115.15115528669509</v>
      </c>
      <c r="CZ300" s="749">
        <f>SUM('monthly data'!KS298:KU298)</f>
        <v>-109.78520199860873</v>
      </c>
      <c r="DA300" s="749">
        <f>SUM('monthly data'!KV298:KX298)</f>
        <v>-206.93382561308556</v>
      </c>
      <c r="DB300" s="749">
        <f>SUM('monthly data'!KY298:LA298)</f>
        <v>-20.68753678220574</v>
      </c>
      <c r="DC300" s="100"/>
      <c r="DD300" s="100"/>
      <c r="DE300" s="100"/>
      <c r="DF300" s="100"/>
      <c r="DG300" s="100"/>
      <c r="DH300" s="100"/>
      <c r="DI300" s="100"/>
      <c r="DJ300" s="100"/>
      <c r="DK300" s="100"/>
      <c r="DL300" s="100"/>
      <c r="DM300" s="100"/>
      <c r="DN300" s="100"/>
      <c r="DO300" s="100"/>
      <c r="DP300" s="100"/>
      <c r="DQ300" s="100"/>
      <c r="DR300" s="100"/>
      <c r="DS300" s="100"/>
      <c r="DT300" s="100"/>
      <c r="DU300" s="100"/>
      <c r="DV300" s="100"/>
      <c r="DW300" s="100"/>
      <c r="DX300" s="100"/>
      <c r="DY300" s="100"/>
      <c r="DZ300" s="100"/>
    </row>
    <row r="301" spans="1:130">
      <c r="A301" t="s">
        <v>1473</v>
      </c>
      <c r="B301" s="740" t="s">
        <v>45</v>
      </c>
      <c r="C301" s="100"/>
      <c r="D301" s="100"/>
      <c r="E301" s="100"/>
      <c r="F301" s="100"/>
      <c r="G301" s="100"/>
      <c r="H301" s="100"/>
      <c r="I301" s="100"/>
      <c r="J301" s="100"/>
      <c r="K301" s="100"/>
      <c r="L301" s="100"/>
      <c r="M301" s="100"/>
      <c r="N301" s="100"/>
      <c r="O301" s="100"/>
      <c r="P301" s="100"/>
      <c r="Q301" s="100"/>
      <c r="R301" s="100"/>
      <c r="S301" s="749">
        <f>SUM('monthly data'!AX299:AZ299)</f>
        <v>-1.7307250000000001</v>
      </c>
      <c r="T301" s="749">
        <f>SUM('monthly data'!BA299:BC299)</f>
        <v>-1.7307250000000001</v>
      </c>
      <c r="U301" s="749">
        <f>SUM('monthly data'!BD299:BF299)</f>
        <v>-1.7307250000000001</v>
      </c>
      <c r="V301" s="749">
        <f>SUM('monthly data'!BG299:BI299)</f>
        <v>-1.7307250000000001</v>
      </c>
      <c r="W301" s="749">
        <f>SUM('monthly data'!BJ299:BL299)</f>
        <v>-0.98448124999999986</v>
      </c>
      <c r="X301" s="749">
        <f>SUM('monthly data'!BM299:BO299)</f>
        <v>-0.98448124999999986</v>
      </c>
      <c r="Y301" s="749">
        <f>SUM('monthly data'!BP299:BR299)</f>
        <v>-0.98448124999999986</v>
      </c>
      <c r="Z301" s="749">
        <f>SUM('monthly data'!BS299:BU299)</f>
        <v>-0.98448124999999986</v>
      </c>
      <c r="AA301" s="749">
        <f>SUM('monthly data'!BV299:BX299)</f>
        <v>6.1293749999999994E-2</v>
      </c>
      <c r="AB301" s="749">
        <f>SUM('monthly data'!BY299:CA299)</f>
        <v>6.1293749999999994E-2</v>
      </c>
      <c r="AC301" s="749">
        <f>SUM('monthly data'!CB299:CD299)</f>
        <v>6.1293749999999994E-2</v>
      </c>
      <c r="AD301" s="749">
        <f>SUM('monthly data'!CE299:CG299)</f>
        <v>6.1293749999999994E-2</v>
      </c>
      <c r="AE301" s="749">
        <f>SUM('monthly data'!CH299:CJ299)</f>
        <v>0.22173937500000002</v>
      </c>
      <c r="AF301" s="749">
        <f>SUM('monthly data'!CK299:CM299)</f>
        <v>0.22173937500000002</v>
      </c>
      <c r="AG301" s="749">
        <f>SUM('monthly data'!CN299:CP299)</f>
        <v>0.22173937500000002</v>
      </c>
      <c r="AH301" s="749">
        <f>SUM('monthly data'!CQ299:CS299)</f>
        <v>0.22173937500000002</v>
      </c>
      <c r="AI301" s="749">
        <f>SUM('monthly data'!CT299:CV299)</f>
        <v>0.46867250000000005</v>
      </c>
      <c r="AJ301" s="749">
        <f>SUM('monthly data'!CW299:CY299)</f>
        <v>0.46867250000000005</v>
      </c>
      <c r="AK301" s="749">
        <f>SUM('monthly data'!CZ299:DB299)</f>
        <v>0.46867250000000005</v>
      </c>
      <c r="AL301" s="749">
        <f>SUM('monthly data'!DC299:DE299)</f>
        <v>0.46867250000000005</v>
      </c>
      <c r="AM301" s="749">
        <f>SUM('monthly data'!DF299:DH299)</f>
        <v>0.24133312500000015</v>
      </c>
      <c r="AN301" s="749">
        <f>SUM('monthly data'!DI299:DK299)</f>
        <v>0.24133312500000015</v>
      </c>
      <c r="AO301" s="749">
        <f>SUM('monthly data'!DL299:DN299)</f>
        <v>0.24133312500000015</v>
      </c>
      <c r="AP301" s="749">
        <f>SUM('monthly data'!DO299:DQ299)</f>
        <v>0.24133312500000015</v>
      </c>
      <c r="AQ301" s="749">
        <f>SUM('monthly data'!DR299:DT299)</f>
        <v>-1.0055937499999998</v>
      </c>
      <c r="AR301" s="749">
        <f>SUM('monthly data'!DU299:DW299)</f>
        <v>-1.0055937499999998</v>
      </c>
      <c r="AS301" s="749">
        <f>SUM('monthly data'!DX299:DZ299)</f>
        <v>-1.0055937499999998</v>
      </c>
      <c r="AT301" s="749">
        <f>SUM('monthly data'!EA299:EC299)</f>
        <v>-1.0055937499999998</v>
      </c>
      <c r="AU301" s="749">
        <f>SUM('monthly data'!ED299:EF299)</f>
        <v>0.29005625000000024</v>
      </c>
      <c r="AV301" s="749">
        <f>SUM('monthly data'!EG299:EI299)</f>
        <v>0.29005625000000024</v>
      </c>
      <c r="AW301" s="749">
        <f>SUM('monthly data'!EJ299:EL299)</f>
        <v>0.29005625000000024</v>
      </c>
      <c r="AX301" s="749">
        <f>SUM('monthly data'!EM299:EO299)</f>
        <v>0.29005625000000024</v>
      </c>
      <c r="AY301" s="749">
        <f>SUM('monthly data'!EP299:ER299)</f>
        <v>5.2325300000000006</v>
      </c>
      <c r="AZ301" s="749">
        <f>SUM('monthly data'!ES299:EU299)</f>
        <v>-7.5663999999999998</v>
      </c>
      <c r="BA301" s="749">
        <f>SUM('monthly data'!EV299:EX299)</f>
        <v>-5.4873399999999997</v>
      </c>
      <c r="BB301" s="749">
        <f>SUM('monthly data'!EY299:FA299)</f>
        <v>-4.4863799999999996</v>
      </c>
      <c r="BC301" s="749">
        <f>SUM('monthly data'!FB299:FD299)</f>
        <v>-6.8168299999999995</v>
      </c>
      <c r="BD301" s="749">
        <f>SUM('monthly data'!FE299:FG299)</f>
        <v>3.9406431620000006</v>
      </c>
      <c r="BE301" s="749">
        <f>SUM('monthly data'!FH299:FJ299)</f>
        <v>-3.1806999999999999</v>
      </c>
      <c r="BF301" s="749">
        <f>SUM('monthly data'!FK299:FM299)</f>
        <v>-9.6381200000000007</v>
      </c>
      <c r="BG301" s="749">
        <f>SUM('monthly data'!FN299:FP299)</f>
        <v>-2.5</v>
      </c>
      <c r="BH301" s="749">
        <f>SUM('monthly data'!FQ299:FS299)</f>
        <v>-6.7661200000000008</v>
      </c>
      <c r="BI301" s="749">
        <f>SUM('monthly data'!FT299:FV299)</f>
        <v>-4.5237400000000001</v>
      </c>
      <c r="BJ301" s="749">
        <f>SUM('monthly data'!FW299:FY299)</f>
        <v>-5.1647400000000001</v>
      </c>
      <c r="BK301" s="749">
        <f>SUM('monthly data'!FZ299:GB299)</f>
        <v>-7.56663</v>
      </c>
      <c r="BL301" s="749">
        <f>SUM('monthly data'!GC299:GE299)</f>
        <v>-2.7766799999999998</v>
      </c>
      <c r="BM301" s="749">
        <f>SUM('monthly data'!GF299:GH299)</f>
        <v>-1.21719</v>
      </c>
      <c r="BN301" s="749">
        <f>SUM('monthly data'!GI299:GK299)</f>
        <v>-2.4152300000000002</v>
      </c>
      <c r="BO301" s="749">
        <f>SUM('monthly data'!GL299:GN299)</f>
        <v>-10.54307</v>
      </c>
      <c r="BP301" s="749">
        <f>SUM('monthly data'!GO299:GQ299)</f>
        <v>-5.4411100000000001</v>
      </c>
      <c r="BQ301" s="749">
        <f>SUM('monthly data'!GR299:GT299)</f>
        <v>-3.0570180000000002</v>
      </c>
      <c r="BR301" s="749">
        <f>SUM('monthly data'!GU299:GW299)</f>
        <v>-1.370064685</v>
      </c>
      <c r="BS301" s="749">
        <f>SUM('monthly data'!GX299:GZ299)</f>
        <v>-8.3370899999999999</v>
      </c>
      <c r="BT301" s="749">
        <f>SUM('monthly data'!HA299:HC299)</f>
        <v>-10.137690000000001</v>
      </c>
      <c r="BU301" s="749">
        <f>SUM('monthly data'!HD299:HF299)</f>
        <v>17.577100000000002</v>
      </c>
      <c r="BV301" s="749">
        <f>SUM('monthly data'!HG299:HI299)</f>
        <v>0</v>
      </c>
      <c r="BW301" s="749">
        <f>SUM('monthly data'!HJ299:HL299)</f>
        <v>0</v>
      </c>
      <c r="BX301" s="749">
        <f>SUM('monthly data'!HM299:HO299)</f>
        <v>0</v>
      </c>
      <c r="BY301" s="749">
        <f>SUM('monthly data'!HP299:HR299)</f>
        <v>-14.726132758000031</v>
      </c>
      <c r="BZ301" s="749">
        <f>SUM('monthly data'!HS299:HU299)</f>
        <v>-21.796214684999999</v>
      </c>
      <c r="CA301" s="749">
        <f>SUM('monthly data'!HV299:HX299)</f>
        <v>1.2588555680000031</v>
      </c>
      <c r="CB301" s="749">
        <f>SUM('monthly data'!HY299:IA299)</f>
        <v>4.4860233849999993</v>
      </c>
      <c r="CC301" s="749">
        <f>SUM('monthly data'!IB299:ID299)</f>
        <v>6.5550769017974444</v>
      </c>
      <c r="CD301" s="749">
        <f>SUM('monthly data'!IE299:IG299)</f>
        <v>9.3100810878449174</v>
      </c>
      <c r="CE301" s="749">
        <f>SUM('monthly data'!IH299:IJ299)</f>
        <v>4.670892058217972</v>
      </c>
      <c r="CF301" s="749">
        <f>SUM('monthly data'!IK299:IM299)</f>
        <v>5.998733984945698</v>
      </c>
      <c r="CG301" s="749">
        <f>SUM('monthly data'!IN299:IP299)</f>
        <v>-1.7321123567480057E-2</v>
      </c>
      <c r="CH301" s="749">
        <f>SUM('monthly data'!IQ299:IS299)</f>
        <v>7.3787045901629345</v>
      </c>
      <c r="CI301" s="749">
        <f>SUM('monthly data'!IT299:IV299)</f>
        <v>14.196753879999985</v>
      </c>
      <c r="CJ301" s="749">
        <f>SUM('monthly data'!IW299:IY299)</f>
        <v>26.159222052894993</v>
      </c>
      <c r="CK301" s="749">
        <f>SUM('monthly data'!IZ299:JB299)</f>
        <v>29.4285592491341</v>
      </c>
      <c r="CL301" s="749">
        <f>SUM('monthly data'!JC299:JE299)</f>
        <v>10.092127010163136</v>
      </c>
      <c r="CM301" s="749">
        <f>SUM('monthly data'!JF299:JH299)</f>
        <v>7.0250792614622597</v>
      </c>
      <c r="CN301" s="749">
        <f>SUM('monthly data'!JI299:JK299)</f>
        <v>-5.3559257306814025</v>
      </c>
      <c r="CO301" s="749">
        <f>SUM('monthly data'!JL299:JN299)</f>
        <v>-22.686665576852882</v>
      </c>
      <c r="CP301" s="749">
        <f>SUM('monthly data'!JO299:JQ299)</f>
        <v>-1.9351619319999891</v>
      </c>
      <c r="CQ301" s="749">
        <f>SUM('monthly data'!JR299:JT299)</f>
        <v>5.5559222999999136</v>
      </c>
      <c r="CR301" s="749">
        <f>SUM('monthly data'!JU299:JW299)</f>
        <v>43.553584262000008</v>
      </c>
      <c r="CS301" s="749">
        <f>SUM('monthly data'!JX299:JZ299)</f>
        <v>12.907555432999942</v>
      </c>
      <c r="CT301" s="749">
        <f>SUM('monthly data'!KA299:KC299)</f>
        <v>33.193199882000044</v>
      </c>
      <c r="CU301" s="749">
        <f>SUM('monthly data'!KD299:KF299)</f>
        <v>14.326599999999985</v>
      </c>
      <c r="CV301" s="749">
        <f>SUM('monthly data'!KG299:KI299)</f>
        <v>6.4793197760000165</v>
      </c>
      <c r="CW301" s="749">
        <f>SUM('monthly data'!KJ299:KL299)</f>
        <v>114.40968977850008</v>
      </c>
      <c r="CX301" s="749">
        <f>SUM('monthly data'!KM299:KO299)</f>
        <v>-52.950672899499921</v>
      </c>
      <c r="CY301" s="749">
        <f>SUM('monthly data'!KP299:KR299)</f>
        <v>-2.5347459259999567</v>
      </c>
      <c r="CZ301" s="749">
        <f>SUM('monthly data'!KS299:KU299)</f>
        <v>-34.230386901000003</v>
      </c>
      <c r="DA301" s="749">
        <f>SUM('monthly data'!KV299:KX299)</f>
        <v>165.42233058199992</v>
      </c>
      <c r="DB301" s="749">
        <f>SUM('monthly data'!KY299:LA299)</f>
        <v>89.938467916000008</v>
      </c>
      <c r="DC301" s="100"/>
      <c r="DD301" s="100"/>
      <c r="DE301" s="100"/>
      <c r="DF301" s="100"/>
      <c r="DG301" s="100"/>
      <c r="DH301" s="100"/>
      <c r="DI301" s="100"/>
      <c r="DJ301" s="100"/>
      <c r="DK301" s="100"/>
      <c r="DL301" s="100"/>
      <c r="DM301" s="100"/>
      <c r="DN301" s="100"/>
      <c r="DO301" s="100"/>
      <c r="DP301" s="100"/>
      <c r="DQ301" s="100"/>
      <c r="DR301" s="100"/>
      <c r="DS301" s="100"/>
      <c r="DT301" s="100"/>
      <c r="DU301" s="100"/>
      <c r="DV301" s="100"/>
      <c r="DW301" s="100"/>
      <c r="DX301" s="100"/>
      <c r="DY301" s="100"/>
      <c r="DZ301" s="100"/>
    </row>
    <row r="302" spans="1:130">
      <c r="B302" s="478" t="s">
        <v>908</v>
      </c>
      <c r="C302" s="660" t="s">
        <v>1391</v>
      </c>
      <c r="AV302">
        <f>+AV277+AV283-AV286+AV298+AV299</f>
        <v>0.39897671500001541</v>
      </c>
    </row>
    <row r="303" spans="1:130">
      <c r="B303" s="91"/>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0"/>
      <c r="AK303" s="90"/>
      <c r="AL303" s="90"/>
      <c r="AM303" s="90"/>
      <c r="AN303" s="90"/>
      <c r="AO303" s="90"/>
      <c r="AP303" s="90"/>
      <c r="AQ303" s="90"/>
      <c r="AR303" s="90"/>
      <c r="AS303" s="90"/>
      <c r="AT303" s="90"/>
      <c r="AU303" s="90"/>
      <c r="AV303" s="90"/>
      <c r="AW303" s="90"/>
      <c r="AX303" s="90"/>
      <c r="AY303" s="90"/>
      <c r="AZ303" s="90"/>
      <c r="BA303" s="90"/>
      <c r="BB303" s="90"/>
      <c r="BC303" s="90"/>
      <c r="BD303" s="90"/>
      <c r="BE303" s="90"/>
      <c r="BF303" s="90"/>
      <c r="BG303" s="90"/>
      <c r="BH303" s="90"/>
      <c r="BI303" s="90"/>
      <c r="BJ303" s="90"/>
      <c r="BK303" s="90"/>
      <c r="BL303" s="90"/>
      <c r="BM303" s="90"/>
      <c r="BN303" s="90"/>
      <c r="BO303" s="90"/>
      <c r="BP303" s="90"/>
      <c r="BQ303" s="90"/>
      <c r="BR303" s="90"/>
      <c r="BS303" s="90"/>
      <c r="BT303" s="90"/>
      <c r="BU303" s="90"/>
      <c r="BV303" s="90"/>
      <c r="BW303" s="90"/>
      <c r="BX303" s="90"/>
      <c r="BY303" s="90"/>
      <c r="BZ303" s="90"/>
      <c r="CA303" s="90"/>
      <c r="CB303" s="90"/>
      <c r="CC303" s="90"/>
      <c r="CD303" s="90"/>
      <c r="CE303" s="90"/>
      <c r="CF303" s="90"/>
      <c r="CG303" s="90"/>
      <c r="CH303" s="90"/>
      <c r="CI303" s="90"/>
      <c r="CJ303" s="90"/>
      <c r="CK303" s="90"/>
      <c r="CL303" s="90"/>
      <c r="CM303" s="90"/>
      <c r="CN303" s="90"/>
      <c r="CO303" s="90"/>
      <c r="CP303" s="90"/>
      <c r="CQ303" s="90"/>
      <c r="CR303" s="90"/>
      <c r="CS303" s="90"/>
      <c r="CT303" s="90"/>
      <c r="CU303" s="90"/>
      <c r="CV303" s="90"/>
      <c r="CW303" s="90"/>
      <c r="CX303" s="90"/>
      <c r="CY303" s="90"/>
      <c r="CZ303" s="90"/>
      <c r="DA303" s="90"/>
      <c r="DB303" s="90"/>
      <c r="DC303" s="90"/>
      <c r="DD303" s="90"/>
      <c r="DE303" s="90"/>
      <c r="DF303" s="90"/>
      <c r="DG303" s="90"/>
      <c r="DH303" s="90"/>
      <c r="DI303" s="90"/>
      <c r="DJ303" s="90"/>
      <c r="DK303" s="90"/>
      <c r="DL303" s="90"/>
      <c r="DM303" s="90"/>
      <c r="DN303" s="90"/>
      <c r="DO303" s="90"/>
      <c r="DP303" s="90"/>
      <c r="DQ303" s="90"/>
      <c r="DR303" s="90"/>
      <c r="DS303" s="90"/>
      <c r="DT303" s="90"/>
      <c r="DU303" s="90"/>
      <c r="DV303" s="90"/>
      <c r="DW303" s="90"/>
      <c r="DX303" s="90"/>
      <c r="DY303" s="90"/>
      <c r="DZ303" s="90"/>
    </row>
    <row r="304" spans="1:130" ht="17.25" customHeight="1">
      <c r="B304" s="6" t="s">
        <v>906</v>
      </c>
    </row>
    <row r="305" spans="1:130" ht="17.25" customHeight="1">
      <c r="B305" s="575" t="s">
        <v>965</v>
      </c>
      <c r="C305" s="623" t="s">
        <v>502</v>
      </c>
      <c r="D305" s="623" t="s">
        <v>503</v>
      </c>
      <c r="E305" s="623" t="s">
        <v>504</v>
      </c>
      <c r="F305" s="623" t="s">
        <v>505</v>
      </c>
      <c r="G305" s="623" t="s">
        <v>506</v>
      </c>
      <c r="H305" s="623" t="s">
        <v>507</v>
      </c>
      <c r="I305" s="623" t="s">
        <v>508</v>
      </c>
      <c r="J305" s="623" t="s">
        <v>509</v>
      </c>
      <c r="K305" s="623" t="s">
        <v>510</v>
      </c>
      <c r="L305" s="623" t="s">
        <v>511</v>
      </c>
      <c r="M305" s="623" t="s">
        <v>512</v>
      </c>
      <c r="N305" s="623" t="s">
        <v>513</v>
      </c>
      <c r="O305" s="623" t="s">
        <v>514</v>
      </c>
      <c r="P305" s="623" t="s">
        <v>515</v>
      </c>
      <c r="Q305" s="623" t="s">
        <v>516</v>
      </c>
      <c r="R305" s="623" t="s">
        <v>517</v>
      </c>
      <c r="S305" s="623" t="s">
        <v>518</v>
      </c>
      <c r="T305" s="623" t="s">
        <v>519</v>
      </c>
      <c r="U305" s="623" t="s">
        <v>520</v>
      </c>
      <c r="V305" s="623" t="s">
        <v>521</v>
      </c>
      <c r="W305" s="623" t="s">
        <v>522</v>
      </c>
      <c r="X305" s="623" t="s">
        <v>523</v>
      </c>
      <c r="Y305" s="623" t="s">
        <v>524</v>
      </c>
      <c r="Z305" s="623" t="s">
        <v>525</v>
      </c>
      <c r="AA305" s="623" t="s">
        <v>526</v>
      </c>
      <c r="AB305" s="623" t="s">
        <v>527</v>
      </c>
      <c r="AC305" s="623" t="s">
        <v>528</v>
      </c>
      <c r="AD305" s="623" t="s">
        <v>529</v>
      </c>
      <c r="AE305" s="623" t="s">
        <v>530</v>
      </c>
      <c r="AF305" s="623" t="s">
        <v>531</v>
      </c>
      <c r="AG305" s="623" t="s">
        <v>532</v>
      </c>
      <c r="AH305" s="623" t="s">
        <v>533</v>
      </c>
      <c r="AI305" s="623" t="s">
        <v>534</v>
      </c>
      <c r="AJ305" s="623" t="s">
        <v>535</v>
      </c>
      <c r="AK305" s="623" t="s">
        <v>536</v>
      </c>
      <c r="AL305" s="623" t="s">
        <v>537</v>
      </c>
      <c r="AM305" s="623" t="s">
        <v>538</v>
      </c>
      <c r="AN305" s="623" t="s">
        <v>539</v>
      </c>
      <c r="AO305" s="623" t="s">
        <v>540</v>
      </c>
      <c r="AP305" s="623" t="s">
        <v>541</v>
      </c>
      <c r="AQ305" s="623" t="s">
        <v>542</v>
      </c>
      <c r="AR305" s="623" t="s">
        <v>543</v>
      </c>
      <c r="AS305" s="623" t="s">
        <v>544</v>
      </c>
      <c r="AT305" s="623" t="s">
        <v>545</v>
      </c>
      <c r="AU305" s="623" t="s">
        <v>68</v>
      </c>
      <c r="AV305" s="623" t="s">
        <v>69</v>
      </c>
      <c r="AW305" s="623" t="s">
        <v>70</v>
      </c>
      <c r="AX305" s="623" t="s">
        <v>71</v>
      </c>
      <c r="AY305" s="623" t="s">
        <v>72</v>
      </c>
      <c r="AZ305" s="623" t="s">
        <v>73</v>
      </c>
      <c r="BA305" s="623" t="s">
        <v>74</v>
      </c>
      <c r="BB305" s="623" t="s">
        <v>75</v>
      </c>
      <c r="BC305" s="623" t="s">
        <v>76</v>
      </c>
      <c r="BD305" s="623" t="s">
        <v>77</v>
      </c>
      <c r="BE305" s="623" t="s">
        <v>78</v>
      </c>
      <c r="BF305" s="623" t="s">
        <v>79</v>
      </c>
      <c r="BG305" s="623" t="s">
        <v>80</v>
      </c>
      <c r="BH305" s="623" t="s">
        <v>81</v>
      </c>
      <c r="BI305" s="623" t="s">
        <v>82</v>
      </c>
      <c r="BJ305" s="623" t="s">
        <v>83</v>
      </c>
      <c r="BK305" s="623" t="s">
        <v>84</v>
      </c>
      <c r="BL305" s="623" t="s">
        <v>85</v>
      </c>
      <c r="BM305" s="623" t="s">
        <v>86</v>
      </c>
      <c r="BN305" s="623" t="s">
        <v>87</v>
      </c>
      <c r="BO305" s="623" t="s">
        <v>88</v>
      </c>
      <c r="BP305" s="623" t="s">
        <v>89</v>
      </c>
      <c r="BQ305" s="623" t="s">
        <v>90</v>
      </c>
      <c r="BR305" s="623" t="s">
        <v>91</v>
      </c>
      <c r="BS305" s="623" t="s">
        <v>92</v>
      </c>
      <c r="BT305" s="623" t="s">
        <v>93</v>
      </c>
      <c r="BU305" s="623" t="s">
        <v>94</v>
      </c>
      <c r="BV305" s="623" t="s">
        <v>95</v>
      </c>
      <c r="BW305" s="623" t="s">
        <v>96</v>
      </c>
      <c r="BX305" s="623" t="s">
        <v>97</v>
      </c>
      <c r="BY305" s="623" t="s">
        <v>98</v>
      </c>
      <c r="BZ305" s="623" t="s">
        <v>99</v>
      </c>
      <c r="CA305" s="623" t="s">
        <v>49</v>
      </c>
      <c r="CB305" s="623" t="s">
        <v>50</v>
      </c>
      <c r="CC305" s="623" t="s">
        <v>51</v>
      </c>
      <c r="CD305" s="623" t="s">
        <v>52</v>
      </c>
      <c r="CE305" s="623" t="s">
        <v>53</v>
      </c>
      <c r="CF305" s="623" t="s">
        <v>54</v>
      </c>
      <c r="CG305" s="623" t="s">
        <v>55</v>
      </c>
      <c r="CH305" s="623" t="s">
        <v>56</v>
      </c>
      <c r="CI305" s="623" t="s">
        <v>57</v>
      </c>
      <c r="CJ305" s="623" t="s">
        <v>58</v>
      </c>
      <c r="CK305" s="623" t="s">
        <v>59</v>
      </c>
      <c r="CL305" s="623" t="s">
        <v>60</v>
      </c>
      <c r="CM305" s="623" t="s">
        <v>61</v>
      </c>
      <c r="CN305" s="623" t="s">
        <v>62</v>
      </c>
      <c r="CO305" s="623" t="s">
        <v>63</v>
      </c>
      <c r="CP305" s="623" t="s">
        <v>64</v>
      </c>
      <c r="CQ305" s="623" t="s">
        <v>65</v>
      </c>
      <c r="CR305" s="623" t="s">
        <v>100</v>
      </c>
      <c r="CS305" s="623" t="s">
        <v>105</v>
      </c>
      <c r="CT305" s="623" t="s">
        <v>546</v>
      </c>
      <c r="CU305" s="623" t="s">
        <v>547</v>
      </c>
      <c r="CV305" s="623" t="s">
        <v>548</v>
      </c>
      <c r="CW305" s="623" t="s">
        <v>549</v>
      </c>
      <c r="CX305" s="623" t="s">
        <v>550</v>
      </c>
      <c r="CY305" s="623" t="s">
        <v>551</v>
      </c>
      <c r="CZ305" s="623" t="s">
        <v>552</v>
      </c>
      <c r="DA305" s="623" t="s">
        <v>553</v>
      </c>
      <c r="DB305" s="623" t="s">
        <v>554</v>
      </c>
      <c r="DC305" s="623" t="s">
        <v>555</v>
      </c>
      <c r="DD305" s="623" t="s">
        <v>556</v>
      </c>
      <c r="DE305" s="623" t="s">
        <v>557</v>
      </c>
      <c r="DF305" s="623" t="s">
        <v>558</v>
      </c>
      <c r="DG305" s="623" t="s">
        <v>559</v>
      </c>
      <c r="DH305" s="623" t="s">
        <v>560</v>
      </c>
      <c r="DI305" s="623" t="s">
        <v>561</v>
      </c>
      <c r="DJ305" s="623" t="s">
        <v>562</v>
      </c>
      <c r="DK305" s="623" t="s">
        <v>563</v>
      </c>
      <c r="DL305" s="623" t="s">
        <v>564</v>
      </c>
      <c r="DM305" s="623" t="s">
        <v>565</v>
      </c>
      <c r="DN305" s="623" t="s">
        <v>566</v>
      </c>
      <c r="DO305" s="623" t="s">
        <v>567</v>
      </c>
      <c r="DP305" s="623" t="s">
        <v>851</v>
      </c>
      <c r="DQ305" s="623" t="s">
        <v>852</v>
      </c>
      <c r="DR305" s="623" t="s">
        <v>853</v>
      </c>
      <c r="DS305" s="623" t="s">
        <v>1413</v>
      </c>
      <c r="DT305" s="623" t="s">
        <v>1414</v>
      </c>
      <c r="DU305" s="623" t="s">
        <v>1415</v>
      </c>
      <c r="DV305" s="623" t="s">
        <v>1416</v>
      </c>
      <c r="DW305" s="623" t="s">
        <v>1418</v>
      </c>
      <c r="DX305" s="623" t="s">
        <v>1420</v>
      </c>
      <c r="DY305" s="623" t="s">
        <v>1419</v>
      </c>
      <c r="DZ305" s="623" t="s">
        <v>1417</v>
      </c>
    </row>
    <row r="306" spans="1:130">
      <c r="B306" s="479" t="s">
        <v>854</v>
      </c>
      <c r="C306" s="113">
        <f>AVERAGE('monthly data'!B304:D304)</f>
        <v>0</v>
      </c>
      <c r="D306" s="113">
        <f>AVERAGE('monthly data'!E304:G304)</f>
        <v>0</v>
      </c>
      <c r="E306" s="113">
        <f>AVERAGE('monthly data'!H304:J304)</f>
        <v>0</v>
      </c>
      <c r="F306" s="113">
        <f>AVERAGE('monthly data'!K304:M304)</f>
        <v>0</v>
      </c>
      <c r="G306" s="113">
        <f>AVERAGE('monthly data'!N304:P304)</f>
        <v>0</v>
      </c>
      <c r="H306" s="113">
        <f>AVERAGE('monthly data'!Q304:S304)</f>
        <v>0</v>
      </c>
      <c r="I306" s="113">
        <f>AVERAGE('monthly data'!T304:V304)</f>
        <v>0</v>
      </c>
      <c r="J306" s="113">
        <f>AVERAGE('monthly data'!W304:Y304)</f>
        <v>0</v>
      </c>
      <c r="K306" s="113">
        <f>AVERAGE('monthly data'!Z304:AB304)</f>
        <v>0</v>
      </c>
      <c r="L306" s="113">
        <f>AVERAGE('monthly data'!AC304:AE304)</f>
        <v>0</v>
      </c>
      <c r="M306" s="113">
        <f>AVERAGE('monthly data'!AF304:AH304)</f>
        <v>0</v>
      </c>
      <c r="N306" s="113">
        <f>AVERAGE('monthly data'!AI304:AK304)</f>
        <v>0</v>
      </c>
      <c r="O306" s="113">
        <f>AVERAGE('monthly data'!AL304:AN304)</f>
        <v>0</v>
      </c>
      <c r="P306" s="113">
        <f>AVERAGE('monthly data'!AO304:AQ304)</f>
        <v>0</v>
      </c>
      <c r="Q306" s="113">
        <f>AVERAGE('monthly data'!AR304:AT304)</f>
        <v>0</v>
      </c>
      <c r="R306" s="113">
        <f>AVERAGE('monthly data'!AU304:AW304)</f>
        <v>0</v>
      </c>
      <c r="S306" s="113">
        <f>AVERAGE('monthly data'!AX304:AZ304)</f>
        <v>0</v>
      </c>
      <c r="T306" s="113">
        <f>AVERAGE('monthly data'!BA304:BC304)</f>
        <v>0</v>
      </c>
      <c r="U306" s="113">
        <f>AVERAGE('monthly data'!BD304:BF304)</f>
        <v>0</v>
      </c>
      <c r="V306" s="113">
        <f>AVERAGE('monthly data'!BG304:BI304)</f>
        <v>0</v>
      </c>
      <c r="W306" s="113">
        <f>AVERAGE('monthly data'!BJ304:BL304)</f>
        <v>0</v>
      </c>
      <c r="X306" s="113">
        <f>AVERAGE('monthly data'!BM304:BO304)</f>
        <v>0</v>
      </c>
      <c r="Y306" s="113">
        <f>AVERAGE('monthly data'!BP304:BR304)</f>
        <v>0</v>
      </c>
      <c r="Z306" s="113">
        <f>AVERAGE('monthly data'!BS304:BU304)</f>
        <v>0</v>
      </c>
      <c r="AA306" s="113">
        <f>AVERAGE('monthly data'!BV304:BX304)</f>
        <v>0</v>
      </c>
      <c r="AB306" s="113">
        <f>AVERAGE('monthly data'!BY304:CA304)</f>
        <v>0</v>
      </c>
      <c r="AC306" s="113">
        <f>AVERAGE('monthly data'!CB304:CD304)</f>
        <v>0</v>
      </c>
      <c r="AD306" s="113">
        <f>AVERAGE('monthly data'!CE304:CG304)</f>
        <v>0</v>
      </c>
      <c r="AE306" s="113" t="e">
        <f>AVERAGE('monthly data'!CH304:CJ304)</f>
        <v>#DIV/0!</v>
      </c>
      <c r="AF306" s="113" t="e">
        <f>AVERAGE('monthly data'!CK304:CM304)</f>
        <v>#DIV/0!</v>
      </c>
      <c r="AG306" s="113" t="e">
        <f>AVERAGE('monthly data'!CN304:CP304)</f>
        <v>#DIV/0!</v>
      </c>
      <c r="AH306" s="113" t="e">
        <f>AVERAGE('monthly data'!CQ304:CS304)</f>
        <v>#DIV/0!</v>
      </c>
      <c r="AI306" s="113" t="e">
        <f>AVERAGE('monthly data'!CT304:CV304)</f>
        <v>#DIV/0!</v>
      </c>
      <c r="AJ306" s="113" t="e">
        <f>AVERAGE('monthly data'!CW304:CY304)</f>
        <v>#DIV/0!</v>
      </c>
      <c r="AK306" s="113" t="e">
        <f>AVERAGE('monthly data'!CZ304:DB304)</f>
        <v>#DIV/0!</v>
      </c>
      <c r="AL306" s="113" t="e">
        <f>AVERAGE('monthly data'!DC304:DE304)</f>
        <v>#DIV/0!</v>
      </c>
      <c r="AM306" s="113" t="e">
        <f>AVERAGE('monthly data'!DF304:DH304)</f>
        <v>#DIV/0!</v>
      </c>
      <c r="AN306" s="113" t="e">
        <f>AVERAGE('monthly data'!DI304:DK304)</f>
        <v>#DIV/0!</v>
      </c>
      <c r="AO306" s="113" t="e">
        <f>AVERAGE('monthly data'!DL304:DN304)</f>
        <v>#DIV/0!</v>
      </c>
      <c r="AP306" s="113" t="e">
        <f>AVERAGE('monthly data'!DO304:DQ304)</f>
        <v>#DIV/0!</v>
      </c>
      <c r="AQ306" s="113">
        <f>AVERAGE('monthly data'!DR304:DT304)</f>
        <v>0</v>
      </c>
      <c r="AR306" s="113">
        <f>AVERAGE('monthly data'!DU304:DW304)</f>
        <v>0</v>
      </c>
      <c r="AS306" s="113">
        <f>AVERAGE('monthly data'!DX304:DZ304)</f>
        <v>6</v>
      </c>
      <c r="AT306" s="113">
        <f>AVERAGE('monthly data'!EA304:EC304)</f>
        <v>9</v>
      </c>
      <c r="AU306" s="113">
        <f>AVERAGE('monthly data'!ED304:EF304)</f>
        <v>9</v>
      </c>
      <c r="AV306" s="113">
        <f>AVERAGE('monthly data'!EG304:EI304)</f>
        <v>9</v>
      </c>
      <c r="AW306" s="113">
        <f>AVERAGE('monthly data'!EJ304:EL304)</f>
        <v>9</v>
      </c>
      <c r="AX306" s="113">
        <f>AVERAGE('monthly data'!EM304:EO304)</f>
        <v>9</v>
      </c>
      <c r="AY306" s="113">
        <f>AVERAGE('monthly data'!EP304:ER304)</f>
        <v>9</v>
      </c>
      <c r="AZ306" s="113">
        <f>AVERAGE('monthly data'!ES304:EU304)</f>
        <v>9</v>
      </c>
      <c r="BA306" s="113">
        <f>AVERAGE('monthly data'!EV304:EX304)</f>
        <v>9</v>
      </c>
      <c r="BB306" s="113">
        <f>AVERAGE('monthly data'!EY304:FA304)</f>
        <v>9</v>
      </c>
      <c r="BC306" s="113">
        <f>AVERAGE('monthly data'!FB304:FD304)</f>
        <v>9</v>
      </c>
      <c r="BD306" s="113">
        <f>AVERAGE('monthly data'!FE304:FG304)</f>
        <v>9</v>
      </c>
      <c r="BE306" s="113">
        <f>AVERAGE('monthly data'!FH304:FJ304)</f>
        <v>8.3333333333333339</v>
      </c>
      <c r="BF306" s="113">
        <f>AVERAGE('monthly data'!FK304:FM304)</f>
        <v>8</v>
      </c>
      <c r="BG306" s="113">
        <f>AVERAGE('monthly data'!FN304:FP304)</f>
        <v>9</v>
      </c>
      <c r="BH306" s="113">
        <f>AVERAGE('monthly data'!FQ304:FS304)</f>
        <v>9</v>
      </c>
      <c r="BI306" s="113">
        <f>AVERAGE('monthly data'!FT304:FV304)</f>
        <v>9</v>
      </c>
      <c r="BJ306" s="113">
        <f>AVERAGE('monthly data'!FW304:FY304)</f>
        <v>8.5</v>
      </c>
      <c r="BK306" s="113">
        <f>AVERAGE('monthly data'!FZ304:GB304)</f>
        <v>7.333333333333333</v>
      </c>
      <c r="BL306" s="113">
        <f>AVERAGE('monthly data'!GC304:GE304)</f>
        <v>7</v>
      </c>
      <c r="BM306" s="113">
        <f>AVERAGE('monthly data'!GF304:GH304)</f>
        <v>7</v>
      </c>
      <c r="BN306" s="113">
        <f>AVERAGE('monthly data'!GI304:GK304)</f>
        <v>6.333333333333333</v>
      </c>
      <c r="BO306" s="113">
        <f>AVERAGE('monthly data'!GL304:GN304)</f>
        <v>6</v>
      </c>
      <c r="BP306" s="113">
        <f>AVERAGE('monthly data'!GO304:GQ304)</f>
        <v>6</v>
      </c>
      <c r="BQ306" s="113">
        <f>AVERAGE('monthly data'!GR304:GT304)</f>
        <v>6</v>
      </c>
      <c r="BR306" s="113">
        <f>AVERAGE('monthly data'!GU304:GW304)</f>
        <v>6.833333333333333</v>
      </c>
      <c r="BS306" s="113">
        <f>AVERAGE('monthly data'!GX304:GZ304)</f>
        <v>7</v>
      </c>
      <c r="BT306" s="113">
        <f>AVERAGE('monthly data'!HA304:HC304)</f>
        <v>7.333333333333333</v>
      </c>
      <c r="BU306" s="113">
        <f>AVERAGE('monthly data'!HD304:HF304)</f>
        <v>7.5</v>
      </c>
      <c r="BV306" s="113">
        <f>AVERAGE('monthly data'!HG304:HI304)</f>
        <v>7.5</v>
      </c>
      <c r="BW306" s="113">
        <f>AVERAGE('monthly data'!HJ304:HL304)</f>
        <v>7.5</v>
      </c>
      <c r="BX306" s="113">
        <f>AVERAGE('monthly data'!HM304:HO304)</f>
        <v>7.333333333333333</v>
      </c>
      <c r="BY306" s="113">
        <f>AVERAGE('monthly data'!HP304:HR304)</f>
        <v>7</v>
      </c>
      <c r="BZ306" s="113">
        <f>AVERAGE('monthly data'!HS304:HU304)</f>
        <v>7</v>
      </c>
      <c r="CA306" s="113">
        <f>AVERAGE('monthly data'!HV304:HX304)</f>
        <v>7</v>
      </c>
      <c r="CB306" s="113">
        <f>AVERAGE('monthly data'!HY304:IA304)</f>
        <v>6.833333333333333</v>
      </c>
      <c r="CC306" s="113">
        <f>AVERAGE('monthly data'!IB304:ID304)</f>
        <v>6.5</v>
      </c>
      <c r="CD306" s="113">
        <f>AVERAGE('monthly data'!IE304:IG304)</f>
        <v>6.5</v>
      </c>
      <c r="CE306" s="113">
        <f>AVERAGE('monthly data'!IH304:IJ304)</f>
        <v>6.5</v>
      </c>
      <c r="CF306" s="113">
        <f>AVERAGE('monthly data'!IK304:IM304)</f>
        <v>6.5</v>
      </c>
      <c r="CG306" s="113">
        <f>AVERAGE('monthly data'!IN304:IP304)</f>
        <v>6.5</v>
      </c>
      <c r="CH306" s="113">
        <f>AVERAGE('monthly data'!IQ304:IS304)</f>
        <v>6.5</v>
      </c>
      <c r="CI306" s="113">
        <f>AVERAGE('monthly data'!IT304:IV304)</f>
        <v>6.5</v>
      </c>
      <c r="CJ306" s="113">
        <f>AVERAGE('monthly data'!IW304:IY304)</f>
        <v>6.5</v>
      </c>
      <c r="CK306" s="113">
        <f>AVERAGE('monthly data'!IZ304:JB304)</f>
        <v>6.5</v>
      </c>
      <c r="CL306" s="113">
        <f>AVERAGE('monthly data'!JC304:JE304)</f>
        <v>6.416666666666667</v>
      </c>
      <c r="CM306" s="113">
        <f>AVERAGE('monthly data'!JF304:JH304)</f>
        <v>6.25</v>
      </c>
      <c r="CN306" s="113">
        <f>AVERAGE('monthly data'!JI304:JK304)</f>
        <v>6.166666666666667</v>
      </c>
      <c r="CO306" s="113">
        <f>AVERAGE('monthly data'!JL304:JN304)</f>
        <v>6</v>
      </c>
      <c r="CP306" s="113">
        <f>AVERAGE('monthly data'!JO304:JQ304)</f>
        <v>5.833333333333333</v>
      </c>
      <c r="CQ306" s="113">
        <f>AVERAGE('monthly data'!JR304:JT304)</f>
        <v>5.5</v>
      </c>
      <c r="CR306" s="113">
        <f>AVERAGE('monthly data'!JU304:JW304)</f>
        <v>5.5</v>
      </c>
      <c r="CS306" s="113">
        <f>AVERAGE('monthly data'!JX304:JZ304)</f>
        <v>5.5</v>
      </c>
      <c r="CT306" s="113">
        <f>AVERAGE('monthly data'!KA304:KC304)</f>
        <v>5.5</v>
      </c>
      <c r="CU306" s="113">
        <f>AVERAGE('monthly data'!KD304:KF304)</f>
        <v>5.5</v>
      </c>
      <c r="CV306" s="113">
        <f>AVERAGE('monthly data'!KG304:KI304)</f>
        <v>5.166666666666667</v>
      </c>
      <c r="CW306" s="113">
        <f>AVERAGE('monthly data'!KJ304:KL304)</f>
        <v>5</v>
      </c>
      <c r="CX306" s="113">
        <f>AVERAGE('monthly data'!KM304:KO304)</f>
        <v>5</v>
      </c>
      <c r="CY306" s="113">
        <f>AVERAGE('monthly data'!KP304:KR304)</f>
        <v>5</v>
      </c>
      <c r="CZ306" s="113">
        <f>AVERAGE('monthly data'!KS304:KU304)</f>
        <v>4.5</v>
      </c>
      <c r="DA306" s="113">
        <f>AVERAGE('monthly data'!KV304:KX304)</f>
        <v>4.5</v>
      </c>
      <c r="DB306" s="113">
        <f>AVERAGE('monthly data'!KY304:LA304)</f>
        <v>4.5</v>
      </c>
      <c r="DC306" s="113">
        <f>AVERAGE('monthly data'!LB304:LD304)</f>
        <v>4.5</v>
      </c>
      <c r="DD306" s="113">
        <f>AVERAGE('monthly data'!LE304:LG304)</f>
        <v>3</v>
      </c>
      <c r="DE306" s="113"/>
      <c r="DF306" s="113"/>
      <c r="DG306" s="113"/>
      <c r="DH306" s="113"/>
      <c r="DI306" s="113"/>
      <c r="DJ306" s="113"/>
      <c r="DK306" s="113"/>
      <c r="DL306" s="113"/>
      <c r="DM306" s="113"/>
      <c r="DN306" s="113"/>
      <c r="DO306" s="113"/>
      <c r="DP306" s="113"/>
      <c r="DQ306" s="113"/>
      <c r="DR306" s="113"/>
      <c r="DS306" s="113"/>
      <c r="DT306" s="113"/>
      <c r="DU306" s="113"/>
      <c r="DV306" s="113"/>
      <c r="DW306" s="113"/>
      <c r="DX306" s="113"/>
      <c r="DY306" s="113"/>
      <c r="DZ306" s="113"/>
    </row>
    <row r="307" spans="1:130">
      <c r="B307" s="480" t="s">
        <v>596</v>
      </c>
      <c r="C307" s="113">
        <f>AVERAGE('monthly data'!B305:D305)</f>
        <v>10.039999999999999</v>
      </c>
      <c r="D307" s="113">
        <f>AVERAGE('monthly data'!E305:G305)</f>
        <v>12.063333333333333</v>
      </c>
      <c r="E307" s="113">
        <f>AVERAGE('monthly data'!H305:J305)</f>
        <v>12.036666666666667</v>
      </c>
      <c r="F307" s="113">
        <f>AVERAGE('monthly data'!K305:M305)</f>
        <v>12.123333333333333</v>
      </c>
      <c r="G307" s="113">
        <f>AVERAGE('monthly data'!N305:P305)</f>
        <v>11.373333333333333</v>
      </c>
      <c r="H307" s="113">
        <f>AVERAGE('monthly data'!Q305:S305)</f>
        <v>10.826666666666666</v>
      </c>
      <c r="I307" s="113">
        <f>AVERAGE('monthly data'!T305:V305)</f>
        <v>10.823333333333332</v>
      </c>
      <c r="J307" s="113">
        <f>AVERAGE('monthly data'!W305:Y305)</f>
        <v>11.026666666666666</v>
      </c>
      <c r="K307" s="113">
        <f>AVERAGE('monthly data'!Z305:AB305)</f>
        <v>8.3416666666666668</v>
      </c>
      <c r="L307" s="113">
        <f>AVERAGE('monthly data'!AC305:AE305)</f>
        <v>8.2193333333333332</v>
      </c>
      <c r="M307" s="113">
        <f>AVERAGE('monthly data'!AF305:AH305)</f>
        <v>8.6286666666666658</v>
      </c>
      <c r="N307" s="113">
        <f>AVERAGE('monthly data'!AI305:AK305)</f>
        <v>8.3293333333333326</v>
      </c>
      <c r="O307" s="113">
        <f>AVERAGE('monthly data'!AL305:AN305)</f>
        <v>9.9093333333333344</v>
      </c>
      <c r="P307" s="113">
        <f>AVERAGE('monthly data'!AO305:AQ305)</f>
        <v>8.2506666666666675</v>
      </c>
      <c r="Q307" s="113">
        <f>AVERAGE('monthly data'!AR305:AT305)</f>
        <v>8.7949999999999999</v>
      </c>
      <c r="R307" s="113">
        <f>AVERAGE('monthly data'!AU305:AW305)</f>
        <v>8.4236666666666675</v>
      </c>
      <c r="S307" s="113">
        <f>AVERAGE('monthly data'!AX305:AZ305)</f>
        <v>7.9203333333333328</v>
      </c>
      <c r="T307" s="113">
        <f>AVERAGE('monthly data'!BA305:BC305)</f>
        <v>8.7376666666666676</v>
      </c>
      <c r="U307" s="113">
        <f>AVERAGE('monthly data'!BD305:BF305)</f>
        <v>8.6450000000000014</v>
      </c>
      <c r="V307" s="113">
        <f>AVERAGE('monthly data'!BG305:BI305)</f>
        <v>8.5080000000000009</v>
      </c>
      <c r="W307" s="113">
        <f>AVERAGE('monthly data'!BJ305:BL305)</f>
        <v>9.2239999999999984</v>
      </c>
      <c r="X307" s="113">
        <f>AVERAGE('monthly data'!BM305:BO305)</f>
        <v>9.2899999999999991</v>
      </c>
      <c r="Y307" s="113">
        <f>AVERAGE('monthly data'!BP305:BR305)</f>
        <v>9.3833333333333329</v>
      </c>
      <c r="Z307" s="113">
        <f>AVERAGE('monthly data'!BS305:BU305)</f>
        <v>10.044666666666666</v>
      </c>
      <c r="AA307" s="113">
        <f>AVERAGE('monthly data'!BV305:BX305)</f>
        <v>9.8833333333333329</v>
      </c>
      <c r="AB307" s="113">
        <f>AVERAGE('monthly data'!BY305:CA305)</f>
        <v>10.033333333333333</v>
      </c>
      <c r="AC307" s="113">
        <f>AVERAGE('monthly data'!CB305:CD305)</f>
        <v>9.8633333333333333</v>
      </c>
      <c r="AD307" s="113">
        <f>AVERAGE('monthly data'!CE305:CG305)</f>
        <v>10.136666666666667</v>
      </c>
      <c r="AE307" s="113">
        <f>AVERAGE('monthly data'!CH305:CJ305)</f>
        <v>10.153333333333334</v>
      </c>
      <c r="AF307" s="113">
        <f>AVERAGE('monthly data'!CK305:CM305)</f>
        <v>9.9966666666666661</v>
      </c>
      <c r="AG307" s="113">
        <f>AVERAGE('monthly data'!CN305:CP305)</f>
        <v>9.3433333333333337</v>
      </c>
      <c r="AH307" s="113">
        <f>AVERAGE('monthly data'!CQ305:CS305)</f>
        <v>9.1</v>
      </c>
      <c r="AI307" s="113">
        <f>AVERAGE('monthly data'!CT305:CV305)</f>
        <v>8.9433333333333351</v>
      </c>
      <c r="AJ307" s="113">
        <f>AVERAGE('monthly data'!CW305:CY305)</f>
        <v>9.1133333333333315</v>
      </c>
      <c r="AK307" s="113">
        <f>AVERAGE('monthly data'!CZ305:DB305)</f>
        <v>9.2733333333333334</v>
      </c>
      <c r="AL307" s="113">
        <f>AVERAGE('monthly data'!DC305:DE305)</f>
        <v>9.33</v>
      </c>
      <c r="AM307" s="113">
        <f>AVERAGE('monthly data'!DF305:DH305)</f>
        <v>8.9073333333333338</v>
      </c>
      <c r="AN307" s="113">
        <f>AVERAGE('monthly data'!DI305:DK305)</f>
        <v>9.2629999999999999</v>
      </c>
      <c r="AO307" s="113">
        <f>AVERAGE('monthly data'!DL305:DN305)</f>
        <v>9.327</v>
      </c>
      <c r="AP307" s="113">
        <f>AVERAGE('monthly data'!DO305:DQ305)</f>
        <v>9.43</v>
      </c>
      <c r="AQ307" s="113">
        <f>AVERAGE('monthly data'!DR305:DT305)</f>
        <v>9.39</v>
      </c>
      <c r="AR307" s="113">
        <f>AVERAGE('monthly data'!DU305:DW305)</f>
        <v>8.7133333333333329</v>
      </c>
      <c r="AS307" s="113">
        <f>AVERAGE('monthly data'!DX305:DZ305)</f>
        <v>8.5633333333333344</v>
      </c>
      <c r="AT307" s="113">
        <f>AVERAGE('monthly data'!EA305:EC305)</f>
        <v>8.0200000000000014</v>
      </c>
      <c r="AU307" s="113">
        <f>AVERAGE('monthly data'!ED305:EF305)</f>
        <v>8.08</v>
      </c>
      <c r="AV307" s="113">
        <f>AVERAGE('monthly data'!EG305:EI305)</f>
        <v>8.1766666666666659</v>
      </c>
      <c r="AW307" s="113">
        <f>AVERAGE('monthly data'!EJ305:EL305)</f>
        <v>8.3166666666666664</v>
      </c>
      <c r="AX307" s="113">
        <f>AVERAGE('monthly data'!EM305:EO305)</f>
        <v>8.24</v>
      </c>
      <c r="AY307" s="113">
        <f>AVERAGE('monthly data'!EP305:ER305)</f>
        <v>7.9033333333333333</v>
      </c>
      <c r="AZ307" s="113">
        <f>AVERAGE('monthly data'!ES305:EU305)</f>
        <v>7.69</v>
      </c>
      <c r="BA307" s="113">
        <f>AVERAGE('monthly data'!EV305:EX305)</f>
        <v>7.5666666666666664</v>
      </c>
      <c r="BB307" s="113">
        <f>AVERAGE('monthly data'!EY305:FA305)</f>
        <v>7.32</v>
      </c>
      <c r="BC307" s="113">
        <f>AVERAGE('monthly data'!FB305:FD305)</f>
        <v>5.8133333333333335</v>
      </c>
      <c r="BD307" s="113" t="e">
        <f>AVERAGE('monthly data'!FE305:FG305)</f>
        <v>#DIV/0!</v>
      </c>
      <c r="BE307" s="113" t="e">
        <f>AVERAGE('monthly data'!FH305:FJ305)</f>
        <v>#DIV/0!</v>
      </c>
      <c r="BF307" s="113" t="e">
        <f>AVERAGE('monthly data'!FK305:FM305)</f>
        <v>#DIV/0!</v>
      </c>
      <c r="BG307" s="113">
        <f>AVERAGE('monthly data'!FN305:FP305)</f>
        <v>5.8966666666666674</v>
      </c>
      <c r="BH307" s="113">
        <f>AVERAGE('monthly data'!FQ305:FS305)</f>
        <v>8.7233333333333345</v>
      </c>
      <c r="BI307" s="113">
        <f>AVERAGE('monthly data'!FT305:FV305)</f>
        <v>9.0566666666666666</v>
      </c>
      <c r="BJ307" s="113">
        <f>AVERAGE('monthly data'!FW305:FY305)</f>
        <v>8.7566666666666659</v>
      </c>
      <c r="BK307" s="113">
        <f>AVERAGE('monthly data'!FZ305:GB305)</f>
        <v>7.2933333333333339</v>
      </c>
      <c r="BL307" s="113">
        <f>AVERAGE('monthly data'!GC305:GE305)</f>
        <v>6.6966666666666663</v>
      </c>
      <c r="BM307" s="113">
        <f>AVERAGE('monthly data'!GF305:GH305)</f>
        <v>6.1766666666666659</v>
      </c>
      <c r="BN307" s="113">
        <f>AVERAGE('monthly data'!GI305:GK305)</f>
        <v>6.8933333333333335</v>
      </c>
      <c r="BO307" s="113">
        <f>AVERAGE('monthly data'!GL305:GN305)</f>
        <v>7.5</v>
      </c>
      <c r="BP307" s="113">
        <f>AVERAGE('monthly data'!GO305:GQ305)</f>
        <v>8.2033333333333331</v>
      </c>
      <c r="BQ307" s="113">
        <f>AVERAGE('monthly data'!GR305:GT305)</f>
        <v>7.53</v>
      </c>
      <c r="BR307" s="113">
        <f>AVERAGE('monthly data'!GU305:GW305)</f>
        <v>7.7633333333333328</v>
      </c>
      <c r="BS307" s="113">
        <f>AVERAGE('monthly data'!GX305:GZ305)</f>
        <v>7.95</v>
      </c>
      <c r="BT307" s="113">
        <f>AVERAGE('monthly data'!HA305:HC305)</f>
        <v>8.6399999999999988</v>
      </c>
      <c r="BU307" s="113">
        <f>AVERAGE('monthly data'!HD305:HF305)</f>
        <v>8.65</v>
      </c>
      <c r="BV307" s="113">
        <f>AVERAGE('monthly data'!HG305:HI305)</f>
        <v>10.36</v>
      </c>
      <c r="BW307" s="113">
        <f>AVERAGE('monthly data'!HJ305:HL305)</f>
        <v>10.666666666666666</v>
      </c>
      <c r="BX307" s="113">
        <f>AVERAGE('monthly data'!HM305:HO305)</f>
        <v>10.943333333333333</v>
      </c>
      <c r="BY307" s="113">
        <f>AVERAGE('monthly data'!HP305:HR305)</f>
        <v>9.3233333333333341</v>
      </c>
      <c r="BZ307" s="113">
        <f>AVERAGE('monthly data'!HS305:HU305)</f>
        <v>8.6</v>
      </c>
      <c r="CA307" s="113">
        <f>AVERAGE('monthly data'!HV305:HX305)</f>
        <v>8.3733333333333331</v>
      </c>
      <c r="CB307" s="113">
        <f>AVERAGE('monthly data'!HY305:IA305)</f>
        <v>8.6515603288333303</v>
      </c>
      <c r="CC307" s="113">
        <f>AVERAGE('monthly data'!IB305:ID305)</f>
        <v>8.179623474376525</v>
      </c>
      <c r="CD307" s="113">
        <f>AVERAGE('monthly data'!IE305:IG305)</f>
        <v>7.7523333333333326</v>
      </c>
      <c r="CE307" s="113">
        <f>AVERAGE('monthly data'!IH305:IJ305)</f>
        <v>8.3699999999999992</v>
      </c>
      <c r="CF307" s="113">
        <f>AVERAGE('monthly data'!IK305:IM305)</f>
        <v>8.5196666666666658</v>
      </c>
      <c r="CG307" s="113">
        <f>AVERAGE('monthly data'!IN305:IP305)</f>
        <v>8.213000000000001</v>
      </c>
      <c r="CH307" s="113">
        <f>AVERAGE('monthly data'!IQ305:IS305)</f>
        <v>7.867</v>
      </c>
      <c r="CI307" s="113">
        <f>AVERAGE('monthly data'!IT305:IV305)</f>
        <v>7.6994276335493161</v>
      </c>
      <c r="CJ307" s="113">
        <f>AVERAGE('monthly data'!IW305:IY305)</f>
        <v>8.2072690425014692</v>
      </c>
      <c r="CK307" s="113">
        <f>AVERAGE('monthly data'!IZ305:JB305)</f>
        <v>8.0499999999999989</v>
      </c>
      <c r="CL307" s="113">
        <f>AVERAGE('monthly data'!JC305:JE305)</f>
        <v>7.7008905736764435</v>
      </c>
      <c r="CM307" s="113">
        <f>AVERAGE('monthly data'!JF305:JH305)</f>
        <v>7.4795904041847647</v>
      </c>
      <c r="CN307" s="113">
        <f>AVERAGE('monthly data'!JI305:JK305)</f>
        <v>8.1138448191827663</v>
      </c>
      <c r="CO307" s="113">
        <f>AVERAGE('monthly data'!JL305:JN305)</f>
        <v>7.7339540502278794</v>
      </c>
      <c r="CP307" s="113">
        <f>AVERAGE('monthly data'!JO305:JQ305)</f>
        <v>7.5354258762738269</v>
      </c>
      <c r="CQ307" s="113">
        <f>AVERAGE('monthly data'!JR305:JT305)</f>
        <v>7.8416661645537191</v>
      </c>
      <c r="CR307" s="113">
        <f>AVERAGE('monthly data'!JU305:JW305)</f>
        <v>8.176185280817494</v>
      </c>
      <c r="CS307" s="113">
        <f>AVERAGE('monthly data'!JX305:JZ305)</f>
        <v>6.82484312821519</v>
      </c>
      <c r="CT307" s="113">
        <f>AVERAGE('monthly data'!KA305:KC305)</f>
        <v>7.1798057246988263</v>
      </c>
      <c r="CU307" s="113">
        <f>AVERAGE('monthly data'!KD305:KF305)</f>
        <v>7.1333589784908087</v>
      </c>
      <c r="CV307" s="113">
        <f>AVERAGE('monthly data'!KG305:KI305)</f>
        <v>7.8760494580932869</v>
      </c>
      <c r="CW307" s="113">
        <f>AVERAGE('monthly data'!KJ305:KL305)</f>
        <v>7.7546553802676854</v>
      </c>
      <c r="CX307" s="113">
        <f>AVERAGE('monthly data'!KM305:KO305)</f>
        <v>7.7914044262034281</v>
      </c>
      <c r="CY307" s="113">
        <f>AVERAGE('monthly data'!KP305:KR305)</f>
        <v>7.2029802782564332</v>
      </c>
      <c r="CZ307" s="113">
        <f>AVERAGE('monthly data'!KS305:KU305)</f>
        <v>7.8410774276620181</v>
      </c>
      <c r="DA307" s="113">
        <f>AVERAGE('monthly data'!KV305:KX305)</f>
        <v>7.8180552969196624</v>
      </c>
      <c r="DB307" s="113">
        <f>AVERAGE('monthly data'!KY305:LA305)</f>
        <v>7.5326263350330436</v>
      </c>
      <c r="DC307" s="113">
        <f>AVERAGE('monthly data'!LB305:LD305)</f>
        <v>7.8610072621134472</v>
      </c>
      <c r="DD307" s="113">
        <f>AVERAGE('monthly data'!LE305:LG305)</f>
        <v>3.4950000000000001</v>
      </c>
      <c r="DE307" s="113"/>
      <c r="DF307" s="113"/>
      <c r="DG307" s="113"/>
      <c r="DH307" s="113"/>
      <c r="DI307" s="113"/>
      <c r="DJ307" s="113"/>
      <c r="DK307" s="113"/>
      <c r="DL307" s="113"/>
      <c r="DM307" s="113"/>
      <c r="DN307" s="113"/>
      <c r="DO307" s="113"/>
      <c r="DP307" s="113"/>
      <c r="DQ307" s="113"/>
      <c r="DR307" s="113"/>
      <c r="DS307" s="113"/>
      <c r="DT307" s="113"/>
      <c r="DU307" s="113"/>
      <c r="DV307" s="113"/>
      <c r="DW307" s="113"/>
      <c r="DX307" s="113"/>
      <c r="DY307" s="113"/>
      <c r="DZ307" s="113"/>
    </row>
    <row r="308" spans="1:130">
      <c r="A308" t="s">
        <v>1464</v>
      </c>
      <c r="B308" s="480" t="s">
        <v>597</v>
      </c>
      <c r="C308" s="113">
        <f>AVERAGE('monthly data'!B306:D306)</f>
        <v>15.270000000000001</v>
      </c>
      <c r="D308" s="113">
        <f>AVERAGE('monthly data'!E306:G306)</f>
        <v>16.486666666666668</v>
      </c>
      <c r="E308" s="113">
        <f>AVERAGE('monthly data'!H306:J306)</f>
        <v>17.943333333333332</v>
      </c>
      <c r="F308" s="113">
        <f>AVERAGE('monthly data'!K306:M306)</f>
        <v>17.953333333333333</v>
      </c>
      <c r="G308" s="113">
        <f>AVERAGE('monthly data'!N306:P306)</f>
        <v>18.296666666666667</v>
      </c>
      <c r="H308" s="113">
        <f>AVERAGE('monthly data'!Q306:S306)</f>
        <v>18.22666666666667</v>
      </c>
      <c r="I308" s="113">
        <f>AVERAGE('monthly data'!T306:V306)</f>
        <v>18.056666666666668</v>
      </c>
      <c r="J308" s="113">
        <f>AVERAGE('monthly data'!W306:Y306)</f>
        <v>18.443333333333332</v>
      </c>
      <c r="K308" s="113">
        <f>AVERAGE('monthly data'!Z306:AB306)</f>
        <v>16.823333333333334</v>
      </c>
      <c r="L308" s="113">
        <f>AVERAGE('monthly data'!AC306:AE306)</f>
        <v>16.77</v>
      </c>
      <c r="M308" s="113">
        <f>AVERAGE('monthly data'!AF306:AH306)</f>
        <v>16.636666666666667</v>
      </c>
      <c r="N308" s="113">
        <f>AVERAGE('monthly data'!AI306:AK306)</f>
        <v>16.63</v>
      </c>
      <c r="O308" s="113">
        <f>AVERAGE('monthly data'!AL306:AN306)</f>
        <v>16.133333333333333</v>
      </c>
      <c r="P308" s="113">
        <f>AVERAGE('monthly data'!AO306:AQ306)</f>
        <v>16.026666666666667</v>
      </c>
      <c r="Q308" s="113">
        <f>AVERAGE('monthly data'!AR306:AT306)</f>
        <v>14.593333333333334</v>
      </c>
      <c r="R308" s="113">
        <f>AVERAGE('monthly data'!AU306:AW306)</f>
        <v>16.113333333333333</v>
      </c>
      <c r="S308" s="113">
        <f>AVERAGE('monthly data'!AX306:AZ306)</f>
        <v>16.14</v>
      </c>
      <c r="T308" s="113">
        <f>AVERAGE('monthly data'!BA306:BC306)</f>
        <v>16.143333333333334</v>
      </c>
      <c r="U308" s="113">
        <f>AVERAGE('monthly data'!BD306:BF306)</f>
        <v>16.506666666666668</v>
      </c>
      <c r="V308" s="113">
        <f>AVERAGE('monthly data'!BG306:BI306)</f>
        <v>16.5</v>
      </c>
      <c r="W308" s="113">
        <f>AVERAGE('monthly data'!BJ306:BL306)</f>
        <v>16.22666666666667</v>
      </c>
      <c r="X308" s="113">
        <f>AVERAGE('monthly data'!BM306:BO306)</f>
        <v>16.343333333333334</v>
      </c>
      <c r="Y308" s="113">
        <f>AVERAGE('monthly data'!BP306:BR306)</f>
        <v>16.886666666666667</v>
      </c>
      <c r="Z308" s="113">
        <f>AVERAGE('monthly data'!BS306:BU306)</f>
        <v>16.48</v>
      </c>
      <c r="AA308" s="113">
        <f>AVERAGE('monthly data'!BV306:BX306)</f>
        <v>16.536666666666669</v>
      </c>
      <c r="AB308" s="113">
        <f>AVERAGE('monthly data'!BY306:CA306)</f>
        <v>15.719999999999999</v>
      </c>
      <c r="AC308" s="113">
        <f>AVERAGE('monthly data'!CB306:CD306)</f>
        <v>16.593333333333334</v>
      </c>
      <c r="AD308" s="113">
        <f>AVERAGE('monthly data'!CE306:CG306)</f>
        <v>16.566666666666666</v>
      </c>
      <c r="AE308" s="113">
        <f>AVERAGE('monthly data'!CH306:CJ306)</f>
        <v>16.463333333333335</v>
      </c>
      <c r="AF308" s="113">
        <f>AVERAGE('monthly data'!CK306:CM306)</f>
        <v>16.510000000000002</v>
      </c>
      <c r="AG308" s="113">
        <f>AVERAGE('monthly data'!CN306:CP306)</f>
        <v>16.243333333333336</v>
      </c>
      <c r="AH308" s="113">
        <f>AVERAGE('monthly data'!CQ306:CS306)</f>
        <v>15.643333333333333</v>
      </c>
      <c r="AI308" s="113">
        <f>AVERAGE('monthly data'!CT306:CV306)</f>
        <v>15.933333333333332</v>
      </c>
      <c r="AJ308" s="113">
        <f>AVERAGE('monthly data'!CW306:CY306)</f>
        <v>16.246666666666666</v>
      </c>
      <c r="AK308" s="113">
        <f>AVERAGE('monthly data'!CZ306:DB306)</f>
        <v>15.486666666666666</v>
      </c>
      <c r="AL308" s="113">
        <f>AVERAGE('monthly data'!DC306:DE306)</f>
        <v>16.303333333333331</v>
      </c>
      <c r="AM308" s="113">
        <f>AVERAGE('monthly data'!DF306:DH306)</f>
        <v>15.9</v>
      </c>
      <c r="AN308" s="113">
        <f>AVERAGE('monthly data'!DI306:DK306)</f>
        <v>15.936666666666666</v>
      </c>
      <c r="AO308" s="113">
        <f>AVERAGE('monthly data'!DL306:DN306)</f>
        <v>15.903333333333334</v>
      </c>
      <c r="AP308" s="113">
        <f>AVERAGE('monthly data'!DO306:DQ306)</f>
        <v>16.209999999999997</v>
      </c>
      <c r="AQ308" s="113">
        <f>AVERAGE('monthly data'!DR306:DT306)</f>
        <v>16.313333333333333</v>
      </c>
      <c r="AR308" s="113">
        <f>AVERAGE('monthly data'!DU306:DW306)</f>
        <v>15.363333333333332</v>
      </c>
      <c r="AS308" s="113">
        <f>AVERAGE('monthly data'!DX306:DZ306)</f>
        <v>15.54</v>
      </c>
      <c r="AT308" s="113">
        <f>AVERAGE('monthly data'!EA306:EC306)</f>
        <v>15.893333333333333</v>
      </c>
      <c r="AU308" s="113">
        <f>AVERAGE('monthly data'!ED306:EF306)</f>
        <v>15.453333333333333</v>
      </c>
      <c r="AV308" s="113">
        <f>AVERAGE('monthly data'!EG306:EI306)</f>
        <v>15.583333333333334</v>
      </c>
      <c r="AW308" s="113">
        <f>AVERAGE('monthly data'!EJ306:EL306)</f>
        <v>16.23</v>
      </c>
      <c r="AX308" s="113">
        <f>AVERAGE('monthly data'!EM306:EO306)</f>
        <v>16.196666666666665</v>
      </c>
      <c r="AY308" s="113">
        <f>AVERAGE('monthly data'!EP306:ER306)</f>
        <v>15.986666666666665</v>
      </c>
      <c r="AZ308" s="113">
        <f>AVERAGE('monthly data'!ES306:EU306)</f>
        <v>15.9</v>
      </c>
      <c r="BA308" s="113">
        <f>AVERAGE('monthly data'!EV306:EX306)</f>
        <v>16.053333333333331</v>
      </c>
      <c r="BB308" s="113">
        <f>AVERAGE('monthly data'!EY306:FA306)</f>
        <v>15.953333333333333</v>
      </c>
      <c r="BC308" s="113">
        <f>AVERAGE('monthly data'!FB306:FD306)</f>
        <v>16.056666666666668</v>
      </c>
      <c r="BD308" s="113" t="e">
        <f>AVERAGE('monthly data'!FE306:FG306)</f>
        <v>#DIV/0!</v>
      </c>
      <c r="BE308" s="113">
        <f>AVERAGE('monthly data'!FH306:FJ306)</f>
        <v>16.316666666666666</v>
      </c>
      <c r="BF308" s="113">
        <f>AVERAGE('monthly data'!FK306:FM306)</f>
        <v>16.393333333333334</v>
      </c>
      <c r="BG308" s="113">
        <f>AVERAGE('monthly data'!FN306:FP306)</f>
        <v>16.083333333333332</v>
      </c>
      <c r="BH308" s="113">
        <f>AVERAGE('monthly data'!FQ306:FS306)</f>
        <v>16.78</v>
      </c>
      <c r="BI308" s="113">
        <f>AVERAGE('monthly data'!FT306:FV306)</f>
        <v>17.416666666666668</v>
      </c>
      <c r="BJ308" s="113">
        <f>AVERAGE('monthly data'!FW306:FY306)</f>
        <v>16.613333333333333</v>
      </c>
      <c r="BK308" s="113">
        <f>AVERAGE('monthly data'!FZ306:GB306)</f>
        <v>16.766666666666666</v>
      </c>
      <c r="BL308" s="113">
        <f>AVERAGE('monthly data'!GC306:GE306)</f>
        <v>16.996666666666666</v>
      </c>
      <c r="BM308" s="113">
        <f>AVERAGE('monthly data'!GF306:GH306)</f>
        <v>16.976666666666667</v>
      </c>
      <c r="BN308" s="113">
        <f>AVERAGE('monthly data'!GI306:GK306)</f>
        <v>17.263333333333335</v>
      </c>
      <c r="BO308" s="113">
        <f>AVERAGE('monthly data'!GL306:GN306)</f>
        <v>16.373333333333335</v>
      </c>
      <c r="BP308" s="113">
        <f>AVERAGE('monthly data'!GO306:GQ306)</f>
        <v>16.690000000000001</v>
      </c>
      <c r="BQ308" s="113">
        <f>AVERAGE('monthly data'!GR306:GT306)</f>
        <v>16.856666666666669</v>
      </c>
      <c r="BR308" s="113">
        <f>AVERAGE('monthly data'!GU306:GW306)</f>
        <v>16.75</v>
      </c>
      <c r="BS308" s="113">
        <f>AVERAGE('monthly data'!GX306:GZ306)</f>
        <v>16.506666666666664</v>
      </c>
      <c r="BT308" s="113">
        <f>AVERAGE('monthly data'!HA306:HC306)</f>
        <v>16.803333333333335</v>
      </c>
      <c r="BU308" s="113">
        <f>AVERAGE('monthly data'!HD306:HF306)</f>
        <v>16.91333333333333</v>
      </c>
      <c r="BV308" s="113">
        <f>AVERAGE('monthly data'!HG306:HI306)</f>
        <v>16.583333333333332</v>
      </c>
      <c r="BW308" s="113">
        <f>AVERAGE('monthly data'!HJ306:HL306)</f>
        <v>17.133333333333336</v>
      </c>
      <c r="BX308" s="113">
        <f>AVERAGE('monthly data'!HM306:HO306)</f>
        <v>17.493333333333332</v>
      </c>
      <c r="BY308" s="113">
        <f>AVERAGE('monthly data'!HP306:HR306)</f>
        <v>17.493333333333332</v>
      </c>
      <c r="BZ308" s="113">
        <f>AVERAGE('monthly data'!HS306:HU306)</f>
        <v>17.15666666666667</v>
      </c>
      <c r="CA308" s="113">
        <f>AVERAGE('monthly data'!HV306:HX306)</f>
        <v>17.123333333333331</v>
      </c>
      <c r="CB308" s="113">
        <f>AVERAGE('monthly data'!HY306:IA306)</f>
        <v>17.390102271419622</v>
      </c>
      <c r="CC308" s="113">
        <f>AVERAGE('monthly data'!IB306:ID306)</f>
        <v>17.243333333333336</v>
      </c>
      <c r="CD308" s="113">
        <f>AVERAGE('monthly data'!IE306:IG306)</f>
        <v>17.28</v>
      </c>
      <c r="CE308" s="113">
        <f>AVERAGE('monthly data'!IH306:IJ306)</f>
        <v>17.436666666666667</v>
      </c>
      <c r="CF308" s="113">
        <f>AVERAGE('monthly data'!IK306:IM306)</f>
        <v>17.486666666666668</v>
      </c>
      <c r="CG308" s="113">
        <f>AVERAGE('monthly data'!IN306:IP306)</f>
        <v>17.313333333333336</v>
      </c>
      <c r="CH308" s="113">
        <f>AVERAGE('monthly data'!IQ306:IS306)</f>
        <v>17.096666666666668</v>
      </c>
      <c r="CI308" s="113">
        <f>AVERAGE('monthly data'!IT306:IV306)</f>
        <v>17.123333333333335</v>
      </c>
      <c r="CJ308" s="113">
        <f>AVERAGE('monthly data'!IW306:IY306)</f>
        <v>17.166666666666668</v>
      </c>
      <c r="CK308" s="113">
        <f>AVERAGE('monthly data'!IZ306:JB306)</f>
        <v>17.526666666666667</v>
      </c>
      <c r="CL308" s="113">
        <f>AVERAGE('monthly data'!JC306:JE306)</f>
        <v>17.350000000000001</v>
      </c>
      <c r="CM308" s="113">
        <f>AVERAGE('monthly data'!JF306:JH306)</f>
        <v>17.040000000000003</v>
      </c>
      <c r="CN308" s="113">
        <f>AVERAGE('monthly data'!JI306:JK306)</f>
        <v>17.11</v>
      </c>
      <c r="CO308" s="113">
        <f>AVERAGE('monthly data'!JL306:JN306)</f>
        <v>17.41</v>
      </c>
      <c r="CP308" s="113">
        <f>AVERAGE('monthly data'!JO306:JQ306)</f>
        <v>17.123333333333335</v>
      </c>
      <c r="CQ308" s="113">
        <f>AVERAGE('monthly data'!JR306:JT306)</f>
        <v>17.05</v>
      </c>
      <c r="CR308" s="113">
        <f>AVERAGE('monthly data'!JU306:JW306)</f>
        <v>16.916666666666668</v>
      </c>
      <c r="CS308" s="113">
        <f>AVERAGE('monthly data'!JX306:JZ306)</f>
        <v>17.16</v>
      </c>
      <c r="CT308" s="113">
        <f>AVERAGE('monthly data'!KA306:KC306)</f>
        <v>16.693333333333332</v>
      </c>
      <c r="CU308" s="113">
        <f>AVERAGE('monthly data'!KD306:KF306)</f>
        <v>16.756666666666664</v>
      </c>
      <c r="CV308" s="113">
        <f>AVERAGE('monthly data'!KG306:KI306)</f>
        <v>16.523333333333333</v>
      </c>
      <c r="CW308" s="113">
        <f>AVERAGE('monthly data'!KJ306:KL306)</f>
        <v>16.133333333333333</v>
      </c>
      <c r="CX308" s="113">
        <f>AVERAGE('monthly data'!KM306:KO306)</f>
        <v>16.546666666666667</v>
      </c>
      <c r="CY308" s="113">
        <f>AVERAGE('monthly data'!KP306:KR306)</f>
        <v>16.866666666666667</v>
      </c>
      <c r="CZ308" s="113">
        <f>AVERAGE('monthly data'!KS306:KU306)</f>
        <v>15.766666666666666</v>
      </c>
      <c r="DA308" s="113">
        <f>AVERAGE('monthly data'!KV306:KX306)</f>
        <v>16.466666666666669</v>
      </c>
      <c r="DB308" s="113">
        <f>AVERAGE('monthly data'!KY306:LA306)</f>
        <v>16.433333333333334</v>
      </c>
      <c r="DC308" s="113">
        <f>AVERAGE('monthly data'!LB306:LD306)</f>
        <v>15.823333333333332</v>
      </c>
      <c r="DD308" s="113">
        <f>AVERAGE('monthly data'!LE306:LG306)</f>
        <v>10.706666666666669</v>
      </c>
      <c r="DE308" s="113"/>
      <c r="DF308" s="113"/>
      <c r="DG308" s="113"/>
      <c r="DH308" s="113"/>
      <c r="DI308" s="113"/>
      <c r="DJ308" s="113"/>
      <c r="DK308" s="113"/>
      <c r="DL308" s="113"/>
      <c r="DM308" s="113"/>
      <c r="DN308" s="113"/>
      <c r="DO308" s="113"/>
      <c r="DP308" s="113"/>
      <c r="DQ308" s="113"/>
      <c r="DR308" s="113"/>
      <c r="DS308" s="113"/>
      <c r="DT308" s="113"/>
      <c r="DU308" s="113"/>
      <c r="DV308" s="113"/>
      <c r="DW308" s="113"/>
      <c r="DX308" s="113"/>
      <c r="DY308" s="113"/>
      <c r="DZ308" s="113"/>
    </row>
    <row r="309" spans="1:130">
      <c r="B309" s="480" t="s">
        <v>598</v>
      </c>
      <c r="C309" s="113">
        <f>AVERAGE('monthly data'!B307:D307)</f>
        <v>0</v>
      </c>
      <c r="D309" s="113">
        <f>AVERAGE('monthly data'!E307:G307)</f>
        <v>0</v>
      </c>
      <c r="E309" s="113">
        <f>AVERAGE('monthly data'!H307:J307)</f>
        <v>0</v>
      </c>
      <c r="F309" s="113">
        <f>AVERAGE('monthly data'!K307:M307)</f>
        <v>0</v>
      </c>
      <c r="G309" s="113">
        <f>AVERAGE('monthly data'!N307:P307)</f>
        <v>0</v>
      </c>
      <c r="H309" s="113">
        <f>AVERAGE('monthly data'!Q307:S307)</f>
        <v>0</v>
      </c>
      <c r="I309" s="113">
        <f>AVERAGE('monthly data'!T307:V307)</f>
        <v>0</v>
      </c>
      <c r="J309" s="113">
        <f>AVERAGE('monthly data'!W307:Y307)</f>
        <v>0</v>
      </c>
      <c r="K309" s="113">
        <f>AVERAGE('monthly data'!Z307:AB307)</f>
        <v>0</v>
      </c>
      <c r="L309" s="113">
        <f>AVERAGE('monthly data'!AC307:AE307)</f>
        <v>0</v>
      </c>
      <c r="M309" s="113">
        <f>AVERAGE('monthly data'!AF307:AH307)</f>
        <v>0</v>
      </c>
      <c r="N309" s="113">
        <f>AVERAGE('monthly data'!AI307:AK307)</f>
        <v>0</v>
      </c>
      <c r="O309" s="113">
        <f>AVERAGE('monthly data'!AL307:AN307)</f>
        <v>0</v>
      </c>
      <c r="P309" s="113">
        <f>AVERAGE('monthly data'!AO307:AQ307)</f>
        <v>0</v>
      </c>
      <c r="Q309" s="113">
        <f>AVERAGE('monthly data'!AR307:AT307)</f>
        <v>0</v>
      </c>
      <c r="R309" s="113">
        <f>AVERAGE('monthly data'!AU307:AW307)</f>
        <v>0</v>
      </c>
      <c r="S309" s="113">
        <f>AVERAGE('monthly data'!AX307:AZ307)</f>
        <v>0</v>
      </c>
      <c r="T309" s="113">
        <f>AVERAGE('monthly data'!BA307:BC307)</f>
        <v>0</v>
      </c>
      <c r="U309" s="113">
        <f>AVERAGE('monthly data'!BD307:BF307)</f>
        <v>0</v>
      </c>
      <c r="V309" s="113">
        <f>AVERAGE('monthly data'!BG307:BI307)</f>
        <v>0</v>
      </c>
      <c r="W309" s="113">
        <f>AVERAGE('monthly data'!BJ307:BL307)</f>
        <v>0</v>
      </c>
      <c r="X309" s="113">
        <f>AVERAGE('monthly data'!BM307:BO307)</f>
        <v>0</v>
      </c>
      <c r="Y309" s="113">
        <f>AVERAGE('monthly data'!BP307:BR307)</f>
        <v>0</v>
      </c>
      <c r="Z309" s="113">
        <f>AVERAGE('monthly data'!BS307:BU307)</f>
        <v>0</v>
      </c>
      <c r="AA309" s="113">
        <f>AVERAGE('monthly data'!BV307:BX307)</f>
        <v>0</v>
      </c>
      <c r="AB309" s="113">
        <f>AVERAGE('monthly data'!BY307:CA307)</f>
        <v>0</v>
      </c>
      <c r="AC309" s="113">
        <f>AVERAGE('monthly data'!CB307:CD307)</f>
        <v>0</v>
      </c>
      <c r="AD309" s="113">
        <f>AVERAGE('monthly data'!CE307:CG307)</f>
        <v>0</v>
      </c>
      <c r="AE309" s="113">
        <f>AVERAGE('monthly data'!CH307:CJ307)</f>
        <v>9.1466666666666665</v>
      </c>
      <c r="AF309" s="113">
        <f>AVERAGE('monthly data'!CK307:CM307)</f>
        <v>7.5133333333333328</v>
      </c>
      <c r="AG309" s="113">
        <f>AVERAGE('monthly data'!CN307:CP307)</f>
        <v>9.35</v>
      </c>
      <c r="AH309" s="113">
        <f>AVERAGE('monthly data'!CQ307:CS307)</f>
        <v>10.24</v>
      </c>
      <c r="AI309" s="113">
        <f>AVERAGE('monthly data'!CT307:CV307)</f>
        <v>10.42</v>
      </c>
      <c r="AJ309" s="113">
        <f>AVERAGE('monthly data'!CW307:CY307)</f>
        <v>9.6666666666666661</v>
      </c>
      <c r="AK309" s="113">
        <f>AVERAGE('monthly data'!CZ307:DB307)</f>
        <v>10.38</v>
      </c>
      <c r="AL309" s="113">
        <f>AVERAGE('monthly data'!DC307:DE307)</f>
        <v>12.443333333333335</v>
      </c>
      <c r="AM309" s="113">
        <f>AVERAGE('monthly data'!DF307:DH307)</f>
        <v>10.42</v>
      </c>
      <c r="AN309" s="113">
        <f>AVERAGE('monthly data'!DI307:DK307)</f>
        <v>9.6666666666666661</v>
      </c>
      <c r="AO309" s="113">
        <f>AVERAGE('monthly data'!DL307:DN307)</f>
        <v>10.38</v>
      </c>
      <c r="AP309" s="113">
        <f>AVERAGE('monthly data'!DO307:DQ307)</f>
        <v>12.443333333333335</v>
      </c>
      <c r="AQ309" s="113">
        <f>AVERAGE('monthly data'!DR307:DT307)</f>
        <v>3.8766666666666669</v>
      </c>
      <c r="AR309" s="113">
        <f>AVERAGE('monthly data'!DU307:DW307)</f>
        <v>7.4633333333333338</v>
      </c>
      <c r="AS309" s="113">
        <f>AVERAGE('monthly data'!DX307:DZ307)</f>
        <v>9.1300000000000008</v>
      </c>
      <c r="AT309" s="113">
        <f>AVERAGE('monthly data'!EA307:EC307)</f>
        <v>8.9833333333333325</v>
      </c>
      <c r="AU309" s="113">
        <f>AVERAGE('monthly data'!ED307:EF307)</f>
        <v>8.9666666666666668</v>
      </c>
      <c r="AV309" s="113">
        <f>AVERAGE('monthly data'!EG307:EI307)</f>
        <v>9</v>
      </c>
      <c r="AW309" s="113">
        <f>AVERAGE('monthly data'!EJ307:EL307)</f>
        <v>8.9766666666666666</v>
      </c>
      <c r="AX309" s="113">
        <f>AVERAGE('monthly data'!EM307:EO307)</f>
        <v>7.8166666666666664</v>
      </c>
      <c r="AY309" s="113">
        <f>AVERAGE('monthly data'!EP307:ER307)</f>
        <v>8.4066666666666663</v>
      </c>
      <c r="AZ309" s="113">
        <f>AVERAGE('monthly data'!ES307:EU307)</f>
        <v>6.8966666666666674</v>
      </c>
      <c r="BA309" s="113">
        <f>AVERAGE('monthly data'!EV307:EX307)</f>
        <v>5.5566666666666675</v>
      </c>
      <c r="BB309" s="113">
        <f>AVERAGE('monthly data'!EY307:FA307)</f>
        <v>5.3166666666666664</v>
      </c>
      <c r="BC309" s="113">
        <f>AVERAGE('monthly data'!FB307:FD307)</f>
        <v>5.2266666666666666</v>
      </c>
      <c r="BD309" s="113">
        <f>AVERAGE('monthly data'!FE307:FG307)</f>
        <v>5.9633333333333338</v>
      </c>
      <c r="BE309" s="113">
        <f>AVERAGE('monthly data'!FH307:FJ307)</f>
        <v>7.21</v>
      </c>
      <c r="BF309" s="113">
        <f>AVERAGE('monthly data'!FK307:FM307)</f>
        <v>6.4966666666666661</v>
      </c>
      <c r="BG309" s="113">
        <f>AVERAGE('monthly data'!FN307:FP307)</f>
        <v>6.3566666666666665</v>
      </c>
      <c r="BH309" s="113">
        <f>AVERAGE('monthly data'!FQ307:FS307)</f>
        <v>4.1733333333333329</v>
      </c>
      <c r="BI309" s="113">
        <f>AVERAGE('monthly data'!FT307:FV307)</f>
        <v>5.0366666666666662</v>
      </c>
      <c r="BJ309" s="113">
        <f>AVERAGE('monthly data'!FW307:FY307)</f>
        <v>6.3500000000000005</v>
      </c>
      <c r="BK309" s="113">
        <f>AVERAGE('monthly data'!FZ307:GB307)</f>
        <v>4.76</v>
      </c>
      <c r="BL309" s="113">
        <f>AVERAGE('monthly data'!GC307:GE307)</f>
        <v>4.1900000000000004</v>
      </c>
      <c r="BM309" s="113">
        <f>AVERAGE('monthly data'!GF307:GH307)</f>
        <v>5.4366666666666665</v>
      </c>
      <c r="BN309" s="113">
        <f>AVERAGE('monthly data'!GI307:GK307)</f>
        <v>5.253333333333333</v>
      </c>
      <c r="BO309" s="113">
        <f>AVERAGE('monthly data'!GL307:GN307)</f>
        <v>5.9833333333333334</v>
      </c>
      <c r="BP309" s="113">
        <f>AVERAGE('monthly data'!GO307:GQ307)</f>
        <v>6</v>
      </c>
      <c r="BQ309" s="113">
        <f>AVERAGE('monthly data'!GR307:GT307)</f>
        <v>6</v>
      </c>
      <c r="BR309" s="113">
        <f>AVERAGE('monthly data'!GU307:GW307)</f>
        <v>6.508</v>
      </c>
      <c r="BS309" s="113">
        <f>AVERAGE('monthly data'!GX307:GZ307)</f>
        <v>6.4513879837945005</v>
      </c>
      <c r="BT309" s="113">
        <f>AVERAGE('monthly data'!HA307:HC307)</f>
        <v>7.2376666666666667</v>
      </c>
      <c r="BU309" s="113">
        <f>AVERAGE('monthly data'!HD307:HF307)</f>
        <v>7.3886666666666665</v>
      </c>
      <c r="BV309" s="113">
        <f>AVERAGE('monthly data'!HG307:HI307)</f>
        <v>7.4173333333333327</v>
      </c>
      <c r="BW309" s="113">
        <f>AVERAGE('monthly data'!HJ307:HL307)</f>
        <v>7.2645555555555559</v>
      </c>
      <c r="BX309" s="113">
        <f>AVERAGE('monthly data'!HM307:HO307)</f>
        <v>6.9942024544698169</v>
      </c>
      <c r="BY309" s="113">
        <f>AVERAGE('monthly data'!HP307:HR307)</f>
        <v>5.8167306405655026</v>
      </c>
      <c r="BZ309" s="113">
        <f>AVERAGE('monthly data'!HS307:HU307)</f>
        <v>4.4679358717418545</v>
      </c>
      <c r="CA309" s="113">
        <f>AVERAGE('monthly data'!HV307:HX307)</f>
        <v>3.7838072916666667</v>
      </c>
      <c r="CB309" s="113">
        <f>AVERAGE('monthly data'!HY307:IA307)</f>
        <v>3.4524762955330091</v>
      </c>
      <c r="CC309" s="113">
        <f>AVERAGE('monthly data'!IB307:ID307)</f>
        <v>4.2022613195559124</v>
      </c>
      <c r="CD309" s="113">
        <f>AVERAGE('monthly data'!IE307:IG307)</f>
        <v>3.2613333333333334</v>
      </c>
      <c r="CE309" s="113">
        <f>AVERAGE('monthly data'!IH307:IJ307)</f>
        <v>2.2936666666666663</v>
      </c>
      <c r="CF309" s="113">
        <f>AVERAGE('monthly data'!IK307:IM307)</f>
        <v>1.9850000000000001</v>
      </c>
      <c r="CG309" s="113">
        <f>AVERAGE('monthly data'!IN307:IP307)</f>
        <v>1.9703333333333335</v>
      </c>
      <c r="CH309" s="113">
        <f>AVERAGE('monthly data'!IQ307:IS307)</f>
        <v>2.0079999999999996</v>
      </c>
      <c r="CI309" s="113">
        <f>AVERAGE('monthly data'!IT307:IV307)</f>
        <v>3.5289999999999999</v>
      </c>
      <c r="CJ309" s="113">
        <f>AVERAGE('monthly data'!IW307:IY307)</f>
        <v>3.2644358974358973</v>
      </c>
      <c r="CK309" s="113">
        <f>AVERAGE('monthly data'!IZ307:JB307)</f>
        <v>4.4257222222222223</v>
      </c>
      <c r="CL309" s="113">
        <f>AVERAGE('monthly data'!JC307:JE307)</f>
        <v>5.1006560897435902</v>
      </c>
      <c r="CM309" s="113">
        <f>AVERAGE('monthly data'!JF307:JH307)</f>
        <v>5.2243333333333331</v>
      </c>
      <c r="CN309" s="113">
        <f>AVERAGE('monthly data'!JI307:JK307)</f>
        <v>4.468547888355439</v>
      </c>
      <c r="CO309" s="113">
        <f>AVERAGE('monthly data'!JL307:JN307)</f>
        <v>4.4037991180522988</v>
      </c>
      <c r="CP309" s="113">
        <f>AVERAGE('monthly data'!JO307:JQ307)</f>
        <v>4.1534812513377348</v>
      </c>
      <c r="CQ309" s="113">
        <f>AVERAGE('monthly data'!JR307:JT307)</f>
        <v>4.02580913680577</v>
      </c>
      <c r="CR309" s="113">
        <f>AVERAGE('monthly data'!JU307:JW307)</f>
        <v>4.1896176859464829</v>
      </c>
      <c r="CS309" s="113">
        <f>AVERAGE('monthly data'!JX307:JZ307)</f>
        <v>4.445946447154264</v>
      </c>
      <c r="CT309" s="113">
        <f>AVERAGE('monthly data'!KA307:KC307)</f>
        <v>4.2339180165951182</v>
      </c>
      <c r="CU309" s="113">
        <f>AVERAGE('monthly data'!KD307:KF307)</f>
        <v>4.6762213144061855</v>
      </c>
      <c r="CV309" s="113">
        <f>AVERAGE('monthly data'!KG307:KI307)</f>
        <v>4.1683390550788175</v>
      </c>
      <c r="CW309" s="113">
        <f>AVERAGE('monthly data'!KJ307:KL307)</f>
        <v>4.2861407407407404</v>
      </c>
      <c r="CX309" s="113">
        <f>AVERAGE('monthly data'!KM307:KO307)</f>
        <v>4.8949999999999996</v>
      </c>
      <c r="CY309" s="113" t="e">
        <f>AVERAGE('monthly data'!KP307:KR307)</f>
        <v>#DIV/0!</v>
      </c>
      <c r="CZ309" s="113">
        <f>AVERAGE('monthly data'!KS307:KU307)</f>
        <v>4.7300000000000004</v>
      </c>
      <c r="DA309" s="113">
        <f>AVERAGE('monthly data'!KV307:KX307)</f>
        <v>4.5</v>
      </c>
      <c r="DB309" s="113">
        <f>AVERAGE('monthly data'!KY307:LA307)</f>
        <v>4.5</v>
      </c>
      <c r="DC309" s="113">
        <f>AVERAGE('monthly data'!LB307:LD307)</f>
        <v>4.5</v>
      </c>
      <c r="DD309" s="113">
        <f>AVERAGE('monthly data'!LE307:LG307)</f>
        <v>3</v>
      </c>
      <c r="DE309" s="113"/>
      <c r="DF309" s="113"/>
      <c r="DG309" s="113"/>
      <c r="DH309" s="113"/>
      <c r="DI309" s="113"/>
      <c r="DJ309" s="113"/>
      <c r="DK309" s="113"/>
      <c r="DL309" s="113"/>
      <c r="DM309" s="113"/>
      <c r="DN309" s="113"/>
      <c r="DO309" s="113"/>
      <c r="DP309" s="113"/>
      <c r="DQ309" s="113"/>
      <c r="DR309" s="113"/>
      <c r="DS309" s="113"/>
      <c r="DT309" s="113"/>
      <c r="DU309" s="113"/>
      <c r="DV309" s="113"/>
      <c r="DW309" s="113"/>
      <c r="DX309" s="113"/>
      <c r="DY309" s="113"/>
      <c r="DZ309" s="113"/>
    </row>
    <row r="310" spans="1:130" hidden="1">
      <c r="B310" s="480" t="s">
        <v>855</v>
      </c>
      <c r="C310" s="113">
        <f>AVERAGE('monthly data'!B308:D308)</f>
        <v>0</v>
      </c>
      <c r="D310" s="113">
        <f>AVERAGE('monthly data'!E308:G308)</f>
        <v>0</v>
      </c>
      <c r="E310" s="113">
        <f>AVERAGE('monthly data'!H308:J308)</f>
        <v>0</v>
      </c>
      <c r="F310" s="113">
        <f>AVERAGE('monthly data'!K308:M308)</f>
        <v>0</v>
      </c>
      <c r="G310" s="113">
        <f>AVERAGE('monthly data'!N308:P308)</f>
        <v>0</v>
      </c>
      <c r="H310" s="113">
        <f>AVERAGE('monthly data'!Q308:S308)</f>
        <v>0</v>
      </c>
      <c r="I310" s="113">
        <f>AVERAGE('monthly data'!T308:V308)</f>
        <v>0</v>
      </c>
      <c r="J310" s="113">
        <f>AVERAGE('monthly data'!W308:Y308)</f>
        <v>0</v>
      </c>
      <c r="K310" s="113">
        <f>AVERAGE('monthly data'!Z308:AB308)</f>
        <v>0</v>
      </c>
      <c r="L310" s="113">
        <f>AVERAGE('monthly data'!AC308:AE308)</f>
        <v>0</v>
      </c>
      <c r="M310" s="113">
        <f>AVERAGE('monthly data'!AF308:AH308)</f>
        <v>0</v>
      </c>
      <c r="N310" s="113">
        <f>AVERAGE('monthly data'!AI308:AK308)</f>
        <v>0</v>
      </c>
      <c r="O310" s="113">
        <f>AVERAGE('monthly data'!AL308:AN308)</f>
        <v>0</v>
      </c>
      <c r="P310" s="113">
        <f>AVERAGE('monthly data'!AO308:AQ308)</f>
        <v>0</v>
      </c>
      <c r="Q310" s="113">
        <f>AVERAGE('monthly data'!AR308:AT308)</f>
        <v>0</v>
      </c>
      <c r="R310" s="113">
        <f>AVERAGE('monthly data'!AU308:AW308)</f>
        <v>0</v>
      </c>
      <c r="S310" s="113">
        <f>AVERAGE('monthly data'!AX308:AZ308)</f>
        <v>0</v>
      </c>
      <c r="T310" s="113">
        <f>AVERAGE('monthly data'!BA308:BC308)</f>
        <v>0</v>
      </c>
      <c r="U310" s="113">
        <f>AVERAGE('monthly data'!BD308:BF308)</f>
        <v>0</v>
      </c>
      <c r="V310" s="113">
        <f>AVERAGE('monthly data'!BG308:BI308)</f>
        <v>0</v>
      </c>
      <c r="W310" s="113">
        <f>AVERAGE('monthly data'!BJ308:BL308)</f>
        <v>0</v>
      </c>
      <c r="X310" s="113">
        <f>AVERAGE('monthly data'!BM308:BO308)</f>
        <v>0</v>
      </c>
      <c r="Y310" s="113">
        <f>AVERAGE('monthly data'!BP308:BR308)</f>
        <v>0</v>
      </c>
      <c r="Z310" s="113">
        <f>AVERAGE('monthly data'!BS308:BU308)</f>
        <v>0</v>
      </c>
      <c r="AA310" s="113">
        <f>AVERAGE('monthly data'!BV308:BX308)</f>
        <v>0</v>
      </c>
      <c r="AB310" s="113">
        <f>AVERAGE('monthly data'!BY308:CA308)</f>
        <v>0</v>
      </c>
      <c r="AC310" s="113">
        <f>AVERAGE('monthly data'!CB308:CD308)</f>
        <v>0</v>
      </c>
      <c r="AD310" s="113">
        <f>AVERAGE('monthly data'!CE308:CG308)</f>
        <v>0</v>
      </c>
      <c r="AE310" s="113" t="e">
        <f>AVERAGE('monthly data'!CH308:CJ308)</f>
        <v>#DIV/0!</v>
      </c>
      <c r="AF310" s="113" t="e">
        <f>AVERAGE('monthly data'!CK308:CM308)</f>
        <v>#DIV/0!</v>
      </c>
      <c r="AG310" s="113" t="e">
        <f>AVERAGE('monthly data'!CN308:CP308)</f>
        <v>#DIV/0!</v>
      </c>
      <c r="AH310" s="113" t="e">
        <f>AVERAGE('monthly data'!CQ308:CS308)</f>
        <v>#DIV/0!</v>
      </c>
      <c r="AI310" s="113" t="e">
        <f>AVERAGE('monthly data'!CT308:CV308)</f>
        <v>#DIV/0!</v>
      </c>
      <c r="AJ310" s="113" t="e">
        <f>AVERAGE('monthly data'!CW308:CY308)</f>
        <v>#DIV/0!</v>
      </c>
      <c r="AK310" s="113" t="e">
        <f>AVERAGE('monthly data'!CZ308:DB308)</f>
        <v>#DIV/0!</v>
      </c>
      <c r="AL310" s="113" t="e">
        <f>AVERAGE('monthly data'!DC308:DE308)</f>
        <v>#DIV/0!</v>
      </c>
      <c r="AM310" s="113" t="e">
        <f>AVERAGE('monthly data'!DF308:DH308)</f>
        <v>#DIV/0!</v>
      </c>
      <c r="AN310" s="113" t="e">
        <f>AVERAGE('monthly data'!DI308:DK308)</f>
        <v>#DIV/0!</v>
      </c>
      <c r="AO310" s="113" t="e">
        <f>AVERAGE('monthly data'!DL308:DN308)</f>
        <v>#DIV/0!</v>
      </c>
      <c r="AP310" s="113" t="e">
        <f>AVERAGE('monthly data'!DO308:DQ308)</f>
        <v>#DIV/0!</v>
      </c>
      <c r="AQ310" s="113" t="e">
        <f>AVERAGE('monthly data'!DR308:DT308)</f>
        <v>#DIV/0!</v>
      </c>
      <c r="AR310" s="113" t="e">
        <f>AVERAGE('monthly data'!DU308:DW308)</f>
        <v>#DIV/0!</v>
      </c>
      <c r="AS310" s="113" t="e">
        <f>AVERAGE('monthly data'!DX308:DZ308)</f>
        <v>#DIV/0!</v>
      </c>
      <c r="AT310" s="113" t="e">
        <f>AVERAGE('monthly data'!EA308:EC308)</f>
        <v>#DIV/0!</v>
      </c>
      <c r="AU310" s="113" t="e">
        <f>AVERAGE('monthly data'!ED308:EF308)</f>
        <v>#DIV/0!</v>
      </c>
      <c r="AV310" s="113" t="e">
        <f>AVERAGE('monthly data'!EG308:EI308)</f>
        <v>#DIV/0!</v>
      </c>
      <c r="AW310" s="113" t="e">
        <f>AVERAGE('monthly data'!EJ308:EL308)</f>
        <v>#DIV/0!</v>
      </c>
      <c r="AX310" s="113" t="e">
        <f>AVERAGE('monthly data'!EM308:EO308)</f>
        <v>#DIV/0!</v>
      </c>
      <c r="AY310" s="113" t="e">
        <f>AVERAGE('monthly data'!EP308:ER308)</f>
        <v>#DIV/0!</v>
      </c>
      <c r="AZ310" s="113" t="e">
        <f>AVERAGE('monthly data'!ES308:EU308)</f>
        <v>#DIV/0!</v>
      </c>
      <c r="BA310" s="113" t="e">
        <f>AVERAGE('monthly data'!EV308:EX308)</f>
        <v>#DIV/0!</v>
      </c>
      <c r="BB310" s="113" t="e">
        <f>AVERAGE('monthly data'!EY308:FA308)</f>
        <v>#DIV/0!</v>
      </c>
      <c r="BC310" s="113" t="e">
        <f>AVERAGE('monthly data'!FB308:FD308)</f>
        <v>#DIV/0!</v>
      </c>
      <c r="BD310" s="113" t="e">
        <f>AVERAGE('monthly data'!FE308:FG308)</f>
        <v>#DIV/0!</v>
      </c>
      <c r="BE310" s="113" t="e">
        <f>AVERAGE('monthly data'!FH308:FJ308)</f>
        <v>#DIV/0!</v>
      </c>
      <c r="BF310" s="113" t="e">
        <f>AVERAGE('monthly data'!FK308:FM308)</f>
        <v>#DIV/0!</v>
      </c>
      <c r="BG310" s="113" t="e">
        <f>AVERAGE('monthly data'!FN308:FP308)</f>
        <v>#DIV/0!</v>
      </c>
      <c r="BH310" s="113" t="e">
        <f>AVERAGE('monthly data'!FQ308:FS308)</f>
        <v>#DIV/0!</v>
      </c>
      <c r="BI310" s="113" t="e">
        <f>AVERAGE('monthly data'!FT308:FV308)</f>
        <v>#DIV/0!</v>
      </c>
      <c r="BJ310" s="113" t="e">
        <f>AVERAGE('monthly data'!FW308:FY308)</f>
        <v>#DIV/0!</v>
      </c>
      <c r="BK310" s="113" t="e">
        <f>AVERAGE('monthly data'!FZ308:GB308)</f>
        <v>#DIV/0!</v>
      </c>
      <c r="BL310" s="113" t="e">
        <f>AVERAGE('monthly data'!GC308:GE308)</f>
        <v>#DIV/0!</v>
      </c>
      <c r="BM310" s="113" t="e">
        <f>AVERAGE('monthly data'!GF308:GH308)</f>
        <v>#DIV/0!</v>
      </c>
      <c r="BN310" s="113" t="e">
        <f>AVERAGE('monthly data'!GI308:GK308)</f>
        <v>#DIV/0!</v>
      </c>
      <c r="BO310" s="113" t="e">
        <f>AVERAGE('monthly data'!GL308:GN308)</f>
        <v>#DIV/0!</v>
      </c>
      <c r="BP310" s="113" t="e">
        <f>AVERAGE('monthly data'!GO308:GQ308)</f>
        <v>#DIV/0!</v>
      </c>
      <c r="BQ310" s="113" t="e">
        <f>AVERAGE('monthly data'!GR308:GT308)</f>
        <v>#DIV/0!</v>
      </c>
      <c r="BR310" s="113" t="e">
        <f>AVERAGE('monthly data'!GU308:GW308)</f>
        <v>#DIV/0!</v>
      </c>
      <c r="BS310" s="113" t="e">
        <f>AVERAGE('monthly data'!GX308:GZ308)</f>
        <v>#DIV/0!</v>
      </c>
      <c r="BT310" s="113" t="e">
        <f>AVERAGE('monthly data'!HA308:HC308)</f>
        <v>#DIV/0!</v>
      </c>
      <c r="BU310" s="113" t="e">
        <f>AVERAGE('monthly data'!HD308:HF308)</f>
        <v>#DIV/0!</v>
      </c>
      <c r="BV310" s="113" t="e">
        <f>AVERAGE('monthly data'!HG308:HI308)</f>
        <v>#DIV/0!</v>
      </c>
      <c r="BW310" s="113">
        <f>AVERAGE('monthly data'!HJ308:HL308)</f>
        <v>5.5</v>
      </c>
      <c r="BX310" s="113">
        <f>AVERAGE('monthly data'!HM308:HO308)</f>
        <v>5.333333333333333</v>
      </c>
      <c r="BY310" s="113">
        <f>AVERAGE('monthly data'!HP308:HR308)</f>
        <v>5</v>
      </c>
      <c r="BZ310" s="113">
        <f>AVERAGE('monthly data'!HS308:HU308)</f>
        <v>5</v>
      </c>
      <c r="CA310" s="113">
        <f>AVERAGE('monthly data'!HV308:HX308)</f>
        <v>5</v>
      </c>
      <c r="CB310" s="113">
        <f>AVERAGE('monthly data'!HY308:IA308)</f>
        <v>1.6666666666666667</v>
      </c>
      <c r="CC310" s="113">
        <f>AVERAGE('monthly data'!IB308:ID308)</f>
        <v>0</v>
      </c>
      <c r="CD310" s="113">
        <f>AVERAGE('monthly data'!IE308:IG308)</f>
        <v>0</v>
      </c>
      <c r="CE310" s="113">
        <f>AVERAGE('monthly data'!IH308:IJ308)</f>
        <v>5</v>
      </c>
      <c r="CF310" s="113">
        <f>AVERAGE('monthly data'!IK308:IM308)</f>
        <v>1.6666666666666667</v>
      </c>
      <c r="CG310" s="113">
        <f>AVERAGE('monthly data'!IN308:IP308)</f>
        <v>0</v>
      </c>
      <c r="CH310" s="113">
        <f>AVERAGE('monthly data'!IQ308:IS308)</f>
        <v>0</v>
      </c>
      <c r="CI310" s="113">
        <f>AVERAGE('monthly data'!IT308:IV308)</f>
        <v>0</v>
      </c>
      <c r="CJ310" s="113">
        <f>AVERAGE('monthly data'!IW308:IY308)</f>
        <v>0</v>
      </c>
      <c r="CK310" s="113">
        <f>AVERAGE('monthly data'!IZ308:JB308)</f>
        <v>0</v>
      </c>
      <c r="CL310" s="113">
        <f>AVERAGE('monthly data'!JC308:JE308)</f>
        <v>0</v>
      </c>
      <c r="CM310" s="113">
        <f>AVERAGE('monthly data'!JF308:JH308)</f>
        <v>0</v>
      </c>
      <c r="CN310" s="113">
        <f>AVERAGE('monthly data'!JI308:JK308)</f>
        <v>0</v>
      </c>
      <c r="CO310" s="113">
        <f>AVERAGE('monthly data'!JL308:JN308)</f>
        <v>0</v>
      </c>
      <c r="CP310" s="113">
        <f>AVERAGE('monthly data'!JO308:JQ308)</f>
        <v>0</v>
      </c>
      <c r="CQ310" s="113">
        <f>AVERAGE('monthly data'!JR308:JT308)</f>
        <v>0</v>
      </c>
      <c r="CR310" s="113">
        <f>AVERAGE('monthly data'!JU308:JW308)</f>
        <v>0</v>
      </c>
      <c r="CS310" s="113">
        <f>AVERAGE('monthly data'!JX308:JZ308)</f>
        <v>0</v>
      </c>
      <c r="CT310" s="113">
        <f>AVERAGE('monthly data'!KA308:KC308)</f>
        <v>0</v>
      </c>
      <c r="CU310" s="113">
        <f>AVERAGE('monthly data'!KD308:KF308)</f>
        <v>4.5</v>
      </c>
      <c r="CV310" s="113">
        <f>AVERAGE('monthly data'!KG308:KI308)</f>
        <v>3.5</v>
      </c>
      <c r="CW310" s="113">
        <f>AVERAGE('monthly data'!KJ308:KL308)</f>
        <v>3</v>
      </c>
      <c r="CX310" s="113">
        <f>AVERAGE('monthly data'!KM308:KO308)</f>
        <v>3</v>
      </c>
      <c r="CY310" s="113">
        <f>AVERAGE('monthly data'!KP308:KR308)</f>
        <v>3</v>
      </c>
      <c r="CZ310" s="113">
        <f>AVERAGE('monthly data'!KS308:KU308)</f>
        <v>2.5</v>
      </c>
      <c r="DA310" s="113">
        <f>AVERAGE('monthly data'!KV308:KX308)</f>
        <v>3.5</v>
      </c>
      <c r="DB310" s="113">
        <f>AVERAGE('monthly data'!KY308:LA308)</f>
        <v>3.5</v>
      </c>
      <c r="DC310" s="113">
        <f>AVERAGE('monthly data'!LB308:LD308)</f>
        <v>3.5</v>
      </c>
      <c r="DD310" s="113">
        <f>AVERAGE('monthly data'!LE308:LG308)</f>
        <v>2.3333333333333335</v>
      </c>
      <c r="DE310" s="113"/>
      <c r="DF310" s="113"/>
      <c r="DG310" s="113"/>
      <c r="DH310" s="113"/>
      <c r="DI310" s="113"/>
      <c r="DJ310" s="113"/>
      <c r="DK310" s="113"/>
      <c r="DL310" s="113"/>
      <c r="DM310" s="113"/>
      <c r="DN310" s="113"/>
      <c r="DO310" s="113"/>
      <c r="DP310" s="113"/>
      <c r="DQ310" s="113"/>
      <c r="DR310" s="113"/>
      <c r="DS310" s="113"/>
      <c r="DT310" s="113"/>
      <c r="DU310" s="113"/>
      <c r="DV310" s="113"/>
      <c r="DW310" s="113"/>
      <c r="DX310" s="113"/>
      <c r="DY310" s="113"/>
      <c r="DZ310" s="113"/>
    </row>
    <row r="311" spans="1:130" hidden="1">
      <c r="B311" s="480" t="s">
        <v>856</v>
      </c>
      <c r="C311" s="113">
        <f>AVERAGE('monthly data'!B309:D309)</f>
        <v>0</v>
      </c>
      <c r="D311" s="113">
        <f>AVERAGE('monthly data'!E309:G309)</f>
        <v>0</v>
      </c>
      <c r="E311" s="113">
        <f>AVERAGE('monthly data'!H309:J309)</f>
        <v>0</v>
      </c>
      <c r="F311" s="113">
        <f>AVERAGE('monthly data'!K309:M309)</f>
        <v>0</v>
      </c>
      <c r="G311" s="113">
        <f>AVERAGE('monthly data'!N309:P309)</f>
        <v>0</v>
      </c>
      <c r="H311" s="113">
        <f>AVERAGE('monthly data'!Q309:S309)</f>
        <v>0</v>
      </c>
      <c r="I311" s="113">
        <f>AVERAGE('monthly data'!T309:V309)</f>
        <v>0</v>
      </c>
      <c r="J311" s="113">
        <f>AVERAGE('monthly data'!W309:Y309)</f>
        <v>0</v>
      </c>
      <c r="K311" s="113">
        <f>AVERAGE('monthly data'!Z309:AB309)</f>
        <v>0</v>
      </c>
      <c r="L311" s="113">
        <f>AVERAGE('monthly data'!AC309:AE309)</f>
        <v>0</v>
      </c>
      <c r="M311" s="113">
        <f>AVERAGE('monthly data'!AF309:AH309)</f>
        <v>0</v>
      </c>
      <c r="N311" s="113">
        <f>AVERAGE('monthly data'!AI309:AK309)</f>
        <v>0</v>
      </c>
      <c r="O311" s="113">
        <f>AVERAGE('monthly data'!AL309:AN309)</f>
        <v>0</v>
      </c>
      <c r="P311" s="113">
        <f>AVERAGE('monthly data'!AO309:AQ309)</f>
        <v>0</v>
      </c>
      <c r="Q311" s="113">
        <f>AVERAGE('monthly data'!AR309:AT309)</f>
        <v>0</v>
      </c>
      <c r="R311" s="113">
        <f>AVERAGE('monthly data'!AU309:AW309)</f>
        <v>0</v>
      </c>
      <c r="S311" s="113">
        <f>AVERAGE('monthly data'!AX309:AZ309)</f>
        <v>0</v>
      </c>
      <c r="T311" s="113">
        <f>AVERAGE('monthly data'!BA309:BC309)</f>
        <v>0</v>
      </c>
      <c r="U311" s="113">
        <f>AVERAGE('monthly data'!BD309:BF309)</f>
        <v>0</v>
      </c>
      <c r="V311" s="113">
        <f>AVERAGE('monthly data'!BG309:BI309)</f>
        <v>0</v>
      </c>
      <c r="W311" s="113">
        <f>AVERAGE('monthly data'!BJ309:BL309)</f>
        <v>0</v>
      </c>
      <c r="X311" s="113">
        <f>AVERAGE('monthly data'!BM309:BO309)</f>
        <v>0</v>
      </c>
      <c r="Y311" s="113">
        <f>AVERAGE('monthly data'!BP309:BR309)</f>
        <v>0</v>
      </c>
      <c r="Z311" s="113">
        <f>AVERAGE('monthly data'!BS309:BU309)</f>
        <v>0</v>
      </c>
      <c r="AA311" s="113">
        <f>AVERAGE('monthly data'!BV309:BX309)</f>
        <v>0</v>
      </c>
      <c r="AB311" s="113">
        <f>AVERAGE('monthly data'!BY309:CA309)</f>
        <v>0</v>
      </c>
      <c r="AC311" s="113">
        <f>AVERAGE('monthly data'!CB309:CD309)</f>
        <v>0</v>
      </c>
      <c r="AD311" s="113">
        <f>AVERAGE('monthly data'!CE309:CG309)</f>
        <v>0</v>
      </c>
      <c r="AE311" s="113" t="e">
        <f>AVERAGE('monthly data'!CH309:CJ309)</f>
        <v>#DIV/0!</v>
      </c>
      <c r="AF311" s="113" t="e">
        <f>AVERAGE('monthly data'!CK309:CM309)</f>
        <v>#DIV/0!</v>
      </c>
      <c r="AG311" s="113" t="e">
        <f>AVERAGE('monthly data'!CN309:CP309)</f>
        <v>#DIV/0!</v>
      </c>
      <c r="AH311" s="113" t="e">
        <f>AVERAGE('monthly data'!CQ309:CS309)</f>
        <v>#DIV/0!</v>
      </c>
      <c r="AI311" s="113" t="e">
        <f>AVERAGE('monthly data'!CT309:CV309)</f>
        <v>#DIV/0!</v>
      </c>
      <c r="AJ311" s="113" t="e">
        <f>AVERAGE('monthly data'!CW309:CY309)</f>
        <v>#DIV/0!</v>
      </c>
      <c r="AK311" s="113" t="e">
        <f>AVERAGE('monthly data'!CZ309:DB309)</f>
        <v>#DIV/0!</v>
      </c>
      <c r="AL311" s="113" t="e">
        <f>AVERAGE('monthly data'!DC309:DE309)</f>
        <v>#DIV/0!</v>
      </c>
      <c r="AM311" s="113" t="e">
        <f>AVERAGE('monthly data'!DF309:DH309)</f>
        <v>#DIV/0!</v>
      </c>
      <c r="AN311" s="113" t="e">
        <f>AVERAGE('monthly data'!DI309:DK309)</f>
        <v>#DIV/0!</v>
      </c>
      <c r="AO311" s="113" t="e">
        <f>AVERAGE('monthly data'!DL309:DN309)</f>
        <v>#DIV/0!</v>
      </c>
      <c r="AP311" s="113" t="e">
        <f>AVERAGE('monthly data'!DO309:DQ309)</f>
        <v>#DIV/0!</v>
      </c>
      <c r="AQ311" s="113" t="e">
        <f>AVERAGE('monthly data'!DR309:DT309)</f>
        <v>#DIV/0!</v>
      </c>
      <c r="AR311" s="113" t="e">
        <f>AVERAGE('monthly data'!DU309:DW309)</f>
        <v>#DIV/0!</v>
      </c>
      <c r="AS311" s="113" t="e">
        <f>AVERAGE('monthly data'!DX309:DZ309)</f>
        <v>#DIV/0!</v>
      </c>
      <c r="AT311" s="113" t="e">
        <f>AVERAGE('monthly data'!EA309:EC309)</f>
        <v>#DIV/0!</v>
      </c>
      <c r="AU311" s="113" t="e">
        <f>AVERAGE('monthly data'!ED309:EF309)</f>
        <v>#DIV/0!</v>
      </c>
      <c r="AV311" s="113" t="e">
        <f>AVERAGE('monthly data'!EG309:EI309)</f>
        <v>#DIV/0!</v>
      </c>
      <c r="AW311" s="113" t="e">
        <f>AVERAGE('monthly data'!EJ309:EL309)</f>
        <v>#DIV/0!</v>
      </c>
      <c r="AX311" s="113" t="e">
        <f>AVERAGE('monthly data'!EM309:EO309)</f>
        <v>#DIV/0!</v>
      </c>
      <c r="AY311" s="113" t="e">
        <f>AVERAGE('monthly data'!EP309:ER309)</f>
        <v>#DIV/0!</v>
      </c>
      <c r="AZ311" s="113" t="e">
        <f>AVERAGE('monthly data'!ES309:EU309)</f>
        <v>#DIV/0!</v>
      </c>
      <c r="BA311" s="113" t="e">
        <f>AVERAGE('monthly data'!EV309:EX309)</f>
        <v>#DIV/0!</v>
      </c>
      <c r="BB311" s="113" t="e">
        <f>AVERAGE('monthly data'!EY309:FA309)</f>
        <v>#DIV/0!</v>
      </c>
      <c r="BC311" s="113" t="e">
        <f>AVERAGE('monthly data'!FB309:FD309)</f>
        <v>#DIV/0!</v>
      </c>
      <c r="BD311" s="113" t="e">
        <f>AVERAGE('monthly data'!FE309:FG309)</f>
        <v>#DIV/0!</v>
      </c>
      <c r="BE311" s="113" t="e">
        <f>AVERAGE('monthly data'!FH309:FJ309)</f>
        <v>#DIV/0!</v>
      </c>
      <c r="BF311" s="113" t="e">
        <f>AVERAGE('monthly data'!FK309:FM309)</f>
        <v>#DIV/0!</v>
      </c>
      <c r="BG311" s="113" t="e">
        <f>AVERAGE('monthly data'!FN309:FP309)</f>
        <v>#DIV/0!</v>
      </c>
      <c r="BH311" s="113" t="e">
        <f>AVERAGE('monthly data'!FQ309:FS309)</f>
        <v>#DIV/0!</v>
      </c>
      <c r="BI311" s="113" t="e">
        <f>AVERAGE('monthly data'!FT309:FV309)</f>
        <v>#DIV/0!</v>
      </c>
      <c r="BJ311" s="113" t="e">
        <f>AVERAGE('monthly data'!FW309:FY309)</f>
        <v>#DIV/0!</v>
      </c>
      <c r="BK311" s="113" t="e">
        <f>AVERAGE('monthly data'!FZ309:GB309)</f>
        <v>#DIV/0!</v>
      </c>
      <c r="BL311" s="113" t="e">
        <f>AVERAGE('monthly data'!GC309:GE309)</f>
        <v>#DIV/0!</v>
      </c>
      <c r="BM311" s="113" t="e">
        <f>AVERAGE('monthly data'!GF309:GH309)</f>
        <v>#DIV/0!</v>
      </c>
      <c r="BN311" s="113" t="e">
        <f>AVERAGE('monthly data'!GI309:GK309)</f>
        <v>#DIV/0!</v>
      </c>
      <c r="BO311" s="113" t="e">
        <f>AVERAGE('monthly data'!GL309:GN309)</f>
        <v>#DIV/0!</v>
      </c>
      <c r="BP311" s="113" t="e">
        <f>AVERAGE('monthly data'!GO309:GQ309)</f>
        <v>#DIV/0!</v>
      </c>
      <c r="BQ311" s="113" t="e">
        <f>AVERAGE('monthly data'!GR309:GT309)</f>
        <v>#DIV/0!</v>
      </c>
      <c r="BR311" s="113" t="e">
        <f>AVERAGE('monthly data'!GU309:GW309)</f>
        <v>#DIV/0!</v>
      </c>
      <c r="BS311" s="113" t="e">
        <f>AVERAGE('monthly data'!GX309:GZ309)</f>
        <v>#DIV/0!</v>
      </c>
      <c r="BT311" s="113" t="e">
        <f>AVERAGE('monthly data'!HA309:HC309)</f>
        <v>#DIV/0!</v>
      </c>
      <c r="BU311" s="113" t="e">
        <f>AVERAGE('monthly data'!HD309:HF309)</f>
        <v>#DIV/0!</v>
      </c>
      <c r="BV311" s="113" t="e">
        <f>AVERAGE('monthly data'!HG309:HI309)</f>
        <v>#DIV/0!</v>
      </c>
      <c r="BW311" s="113">
        <f>AVERAGE('monthly data'!HJ309:HL309)</f>
        <v>9.5</v>
      </c>
      <c r="BX311" s="113">
        <f>AVERAGE('monthly data'!HM309:HO309)</f>
        <v>9.3333333333333339</v>
      </c>
      <c r="BY311" s="113">
        <f>AVERAGE('monthly data'!HP309:HR309)</f>
        <v>9</v>
      </c>
      <c r="BZ311" s="113">
        <f>AVERAGE('monthly data'!HS309:HU309)</f>
        <v>9</v>
      </c>
      <c r="CA311" s="113">
        <f>AVERAGE('monthly data'!HV309:HX309)</f>
        <v>9</v>
      </c>
      <c r="CB311" s="113">
        <f>AVERAGE('monthly data'!HY309:IA309)</f>
        <v>3</v>
      </c>
      <c r="CC311" s="113">
        <f>AVERAGE('monthly data'!IB309:ID309)</f>
        <v>0</v>
      </c>
      <c r="CD311" s="113">
        <f>AVERAGE('monthly data'!IE309:IG309)</f>
        <v>0</v>
      </c>
      <c r="CE311" s="113">
        <f>AVERAGE('monthly data'!IH309:IJ309)</f>
        <v>9</v>
      </c>
      <c r="CF311" s="113">
        <f>AVERAGE('monthly data'!IK309:IM309)</f>
        <v>3</v>
      </c>
      <c r="CG311" s="113">
        <f>AVERAGE('monthly data'!IN309:IP309)</f>
        <v>0</v>
      </c>
      <c r="CH311" s="113">
        <f>AVERAGE('monthly data'!IQ309:IS309)</f>
        <v>0</v>
      </c>
      <c r="CI311" s="113">
        <f>AVERAGE('monthly data'!IT309:IV309)</f>
        <v>0</v>
      </c>
      <c r="CJ311" s="113">
        <f>AVERAGE('monthly data'!IW309:IY309)</f>
        <v>0</v>
      </c>
      <c r="CK311" s="113">
        <f>AVERAGE('monthly data'!IZ309:JB309)</f>
        <v>0</v>
      </c>
      <c r="CL311" s="113">
        <f>AVERAGE('monthly data'!JC309:JE309)</f>
        <v>0</v>
      </c>
      <c r="CM311" s="113">
        <f>AVERAGE('monthly data'!JF309:JH309)</f>
        <v>0</v>
      </c>
      <c r="CN311" s="113">
        <f>AVERAGE('monthly data'!JI309:JK309)</f>
        <v>0</v>
      </c>
      <c r="CO311" s="113">
        <f>AVERAGE('monthly data'!JL309:JN309)</f>
        <v>0</v>
      </c>
      <c r="CP311" s="113">
        <f>AVERAGE('monthly data'!JO309:JQ309)</f>
        <v>0</v>
      </c>
      <c r="CQ311" s="113">
        <f>AVERAGE('monthly data'!JR309:JT309)</f>
        <v>0</v>
      </c>
      <c r="CR311" s="113">
        <f>AVERAGE('monthly data'!JU309:JW309)</f>
        <v>0</v>
      </c>
      <c r="CS311" s="113">
        <f>AVERAGE('monthly data'!JX309:JZ309)</f>
        <v>0</v>
      </c>
      <c r="CT311" s="113">
        <f>AVERAGE('monthly data'!KA309:KC309)</f>
        <v>0</v>
      </c>
      <c r="CU311" s="113">
        <f>AVERAGE('monthly data'!KD309:KF309)</f>
        <v>6.5</v>
      </c>
      <c r="CV311" s="113">
        <f>AVERAGE('monthly data'!KG309:KI309)</f>
        <v>6.166666666666667</v>
      </c>
      <c r="CW311" s="113">
        <f>AVERAGE('monthly data'!KJ309:KL309)</f>
        <v>6</v>
      </c>
      <c r="CX311" s="113">
        <f>AVERAGE('monthly data'!KM309:KO309)</f>
        <v>6</v>
      </c>
      <c r="CY311" s="113">
        <f>AVERAGE('monthly data'!KP309:KR309)</f>
        <v>6</v>
      </c>
      <c r="CZ311" s="113">
        <f>AVERAGE('monthly data'!KS309:KU309)</f>
        <v>5.5</v>
      </c>
      <c r="DA311" s="113">
        <f>AVERAGE('monthly data'!KV309:KX309)</f>
        <v>5.5</v>
      </c>
      <c r="DB311" s="113">
        <f>AVERAGE('monthly data'!KY309:LA309)</f>
        <v>5.5</v>
      </c>
      <c r="DC311" s="113">
        <f>AVERAGE('monthly data'!LB309:LD309)</f>
        <v>5.5</v>
      </c>
      <c r="DD311" s="113">
        <f>AVERAGE('monthly data'!LE309:LG309)</f>
        <v>3.6666666666666665</v>
      </c>
      <c r="DE311" s="113"/>
      <c r="DF311" s="113"/>
      <c r="DG311" s="113"/>
      <c r="DH311" s="113"/>
      <c r="DI311" s="113"/>
      <c r="DJ311" s="113"/>
      <c r="DK311" s="113"/>
      <c r="DL311" s="113"/>
      <c r="DM311" s="113"/>
      <c r="DN311" s="113"/>
      <c r="DO311" s="113"/>
      <c r="DP311" s="113"/>
      <c r="DQ311" s="113"/>
      <c r="DR311" s="113"/>
      <c r="DS311" s="113"/>
      <c r="DT311" s="113"/>
      <c r="DU311" s="113"/>
      <c r="DV311" s="113"/>
      <c r="DW311" s="113"/>
      <c r="DX311" s="113"/>
      <c r="DY311" s="113"/>
      <c r="DZ311" s="113"/>
    </row>
    <row r="312" spans="1:130" hidden="1">
      <c r="B312" s="480" t="s">
        <v>599</v>
      </c>
      <c r="C312" s="113">
        <f>AVERAGE('monthly data'!B310:D310)</f>
        <v>0</v>
      </c>
      <c r="D312" s="113">
        <f>AVERAGE('monthly data'!E310:G310)</f>
        <v>0</v>
      </c>
      <c r="E312" s="113">
        <f>AVERAGE('monthly data'!H310:J310)</f>
        <v>0</v>
      </c>
      <c r="F312" s="113">
        <f>AVERAGE('monthly data'!K310:M310)</f>
        <v>0</v>
      </c>
      <c r="G312" s="113">
        <f>AVERAGE('monthly data'!N310:P310)</f>
        <v>0</v>
      </c>
      <c r="H312" s="113">
        <f>AVERAGE('monthly data'!Q310:S310)</f>
        <v>0</v>
      </c>
      <c r="I312" s="113">
        <f>AVERAGE('monthly data'!T310:V310)</f>
        <v>0</v>
      </c>
      <c r="J312" s="113">
        <f>AVERAGE('monthly data'!W310:Y310)</f>
        <v>0</v>
      </c>
      <c r="K312" s="113">
        <f>AVERAGE('monthly data'!Z310:AB310)</f>
        <v>0</v>
      </c>
      <c r="L312" s="113">
        <f>AVERAGE('monthly data'!AC310:AE310)</f>
        <v>0</v>
      </c>
      <c r="M312" s="113">
        <f>AVERAGE('monthly data'!AF310:AH310)</f>
        <v>0</v>
      </c>
      <c r="N312" s="113">
        <f>AVERAGE('monthly data'!AI310:AK310)</f>
        <v>0</v>
      </c>
      <c r="O312" s="113">
        <f>AVERAGE('monthly data'!AL310:AN310)</f>
        <v>0</v>
      </c>
      <c r="P312" s="113">
        <f>AVERAGE('monthly data'!AO310:AQ310)</f>
        <v>0</v>
      </c>
      <c r="Q312" s="113">
        <f>AVERAGE('monthly data'!AR310:AT310)</f>
        <v>0</v>
      </c>
      <c r="R312" s="113">
        <f>AVERAGE('monthly data'!AU310:AW310)</f>
        <v>0</v>
      </c>
      <c r="S312" s="113">
        <f>AVERAGE('monthly data'!AX310:AZ310)</f>
        <v>0</v>
      </c>
      <c r="T312" s="113">
        <f>AVERAGE('monthly data'!BA310:BC310)</f>
        <v>0</v>
      </c>
      <c r="U312" s="113">
        <f>AVERAGE('monthly data'!BD310:BF310)</f>
        <v>0</v>
      </c>
      <c r="V312" s="113">
        <f>AVERAGE('monthly data'!BG310:BI310)</f>
        <v>0</v>
      </c>
      <c r="W312" s="113">
        <f>AVERAGE('monthly data'!BJ310:BL310)</f>
        <v>0</v>
      </c>
      <c r="X312" s="113">
        <f>AVERAGE('monthly data'!BM310:BO310)</f>
        <v>0</v>
      </c>
      <c r="Y312" s="113">
        <f>AVERAGE('monthly data'!BP310:BR310)</f>
        <v>0</v>
      </c>
      <c r="Z312" s="113">
        <f>AVERAGE('monthly data'!BS310:BU310)</f>
        <v>0</v>
      </c>
      <c r="AA312" s="113">
        <f>AVERAGE('monthly data'!BV310:BX310)</f>
        <v>0</v>
      </c>
      <c r="AB312" s="113">
        <f>AVERAGE('monthly data'!BY310:CA310)</f>
        <v>0</v>
      </c>
      <c r="AC312" s="113">
        <f>AVERAGE('monthly data'!CB310:CD310)</f>
        <v>0</v>
      </c>
      <c r="AD312" s="113">
        <f>AVERAGE('monthly data'!CE310:CG310)</f>
        <v>0</v>
      </c>
      <c r="AE312" s="113" t="e">
        <f>AVERAGE('monthly data'!CH310:CJ310)</f>
        <v>#DIV/0!</v>
      </c>
      <c r="AF312" s="113" t="e">
        <f>AVERAGE('monthly data'!CK310:CM310)</f>
        <v>#DIV/0!</v>
      </c>
      <c r="AG312" s="113" t="e">
        <f>AVERAGE('monthly data'!CN310:CP310)</f>
        <v>#DIV/0!</v>
      </c>
      <c r="AH312" s="113" t="e">
        <f>AVERAGE('monthly data'!CQ310:CS310)</f>
        <v>#DIV/0!</v>
      </c>
      <c r="AI312" s="113" t="e">
        <f>AVERAGE('monthly data'!CT310:CV310)</f>
        <v>#DIV/0!</v>
      </c>
      <c r="AJ312" s="113" t="e">
        <f>AVERAGE('monthly data'!CW310:CY310)</f>
        <v>#DIV/0!</v>
      </c>
      <c r="AK312" s="113" t="e">
        <f>AVERAGE('monthly data'!CZ310:DB310)</f>
        <v>#DIV/0!</v>
      </c>
      <c r="AL312" s="113" t="e">
        <f>AVERAGE('monthly data'!DC310:DE310)</f>
        <v>#DIV/0!</v>
      </c>
      <c r="AM312" s="113" t="e">
        <f>AVERAGE('monthly data'!DF310:DH310)</f>
        <v>#DIV/0!</v>
      </c>
      <c r="AN312" s="113" t="e">
        <f>AVERAGE('monthly data'!DI310:DK310)</f>
        <v>#DIV/0!</v>
      </c>
      <c r="AO312" s="113" t="e">
        <f>AVERAGE('monthly data'!DL310:DN310)</f>
        <v>#DIV/0!</v>
      </c>
      <c r="AP312" s="113" t="e">
        <f>AVERAGE('monthly data'!DO310:DQ310)</f>
        <v>#DIV/0!</v>
      </c>
      <c r="AQ312" s="113" t="e">
        <f>AVERAGE('monthly data'!DR310:DT310)</f>
        <v>#DIV/0!</v>
      </c>
      <c r="AR312" s="113" t="e">
        <f>AVERAGE('monthly data'!DU310:DW310)</f>
        <v>#DIV/0!</v>
      </c>
      <c r="AS312" s="113" t="e">
        <f>AVERAGE('monthly data'!DX310:DZ310)</f>
        <v>#DIV/0!</v>
      </c>
      <c r="AT312" s="113" t="e">
        <f>AVERAGE('monthly data'!EA310:EC310)</f>
        <v>#DIV/0!</v>
      </c>
      <c r="AU312" s="113" t="e">
        <f>AVERAGE('monthly data'!ED310:EF310)</f>
        <v>#DIV/0!</v>
      </c>
      <c r="AV312" s="113" t="e">
        <f>AVERAGE('monthly data'!EG310:EI310)</f>
        <v>#DIV/0!</v>
      </c>
      <c r="AW312" s="113" t="e">
        <f>AVERAGE('monthly data'!EJ310:EL310)</f>
        <v>#DIV/0!</v>
      </c>
      <c r="AX312" s="113" t="e">
        <f>AVERAGE('monthly data'!EM310:EO310)</f>
        <v>#DIV/0!</v>
      </c>
      <c r="AY312" s="113" t="e">
        <f>AVERAGE('monthly data'!EP310:ER310)</f>
        <v>#DIV/0!</v>
      </c>
      <c r="AZ312" s="113" t="e">
        <f>AVERAGE('monthly data'!ES310:EU310)</f>
        <v>#DIV/0!</v>
      </c>
      <c r="BA312" s="113" t="e">
        <f>AVERAGE('monthly data'!EV310:EX310)</f>
        <v>#DIV/0!</v>
      </c>
      <c r="BB312" s="113" t="e">
        <f>AVERAGE('monthly data'!EY310:FA310)</f>
        <v>#DIV/0!</v>
      </c>
      <c r="BC312" s="113" t="e">
        <f>AVERAGE('monthly data'!FB310:FD310)</f>
        <v>#DIV/0!</v>
      </c>
      <c r="BD312" s="113" t="e">
        <f>AVERAGE('monthly data'!FE310:FG310)</f>
        <v>#DIV/0!</v>
      </c>
      <c r="BE312" s="113" t="e">
        <f>AVERAGE('monthly data'!FH310:FJ310)</f>
        <v>#DIV/0!</v>
      </c>
      <c r="BF312" s="113" t="e">
        <f>AVERAGE('monthly data'!FK310:FM310)</f>
        <v>#DIV/0!</v>
      </c>
      <c r="BG312" s="113">
        <f>AVERAGE('monthly data'!FN310:FP310)</f>
        <v>3.6833333333333336</v>
      </c>
      <c r="BH312" s="113">
        <f>AVERAGE('monthly data'!FQ310:FS310)</f>
        <v>0</v>
      </c>
      <c r="BI312" s="113">
        <f>AVERAGE('monthly data'!FT310:FV310)</f>
        <v>0</v>
      </c>
      <c r="BJ312" s="113" t="e">
        <f>AVERAGE('monthly data'!FW310:FY310)</f>
        <v>#DIV/0!</v>
      </c>
      <c r="BK312" s="113">
        <f>AVERAGE('monthly data'!FZ310:GB310)</f>
        <v>0</v>
      </c>
      <c r="BL312" s="113">
        <f>AVERAGE('monthly data'!GC310:GE310)</f>
        <v>0</v>
      </c>
      <c r="BM312" s="113">
        <f>AVERAGE('monthly data'!GF310:GH310)</f>
        <v>0</v>
      </c>
      <c r="BN312" s="113">
        <f>AVERAGE('monthly data'!GI310:GK310)</f>
        <v>0</v>
      </c>
      <c r="BO312" s="113">
        <f>AVERAGE('monthly data'!GL310:GN310)</f>
        <v>0</v>
      </c>
      <c r="BP312" s="113">
        <f>AVERAGE('monthly data'!GO310:GQ310)</f>
        <v>0</v>
      </c>
      <c r="BQ312" s="113">
        <f>AVERAGE('monthly data'!GR310:GT310)</f>
        <v>0</v>
      </c>
      <c r="BR312" s="113">
        <f>AVERAGE('monthly data'!GU310:GW310)</f>
        <v>0</v>
      </c>
      <c r="BS312" s="113" t="e">
        <f>AVERAGE('monthly data'!GX310:GZ310)</f>
        <v>#DIV/0!</v>
      </c>
      <c r="BT312" s="113" t="e">
        <f>AVERAGE('monthly data'!HA310:HC310)</f>
        <v>#DIV/0!</v>
      </c>
      <c r="BU312" s="113" t="e">
        <f>AVERAGE('monthly data'!HD310:HF310)</f>
        <v>#DIV/0!</v>
      </c>
      <c r="BV312" s="113">
        <f>AVERAGE('monthly data'!HG310:HI310)</f>
        <v>0</v>
      </c>
      <c r="BW312" s="113" t="e">
        <f>AVERAGE('monthly data'!HJ310:HL310)</f>
        <v>#DIV/0!</v>
      </c>
      <c r="BX312" s="113" t="e">
        <f>AVERAGE('monthly data'!HM310:HO310)</f>
        <v>#DIV/0!</v>
      </c>
      <c r="BY312" s="113" t="e">
        <f>AVERAGE('monthly data'!HP310:HR310)</f>
        <v>#DIV/0!</v>
      </c>
      <c r="BZ312" s="113" t="e">
        <f>AVERAGE('monthly data'!HS310:HU310)</f>
        <v>#DIV/0!</v>
      </c>
      <c r="CA312" s="113" t="e">
        <f>AVERAGE('monthly data'!HV310:HX310)</f>
        <v>#DIV/0!</v>
      </c>
      <c r="CB312" s="113" t="e">
        <f>AVERAGE('monthly data'!HY310:IA310)</f>
        <v>#DIV/0!</v>
      </c>
      <c r="CC312" s="113" t="e">
        <f>AVERAGE('monthly data'!IB310:ID310)</f>
        <v>#DIV/0!</v>
      </c>
      <c r="CD312" s="113">
        <f>AVERAGE('monthly data'!IE310:IG310)</f>
        <v>0</v>
      </c>
      <c r="CE312" s="113" t="e">
        <f>AVERAGE('monthly data'!IH310:IJ310)</f>
        <v>#DIV/0!</v>
      </c>
      <c r="CF312" s="113" t="e">
        <f>AVERAGE('monthly data'!IK310:IM310)</f>
        <v>#DIV/0!</v>
      </c>
      <c r="CG312" s="113" t="e">
        <f>AVERAGE('monthly data'!IN310:IP310)</f>
        <v>#DIV/0!</v>
      </c>
      <c r="CH312" s="113">
        <f>AVERAGE('monthly data'!IQ310:IS310)</f>
        <v>0</v>
      </c>
      <c r="CI312" s="113" t="e">
        <f>AVERAGE('monthly data'!IT310:IV310)</f>
        <v>#DIV/0!</v>
      </c>
      <c r="CJ312" s="113" t="e">
        <f>AVERAGE('monthly data'!IW310:IY310)</f>
        <v>#DIV/0!</v>
      </c>
      <c r="CK312" s="113">
        <f>AVERAGE('monthly data'!IZ310:JB310)</f>
        <v>6.5750000000000002</v>
      </c>
      <c r="CL312" s="113">
        <f>AVERAGE('monthly data'!JC310:JE310)</f>
        <v>0</v>
      </c>
      <c r="CM312" s="113" t="e">
        <f>AVERAGE('monthly data'!JF310:JH310)</f>
        <v>#DIV/0!</v>
      </c>
      <c r="CN312" s="113" t="e">
        <f>AVERAGE('monthly data'!JI310:JK310)</f>
        <v>#DIV/0!</v>
      </c>
      <c r="CO312" s="113" t="e">
        <f>AVERAGE('monthly data'!JL310:JN310)</f>
        <v>#DIV/0!</v>
      </c>
      <c r="CP312" s="113" t="e">
        <f>AVERAGE('monthly data'!JO310:JQ310)</f>
        <v>#DIV/0!</v>
      </c>
      <c r="CQ312" s="113" t="e">
        <f>AVERAGE('monthly data'!JR310:JT310)</f>
        <v>#DIV/0!</v>
      </c>
      <c r="CR312" s="113" t="e">
        <f>AVERAGE('monthly data'!JU310:JW310)</f>
        <v>#DIV/0!</v>
      </c>
      <c r="CS312" s="113" t="e">
        <f>AVERAGE('monthly data'!JX310:JZ310)</f>
        <v>#DIV/0!</v>
      </c>
      <c r="CT312" s="113">
        <f>AVERAGE('monthly data'!KA310:KC310)</f>
        <v>0</v>
      </c>
      <c r="CU312" s="113" t="e">
        <f>AVERAGE('monthly data'!KD310:KF310)</f>
        <v>#DIV/0!</v>
      </c>
      <c r="CV312" s="113" t="e">
        <f>AVERAGE('monthly data'!KG310:KI310)</f>
        <v>#DIV/0!</v>
      </c>
      <c r="CW312" s="113">
        <f>AVERAGE('monthly data'!KJ310:KL310)</f>
        <v>5.4369776233404883</v>
      </c>
      <c r="CX312" s="113">
        <f>AVERAGE('monthly data'!KM310:KO310)</f>
        <v>5.3919911318311327</v>
      </c>
      <c r="CY312" s="113">
        <f>AVERAGE('monthly data'!KP310:KR310)</f>
        <v>5.4542383656500162</v>
      </c>
      <c r="CZ312" s="113">
        <f>AVERAGE('monthly data'!KS310:KU310)</f>
        <v>5.1452269393741856</v>
      </c>
      <c r="DA312" s="113">
        <f>AVERAGE('monthly data'!KV310:KX310)</f>
        <v>4.5</v>
      </c>
      <c r="DB312" s="113">
        <f>AVERAGE('monthly data'!KY310:LA310)</f>
        <v>4.5</v>
      </c>
      <c r="DC312" s="113">
        <f>AVERAGE('monthly data'!LB310:LD310)</f>
        <v>4.5</v>
      </c>
      <c r="DD312" s="113">
        <f>AVERAGE('monthly data'!LE310:LG310)</f>
        <v>3</v>
      </c>
      <c r="DE312" s="113"/>
      <c r="DF312" s="113"/>
      <c r="DG312" s="113"/>
      <c r="DH312" s="113"/>
      <c r="DI312" s="113"/>
      <c r="DJ312" s="113"/>
      <c r="DK312" s="113"/>
      <c r="DL312" s="113"/>
      <c r="DM312" s="113"/>
      <c r="DN312" s="113"/>
      <c r="DO312" s="113"/>
      <c r="DP312" s="113"/>
      <c r="DQ312" s="113"/>
      <c r="DR312" s="113"/>
      <c r="DS312" s="113"/>
      <c r="DT312" s="113"/>
      <c r="DU312" s="113"/>
      <c r="DV312" s="113"/>
      <c r="DW312" s="113"/>
      <c r="DX312" s="113"/>
      <c r="DY312" s="113"/>
      <c r="DZ312" s="113"/>
    </row>
    <row r="313" spans="1:130" hidden="1">
      <c r="B313" s="481" t="s">
        <v>857</v>
      </c>
      <c r="C313" s="113">
        <f>AVERAGE('monthly data'!B311:D311)</f>
        <v>0</v>
      </c>
      <c r="D313" s="113">
        <f>AVERAGE('monthly data'!E311:G311)</f>
        <v>0</v>
      </c>
      <c r="E313" s="113">
        <f>AVERAGE('monthly data'!H311:J311)</f>
        <v>0</v>
      </c>
      <c r="F313" s="113">
        <f>AVERAGE('monthly data'!K311:M311)</f>
        <v>0</v>
      </c>
      <c r="G313" s="113">
        <f>AVERAGE('monthly data'!N311:P311)</f>
        <v>0</v>
      </c>
      <c r="H313" s="113">
        <f>AVERAGE('monthly data'!Q311:S311)</f>
        <v>0</v>
      </c>
      <c r="I313" s="113">
        <f>AVERAGE('monthly data'!T311:V311)</f>
        <v>0</v>
      </c>
      <c r="J313" s="113">
        <f>AVERAGE('monthly data'!W311:Y311)</f>
        <v>0</v>
      </c>
      <c r="K313" s="113">
        <f>AVERAGE('monthly data'!Z311:AB311)</f>
        <v>0</v>
      </c>
      <c r="L313" s="113">
        <f>AVERAGE('monthly data'!AC311:AE311)</f>
        <v>0</v>
      </c>
      <c r="M313" s="113">
        <f>AVERAGE('monthly data'!AF311:AH311)</f>
        <v>0</v>
      </c>
      <c r="N313" s="113">
        <f>AVERAGE('monthly data'!AI311:AK311)</f>
        <v>0</v>
      </c>
      <c r="O313" s="113">
        <f>AVERAGE('monthly data'!AL311:AN311)</f>
        <v>0</v>
      </c>
      <c r="P313" s="113">
        <f>AVERAGE('monthly data'!AO311:AQ311)</f>
        <v>0</v>
      </c>
      <c r="Q313" s="113">
        <f>AVERAGE('monthly data'!AR311:AT311)</f>
        <v>0</v>
      </c>
      <c r="R313" s="113">
        <f>AVERAGE('monthly data'!AU311:AW311)</f>
        <v>0</v>
      </c>
      <c r="S313" s="113">
        <f>AVERAGE('monthly data'!AX311:AZ311)</f>
        <v>0</v>
      </c>
      <c r="T313" s="113">
        <f>AVERAGE('monthly data'!BA311:BC311)</f>
        <v>0</v>
      </c>
      <c r="U313" s="113">
        <f>AVERAGE('monthly data'!BD311:BF311)</f>
        <v>0</v>
      </c>
      <c r="V313" s="113">
        <f>AVERAGE('monthly data'!BG311:BI311)</f>
        <v>0</v>
      </c>
      <c r="W313" s="113">
        <f>AVERAGE('monthly data'!BJ311:BL311)</f>
        <v>0</v>
      </c>
      <c r="X313" s="113">
        <f>AVERAGE('monthly data'!BM311:BO311)</f>
        <v>0</v>
      </c>
      <c r="Y313" s="113">
        <f>AVERAGE('monthly data'!BP311:BR311)</f>
        <v>0</v>
      </c>
      <c r="Z313" s="113">
        <f>AVERAGE('monthly data'!BS311:BU311)</f>
        <v>0</v>
      </c>
      <c r="AA313" s="113">
        <f>AVERAGE('monthly data'!BV311:BX311)</f>
        <v>0</v>
      </c>
      <c r="AB313" s="113">
        <f>AVERAGE('monthly data'!BY311:CA311)</f>
        <v>0</v>
      </c>
      <c r="AC313" s="113">
        <f>AVERAGE('monthly data'!CB311:CD311)</f>
        <v>0</v>
      </c>
      <c r="AD313" s="113">
        <f>AVERAGE('monthly data'!CE311:CG311)</f>
        <v>0</v>
      </c>
      <c r="AE313" s="113">
        <f>AVERAGE('monthly data'!CH311:CJ311)</f>
        <v>13</v>
      </c>
      <c r="AF313" s="113">
        <f>AVERAGE('monthly data'!CK311:CM311)</f>
        <v>11.783333333333331</v>
      </c>
      <c r="AG313" s="113">
        <f>AVERAGE('monthly data'!CN311:CP311)</f>
        <v>13.266666666666666</v>
      </c>
      <c r="AH313" s="113">
        <f>AVERAGE('monthly data'!CQ311:CS311)</f>
        <v>13.013333333333334</v>
      </c>
      <c r="AI313" s="113">
        <f>AVERAGE('monthly data'!CT311:CV311)</f>
        <v>13</v>
      </c>
      <c r="AJ313" s="113">
        <f>AVERAGE('monthly data'!CW311:CY311)</f>
        <v>13.333333333333334</v>
      </c>
      <c r="AK313" s="113">
        <f>AVERAGE('monthly data'!CZ311:DB311)</f>
        <v>14.166666666666666</v>
      </c>
      <c r="AL313" s="113">
        <f>AVERAGE('monthly data'!DC311:DE311)</f>
        <v>14.5</v>
      </c>
      <c r="AM313" s="113">
        <f>AVERAGE('monthly data'!DF311:DH311)</f>
        <v>14.5</v>
      </c>
      <c r="AN313" s="113">
        <f>AVERAGE('monthly data'!DI311:DK311)</f>
        <v>14.5</v>
      </c>
      <c r="AO313" s="113">
        <f>AVERAGE('monthly data'!DL311:DN311)</f>
        <v>14.5</v>
      </c>
      <c r="AP313" s="113">
        <f>AVERAGE('monthly data'!DO311:DQ311)</f>
        <v>14.5</v>
      </c>
      <c r="AQ313" s="113">
        <f>AVERAGE('monthly data'!DR311:DT311)</f>
        <v>13.5</v>
      </c>
      <c r="AR313" s="113">
        <f>AVERAGE('monthly data'!DU311:DW311)</f>
        <v>13.5</v>
      </c>
      <c r="AS313" s="113">
        <f>AVERAGE('monthly data'!DX311:DZ311)</f>
        <v>12.833333333333334</v>
      </c>
      <c r="AT313" s="113">
        <f>AVERAGE('monthly data'!EA311:EC311)</f>
        <v>12.5</v>
      </c>
      <c r="AU313" s="113">
        <f>AVERAGE('monthly data'!ED311:EF311)</f>
        <v>12.5</v>
      </c>
      <c r="AV313" s="113">
        <f>AVERAGE('monthly data'!EG311:EI311)</f>
        <v>12.5</v>
      </c>
      <c r="AW313" s="113">
        <f>AVERAGE('monthly data'!EJ311:EL311)</f>
        <v>12.5</v>
      </c>
      <c r="AX313" s="113">
        <f>AVERAGE('monthly data'!EM311:EO311)</f>
        <v>12.5</v>
      </c>
      <c r="AY313" s="113">
        <f>AVERAGE('monthly data'!EP311:ER311)</f>
        <v>12.5</v>
      </c>
      <c r="AZ313" s="113">
        <f>AVERAGE('monthly data'!ES311:EU311)</f>
        <v>12.5</v>
      </c>
      <c r="BA313" s="113">
        <f>AVERAGE('monthly data'!EV311:EX311)</f>
        <v>12.5</v>
      </c>
      <c r="BB313" s="113">
        <f>AVERAGE('monthly data'!EY311:FA311)</f>
        <v>12.5</v>
      </c>
      <c r="BC313" s="113">
        <f>AVERAGE('monthly data'!FB311:FD311)</f>
        <v>12.5</v>
      </c>
      <c r="BD313" s="113">
        <f>AVERAGE('monthly data'!FE311:FG311)</f>
        <v>12.5</v>
      </c>
      <c r="BE313" s="113">
        <f>AVERAGE('monthly data'!FH311:FJ311)</f>
        <v>11.666666666666666</v>
      </c>
      <c r="BF313" s="113">
        <f>AVERAGE('monthly data'!FK311:FM311)</f>
        <v>11.25</v>
      </c>
      <c r="BG313" s="113">
        <f>AVERAGE('monthly data'!FN311:FP311)</f>
        <v>12.29</v>
      </c>
      <c r="BH313" s="113">
        <f>AVERAGE('monthly data'!FQ311:FS311)</f>
        <v>12</v>
      </c>
      <c r="BI313" s="113">
        <f>AVERAGE('monthly data'!FT311:FV311)</f>
        <v>12.5</v>
      </c>
      <c r="BJ313" s="113">
        <f>AVERAGE('monthly data'!FW311:FY311)</f>
        <v>12.166666666666666</v>
      </c>
      <c r="BK313" s="113">
        <f>AVERAGE('monthly data'!FZ311:GB311)</f>
        <v>11.5</v>
      </c>
      <c r="BL313" s="113">
        <f>AVERAGE('monthly data'!GC311:GE311)</f>
        <v>11</v>
      </c>
      <c r="BM313" s="113">
        <f>AVERAGE('monthly data'!GF311:GH311)</f>
        <v>11</v>
      </c>
      <c r="BN313" s="113">
        <f>AVERAGE('monthly data'!GI311:GK311)</f>
        <v>10.333333333333334</v>
      </c>
      <c r="BO313" s="113">
        <f>AVERAGE('monthly data'!GL311:GN311)</f>
        <v>10</v>
      </c>
      <c r="BP313" s="113">
        <f>AVERAGE('monthly data'!GO311:GQ311)</f>
        <v>10</v>
      </c>
      <c r="BQ313" s="113">
        <f>AVERAGE('monthly data'!GR311:GT311)</f>
        <v>10</v>
      </c>
      <c r="BR313" s="113">
        <f>AVERAGE('monthly data'!GU311:GW311)</f>
        <v>10.833333333333334</v>
      </c>
      <c r="BS313" s="113">
        <f>AVERAGE('monthly data'!GX311:GZ311)</f>
        <v>11</v>
      </c>
      <c r="BT313" s="113">
        <f>AVERAGE('monthly data'!HA311:HC311)</f>
        <v>11.333333333333334</v>
      </c>
      <c r="BU313" s="113">
        <f>AVERAGE('monthly data'!HD311:HF311)</f>
        <v>11.5</v>
      </c>
      <c r="BV313" s="113">
        <f>AVERAGE('monthly data'!HG311:HI311)</f>
        <v>11.5</v>
      </c>
      <c r="BW313" s="113">
        <f>AVERAGE('monthly data'!HJ311:HL311)</f>
        <v>10.480267623197392</v>
      </c>
      <c r="BX313" s="113">
        <f>AVERAGE('monthly data'!HM311:HO311)</f>
        <v>10.907438765142979</v>
      </c>
      <c r="BY313" s="113">
        <f>AVERAGE('monthly data'!HP311:HR311)</f>
        <v>8.8143232912212515</v>
      </c>
      <c r="BZ313" s="113">
        <f>AVERAGE('monthly data'!HS311:HU311)</f>
        <v>6.1246491132012579</v>
      </c>
      <c r="CA313" s="113">
        <f>AVERAGE('monthly data'!HV311:HX311)</f>
        <v>11</v>
      </c>
      <c r="CB313" s="113">
        <f>AVERAGE('monthly data'!HY311:IA311)</f>
        <v>10.833333333333334</v>
      </c>
      <c r="CC313" s="113">
        <f>AVERAGE('monthly data'!IB311:ID311)</f>
        <v>10.5</v>
      </c>
      <c r="CD313" s="113">
        <f>AVERAGE('monthly data'!IE311:IG311)</f>
        <v>10.5</v>
      </c>
      <c r="CE313" s="113">
        <f>AVERAGE('monthly data'!IH311:IJ311)</f>
        <v>10.5</v>
      </c>
      <c r="CF313" s="113">
        <f>AVERAGE('monthly data'!IK311:IM311)</f>
        <v>10.5</v>
      </c>
      <c r="CG313" s="113">
        <f>AVERAGE('monthly data'!IN311:IP311)</f>
        <v>10.5</v>
      </c>
      <c r="CH313" s="113">
        <f>AVERAGE('monthly data'!IQ311:IS311)</f>
        <v>10.5</v>
      </c>
      <c r="CI313" s="113">
        <f>AVERAGE('monthly data'!IT311:IV311)</f>
        <v>10.5</v>
      </c>
      <c r="CJ313" s="113">
        <f>AVERAGE('monthly data'!IW311:IY311)</f>
        <v>10.5</v>
      </c>
      <c r="CK313" s="113">
        <f>AVERAGE('monthly data'!IZ311:JB311)</f>
        <v>10.5</v>
      </c>
      <c r="CL313" s="113">
        <f>AVERAGE('monthly data'!JC311:JE311)</f>
        <v>10.416666666666666</v>
      </c>
      <c r="CM313" s="113">
        <f>AVERAGE('monthly data'!JF311:JH311)</f>
        <v>10.25</v>
      </c>
      <c r="CN313" s="113">
        <f>AVERAGE('monthly data'!JI311:JK311)</f>
        <v>10.166666666666666</v>
      </c>
      <c r="CO313" s="113">
        <f>AVERAGE('monthly data'!JL311:JN311)</f>
        <v>10</v>
      </c>
      <c r="CP313" s="113">
        <f>AVERAGE('monthly data'!JO311:JQ311)</f>
        <v>9.8333333333333339</v>
      </c>
      <c r="CQ313" s="113">
        <f>AVERAGE('monthly data'!JR311:JT311)</f>
        <v>9.5</v>
      </c>
      <c r="CR313" s="113">
        <f>AVERAGE('monthly data'!JU311:JW311)</f>
        <v>9.5</v>
      </c>
      <c r="CS313" s="113">
        <f>AVERAGE('monthly data'!JX311:JZ311)</f>
        <v>9.5</v>
      </c>
      <c r="CT313" s="113">
        <f>AVERAGE('monthly data'!KA311:KC311)</f>
        <v>9.5</v>
      </c>
      <c r="CU313" s="113">
        <f>AVERAGE('monthly data'!KD311:KF311)</f>
        <v>9.5</v>
      </c>
      <c r="CV313" s="113">
        <f>AVERAGE('monthly data'!KG311:KI311)</f>
        <v>9.1666666666666661</v>
      </c>
      <c r="CW313" s="113">
        <f>AVERAGE('monthly data'!KJ311:KL311)</f>
        <v>9</v>
      </c>
      <c r="CX313" s="113">
        <f>AVERAGE('monthly data'!KM311:KO311)</f>
        <v>9</v>
      </c>
      <c r="CY313" s="113">
        <f>AVERAGE('monthly data'!KP311:KR311)</f>
        <v>9</v>
      </c>
      <c r="CZ313" s="113">
        <f>AVERAGE('monthly data'!KS311:KU311)</f>
        <v>8.5</v>
      </c>
      <c r="DA313" s="113">
        <f>AVERAGE('monthly data'!KV311:KX311)</f>
        <v>6.5</v>
      </c>
      <c r="DB313" s="113">
        <f>AVERAGE('monthly data'!KY311:LA311)</f>
        <v>6.5</v>
      </c>
      <c r="DC313" s="113">
        <f>AVERAGE('monthly data'!LB311:LD311)</f>
        <v>6.5</v>
      </c>
      <c r="DD313" s="113">
        <f>AVERAGE('monthly data'!LE311:LG311)</f>
        <v>4.333333333333333</v>
      </c>
      <c r="DE313" s="113"/>
      <c r="DF313" s="113"/>
      <c r="DG313" s="113"/>
      <c r="DH313" s="113"/>
      <c r="DI313" s="113"/>
      <c r="DJ313" s="113"/>
      <c r="DK313" s="113"/>
      <c r="DL313" s="113"/>
      <c r="DM313" s="113"/>
      <c r="DN313" s="113"/>
      <c r="DO313" s="113"/>
      <c r="DP313" s="113"/>
      <c r="DQ313" s="113"/>
      <c r="DR313" s="113"/>
      <c r="DS313" s="113"/>
      <c r="DT313" s="113"/>
      <c r="DU313" s="113"/>
      <c r="DV313" s="113"/>
      <c r="DW313" s="113"/>
      <c r="DX313" s="113"/>
      <c r="DY313" s="113"/>
      <c r="DZ313" s="113"/>
    </row>
    <row r="314" spans="1:130">
      <c r="A314" t="s">
        <v>1461</v>
      </c>
      <c r="B314" s="481" t="s">
        <v>106</v>
      </c>
      <c r="C314" s="113"/>
      <c r="D314" s="113"/>
      <c r="E314" s="113"/>
      <c r="F314" s="113"/>
      <c r="G314" s="113"/>
      <c r="H314" s="113"/>
      <c r="I314" s="113"/>
      <c r="J314" s="113"/>
      <c r="K314" s="113">
        <f>AVERAGE('monthly data'!Z312:AB312)</f>
        <v>9</v>
      </c>
      <c r="L314" s="113">
        <f>AVERAGE('monthly data'!AC312:AE312)</f>
        <v>9</v>
      </c>
      <c r="M314" s="113">
        <f>AVERAGE('monthly data'!AF312:AH312)</f>
        <v>9</v>
      </c>
      <c r="N314" s="113">
        <f>AVERAGE('monthly data'!AI312:AK312)</f>
        <v>8.6666666666666661</v>
      </c>
      <c r="O314" s="113">
        <f>AVERAGE('monthly data'!AL312:AN312)</f>
        <v>8</v>
      </c>
      <c r="P314" s="113">
        <f>AVERAGE('monthly data'!AO312:AQ312)</f>
        <v>8</v>
      </c>
      <c r="Q314" s="113">
        <f>AVERAGE('monthly data'!AR312:AT312)</f>
        <v>8.2999999999999989</v>
      </c>
      <c r="R314" s="113">
        <f>AVERAGE('monthly data'!AU312:AW312)</f>
        <v>8.1</v>
      </c>
      <c r="S314" s="113">
        <f>AVERAGE('monthly data'!AX312:AZ312)</f>
        <v>8</v>
      </c>
      <c r="T314" s="113">
        <f>AVERAGE('monthly data'!BA312:BC312)</f>
        <v>8.1999999999999993</v>
      </c>
      <c r="U314" s="113">
        <f>AVERAGE('monthly data'!BD312:BF312)</f>
        <v>9.1666666666666661</v>
      </c>
      <c r="V314" s="113">
        <f>AVERAGE('monthly data'!BG312:BI312)</f>
        <v>8.6333333333333329</v>
      </c>
      <c r="W314" s="113">
        <f>AVERAGE('monthly data'!BJ312:BL312)</f>
        <v>8.9833333333333343</v>
      </c>
      <c r="X314" s="113">
        <f>AVERAGE('monthly data'!BM312:BO312)</f>
        <v>8.5749999999999993</v>
      </c>
      <c r="Y314" s="113">
        <f>AVERAGE('monthly data'!BP312:BR312)</f>
        <v>9.3000000000000007</v>
      </c>
      <c r="Z314" s="113">
        <f>AVERAGE('monthly data'!BS312:BU312)</f>
        <v>8.9966666666666679</v>
      </c>
      <c r="AA314" s="113">
        <f>AVERAGE('monthly data'!BV312:BX312)</f>
        <v>9.5833333333333339</v>
      </c>
      <c r="AB314" s="113">
        <f>AVERAGE('monthly data'!BY312:CA312)</f>
        <v>10.326666666666666</v>
      </c>
      <c r="AC314" s="113">
        <f>AVERAGE('monthly data'!CB312:CD312)</f>
        <v>9.9233333333333338</v>
      </c>
      <c r="AD314" s="113">
        <f>AVERAGE('monthly data'!CE312:CG312)</f>
        <v>11.316666666666668</v>
      </c>
      <c r="AE314" s="113">
        <f>AVERAGE('monthly data'!CH312:CJ312)</f>
        <v>10.553333333333333</v>
      </c>
      <c r="AF314" s="113">
        <f>AVERAGE('monthly data'!CK312:CM312)</f>
        <v>9.89</v>
      </c>
      <c r="AG314" s="113">
        <f>AVERAGE('monthly data'!CN312:CP312)</f>
        <v>10.220000000000001</v>
      </c>
      <c r="AH314" s="113">
        <f>AVERAGE('monthly data'!CQ312:CS312)</f>
        <v>9.7099999999999991</v>
      </c>
      <c r="AI314" s="113">
        <f>AVERAGE('monthly data'!CT312:CV312)</f>
        <v>9.43</v>
      </c>
      <c r="AJ314" s="113">
        <f>AVERAGE('monthly data'!CW312:CY312)</f>
        <v>9.7733333333333334</v>
      </c>
      <c r="AK314" s="113">
        <f>AVERAGE('monthly data'!CZ312:DB312)</f>
        <v>10.336666666666668</v>
      </c>
      <c r="AL314" s="113">
        <f>AVERAGE('monthly data'!DC312:DE312)</f>
        <v>10.986666666666666</v>
      </c>
      <c r="AM314" s="113">
        <f>AVERAGE('monthly data'!DF312:DH312)</f>
        <v>10.86</v>
      </c>
      <c r="AN314" s="113">
        <f>AVERAGE('monthly data'!DI312:DK312)</f>
        <v>10.87</v>
      </c>
      <c r="AO314" s="113">
        <f>AVERAGE('monthly data'!DL312:DN312)</f>
        <v>11.103333333333333</v>
      </c>
      <c r="AP314" s="113">
        <f>AVERAGE('monthly data'!DO312:DQ312)</f>
        <v>11.25</v>
      </c>
      <c r="AQ314" s="113">
        <f>AVERAGE('monthly data'!DR312:DT312)</f>
        <v>6.4466666666666663</v>
      </c>
      <c r="AR314" s="113">
        <f>AVERAGE('monthly data'!DU312:DW312)</f>
        <v>7.72</v>
      </c>
      <c r="AS314" s="113">
        <f>AVERAGE('monthly data'!DX312:DZ312)</f>
        <v>9.5233333333333334</v>
      </c>
      <c r="AT314" s="113">
        <f>AVERAGE('monthly data'!EA312:EC312)</f>
        <v>9.4466666666666672</v>
      </c>
      <c r="AU314" s="113">
        <f>AVERAGE('monthly data'!ED312:EF312)</f>
        <v>9.1733333333333338</v>
      </c>
      <c r="AV314" s="113">
        <f>AVERAGE('monthly data'!EG312:EI312)</f>
        <v>8.43</v>
      </c>
      <c r="AW314" s="113">
        <f>AVERAGE('monthly data'!EJ312:EL312)</f>
        <v>8</v>
      </c>
      <c r="AX314" s="113">
        <f>AVERAGE('monthly data'!EM312:EO312)</f>
        <v>7.43</v>
      </c>
      <c r="AY314" s="113">
        <f>AVERAGE('monthly data'!EP312:ER312)</f>
        <v>7.93</v>
      </c>
      <c r="AZ314" s="113">
        <f>AVERAGE('monthly data'!ES312:EU312)</f>
        <v>7.43</v>
      </c>
      <c r="BA314" s="113">
        <f>AVERAGE('monthly data'!EV312:EX312)</f>
        <v>6.086666666666666</v>
      </c>
      <c r="BB314" s="113">
        <f>AVERAGE('monthly data'!EY312:FA312)</f>
        <v>7.4033333333333333</v>
      </c>
      <c r="BC314" s="113">
        <f>AVERAGE('monthly data'!FB312:FD312)</f>
        <v>7.663333333333334</v>
      </c>
      <c r="BD314" s="113">
        <f>AVERAGE('monthly data'!FE312:FG312)</f>
        <v>6.4333333333333336</v>
      </c>
      <c r="BE314" s="113">
        <f>AVERAGE('monthly data'!FH312:FJ312)</f>
        <v>7.0333333333333323</v>
      </c>
      <c r="BF314" s="113">
        <f>AVERAGE('monthly data'!FK312:FM312)</f>
        <v>7.413333333333334</v>
      </c>
      <c r="BG314" s="113">
        <f>AVERAGE('monthly data'!FN312:FP312)</f>
        <v>9.3033333333333328</v>
      </c>
      <c r="BH314" s="113">
        <f>AVERAGE('monthly data'!FQ312:FS312)</f>
        <v>8.5499999999999989</v>
      </c>
      <c r="BI314" s="113">
        <f>AVERAGE('monthly data'!FT312:FV312)</f>
        <v>9.2866666666666671</v>
      </c>
      <c r="BJ314" s="113">
        <f>AVERAGE('monthly data'!FW312:FY312)</f>
        <v>8.0933333333333337</v>
      </c>
      <c r="BK314" s="113">
        <f>AVERAGE('monthly data'!FZ312:GB312)</f>
        <v>7.0533333333333337</v>
      </c>
      <c r="BL314" s="113">
        <f>AVERAGE('monthly data'!GC312:GE312)</f>
        <v>6.336666666666666</v>
      </c>
      <c r="BM314" s="113">
        <f>AVERAGE('monthly data'!GF312:GH312)</f>
        <v>7.0566666666666658</v>
      </c>
      <c r="BN314" s="113">
        <f>AVERAGE('monthly data'!GI312:GK312)</f>
        <v>7.1066666666666665</v>
      </c>
      <c r="BO314" s="113">
        <f>AVERAGE('monthly data'!GL312:GN312)</f>
        <v>6.7299999999999995</v>
      </c>
      <c r="BP314" s="113">
        <f>AVERAGE('monthly data'!GO312:GQ312)</f>
        <v>6.9266666666666667</v>
      </c>
      <c r="BQ314" s="113">
        <f>AVERAGE('monthly data'!GR312:GT312)</f>
        <v>6.9233333333333329</v>
      </c>
      <c r="BR314" s="113">
        <f>AVERAGE('monthly data'!GU312:GW312)</f>
        <v>7.6400000000000006</v>
      </c>
      <c r="BS314" s="113">
        <f>AVERAGE('monthly data'!GX312:GZ312)</f>
        <v>7.2525089605734765</v>
      </c>
      <c r="BT314" s="113">
        <f>AVERAGE('monthly data'!HA312:HC312)</f>
        <v>8.5156666666666663</v>
      </c>
      <c r="BU314" s="113">
        <f>AVERAGE('monthly data'!HD312:HF312)</f>
        <v>9.8075499198878848</v>
      </c>
      <c r="BV314" s="113">
        <f>AVERAGE('monthly data'!HG312:HI312)</f>
        <v>11.301666666666668</v>
      </c>
      <c r="BW314" s="113">
        <f>AVERAGE('monthly data'!HJ312:HL312)</f>
        <v>10.480267623197392</v>
      </c>
      <c r="BX314" s="113">
        <f>AVERAGE('monthly data'!HM312:HO312)</f>
        <v>10.907438765142979</v>
      </c>
      <c r="BY314" s="113">
        <f>AVERAGE('monthly data'!HP312:HR312)</f>
        <v>8.8143232912212515</v>
      </c>
      <c r="BZ314" s="113">
        <f>AVERAGE('monthly data'!HS312:HU312)</f>
        <v>6.1246491132012579</v>
      </c>
      <c r="CA314" s="113">
        <f>AVERAGE('monthly data'!HV312:HX312)</f>
        <v>5.7364574314574313</v>
      </c>
      <c r="CB314" s="113">
        <f>AVERAGE('monthly data'!HY312:IA312)</f>
        <v>5.6813906742362024</v>
      </c>
      <c r="CC314" s="113">
        <f>AVERAGE('monthly data'!IB312:ID312)</f>
        <v>5.5521445376797915</v>
      </c>
      <c r="CD314" s="113">
        <f>AVERAGE('monthly data'!IE312:IG312)</f>
        <v>5.3833333333333329</v>
      </c>
      <c r="CE314" s="113">
        <f>AVERAGE('monthly data'!IH312:IJ312)</f>
        <v>4.0373333333333337</v>
      </c>
      <c r="CF314" s="113">
        <f>AVERAGE('monthly data'!IK312:IM312)</f>
        <v>3.454333333333333</v>
      </c>
      <c r="CG314" s="113">
        <f>AVERAGE('monthly data'!IN312:IP312)</f>
        <v>3.4863333333333331</v>
      </c>
      <c r="CH314" s="113">
        <f>AVERAGE('monthly data'!IQ312:IS312)</f>
        <v>3.5416666666666665</v>
      </c>
      <c r="CI314" s="113">
        <f>AVERAGE('monthly data'!IT312:IV312)</f>
        <v>4.970427195493162</v>
      </c>
      <c r="CJ314" s="113">
        <f>AVERAGE('monthly data'!IW312:IY312)</f>
        <v>5.8126843241283508</v>
      </c>
      <c r="CK314" s="113">
        <f>AVERAGE('monthly data'!IZ312:JB312)</f>
        <v>6.1701725682117328</v>
      </c>
      <c r="CL314" s="113">
        <f>AVERAGE('monthly data'!JC312:JE312)</f>
        <v>6.6122089740581318</v>
      </c>
      <c r="CM314" s="113">
        <f>AVERAGE('monthly data'!JF312:JH312)</f>
        <v>6.4148143504005573</v>
      </c>
      <c r="CN314" s="113">
        <f>AVERAGE('monthly data'!JI312:JK312)</f>
        <v>6.3199168801594077</v>
      </c>
      <c r="CO314" s="113">
        <f>AVERAGE('monthly data'!JL312:JN312)</f>
        <v>5.9376244802128113</v>
      </c>
      <c r="CP314" s="113">
        <f>AVERAGE('monthly data'!JO312:JQ312)</f>
        <v>5.7494477782869211</v>
      </c>
      <c r="CQ314" s="113">
        <f>AVERAGE('monthly data'!JR312:JT312)</f>
        <v>5.5247993026013651</v>
      </c>
      <c r="CR314" s="113">
        <f>AVERAGE('monthly data'!JU312:JW312)</f>
        <v>5.6416141855648752</v>
      </c>
      <c r="CS314" s="113">
        <f>AVERAGE('monthly data'!JX312:JZ312)</f>
        <v>5.6299001259980557</v>
      </c>
      <c r="CT314" s="113">
        <f>AVERAGE('monthly data'!KA312:KC312)</f>
        <v>5.4990731088177158</v>
      </c>
      <c r="CU314" s="113">
        <f>AVERAGE('monthly data'!KD312:KF312)</f>
        <v>5.5234034699270964</v>
      </c>
      <c r="CV314" s="113">
        <f>AVERAGE('monthly data'!KG312:KI312)</f>
        <v>5.3750032371148402</v>
      </c>
      <c r="CW314" s="113">
        <f>AVERAGE('monthly data'!KJ312:KL312)</f>
        <v>5.4727504067714605</v>
      </c>
      <c r="CX314" s="113">
        <f>AVERAGE('monthly data'!KM312:KO312)</f>
        <v>5.4799466979484057</v>
      </c>
      <c r="CY314" s="113">
        <f>AVERAGE('monthly data'!KP312:KR312)</f>
        <v>5.5357891975741973</v>
      </c>
      <c r="CZ314" s="113">
        <f>AVERAGE('monthly data'!KS312:KU312)</f>
        <v>5.3546999232351231</v>
      </c>
      <c r="DA314" s="113">
        <f>AVERAGE('monthly data'!KV312:KX312)</f>
        <v>5.2729999999999997</v>
      </c>
      <c r="DB314" s="113">
        <f>AVERAGE('monthly data'!KY312:LA312)</f>
        <v>5.2452959734329596</v>
      </c>
      <c r="DC314" s="113">
        <f>AVERAGE('monthly data'!LB312:LD312)</f>
        <v>5.1811475307856654</v>
      </c>
      <c r="DD314" s="113">
        <f>AVERAGE('monthly data'!LE312:LG312)</f>
        <v>3.4611576417078473</v>
      </c>
      <c r="DE314" s="113"/>
      <c r="DF314" s="113"/>
      <c r="DG314" s="113"/>
      <c r="DH314" s="113"/>
      <c r="DI314" s="113"/>
      <c r="DJ314" s="113"/>
      <c r="DK314" s="113"/>
      <c r="DL314" s="113"/>
      <c r="DM314" s="113"/>
      <c r="DN314" s="113"/>
      <c r="DO314" s="113"/>
      <c r="DP314" s="113"/>
      <c r="DQ314" s="113"/>
      <c r="DR314" s="113"/>
      <c r="DS314" s="113"/>
      <c r="DT314" s="113"/>
      <c r="DU314" s="113"/>
      <c r="DV314" s="113"/>
      <c r="DW314" s="113"/>
      <c r="DX314" s="113"/>
      <c r="DY314" s="113"/>
      <c r="DZ314" s="113"/>
    </row>
    <row r="315" spans="1:130">
      <c r="B315" s="481" t="s">
        <v>602</v>
      </c>
      <c r="C315" s="113">
        <f>AVERAGE('monthly data'!B313:D313)</f>
        <v>0</v>
      </c>
      <c r="D315" s="113">
        <f>AVERAGE('monthly data'!E313:G313)</f>
        <v>0</v>
      </c>
      <c r="E315" s="113">
        <f>AVERAGE('monthly data'!H313:J313)</f>
        <v>0</v>
      </c>
      <c r="F315" s="113">
        <f>AVERAGE('monthly data'!K313:M313)</f>
        <v>0</v>
      </c>
      <c r="G315" s="113">
        <f>AVERAGE('monthly data'!N313:P313)</f>
        <v>0</v>
      </c>
      <c r="H315" s="113">
        <f>AVERAGE('monthly data'!Q313:S313)</f>
        <v>0</v>
      </c>
      <c r="I315" s="113">
        <f>AVERAGE('monthly data'!T313:V313)</f>
        <v>0</v>
      </c>
      <c r="J315" s="113">
        <f>AVERAGE('monthly data'!W313:Y313)</f>
        <v>0</v>
      </c>
      <c r="K315" s="113">
        <f>AVERAGE('monthly data'!Z313:AB313)</f>
        <v>0</v>
      </c>
      <c r="L315" s="113">
        <f>AVERAGE('monthly data'!AC313:AE313)</f>
        <v>0</v>
      </c>
      <c r="M315" s="113">
        <f>AVERAGE('monthly data'!AF313:AH313)</f>
        <v>0</v>
      </c>
      <c r="N315" s="113">
        <f>AVERAGE('monthly data'!AI313:AK313)</f>
        <v>0</v>
      </c>
      <c r="O315" s="113">
        <f>AVERAGE('monthly data'!AL313:AN313)</f>
        <v>0</v>
      </c>
      <c r="P315" s="113">
        <f>AVERAGE('monthly data'!AO313:AQ313)</f>
        <v>0</v>
      </c>
      <c r="Q315" s="113">
        <f>AVERAGE('monthly data'!AR313:AT313)</f>
        <v>0</v>
      </c>
      <c r="R315" s="113">
        <f>AVERAGE('monthly data'!AU313:AW313)</f>
        <v>0</v>
      </c>
      <c r="S315" s="113">
        <f>AVERAGE('monthly data'!AX313:AZ313)</f>
        <v>0</v>
      </c>
      <c r="T315" s="113">
        <f>AVERAGE('monthly data'!BA313:BC313)</f>
        <v>0</v>
      </c>
      <c r="U315" s="113">
        <f>AVERAGE('monthly data'!BD313:BF313)</f>
        <v>0</v>
      </c>
      <c r="V315" s="113">
        <f>AVERAGE('monthly data'!BG313:BI313)</f>
        <v>0</v>
      </c>
      <c r="W315" s="113">
        <f>AVERAGE('monthly data'!BJ313:BL313)</f>
        <v>0</v>
      </c>
      <c r="X315" s="113">
        <f>AVERAGE('monthly data'!BM313:BO313)</f>
        <v>0</v>
      </c>
      <c r="Y315" s="113">
        <f>AVERAGE('monthly data'!BP313:BR313)</f>
        <v>0</v>
      </c>
      <c r="Z315" s="113">
        <f>AVERAGE('monthly data'!BS313:BU313)</f>
        <v>0</v>
      </c>
      <c r="AA315" s="113">
        <f>AVERAGE('monthly data'!BV313:BX313)</f>
        <v>0</v>
      </c>
      <c r="AB315" s="113">
        <f>AVERAGE('monthly data'!BY313:CA313)</f>
        <v>0</v>
      </c>
      <c r="AC315" s="113">
        <f>AVERAGE('monthly data'!CB313:CD313)</f>
        <v>0</v>
      </c>
      <c r="AD315" s="113">
        <f>AVERAGE('monthly data'!CE313:CG313)</f>
        <v>0</v>
      </c>
      <c r="AE315" s="113" t="e">
        <f>AVERAGE('monthly data'!CH313:CJ313)</f>
        <v>#DIV/0!</v>
      </c>
      <c r="AF315" s="113" t="e">
        <f>AVERAGE('monthly data'!CK313:CM313)</f>
        <v>#DIV/0!</v>
      </c>
      <c r="AG315" s="113" t="e">
        <f>AVERAGE('monthly data'!CN313:CP313)</f>
        <v>#DIV/0!</v>
      </c>
      <c r="AH315" s="113" t="e">
        <f>AVERAGE('monthly data'!CQ313:CS313)</f>
        <v>#DIV/0!</v>
      </c>
      <c r="AI315" s="113" t="e">
        <f>AVERAGE('monthly data'!CT313:CV313)</f>
        <v>#DIV/0!</v>
      </c>
      <c r="AJ315" s="113" t="e">
        <f>AVERAGE('monthly data'!CW313:CY313)</f>
        <v>#DIV/0!</v>
      </c>
      <c r="AK315" s="113" t="e">
        <f>AVERAGE('monthly data'!CZ313:DB313)</f>
        <v>#DIV/0!</v>
      </c>
      <c r="AL315" s="113" t="e">
        <f>AVERAGE('monthly data'!DC313:DE313)</f>
        <v>#DIV/0!</v>
      </c>
      <c r="AM315" s="113" t="e">
        <f>AVERAGE('monthly data'!DF313:DH313)</f>
        <v>#DIV/0!</v>
      </c>
      <c r="AN315" s="113" t="e">
        <f>AVERAGE('monthly data'!DI313:DK313)</f>
        <v>#DIV/0!</v>
      </c>
      <c r="AO315" s="113" t="e">
        <f>AVERAGE('monthly data'!DL313:DN313)</f>
        <v>#DIV/0!</v>
      </c>
      <c r="AP315" s="113" t="e">
        <f>AVERAGE('monthly data'!DO313:DQ313)</f>
        <v>#DIV/0!</v>
      </c>
      <c r="AQ315" s="113" t="e">
        <f>AVERAGE('monthly data'!DR313:DT313)</f>
        <v>#DIV/0!</v>
      </c>
      <c r="AR315" s="113" t="e">
        <f>AVERAGE('monthly data'!DU313:DW313)</f>
        <v>#DIV/0!</v>
      </c>
      <c r="AS315" s="113" t="e">
        <f>AVERAGE('monthly data'!DX313:DZ313)</f>
        <v>#DIV/0!</v>
      </c>
      <c r="AT315" s="113" t="e">
        <f>AVERAGE('monthly data'!EA313:EC313)</f>
        <v>#DIV/0!</v>
      </c>
      <c r="AU315" s="113" t="e">
        <f>AVERAGE('monthly data'!ED313:EF313)</f>
        <v>#DIV/0!</v>
      </c>
      <c r="AV315" s="113" t="e">
        <f>AVERAGE('monthly data'!EG313:EI313)</f>
        <v>#DIV/0!</v>
      </c>
      <c r="AW315" s="113" t="e">
        <f>AVERAGE('monthly data'!EJ313:EL313)</f>
        <v>#DIV/0!</v>
      </c>
      <c r="AX315" s="113" t="e">
        <f>AVERAGE('monthly data'!EM313:EO313)</f>
        <v>#DIV/0!</v>
      </c>
      <c r="AY315" s="113" t="e">
        <f>AVERAGE('monthly data'!EP313:ER313)</f>
        <v>#DIV/0!</v>
      </c>
      <c r="AZ315" s="113" t="e">
        <f>AVERAGE('monthly data'!ES313:EU313)</f>
        <v>#DIV/0!</v>
      </c>
      <c r="BA315" s="113" t="e">
        <f>AVERAGE('monthly data'!EV313:EX313)</f>
        <v>#DIV/0!</v>
      </c>
      <c r="BB315" s="113" t="e">
        <f>AVERAGE('monthly data'!EY313:FA313)</f>
        <v>#DIV/0!</v>
      </c>
      <c r="BC315" s="113">
        <f>AVERAGE('monthly data'!FB313:FD313)</f>
        <v>8</v>
      </c>
      <c r="BD315" s="113">
        <f>AVERAGE('monthly data'!FE313:FG313)</f>
        <v>8</v>
      </c>
      <c r="BE315" s="113">
        <f>AVERAGE('monthly data'!FH313:FJ313)</f>
        <v>8</v>
      </c>
      <c r="BF315" s="113">
        <f>AVERAGE('monthly data'!FK313:FM313)</f>
        <v>8</v>
      </c>
      <c r="BG315" s="113">
        <f>AVERAGE('monthly data'!FN313:FP313)</f>
        <v>6</v>
      </c>
      <c r="BH315" s="113">
        <f>AVERAGE('monthly data'!FQ313:FS313)</f>
        <v>5</v>
      </c>
      <c r="BI315" s="113">
        <f>AVERAGE('monthly data'!FT313:FV313)</f>
        <v>5</v>
      </c>
      <c r="BJ315" s="113">
        <f>AVERAGE('monthly data'!FW313:FY313)</f>
        <v>5</v>
      </c>
      <c r="BK315" s="113">
        <f>AVERAGE('monthly data'!FZ313:GB313)</f>
        <v>5</v>
      </c>
      <c r="BL315" s="113">
        <f>AVERAGE('monthly data'!GC313:GE313)</f>
        <v>5</v>
      </c>
      <c r="BM315" s="113">
        <f>AVERAGE('monthly data'!GF313:GH313)</f>
        <v>5</v>
      </c>
      <c r="BN315" s="113">
        <f>AVERAGE('monthly data'!GI313:GK313)</f>
        <v>5</v>
      </c>
      <c r="BO315" s="113">
        <f>AVERAGE('monthly data'!GL313:GN313)</f>
        <v>5</v>
      </c>
      <c r="BP315" s="113">
        <f>AVERAGE('monthly data'!GO313:GQ313)</f>
        <v>5</v>
      </c>
      <c r="BQ315" s="113">
        <f>AVERAGE('monthly data'!GR313:GT313)</f>
        <v>5</v>
      </c>
      <c r="BR315" s="113">
        <f>AVERAGE('monthly data'!GU313:GW313)</f>
        <v>5</v>
      </c>
      <c r="BS315" s="113">
        <f>AVERAGE('monthly data'!GX313:GZ313)</f>
        <v>5</v>
      </c>
      <c r="BT315" s="113">
        <f>AVERAGE('monthly data'!HA313:HC313)</f>
        <v>5</v>
      </c>
      <c r="BU315" s="113">
        <f>AVERAGE('monthly data'!HD313:HF313)</f>
        <v>5</v>
      </c>
      <c r="BV315" s="113">
        <f>AVERAGE('monthly data'!HG313:HI313)</f>
        <v>5</v>
      </c>
      <c r="BW315" s="113">
        <f>AVERAGE('monthly data'!HJ313:HL313)</f>
        <v>5</v>
      </c>
      <c r="BX315" s="113">
        <f>AVERAGE('monthly data'!HM313:HO313)</f>
        <v>5</v>
      </c>
      <c r="BY315" s="113">
        <f>AVERAGE('monthly data'!HP313:HR313)</f>
        <v>5</v>
      </c>
      <c r="BZ315" s="113">
        <f>AVERAGE('monthly data'!HS313:HU313)</f>
        <v>5</v>
      </c>
      <c r="CA315" s="113">
        <f>AVERAGE('monthly data'!HV313:HX313)</f>
        <v>5</v>
      </c>
      <c r="CB315" s="113">
        <f>AVERAGE('monthly data'!HY313:IA313)</f>
        <v>5</v>
      </c>
      <c r="CC315" s="113">
        <f>AVERAGE('monthly data'!IB313:ID313)</f>
        <v>5</v>
      </c>
      <c r="CD315" s="113">
        <f>AVERAGE('monthly data'!IE313:IG313)</f>
        <v>5</v>
      </c>
      <c r="CE315" s="113">
        <f>AVERAGE('monthly data'!IH313:IJ313)</f>
        <v>5</v>
      </c>
      <c r="CF315" s="113">
        <f>AVERAGE('monthly data'!IK313:IM313)</f>
        <v>5</v>
      </c>
      <c r="CG315" s="113">
        <f>AVERAGE('monthly data'!IN313:IP313)</f>
        <v>5</v>
      </c>
      <c r="CH315" s="113">
        <f>AVERAGE('monthly data'!IQ313:IS313)</f>
        <v>5</v>
      </c>
      <c r="CI315" s="113">
        <f>AVERAGE('monthly data'!IT313:IV313)</f>
        <v>5</v>
      </c>
      <c r="CJ315" s="113">
        <f>AVERAGE('monthly data'!IW313:IY313)</f>
        <v>5</v>
      </c>
      <c r="CK315" s="113">
        <f>AVERAGE('monthly data'!IZ313:JB313)</f>
        <v>5</v>
      </c>
      <c r="CL315" s="113">
        <f>AVERAGE('monthly data'!JC313:JE313)</f>
        <v>5</v>
      </c>
      <c r="CM315" s="113">
        <f>AVERAGE('monthly data'!JF313:JH313)</f>
        <v>5</v>
      </c>
      <c r="CN315" s="113">
        <f>AVERAGE('monthly data'!JI313:JK313)</f>
        <v>5</v>
      </c>
      <c r="CO315" s="113">
        <f>AVERAGE('monthly data'!JL313:JN313)</f>
        <v>5</v>
      </c>
      <c r="CP315" s="113">
        <f>AVERAGE('monthly data'!JO313:JQ313)</f>
        <v>5</v>
      </c>
      <c r="CQ315" s="113">
        <f>AVERAGE('monthly data'!JR313:JT313)</f>
        <v>5</v>
      </c>
      <c r="CR315" s="113">
        <f>AVERAGE('monthly data'!JU313:JW313)</f>
        <v>5</v>
      </c>
      <c r="CS315" s="113">
        <f>AVERAGE('monthly data'!JX313:JZ313)</f>
        <v>5</v>
      </c>
      <c r="CT315" s="113">
        <f>AVERAGE('monthly data'!KA313:KC313)</f>
        <v>5</v>
      </c>
      <c r="CU315" s="113">
        <f>AVERAGE('monthly data'!KD313:KF313)</f>
        <v>5</v>
      </c>
      <c r="CV315" s="113">
        <f>AVERAGE('monthly data'!KG313:KI313)</f>
        <v>5</v>
      </c>
      <c r="CW315" s="113">
        <f>AVERAGE('monthly data'!KJ313:KL313)</f>
        <v>5</v>
      </c>
      <c r="CX315" s="113">
        <f>AVERAGE('monthly data'!KM313:KO313)</f>
        <v>5</v>
      </c>
      <c r="CY315" s="113">
        <f>AVERAGE('monthly data'!KP313:KR313)</f>
        <v>5</v>
      </c>
      <c r="CZ315" s="113">
        <f>AVERAGE('monthly data'!KS313:KU313)</f>
        <v>4</v>
      </c>
      <c r="DA315" s="113">
        <f>AVERAGE('monthly data'!KV313:KX313)</f>
        <v>4</v>
      </c>
      <c r="DB315" s="113">
        <f>AVERAGE('monthly data'!KY313:LA313)</f>
        <v>4</v>
      </c>
      <c r="DC315" s="113">
        <f>AVERAGE('monthly data'!LB313:LD313)</f>
        <v>4</v>
      </c>
      <c r="DD315" s="113">
        <f>AVERAGE('monthly data'!LE313:LG313)</f>
        <v>2.6666666666666665</v>
      </c>
      <c r="DE315" s="113"/>
      <c r="DF315" s="113"/>
      <c r="DG315" s="113"/>
      <c r="DH315" s="113"/>
      <c r="DI315" s="113"/>
      <c r="DJ315" s="113"/>
      <c r="DK315" s="113"/>
      <c r="DL315" s="113"/>
      <c r="DM315" s="113"/>
      <c r="DN315" s="113"/>
      <c r="DO315" s="113"/>
      <c r="DP315" s="113"/>
      <c r="DQ315" s="113"/>
      <c r="DR315" s="113"/>
      <c r="DS315" s="113"/>
      <c r="DT315" s="113"/>
      <c r="DU315" s="113"/>
      <c r="DV315" s="113"/>
      <c r="DW315" s="113"/>
      <c r="DX315" s="113"/>
      <c r="DY315" s="113"/>
      <c r="DZ315" s="113"/>
    </row>
    <row r="316" spans="1:130">
      <c r="B316" s="482" t="s">
        <v>858</v>
      </c>
      <c r="C316" s="113">
        <f>AVERAGE('monthly data'!B314:D314)</f>
        <v>0</v>
      </c>
      <c r="D316" s="113">
        <f>AVERAGE('monthly data'!E314:G314)</f>
        <v>0</v>
      </c>
      <c r="E316" s="113">
        <f>AVERAGE('monthly data'!H314:J314)</f>
        <v>0</v>
      </c>
      <c r="F316" s="113">
        <f>AVERAGE('monthly data'!K314:M314)</f>
        <v>0</v>
      </c>
      <c r="G316" s="113">
        <f>AVERAGE('monthly data'!N314:P314)</f>
        <v>0</v>
      </c>
      <c r="H316" s="113">
        <f>AVERAGE('monthly data'!Q314:S314)</f>
        <v>0</v>
      </c>
      <c r="I316" s="113">
        <f>AVERAGE('monthly data'!T314:V314)</f>
        <v>0</v>
      </c>
      <c r="J316" s="113">
        <f>AVERAGE('monthly data'!W314:Y314)</f>
        <v>0</v>
      </c>
      <c r="K316" s="113">
        <f>AVERAGE('monthly data'!Z314:AB314)</f>
        <v>0</v>
      </c>
      <c r="L316" s="113">
        <f>AVERAGE('monthly data'!AC314:AE314)</f>
        <v>0</v>
      </c>
      <c r="M316" s="113">
        <f>AVERAGE('monthly data'!AF314:AH314)</f>
        <v>0</v>
      </c>
      <c r="N316" s="113">
        <f>AVERAGE('monthly data'!AI314:AK314)</f>
        <v>0</v>
      </c>
      <c r="O316" s="113">
        <f>AVERAGE('monthly data'!AL314:AN314)</f>
        <v>0</v>
      </c>
      <c r="P316" s="113">
        <f>AVERAGE('monthly data'!AO314:AQ314)</f>
        <v>0</v>
      </c>
      <c r="Q316" s="113">
        <f>AVERAGE('monthly data'!AR314:AT314)</f>
        <v>0</v>
      </c>
      <c r="R316" s="113">
        <f>AVERAGE('monthly data'!AU314:AW314)</f>
        <v>0</v>
      </c>
      <c r="S316" s="113">
        <f>AVERAGE('monthly data'!AX314:AZ314)</f>
        <v>0</v>
      </c>
      <c r="T316" s="113">
        <f>AVERAGE('monthly data'!BA314:BC314)</f>
        <v>0</v>
      </c>
      <c r="U316" s="113">
        <f>AVERAGE('monthly data'!BD314:BF314)</f>
        <v>0</v>
      </c>
      <c r="V316" s="113">
        <f>AVERAGE('monthly data'!BG314:BI314)</f>
        <v>0</v>
      </c>
      <c r="W316" s="113">
        <f>AVERAGE('monthly data'!BJ314:BL314)</f>
        <v>0</v>
      </c>
      <c r="X316" s="113">
        <f>AVERAGE('monthly data'!BM314:BO314)</f>
        <v>0</v>
      </c>
      <c r="Y316" s="113">
        <f>AVERAGE('monthly data'!BP314:BR314)</f>
        <v>0</v>
      </c>
      <c r="Z316" s="113">
        <f>AVERAGE('monthly data'!BS314:BU314)</f>
        <v>0</v>
      </c>
      <c r="AA316" s="113">
        <f>AVERAGE('monthly data'!BV314:BX314)</f>
        <v>0</v>
      </c>
      <c r="AB316" s="113">
        <f>AVERAGE('monthly data'!BY314:CA314)</f>
        <v>0</v>
      </c>
      <c r="AC316" s="113">
        <f>AVERAGE('monthly data'!CB314:CD314)</f>
        <v>0</v>
      </c>
      <c r="AD316" s="113">
        <f>AVERAGE('monthly data'!CE314:CG314)</f>
        <v>0</v>
      </c>
      <c r="AE316" s="113" t="e">
        <f>AVERAGE('monthly data'!CH314:CJ314)</f>
        <v>#DIV/0!</v>
      </c>
      <c r="AF316" s="113" t="e">
        <f>AVERAGE('monthly data'!CK314:CM314)</f>
        <v>#DIV/0!</v>
      </c>
      <c r="AG316" s="113" t="e">
        <f>AVERAGE('monthly data'!CN314:CP314)</f>
        <v>#DIV/0!</v>
      </c>
      <c r="AH316" s="113" t="e">
        <f>AVERAGE('monthly data'!CQ314:CS314)</f>
        <v>#DIV/0!</v>
      </c>
      <c r="AI316" s="113" t="e">
        <f>AVERAGE('monthly data'!CT314:CV314)</f>
        <v>#DIV/0!</v>
      </c>
      <c r="AJ316" s="113" t="e">
        <f>AVERAGE('monthly data'!CW314:CY314)</f>
        <v>#DIV/0!</v>
      </c>
      <c r="AK316" s="113" t="e">
        <f>AVERAGE('monthly data'!CZ314:DB314)</f>
        <v>#DIV/0!</v>
      </c>
      <c r="AL316" s="113" t="e">
        <f>AVERAGE('monthly data'!DC314:DE314)</f>
        <v>#DIV/0!</v>
      </c>
      <c r="AM316" s="113" t="e">
        <f>AVERAGE('monthly data'!DF314:DH314)</f>
        <v>#DIV/0!</v>
      </c>
      <c r="AN316" s="113" t="e">
        <f>AVERAGE('monthly data'!DI314:DK314)</f>
        <v>#DIV/0!</v>
      </c>
      <c r="AO316" s="113" t="e">
        <f>AVERAGE('monthly data'!DL314:DN314)</f>
        <v>#DIV/0!</v>
      </c>
      <c r="AP316" s="113" t="e">
        <f>AVERAGE('monthly data'!DO314:DQ314)</f>
        <v>#DIV/0!</v>
      </c>
      <c r="AQ316" s="113" t="e">
        <f>AVERAGE('monthly data'!DR314:DT314)</f>
        <v>#DIV/0!</v>
      </c>
      <c r="AR316" s="113" t="e">
        <f>AVERAGE('monthly data'!DU314:DW314)</f>
        <v>#DIV/0!</v>
      </c>
      <c r="AS316" s="113" t="e">
        <f>AVERAGE('monthly data'!DX314:DZ314)</f>
        <v>#DIV/0!</v>
      </c>
      <c r="AT316" s="113" t="e">
        <f>AVERAGE('monthly data'!EA314:EC314)</f>
        <v>#DIV/0!</v>
      </c>
      <c r="AU316" s="113" t="e">
        <f>AVERAGE('monthly data'!ED314:EF314)</f>
        <v>#DIV/0!</v>
      </c>
      <c r="AV316" s="113" t="e">
        <f>AVERAGE('monthly data'!EG314:EI314)</f>
        <v>#DIV/0!</v>
      </c>
      <c r="AW316" s="113" t="e">
        <f>AVERAGE('monthly data'!EJ314:EL314)</f>
        <v>#DIV/0!</v>
      </c>
      <c r="AX316" s="113" t="e">
        <f>AVERAGE('monthly data'!EM314:EO314)</f>
        <v>#DIV/0!</v>
      </c>
      <c r="AY316" s="113" t="e">
        <f>AVERAGE('monthly data'!EP314:ER314)</f>
        <v>#DIV/0!</v>
      </c>
      <c r="AZ316" s="113" t="e">
        <f>AVERAGE('monthly data'!ES314:EU314)</f>
        <v>#DIV/0!</v>
      </c>
      <c r="BA316" s="113" t="e">
        <f>AVERAGE('monthly data'!EV314:EX314)</f>
        <v>#DIV/0!</v>
      </c>
      <c r="BB316" s="113" t="e">
        <f>AVERAGE('monthly data'!EY314:FA314)</f>
        <v>#DIV/0!</v>
      </c>
      <c r="BC316" s="113">
        <f>AVERAGE('monthly data'!FB314:FD314)</f>
        <v>0</v>
      </c>
      <c r="BD316" s="113">
        <f>AVERAGE('monthly data'!FE314:FG314)</f>
        <v>0</v>
      </c>
      <c r="BE316" s="113">
        <f>AVERAGE('monthly data'!FH314:FJ314)</f>
        <v>0</v>
      </c>
      <c r="BF316" s="113">
        <f>AVERAGE('monthly data'!FK314:FM314)</f>
        <v>0</v>
      </c>
      <c r="BG316" s="113">
        <f>AVERAGE('monthly data'!FN314:FP314)</f>
        <v>0</v>
      </c>
      <c r="BH316" s="113">
        <f>AVERAGE('monthly data'!FQ314:FS314)</f>
        <v>0</v>
      </c>
      <c r="BI316" s="113">
        <f>AVERAGE('monthly data'!FT314:FV314)</f>
        <v>0</v>
      </c>
      <c r="BJ316" s="113">
        <f>AVERAGE('monthly data'!FW314:FY314)</f>
        <v>0</v>
      </c>
      <c r="BK316" s="113">
        <f>AVERAGE('monthly data'!FZ314:GB314)</f>
        <v>0</v>
      </c>
      <c r="BL316" s="113">
        <f>AVERAGE('monthly data'!GC314:GE314)</f>
        <v>0</v>
      </c>
      <c r="BM316" s="113">
        <f>AVERAGE('monthly data'!GF314:GH314)</f>
        <v>0</v>
      </c>
      <c r="BN316" s="113">
        <f>AVERAGE('monthly data'!GI314:GK314)</f>
        <v>0</v>
      </c>
      <c r="BO316" s="113">
        <f>AVERAGE('monthly data'!GL314:GN314)</f>
        <v>0</v>
      </c>
      <c r="BP316" s="113">
        <f>AVERAGE('monthly data'!GO314:GQ314)</f>
        <v>0</v>
      </c>
      <c r="BQ316" s="113">
        <f>AVERAGE('monthly data'!GR314:GT314)</f>
        <v>0</v>
      </c>
      <c r="BR316" s="113">
        <f>AVERAGE('monthly data'!GU314:GW314)</f>
        <v>0</v>
      </c>
      <c r="BS316" s="113" t="e">
        <f>AVERAGE('monthly data'!GX314:GZ314)</f>
        <v>#DIV/0!</v>
      </c>
      <c r="BT316" s="113" t="e">
        <f>AVERAGE('monthly data'!HA314:HC314)</f>
        <v>#DIV/0!</v>
      </c>
      <c r="BU316" s="113" t="e">
        <f>AVERAGE('monthly data'!HD314:HF314)</f>
        <v>#DIV/0!</v>
      </c>
      <c r="BV316" s="113" t="e">
        <f>AVERAGE('monthly data'!HG314:HI314)</f>
        <v>#DIV/0!</v>
      </c>
      <c r="BW316" s="113" t="e">
        <f>AVERAGE('monthly data'!HJ314:HL314)</f>
        <v>#DIV/0!</v>
      </c>
      <c r="BX316" s="113" t="e">
        <f>AVERAGE('monthly data'!HM314:HO314)</f>
        <v>#DIV/0!</v>
      </c>
      <c r="BY316" s="113" t="e">
        <f>AVERAGE('monthly data'!HP314:HR314)</f>
        <v>#DIV/0!</v>
      </c>
      <c r="BZ316" s="113" t="e">
        <f>AVERAGE('monthly data'!HS314:HU314)</f>
        <v>#DIV/0!</v>
      </c>
      <c r="CA316" s="113">
        <f>AVERAGE('monthly data'!HV314:HX314)</f>
        <v>0</v>
      </c>
      <c r="CB316" s="113">
        <f>AVERAGE('monthly data'!HY314:IA314)</f>
        <v>0</v>
      </c>
      <c r="CC316" s="113">
        <f>AVERAGE('monthly data'!IB314:ID314)</f>
        <v>0</v>
      </c>
      <c r="CD316" s="113">
        <f>AVERAGE('monthly data'!IE314:IG314)</f>
        <v>0</v>
      </c>
      <c r="CE316" s="113">
        <f>AVERAGE('monthly data'!IH314:IJ314)</f>
        <v>0</v>
      </c>
      <c r="CF316" s="113">
        <f>AVERAGE('monthly data'!IK314:IM314)</f>
        <v>0</v>
      </c>
      <c r="CG316" s="113">
        <f>AVERAGE('monthly data'!IN314:IP314)</f>
        <v>0</v>
      </c>
      <c r="CH316" s="113">
        <f>AVERAGE('monthly data'!IQ314:IS314)</f>
        <v>0</v>
      </c>
      <c r="CI316" s="113">
        <f>AVERAGE('monthly data'!IT314:IV314)</f>
        <v>0</v>
      </c>
      <c r="CJ316" s="113">
        <f>AVERAGE('monthly data'!IW314:IY314)</f>
        <v>0</v>
      </c>
      <c r="CK316" s="113">
        <f>AVERAGE('monthly data'!IZ314:JB314)</f>
        <v>0</v>
      </c>
      <c r="CL316" s="113">
        <f>AVERAGE('monthly data'!JC314:JE314)</f>
        <v>0</v>
      </c>
      <c r="CM316" s="113">
        <f>AVERAGE('monthly data'!JF314:JH314)</f>
        <v>0</v>
      </c>
      <c r="CN316" s="113">
        <f>AVERAGE('monthly data'!JI314:JK314)</f>
        <v>0</v>
      </c>
      <c r="CO316" s="113">
        <f>AVERAGE('monthly data'!JL314:JN314)</f>
        <v>0</v>
      </c>
      <c r="CP316" s="113">
        <f>AVERAGE('monthly data'!JO314:JQ314)</f>
        <v>0</v>
      </c>
      <c r="CQ316" s="113">
        <f>AVERAGE('monthly data'!JR314:JT314)</f>
        <v>0</v>
      </c>
      <c r="CR316" s="113">
        <f>AVERAGE('monthly data'!JU314:JW314)</f>
        <v>0</v>
      </c>
      <c r="CS316" s="113">
        <f>AVERAGE('monthly data'!JX314:JZ314)</f>
        <v>0</v>
      </c>
      <c r="CT316" s="113">
        <f>AVERAGE('monthly data'!KA314:KC314)</f>
        <v>0</v>
      </c>
      <c r="CU316" s="113">
        <f>AVERAGE('monthly data'!KD314:KF314)</f>
        <v>0</v>
      </c>
      <c r="CV316" s="113">
        <f>AVERAGE('monthly data'!KG314:KI314)</f>
        <v>0</v>
      </c>
      <c r="CW316" s="113">
        <f>AVERAGE('monthly data'!KJ314:KL314)</f>
        <v>0</v>
      </c>
      <c r="CX316" s="113">
        <f>AVERAGE('monthly data'!KM314:KO314)</f>
        <v>0</v>
      </c>
      <c r="CY316" s="113">
        <f>AVERAGE('monthly data'!KP314:KR314)</f>
        <v>0</v>
      </c>
      <c r="CZ316" s="113">
        <f>AVERAGE('monthly data'!KS314:KU314)</f>
        <v>0</v>
      </c>
      <c r="DA316" s="113">
        <f>AVERAGE('monthly data'!KV314:KX314)</f>
        <v>0</v>
      </c>
      <c r="DB316" s="113">
        <f>AVERAGE('monthly data'!KY314:LA314)</f>
        <v>0</v>
      </c>
      <c r="DC316" s="113">
        <f>AVERAGE('monthly data'!LB314:LD314)</f>
        <v>0</v>
      </c>
      <c r="DD316" s="113">
        <f>AVERAGE('monthly data'!LE314:LG314)</f>
        <v>0</v>
      </c>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row>
    <row r="317" spans="1:130">
      <c r="B317" s="483" t="s">
        <v>604</v>
      </c>
      <c r="C317" s="113">
        <f>AVERAGE('monthly data'!B315:D315)</f>
        <v>0</v>
      </c>
      <c r="D317" s="113">
        <f>AVERAGE('monthly data'!E315:G315)</f>
        <v>0</v>
      </c>
      <c r="E317" s="113">
        <f>AVERAGE('monthly data'!H315:J315)</f>
        <v>0</v>
      </c>
      <c r="F317" s="113">
        <f>AVERAGE('monthly data'!K315:M315)</f>
        <v>0</v>
      </c>
      <c r="G317" s="113">
        <f>AVERAGE('monthly data'!N315:P315)</f>
        <v>0</v>
      </c>
      <c r="H317" s="113">
        <f>AVERAGE('monthly data'!Q315:S315)</f>
        <v>0</v>
      </c>
      <c r="I317" s="113">
        <f>AVERAGE('monthly data'!T315:V315)</f>
        <v>0</v>
      </c>
      <c r="J317" s="113">
        <f>AVERAGE('monthly data'!W315:Y315)</f>
        <v>0</v>
      </c>
      <c r="K317" s="113">
        <f>AVERAGE('monthly data'!Z315:AB315)</f>
        <v>0</v>
      </c>
      <c r="L317" s="113">
        <f>AVERAGE('monthly data'!AC315:AE315)</f>
        <v>0</v>
      </c>
      <c r="M317" s="113">
        <f>AVERAGE('monthly data'!AF315:AH315)</f>
        <v>0</v>
      </c>
      <c r="N317" s="113">
        <f>AVERAGE('monthly data'!AI315:AK315)</f>
        <v>0</v>
      </c>
      <c r="O317" s="113">
        <f>AVERAGE('monthly data'!AL315:AN315)</f>
        <v>0</v>
      </c>
      <c r="P317" s="113">
        <f>AVERAGE('monthly data'!AO315:AQ315)</f>
        <v>0</v>
      </c>
      <c r="Q317" s="113">
        <f>AVERAGE('monthly data'!AR315:AT315)</f>
        <v>0</v>
      </c>
      <c r="R317" s="113">
        <f>AVERAGE('monthly data'!AU315:AW315)</f>
        <v>0</v>
      </c>
      <c r="S317" s="113">
        <f>AVERAGE('monthly data'!AX315:AZ315)</f>
        <v>0</v>
      </c>
      <c r="T317" s="113">
        <f>AVERAGE('monthly data'!BA315:BC315)</f>
        <v>0</v>
      </c>
      <c r="U317" s="113">
        <f>AVERAGE('monthly data'!BD315:BF315)</f>
        <v>0</v>
      </c>
      <c r="V317" s="113">
        <f>AVERAGE('monthly data'!BG315:BI315)</f>
        <v>0</v>
      </c>
      <c r="W317" s="113">
        <f>AVERAGE('monthly data'!BJ315:BL315)</f>
        <v>0</v>
      </c>
      <c r="X317" s="113">
        <f>AVERAGE('monthly data'!BM315:BO315)</f>
        <v>0</v>
      </c>
      <c r="Y317" s="113">
        <f>AVERAGE('monthly data'!BP315:BR315)</f>
        <v>0</v>
      </c>
      <c r="Z317" s="113">
        <f>AVERAGE('monthly data'!BS315:BU315)</f>
        <v>0</v>
      </c>
      <c r="AA317" s="113">
        <f>AVERAGE('monthly data'!BV315:BX315)</f>
        <v>0</v>
      </c>
      <c r="AB317" s="113">
        <f>AVERAGE('monthly data'!BY315:CA315)</f>
        <v>0</v>
      </c>
      <c r="AC317" s="113">
        <f>AVERAGE('monthly data'!CB315:CD315)</f>
        <v>0</v>
      </c>
      <c r="AD317" s="113">
        <f>AVERAGE('monthly data'!CE315:CG315)</f>
        <v>0</v>
      </c>
      <c r="AE317" s="113" t="e">
        <f>AVERAGE('monthly data'!CH315:CJ315)</f>
        <v>#DIV/0!</v>
      </c>
      <c r="AF317" s="113" t="e">
        <f>AVERAGE('monthly data'!CK315:CM315)</f>
        <v>#DIV/0!</v>
      </c>
      <c r="AG317" s="113" t="e">
        <f>AVERAGE('monthly data'!CN315:CP315)</f>
        <v>#DIV/0!</v>
      </c>
      <c r="AH317" s="113" t="e">
        <f>AVERAGE('monthly data'!CQ315:CS315)</f>
        <v>#DIV/0!</v>
      </c>
      <c r="AI317" s="113" t="e">
        <f>AVERAGE('monthly data'!CT315:CV315)</f>
        <v>#DIV/0!</v>
      </c>
      <c r="AJ317" s="113" t="e">
        <f>AVERAGE('monthly data'!CW315:CY315)</f>
        <v>#DIV/0!</v>
      </c>
      <c r="AK317" s="113" t="e">
        <f>AVERAGE('monthly data'!CZ315:DB315)</f>
        <v>#DIV/0!</v>
      </c>
      <c r="AL317" s="113" t="e">
        <f>AVERAGE('monthly data'!DC315:DE315)</f>
        <v>#DIV/0!</v>
      </c>
      <c r="AM317" s="113" t="e">
        <f>AVERAGE('monthly data'!DF315:DH315)</f>
        <v>#DIV/0!</v>
      </c>
      <c r="AN317" s="113" t="e">
        <f>AVERAGE('monthly data'!DI315:DK315)</f>
        <v>#DIV/0!</v>
      </c>
      <c r="AO317" s="113" t="e">
        <f>AVERAGE('monthly data'!DL315:DN315)</f>
        <v>#DIV/0!</v>
      </c>
      <c r="AP317" s="113" t="e">
        <f>AVERAGE('monthly data'!DO315:DQ315)</f>
        <v>#DIV/0!</v>
      </c>
      <c r="AQ317" s="113" t="e">
        <f>AVERAGE('monthly data'!DR315:DT315)</f>
        <v>#DIV/0!</v>
      </c>
      <c r="AR317" s="113" t="e">
        <f>AVERAGE('monthly data'!DU315:DW315)</f>
        <v>#DIV/0!</v>
      </c>
      <c r="AS317" s="113" t="e">
        <f>AVERAGE('monthly data'!DX315:DZ315)</f>
        <v>#DIV/0!</v>
      </c>
      <c r="AT317" s="113" t="e">
        <f>AVERAGE('monthly data'!EA315:EC315)</f>
        <v>#DIV/0!</v>
      </c>
      <c r="AU317" s="113" t="e">
        <f>AVERAGE('monthly data'!ED315:EF315)</f>
        <v>#DIV/0!</v>
      </c>
      <c r="AV317" s="113" t="e">
        <f>AVERAGE('monthly data'!EG315:EI315)</f>
        <v>#DIV/0!</v>
      </c>
      <c r="AW317" s="113" t="e">
        <f>AVERAGE('monthly data'!EJ315:EL315)</f>
        <v>#DIV/0!</v>
      </c>
      <c r="AX317" s="113" t="e">
        <f>AVERAGE('monthly data'!EM315:EO315)</f>
        <v>#DIV/0!</v>
      </c>
      <c r="AY317" s="113" t="e">
        <f>AVERAGE('monthly data'!EP315:ER315)</f>
        <v>#DIV/0!</v>
      </c>
      <c r="AZ317" s="113" t="e">
        <f>AVERAGE('monthly data'!ES315:EU315)</f>
        <v>#DIV/0!</v>
      </c>
      <c r="BA317" s="113" t="e">
        <f>AVERAGE('monthly data'!EV315:EX315)</f>
        <v>#DIV/0!</v>
      </c>
      <c r="BB317" s="113" t="e">
        <f>AVERAGE('monthly data'!EY315:FA315)</f>
        <v>#DIV/0!</v>
      </c>
      <c r="BC317" s="113">
        <f>AVERAGE('monthly data'!FB315:FD315)</f>
        <v>1.9873333333333332</v>
      </c>
      <c r="BD317" s="113">
        <f>AVERAGE('monthly data'!FE315:FG315)</f>
        <v>1.9570000000000001</v>
      </c>
      <c r="BE317" s="113">
        <f>AVERAGE('monthly data'!FH315:FJ315)</f>
        <v>7.0286666666666662</v>
      </c>
      <c r="BF317" s="113">
        <f>AVERAGE('monthly data'!FK315:FM315)</f>
        <v>4.7033333333333331</v>
      </c>
      <c r="BG317" s="113">
        <f>AVERAGE('monthly data'!FN315:FP315)</f>
        <v>0</v>
      </c>
      <c r="BH317" s="113">
        <f>AVERAGE('monthly data'!FQ315:FS315)</f>
        <v>0</v>
      </c>
      <c r="BI317" s="113">
        <f>AVERAGE('monthly data'!FT315:FV315)</f>
        <v>0</v>
      </c>
      <c r="BJ317" s="113">
        <f>AVERAGE('monthly data'!FW315:FY315)</f>
        <v>2.4239999999999999</v>
      </c>
      <c r="BK317" s="113">
        <f>AVERAGE('monthly data'!FZ315:GB315)</f>
        <v>5.0733333333333333</v>
      </c>
      <c r="BL317" s="113">
        <f>AVERAGE('monthly data'!GC315:GE315)</f>
        <v>7.11</v>
      </c>
      <c r="BM317" s="113">
        <f>AVERAGE('monthly data'!GF315:GH315)</f>
        <v>7.0066666666666668</v>
      </c>
      <c r="BN317" s="113">
        <f>AVERAGE('monthly data'!GI315:GK315)</f>
        <v>6.668333333333333</v>
      </c>
      <c r="BO317" s="113">
        <f>AVERAGE('monthly data'!GL315:GN315)</f>
        <v>6.2543333333333342</v>
      </c>
      <c r="BP317" s="113">
        <f>AVERAGE('monthly data'!GO315:GQ315)</f>
        <v>6.2246666666666668</v>
      </c>
      <c r="BQ317" s="113">
        <f>AVERAGE('monthly data'!GR315:GT315)</f>
        <v>6.1710000000000003</v>
      </c>
      <c r="BR317" s="113">
        <f>AVERAGE('monthly data'!GU315:GW315)</f>
        <v>6.8593333333333328</v>
      </c>
      <c r="BS317" s="113">
        <f>AVERAGE('monthly data'!GX315:GZ315)</f>
        <v>7.2356666666666669</v>
      </c>
      <c r="BT317" s="113">
        <f>AVERAGE('monthly data'!HA315:HC315)</f>
        <v>8.0690000000000008</v>
      </c>
      <c r="BU317" s="113">
        <f>AVERAGE('monthly data'!HD315:HF315)</f>
        <v>10.518503502509304</v>
      </c>
      <c r="BV317" s="113">
        <f>AVERAGE('monthly data'!HG315:HI315)</f>
        <v>11.823</v>
      </c>
      <c r="BW317" s="113">
        <f>AVERAGE('monthly data'!HJ315:HL315)</f>
        <v>11.560668773994502</v>
      </c>
      <c r="BX317" s="113">
        <f>AVERAGE('monthly data'!HM315:HO315)</f>
        <v>10.716326086404704</v>
      </c>
      <c r="BY317" s="113">
        <f>AVERAGE('monthly data'!HP315:HR315)</f>
        <v>7.8709888469504952</v>
      </c>
      <c r="BZ317" s="113">
        <f>AVERAGE('monthly data'!HS315:HU315)</f>
        <v>5.5661966624317918</v>
      </c>
      <c r="CA317" s="113">
        <f>AVERAGE('monthly data'!HV315:HX315)</f>
        <v>5.1288166410787319</v>
      </c>
      <c r="CB317" s="113">
        <f>AVERAGE('monthly data'!HY315:IA315)</f>
        <v>4.5238086069549963</v>
      </c>
      <c r="CC317" s="113">
        <f>AVERAGE('monthly data'!IB315:ID315)</f>
        <v>4.1022481886842641</v>
      </c>
      <c r="CD317" s="113">
        <f>AVERAGE('monthly data'!IE315:IG315)</f>
        <v>3.914333333333333</v>
      </c>
      <c r="CE317" s="113">
        <f>AVERAGE('monthly data'!IH315:IJ315)</f>
        <v>3.4506666666666668</v>
      </c>
      <c r="CF317" s="113">
        <f>AVERAGE('monthly data'!IK315:IM315)</f>
        <v>2.9273333333333333</v>
      </c>
      <c r="CG317" s="113">
        <f>AVERAGE('monthly data'!IN315:IP315)</f>
        <v>3.0686666666666667</v>
      </c>
      <c r="CH317" s="113">
        <f>AVERAGE('monthly data'!IQ315:IS315)</f>
        <v>3.8190000000000004</v>
      </c>
      <c r="CI317" s="113">
        <f>AVERAGE('monthly data'!IT315:IV315)</f>
        <v>4.8577992340341645</v>
      </c>
      <c r="CJ317" s="113">
        <f>AVERAGE('monthly data'!IW315:IY315)</f>
        <v>5.2903933149233398</v>
      </c>
      <c r="CK317" s="113">
        <f>AVERAGE('monthly data'!IZ315:JB315)</f>
        <v>6.3349034201861398</v>
      </c>
      <c r="CL317" s="113">
        <f>AVERAGE('monthly data'!JC315:JE315)</f>
        <v>7.6832917712389346</v>
      </c>
      <c r="CM317" s="113">
        <f>AVERAGE('monthly data'!JF315:JH315)</f>
        <v>8.3565777715634919</v>
      </c>
      <c r="CN317" s="113">
        <f>AVERAGE('monthly data'!JI315:JK315)</f>
        <v>7.7202263480103896</v>
      </c>
      <c r="CO317" s="113">
        <f>AVERAGE('monthly data'!JL315:JN315)</f>
        <v>6.0581888740561283</v>
      </c>
      <c r="CP317" s="113">
        <f>AVERAGE('monthly data'!JO315:JQ315)</f>
        <v>5.5075916934230156</v>
      </c>
      <c r="CQ317" s="113">
        <f>AVERAGE('monthly data'!JR315:JT315)</f>
        <v>5.1359156652346591</v>
      </c>
      <c r="CR317" s="113">
        <f>AVERAGE('monthly data'!JU315:JW315)</f>
        <v>5.03586074135226</v>
      </c>
      <c r="CS317" s="113">
        <f>AVERAGE('monthly data'!JX315:JZ315)</f>
        <v>4.8542073709665763</v>
      </c>
      <c r="CT317" s="113">
        <f>AVERAGE('monthly data'!KA315:KC315)</f>
        <v>5.3469868297789409</v>
      </c>
      <c r="CU317" s="113">
        <f>AVERAGE('monthly data'!KD315:KF315)</f>
        <v>5.5270318905505968</v>
      </c>
      <c r="CV317" s="113">
        <f>AVERAGE('monthly data'!KG315:KI315)</f>
        <v>4.9074697136894736</v>
      </c>
      <c r="CW317" s="113">
        <f>AVERAGE('monthly data'!KJ315:KL315)</f>
        <v>5.2694214205105228</v>
      </c>
      <c r="CX317" s="113">
        <f>AVERAGE('monthly data'!KM315:KO315)</f>
        <v>5.1758097413051942</v>
      </c>
      <c r="CY317" s="113">
        <f>AVERAGE('monthly data'!KP315:KR315)</f>
        <v>5.530612295740398</v>
      </c>
      <c r="CZ317" s="113">
        <f>AVERAGE('monthly data'!KS315:KU315)</f>
        <v>5.7806056878547265</v>
      </c>
      <c r="DA317" s="113">
        <f>AVERAGE('monthly data'!KV315:KX315)</f>
        <v>5.7785549511159964</v>
      </c>
      <c r="DB317" s="113">
        <f>AVERAGE('monthly data'!KY315:LA315)</f>
        <v>5.2253085511881388</v>
      </c>
      <c r="DC317" s="113">
        <f>AVERAGE('monthly data'!LB315:LD315)</f>
        <v>5.7916029171475225</v>
      </c>
      <c r="DD317" s="113">
        <f>AVERAGE('monthly data'!LE315:LG315)</f>
        <v>4.1616453168197589</v>
      </c>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row>
    <row r="318" spans="1:130">
      <c r="B318" s="483" t="s">
        <v>605</v>
      </c>
      <c r="C318" s="113">
        <f>AVERAGE('monthly data'!B316:D316)</f>
        <v>0</v>
      </c>
      <c r="D318" s="113">
        <f>AVERAGE('monthly data'!E316:G316)</f>
        <v>0</v>
      </c>
      <c r="E318" s="113">
        <f>AVERAGE('monthly data'!H316:J316)</f>
        <v>0</v>
      </c>
      <c r="F318" s="113">
        <f>AVERAGE('monthly data'!K316:M316)</f>
        <v>0</v>
      </c>
      <c r="G318" s="113">
        <f>AVERAGE('monthly data'!N316:P316)</f>
        <v>0</v>
      </c>
      <c r="H318" s="113">
        <f>AVERAGE('monthly data'!Q316:S316)</f>
        <v>0</v>
      </c>
      <c r="I318" s="113">
        <f>AVERAGE('monthly data'!T316:V316)</f>
        <v>0</v>
      </c>
      <c r="J318" s="113">
        <f>AVERAGE('monthly data'!W316:Y316)</f>
        <v>0</v>
      </c>
      <c r="K318" s="113">
        <f>AVERAGE('monthly data'!Z316:AB316)</f>
        <v>0</v>
      </c>
      <c r="L318" s="113">
        <f>AVERAGE('monthly data'!AC316:AE316)</f>
        <v>0</v>
      </c>
      <c r="M318" s="113">
        <f>AVERAGE('monthly data'!AF316:AH316)</f>
        <v>0</v>
      </c>
      <c r="N318" s="113">
        <f>AVERAGE('monthly data'!AI316:AK316)</f>
        <v>0</v>
      </c>
      <c r="O318" s="113">
        <f>AVERAGE('monthly data'!AL316:AN316)</f>
        <v>0</v>
      </c>
      <c r="P318" s="113">
        <f>AVERAGE('monthly data'!AO316:AQ316)</f>
        <v>0</v>
      </c>
      <c r="Q318" s="113">
        <f>AVERAGE('monthly data'!AR316:AT316)</f>
        <v>0</v>
      </c>
      <c r="R318" s="113">
        <f>AVERAGE('monthly data'!AU316:AW316)</f>
        <v>0</v>
      </c>
      <c r="S318" s="113">
        <f>AVERAGE('monthly data'!AX316:AZ316)</f>
        <v>0</v>
      </c>
      <c r="T318" s="113">
        <f>AVERAGE('monthly data'!BA316:BC316)</f>
        <v>0</v>
      </c>
      <c r="U318" s="113">
        <f>AVERAGE('monthly data'!BD316:BF316)</f>
        <v>0</v>
      </c>
      <c r="V318" s="113">
        <f>AVERAGE('monthly data'!BG316:BI316)</f>
        <v>0</v>
      </c>
      <c r="W318" s="113">
        <f>AVERAGE('monthly data'!BJ316:BL316)</f>
        <v>0</v>
      </c>
      <c r="X318" s="113">
        <f>AVERAGE('monthly data'!BM316:BO316)</f>
        <v>0</v>
      </c>
      <c r="Y318" s="113">
        <f>AVERAGE('monthly data'!BP316:BR316)</f>
        <v>0</v>
      </c>
      <c r="Z318" s="113">
        <f>AVERAGE('monthly data'!BS316:BU316)</f>
        <v>0</v>
      </c>
      <c r="AA318" s="113">
        <f>AVERAGE('monthly data'!BV316:BX316)</f>
        <v>0</v>
      </c>
      <c r="AB318" s="113">
        <f>AVERAGE('monthly data'!BY316:CA316)</f>
        <v>0</v>
      </c>
      <c r="AC318" s="113">
        <f>AVERAGE('monthly data'!CB316:CD316)</f>
        <v>0</v>
      </c>
      <c r="AD318" s="113">
        <f>AVERAGE('monthly data'!CE316:CG316)</f>
        <v>0</v>
      </c>
      <c r="AE318" s="113" t="e">
        <f>AVERAGE('monthly data'!CH316:CJ316)</f>
        <v>#DIV/0!</v>
      </c>
      <c r="AF318" s="113" t="e">
        <f>AVERAGE('monthly data'!CK316:CM316)</f>
        <v>#DIV/0!</v>
      </c>
      <c r="AG318" s="113" t="e">
        <f>AVERAGE('monthly data'!CN316:CP316)</f>
        <v>#DIV/0!</v>
      </c>
      <c r="AH318" s="113" t="e">
        <f>AVERAGE('monthly data'!CQ316:CS316)</f>
        <v>#DIV/0!</v>
      </c>
      <c r="AI318" s="113" t="e">
        <f>AVERAGE('monthly data'!CT316:CV316)</f>
        <v>#DIV/0!</v>
      </c>
      <c r="AJ318" s="113" t="e">
        <f>AVERAGE('monthly data'!CW316:CY316)</f>
        <v>#DIV/0!</v>
      </c>
      <c r="AK318" s="113" t="e">
        <f>AVERAGE('monthly data'!CZ316:DB316)</f>
        <v>#DIV/0!</v>
      </c>
      <c r="AL318" s="113" t="e">
        <f>AVERAGE('monthly data'!DC316:DE316)</f>
        <v>#DIV/0!</v>
      </c>
      <c r="AM318" s="113" t="e">
        <f>AVERAGE('monthly data'!DF316:DH316)</f>
        <v>#DIV/0!</v>
      </c>
      <c r="AN318" s="113" t="e">
        <f>AVERAGE('monthly data'!DI316:DK316)</f>
        <v>#DIV/0!</v>
      </c>
      <c r="AO318" s="113" t="e">
        <f>AVERAGE('monthly data'!DL316:DN316)</f>
        <v>#DIV/0!</v>
      </c>
      <c r="AP318" s="113" t="e">
        <f>AVERAGE('monthly data'!DO316:DQ316)</f>
        <v>#DIV/0!</v>
      </c>
      <c r="AQ318" s="113" t="e">
        <f>AVERAGE('monthly data'!DR316:DT316)</f>
        <v>#DIV/0!</v>
      </c>
      <c r="AR318" s="113" t="e">
        <f>AVERAGE('monthly data'!DU316:DW316)</f>
        <v>#DIV/0!</v>
      </c>
      <c r="AS318" s="113" t="e">
        <f>AVERAGE('monthly data'!DX316:DZ316)</f>
        <v>#DIV/0!</v>
      </c>
      <c r="AT318" s="113" t="e">
        <f>AVERAGE('monthly data'!EA316:EC316)</f>
        <v>#DIV/0!</v>
      </c>
      <c r="AU318" s="113" t="e">
        <f>AVERAGE('monthly data'!ED316:EF316)</f>
        <v>#DIV/0!</v>
      </c>
      <c r="AV318" s="113" t="e">
        <f>AVERAGE('monthly data'!EG316:EI316)</f>
        <v>#DIV/0!</v>
      </c>
      <c r="AW318" s="113" t="e">
        <f>AVERAGE('monthly data'!EJ316:EL316)</f>
        <v>#DIV/0!</v>
      </c>
      <c r="AX318" s="113" t="e">
        <f>AVERAGE('monthly data'!EM316:EO316)</f>
        <v>#DIV/0!</v>
      </c>
      <c r="AY318" s="113" t="e">
        <f>AVERAGE('monthly data'!EP316:ER316)</f>
        <v>#DIV/0!</v>
      </c>
      <c r="AZ318" s="113" t="e">
        <f>AVERAGE('monthly data'!ES316:EU316)</f>
        <v>#DIV/0!</v>
      </c>
      <c r="BA318" s="113" t="e">
        <f>AVERAGE('monthly data'!EV316:EX316)</f>
        <v>#DIV/0!</v>
      </c>
      <c r="BB318" s="113" t="e">
        <f>AVERAGE('monthly data'!EY316:FA316)</f>
        <v>#DIV/0!</v>
      </c>
      <c r="BC318" s="113">
        <f>AVERAGE('monthly data'!FB316:FD316)</f>
        <v>1.9966666666666668</v>
      </c>
      <c r="BD318" s="113">
        <f>AVERAGE('monthly data'!FE316:FG316)</f>
        <v>6.2596666666666669</v>
      </c>
      <c r="BE318" s="113">
        <f>AVERAGE('monthly data'!FH316:FJ316)</f>
        <v>4.8576666666666668</v>
      </c>
      <c r="BF318" s="113">
        <f>AVERAGE('monthly data'!FK316:FM316)</f>
        <v>4.5686666666666662</v>
      </c>
      <c r="BG318" s="113">
        <f>AVERAGE('monthly data'!FN316:FP316)</f>
        <v>0</v>
      </c>
      <c r="BH318" s="113">
        <f>AVERAGE('monthly data'!FQ316:FS316)</f>
        <v>9.1149333333333331</v>
      </c>
      <c r="BI318" s="113">
        <f>AVERAGE('monthly data'!FT316:FV316)</f>
        <v>9.4184000000000001</v>
      </c>
      <c r="BJ318" s="113">
        <f>AVERAGE('monthly data'!FW316:FY316)</f>
        <v>8.42</v>
      </c>
      <c r="BK318" s="113">
        <f>AVERAGE('monthly data'!FZ316:GB316)</f>
        <v>8.5499999999999989</v>
      </c>
      <c r="BL318" s="113">
        <f>AVERAGE('monthly data'!GC316:GE316)</f>
        <v>7.2233333333333336</v>
      </c>
      <c r="BM318" s="113">
        <f>AVERAGE('monthly data'!GF316:GH316)</f>
        <v>7.0866666666666669</v>
      </c>
      <c r="BN318" s="113">
        <f>AVERAGE('monthly data'!GI316:GK316)</f>
        <v>6.9093333333333327</v>
      </c>
      <c r="BO318" s="113">
        <f>AVERAGE('monthly data'!GL316:GN316)</f>
        <v>6.57</v>
      </c>
      <c r="BP318" s="113">
        <f>AVERAGE('monthly data'!GO316:GQ316)</f>
        <v>6.6673333333333344</v>
      </c>
      <c r="BQ318" s="113">
        <f>AVERAGE('monthly data'!GR316:GT316)</f>
        <v>6.3453333333333335</v>
      </c>
      <c r="BR318" s="113">
        <f>AVERAGE('monthly data'!GU316:GW316)</f>
        <v>7.1769999999999996</v>
      </c>
      <c r="BS318" s="113">
        <f>AVERAGE('monthly data'!GX316:GZ316)</f>
        <v>7.4966666666666661</v>
      </c>
      <c r="BT318" s="113">
        <f>AVERAGE('monthly data'!HA316:HC316)</f>
        <v>8.4623333333333335</v>
      </c>
      <c r="BU318" s="113">
        <f>AVERAGE('monthly data'!HD316:HF316)</f>
        <v>10.80673267281693</v>
      </c>
      <c r="BV318" s="113">
        <f>AVERAGE('monthly data'!HG316:HI316)</f>
        <v>12.500666666666666</v>
      </c>
      <c r="BW318" s="113">
        <f>AVERAGE('monthly data'!HJ316:HL316)</f>
        <v>12.334422597864767</v>
      </c>
      <c r="BX318" s="113">
        <f>AVERAGE('monthly data'!HM316:HO316)</f>
        <v>11.668227937575127</v>
      </c>
      <c r="BY318" s="113">
        <f>AVERAGE('monthly data'!HP316:HR316)</f>
        <v>8.2686082750398064</v>
      </c>
      <c r="BZ318" s="113">
        <f>AVERAGE('monthly data'!HS316:HU316)</f>
        <v>5.879498245895693</v>
      </c>
      <c r="CA318" s="113">
        <f>AVERAGE('monthly data'!HV316:HX316)</f>
        <v>5.7473186991869909</v>
      </c>
      <c r="CB318" s="113">
        <f>AVERAGE('monthly data'!HY316:IA316)</f>
        <v>5.1687549804706672</v>
      </c>
      <c r="CC318" s="113">
        <f>AVERAGE('monthly data'!IB316:ID316)</f>
        <v>4.4616393788226896</v>
      </c>
      <c r="CD318" s="113">
        <f>AVERAGE('monthly data'!IE316:IG316)</f>
        <v>4.3479999999999999</v>
      </c>
      <c r="CE318" s="113">
        <f>AVERAGE('monthly data'!IH316:IJ316)</f>
        <v>3.9</v>
      </c>
      <c r="CF318" s="113">
        <f>AVERAGE('monthly data'!IK316:IM316)</f>
        <v>3.3566666666666669</v>
      </c>
      <c r="CG318" s="113">
        <f>AVERAGE('monthly data'!IN316:IP316)</f>
        <v>3.4773333333333336</v>
      </c>
      <c r="CH318" s="113">
        <f>AVERAGE('monthly data'!IQ316:IS316)</f>
        <v>4.3293333333333335</v>
      </c>
      <c r="CI318" s="113">
        <f>AVERAGE('monthly data'!IT316:IV316)</f>
        <v>5.8812904249515299</v>
      </c>
      <c r="CJ318" s="113">
        <f>AVERAGE('monthly data'!IW316:IY316)</f>
        <v>6.0101633834485453</v>
      </c>
      <c r="CK318" s="113">
        <f>AVERAGE('monthly data'!IZ316:JB316)</f>
        <v>6.6653059350785293</v>
      </c>
      <c r="CL318" s="113">
        <f>AVERAGE('monthly data'!JC316:JE316)</f>
        <v>8.4151718872908443</v>
      </c>
      <c r="CM318" s="113">
        <f>AVERAGE('monthly data'!JF316:JH316)</f>
        <v>9.1701712117928</v>
      </c>
      <c r="CN318" s="113">
        <f>AVERAGE('monthly data'!JI316:JK316)</f>
        <v>9.0471005798232103</v>
      </c>
      <c r="CO318" s="113">
        <f>AVERAGE('monthly data'!JL316:JN316)</f>
        <v>7.6714545617620642</v>
      </c>
      <c r="CP318" s="113">
        <f>AVERAGE('monthly data'!JO316:JQ316)</f>
        <v>6.7247221668504862</v>
      </c>
      <c r="CQ318" s="113">
        <f>AVERAGE('monthly data'!JR316:JT316)</f>
        <v>5.9880643274853789</v>
      </c>
      <c r="CR318" s="113">
        <f>AVERAGE('monthly data'!JU316:JW316)</f>
        <v>5.308045205157673</v>
      </c>
      <c r="CS318" s="113">
        <f>AVERAGE('monthly data'!JX316:JZ316)</f>
        <v>5.1579505108842598</v>
      </c>
      <c r="CT318" s="113">
        <f>AVERAGE('monthly data'!KA316:KC316)</f>
        <v>5.5884966857755485</v>
      </c>
      <c r="CU318" s="113">
        <f>AVERAGE('monthly data'!KD316:KF316)</f>
        <v>5.7199275083950285</v>
      </c>
      <c r="CV318" s="113">
        <f>AVERAGE('monthly data'!KG316:KI316)</f>
        <v>5.0571142352714347</v>
      </c>
      <c r="CW318" s="113">
        <f>AVERAGE('monthly data'!KJ316:KL316)</f>
        <v>5.6151372973527147</v>
      </c>
      <c r="CX318" s="113">
        <f>AVERAGE('monthly data'!KM316:KO316)</f>
        <v>5.7802491802112437</v>
      </c>
      <c r="CY318" s="113">
        <f>AVERAGE('monthly data'!KP316:KR316)</f>
        <v>6.1702202982202969</v>
      </c>
      <c r="CZ318" s="113">
        <f>AVERAGE('monthly data'!KS316:KU316)</f>
        <v>6.4249425608098312</v>
      </c>
      <c r="DA318" s="113">
        <f>AVERAGE('monthly data'!KV316:KX316)</f>
        <v>6.6576710860028392</v>
      </c>
      <c r="DB318" s="113">
        <f>AVERAGE('monthly data'!KY316:LA316)</f>
        <v>6.4270896187900908</v>
      </c>
      <c r="DC318" s="113">
        <f>AVERAGE('monthly data'!LB316:LD316)</f>
        <v>6.2673812440204228</v>
      </c>
      <c r="DD318" s="113">
        <f>AVERAGE('monthly data'!LE316:LG316)</f>
        <v>4.2702222222222197</v>
      </c>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row>
    <row r="319" spans="1:130">
      <c r="B319" s="483" t="s">
        <v>606</v>
      </c>
      <c r="C319" s="113">
        <f>AVERAGE('monthly data'!B317:D317)</f>
        <v>0</v>
      </c>
      <c r="D319" s="113">
        <f>AVERAGE('monthly data'!E317:G317)</f>
        <v>0</v>
      </c>
      <c r="E319" s="113">
        <f>AVERAGE('monthly data'!H317:J317)</f>
        <v>0</v>
      </c>
      <c r="F319" s="113">
        <f>AVERAGE('monthly data'!K317:M317)</f>
        <v>0</v>
      </c>
      <c r="G319" s="113">
        <f>AVERAGE('monthly data'!N317:P317)</f>
        <v>0</v>
      </c>
      <c r="H319" s="113">
        <f>AVERAGE('monthly data'!Q317:S317)</f>
        <v>0</v>
      </c>
      <c r="I319" s="113">
        <f>AVERAGE('monthly data'!T317:V317)</f>
        <v>0</v>
      </c>
      <c r="J319" s="113">
        <f>AVERAGE('monthly data'!W317:Y317)</f>
        <v>0</v>
      </c>
      <c r="K319" s="113">
        <f>AVERAGE('monthly data'!Z317:AB317)</f>
        <v>0</v>
      </c>
      <c r="L319" s="113">
        <f>AVERAGE('monthly data'!AC317:AE317)</f>
        <v>0</v>
      </c>
      <c r="M319" s="113">
        <f>AVERAGE('monthly data'!AF317:AH317)</f>
        <v>0</v>
      </c>
      <c r="N319" s="113">
        <f>AVERAGE('monthly data'!AI317:AK317)</f>
        <v>0</v>
      </c>
      <c r="O319" s="113">
        <f>AVERAGE('monthly data'!AL317:AN317)</f>
        <v>0</v>
      </c>
      <c r="P319" s="113">
        <f>AVERAGE('monthly data'!AO317:AQ317)</f>
        <v>0</v>
      </c>
      <c r="Q319" s="113">
        <f>AVERAGE('monthly data'!AR317:AT317)</f>
        <v>0</v>
      </c>
      <c r="R319" s="113">
        <f>AVERAGE('monthly data'!AU317:AW317)</f>
        <v>0</v>
      </c>
      <c r="S319" s="113">
        <f>AVERAGE('monthly data'!AX317:AZ317)</f>
        <v>0</v>
      </c>
      <c r="T319" s="113">
        <f>AVERAGE('monthly data'!BA317:BC317)</f>
        <v>0</v>
      </c>
      <c r="U319" s="113">
        <f>AVERAGE('monthly data'!BD317:BF317)</f>
        <v>0</v>
      </c>
      <c r="V319" s="113">
        <f>AVERAGE('monthly data'!BG317:BI317)</f>
        <v>0</v>
      </c>
      <c r="W319" s="113">
        <f>AVERAGE('monthly data'!BJ317:BL317)</f>
        <v>0</v>
      </c>
      <c r="X319" s="113">
        <f>AVERAGE('monthly data'!BM317:BO317)</f>
        <v>0</v>
      </c>
      <c r="Y319" s="113">
        <f>AVERAGE('monthly data'!BP317:BR317)</f>
        <v>0</v>
      </c>
      <c r="Z319" s="113">
        <f>AVERAGE('monthly data'!BS317:BU317)</f>
        <v>0</v>
      </c>
      <c r="AA319" s="113">
        <f>AVERAGE('monthly data'!BV317:BX317)</f>
        <v>0</v>
      </c>
      <c r="AB319" s="113">
        <f>AVERAGE('monthly data'!BY317:CA317)</f>
        <v>0</v>
      </c>
      <c r="AC319" s="113">
        <f>AVERAGE('monthly data'!CB317:CD317)</f>
        <v>0</v>
      </c>
      <c r="AD319" s="113">
        <f>AVERAGE('monthly data'!CE317:CG317)</f>
        <v>0</v>
      </c>
      <c r="AE319" s="113" t="e">
        <f>AVERAGE('monthly data'!CH317:CJ317)</f>
        <v>#DIV/0!</v>
      </c>
      <c r="AF319" s="113" t="e">
        <f>AVERAGE('monthly data'!CK317:CM317)</f>
        <v>#DIV/0!</v>
      </c>
      <c r="AG319" s="113" t="e">
        <f>AVERAGE('monthly data'!CN317:CP317)</f>
        <v>#DIV/0!</v>
      </c>
      <c r="AH319" s="113" t="e">
        <f>AVERAGE('monthly data'!CQ317:CS317)</f>
        <v>#DIV/0!</v>
      </c>
      <c r="AI319" s="113" t="e">
        <f>AVERAGE('monthly data'!CT317:CV317)</f>
        <v>#DIV/0!</v>
      </c>
      <c r="AJ319" s="113" t="e">
        <f>AVERAGE('monthly data'!CW317:CY317)</f>
        <v>#DIV/0!</v>
      </c>
      <c r="AK319" s="113" t="e">
        <f>AVERAGE('monthly data'!CZ317:DB317)</f>
        <v>#DIV/0!</v>
      </c>
      <c r="AL319" s="113" t="e">
        <f>AVERAGE('monthly data'!DC317:DE317)</f>
        <v>#DIV/0!</v>
      </c>
      <c r="AM319" s="113" t="e">
        <f>AVERAGE('monthly data'!DF317:DH317)</f>
        <v>#DIV/0!</v>
      </c>
      <c r="AN319" s="113" t="e">
        <f>AVERAGE('monthly data'!DI317:DK317)</f>
        <v>#DIV/0!</v>
      </c>
      <c r="AO319" s="113" t="e">
        <f>AVERAGE('monthly data'!DL317:DN317)</f>
        <v>#DIV/0!</v>
      </c>
      <c r="AP319" s="113" t="e">
        <f>AVERAGE('monthly data'!DO317:DQ317)</f>
        <v>#DIV/0!</v>
      </c>
      <c r="AQ319" s="113" t="e">
        <f>AVERAGE('monthly data'!DR317:DT317)</f>
        <v>#DIV/0!</v>
      </c>
      <c r="AR319" s="113" t="e">
        <f>AVERAGE('monthly data'!DU317:DW317)</f>
        <v>#DIV/0!</v>
      </c>
      <c r="AS319" s="113" t="e">
        <f>AVERAGE('monthly data'!DX317:DZ317)</f>
        <v>#DIV/0!</v>
      </c>
      <c r="AT319" s="113" t="e">
        <f>AVERAGE('monthly data'!EA317:EC317)</f>
        <v>#DIV/0!</v>
      </c>
      <c r="AU319" s="113" t="e">
        <f>AVERAGE('monthly data'!ED317:EF317)</f>
        <v>#DIV/0!</v>
      </c>
      <c r="AV319" s="113" t="e">
        <f>AVERAGE('monthly data'!EG317:EI317)</f>
        <v>#DIV/0!</v>
      </c>
      <c r="AW319" s="113" t="e">
        <f>AVERAGE('monthly data'!EJ317:EL317)</f>
        <v>#DIV/0!</v>
      </c>
      <c r="AX319" s="113" t="e">
        <f>AVERAGE('monthly data'!EM317:EO317)</f>
        <v>#DIV/0!</v>
      </c>
      <c r="AY319" s="113" t="e">
        <f>AVERAGE('monthly data'!EP317:ER317)</f>
        <v>#DIV/0!</v>
      </c>
      <c r="AZ319" s="113" t="e">
        <f>AVERAGE('monthly data'!ES317:EU317)</f>
        <v>#DIV/0!</v>
      </c>
      <c r="BA319" s="113" t="e">
        <f>AVERAGE('monthly data'!EV317:EX317)</f>
        <v>#DIV/0!</v>
      </c>
      <c r="BB319" s="113" t="e">
        <f>AVERAGE('monthly data'!EY317:FA317)</f>
        <v>#DIV/0!</v>
      </c>
      <c r="BC319" s="113">
        <f>AVERAGE('monthly data'!FB317:FD317)</f>
        <v>2.2290000000000001</v>
      </c>
      <c r="BD319" s="113">
        <f>AVERAGE('monthly data'!FE317:FG317)</f>
        <v>2.3603333333333336</v>
      </c>
      <c r="BE319" s="113">
        <f>AVERAGE('monthly data'!FH317:FJ317)</f>
        <v>2.5</v>
      </c>
      <c r="BF319" s="113">
        <f>AVERAGE('monthly data'!FK317:FM317)</f>
        <v>0</v>
      </c>
      <c r="BG319" s="113">
        <f>AVERAGE('monthly data'!FN317:FP317)</f>
        <v>0</v>
      </c>
      <c r="BH319" s="113">
        <f>AVERAGE('monthly data'!FQ317:FS317)</f>
        <v>0</v>
      </c>
      <c r="BI319" s="113">
        <f>AVERAGE('monthly data'!FT317:FV317)</f>
        <v>7.6073333333333339</v>
      </c>
      <c r="BJ319" s="113">
        <f>AVERAGE('monthly data'!FW317:FY317)</f>
        <v>8.4395000000000007</v>
      </c>
      <c r="BK319" s="113">
        <f>AVERAGE('monthly data'!FZ317:GB317)</f>
        <v>6.1366666666666667</v>
      </c>
      <c r="BL319" s="113">
        <f>AVERAGE('monthly data'!GC317:GE317)</f>
        <v>8.33</v>
      </c>
      <c r="BM319" s="113">
        <f>AVERAGE('monthly data'!GF317:GH317)</f>
        <v>5.12</v>
      </c>
      <c r="BN319" s="113">
        <f>AVERAGE('monthly data'!GI317:GK317)</f>
        <v>7.3266666666666671</v>
      </c>
      <c r="BO319" s="113">
        <f>AVERAGE('monthly data'!GL317:GN317)</f>
        <v>7.2590000000000003</v>
      </c>
      <c r="BP319" s="113">
        <f>AVERAGE('monthly data'!GO317:GQ317)</f>
        <v>7.1146666666666674</v>
      </c>
      <c r="BQ319" s="113">
        <f>AVERAGE('monthly data'!GR317:GT317)</f>
        <v>7.0760000000000005</v>
      </c>
      <c r="BR319" s="113">
        <f>AVERAGE('monthly data'!GU317:GW317)</f>
        <v>7.5143333333333331</v>
      </c>
      <c r="BS319" s="113">
        <f>AVERAGE('monthly data'!GX317:GZ317)</f>
        <v>7.6803333333333335</v>
      </c>
      <c r="BT319" s="113">
        <f>AVERAGE('monthly data'!HA317:HC317)</f>
        <v>8.5576666666666679</v>
      </c>
      <c r="BU319" s="113">
        <f>AVERAGE('monthly data'!HD317:HF317)</f>
        <v>11.279038792501328</v>
      </c>
      <c r="BV319" s="113">
        <f>AVERAGE('monthly data'!HG317:HI317)</f>
        <v>12.685666666666668</v>
      </c>
      <c r="BW319" s="113">
        <f>AVERAGE('monthly data'!HJ317:HL317)</f>
        <v>12.693776676924616</v>
      </c>
      <c r="BX319" s="113">
        <f>AVERAGE('monthly data'!HM317:HO317)</f>
        <v>12.197689408369408</v>
      </c>
      <c r="BY319" s="113">
        <f>AVERAGE('monthly data'!HP317:HR317)</f>
        <v>8.7332410281573463</v>
      </c>
      <c r="BZ319" s="113">
        <f>AVERAGE('monthly data'!HS317:HU317)</f>
        <v>6.3020330823529411</v>
      </c>
      <c r="CA319" s="113">
        <f>AVERAGE('monthly data'!HV317:HX317)</f>
        <v>6.5760555246584085</v>
      </c>
      <c r="CB319" s="113">
        <f>AVERAGE('monthly data'!HY317:IA317)</f>
        <v>6.0904273772204824</v>
      </c>
      <c r="CC319" s="113">
        <f>AVERAGE('monthly data'!IB317:ID317)</f>
        <v>5.0981148822600071</v>
      </c>
      <c r="CD319" s="113">
        <f>AVERAGE('monthly data'!IE317:IG317)</f>
        <v>5.0403333333333338</v>
      </c>
      <c r="CE319" s="113">
        <f>AVERAGE('monthly data'!IH317:IJ317)</f>
        <v>4.8246666666666664</v>
      </c>
      <c r="CF319" s="113">
        <f>AVERAGE('monthly data'!IK317:IM317)</f>
        <v>4.3063333333333338</v>
      </c>
      <c r="CG319" s="113">
        <f>AVERAGE('monthly data'!IN317:IP317)</f>
        <v>4.4426666666666668</v>
      </c>
      <c r="CH319" s="113">
        <f>AVERAGE('monthly data'!IQ317:IS317)</f>
        <v>5.2280000000000006</v>
      </c>
      <c r="CI319" s="113">
        <f>AVERAGE('monthly data'!IT317:IV317)</f>
        <v>6.1839896794871789</v>
      </c>
      <c r="CJ319" s="113">
        <f>AVERAGE('monthly data'!IW317:IY317)</f>
        <v>6.3538492661334596</v>
      </c>
      <c r="CK319" s="113">
        <f>AVERAGE('monthly data'!IZ317:JB317)</f>
        <v>6.9348170550032577</v>
      </c>
      <c r="CL319" s="113">
        <f>AVERAGE('monthly data'!JC317:JE317)</f>
        <v>8.5174093747135728</v>
      </c>
      <c r="CM319" s="113">
        <f>AVERAGE('monthly data'!JF317:JH317)</f>
        <v>9.3829947555144226</v>
      </c>
      <c r="CN319" s="113">
        <f>AVERAGE('monthly data'!JI317:JK317)</f>
        <v>9.3666308612428928</v>
      </c>
      <c r="CO319" s="113">
        <f>AVERAGE('monthly data'!JL317:JN317)</f>
        <v>8.7497784607077733</v>
      </c>
      <c r="CP319" s="113">
        <f>AVERAGE('monthly data'!JO317:JQ317)</f>
        <v>7.9933268008644118</v>
      </c>
      <c r="CQ319" s="113">
        <f>AVERAGE('monthly data'!JR317:JT317)</f>
        <v>7.2623385532788758</v>
      </c>
      <c r="CR319" s="113">
        <f>AVERAGE('monthly data'!JU317:JW317)</f>
        <v>6.4068579781734849</v>
      </c>
      <c r="CS319" s="113">
        <f>AVERAGE('monthly data'!JX317:JZ317)</f>
        <v>6.454172923976139</v>
      </c>
      <c r="CT319" s="113">
        <f>AVERAGE('monthly data'!KA317:KC317)</f>
        <v>6.8556503208392732</v>
      </c>
      <c r="CU319" s="113">
        <f>AVERAGE('monthly data'!KD317:KF317)</f>
        <v>7.553248072304247</v>
      </c>
      <c r="CV319" s="113">
        <f>AVERAGE('monthly data'!KG317:KI317)</f>
        <v>7.0938657674819297</v>
      </c>
      <c r="CW319" s="113">
        <f>AVERAGE('monthly data'!KJ317:KL317)</f>
        <v>7.3109364940681827</v>
      </c>
      <c r="CX319" s="113">
        <f>AVERAGE('monthly data'!KM317:KO317)</f>
        <v>6.651026444404164</v>
      </c>
      <c r="CY319" s="113">
        <f>AVERAGE('monthly data'!KP317:KR317)</f>
        <v>6.8272531178257951</v>
      </c>
      <c r="CZ319" s="113">
        <f>AVERAGE('monthly data'!KS317:KU317)</f>
        <v>6.7093232323232312</v>
      </c>
      <c r="DA319" s="113">
        <f>AVERAGE('monthly data'!KV317:KX317)</f>
        <v>6.9323320344698374</v>
      </c>
      <c r="DB319" s="113">
        <f>AVERAGE('monthly data'!KY317:LA317)</f>
        <v>6.8517544271975543</v>
      </c>
      <c r="DC319" s="113">
        <f>AVERAGE('monthly data'!LB317:LD317)</f>
        <v>7.2630544807849295</v>
      </c>
      <c r="DD319" s="113">
        <f>AVERAGE('monthly data'!LE317:LG317)</f>
        <v>4.8847777777777743</v>
      </c>
      <c r="DE319" s="113"/>
      <c r="DF319" s="113"/>
      <c r="DG319" s="113"/>
      <c r="DH319" s="113"/>
      <c r="DI319" s="113"/>
      <c r="DJ319" s="113"/>
      <c r="DK319" s="113"/>
      <c r="DL319" s="113"/>
      <c r="DM319" s="113"/>
      <c r="DN319" s="113"/>
      <c r="DO319" s="113"/>
      <c r="DP319" s="113"/>
      <c r="DQ319" s="113"/>
      <c r="DR319" s="113"/>
      <c r="DS319" s="113"/>
      <c r="DT319" s="113"/>
      <c r="DU319" s="113"/>
      <c r="DV319" s="113"/>
      <c r="DW319" s="113"/>
      <c r="DX319" s="113"/>
      <c r="DY319" s="113"/>
      <c r="DZ319" s="113"/>
    </row>
    <row r="320" spans="1:130">
      <c r="B320" s="483" t="s">
        <v>607</v>
      </c>
      <c r="C320" s="113">
        <f>AVERAGE('monthly data'!B318:D318)</f>
        <v>0</v>
      </c>
      <c r="D320" s="113">
        <f>AVERAGE('monthly data'!E318:G318)</f>
        <v>0</v>
      </c>
      <c r="E320" s="113">
        <f>AVERAGE('monthly data'!H318:J318)</f>
        <v>0</v>
      </c>
      <c r="F320" s="113">
        <f>AVERAGE('monthly data'!K318:M318)</f>
        <v>0</v>
      </c>
      <c r="G320" s="113">
        <f>AVERAGE('monthly data'!N318:P318)</f>
        <v>0</v>
      </c>
      <c r="H320" s="113">
        <f>AVERAGE('monthly data'!Q318:S318)</f>
        <v>0</v>
      </c>
      <c r="I320" s="113">
        <f>AVERAGE('monthly data'!T318:V318)</f>
        <v>0</v>
      </c>
      <c r="J320" s="113">
        <f>AVERAGE('monthly data'!W318:Y318)</f>
        <v>0</v>
      </c>
      <c r="K320" s="113">
        <f>AVERAGE('monthly data'!Z318:AB318)</f>
        <v>0</v>
      </c>
      <c r="L320" s="113">
        <f>AVERAGE('monthly data'!AC318:AE318)</f>
        <v>0</v>
      </c>
      <c r="M320" s="113">
        <f>AVERAGE('monthly data'!AF318:AH318)</f>
        <v>0</v>
      </c>
      <c r="N320" s="113">
        <f>AVERAGE('monthly data'!AI318:AK318)</f>
        <v>0</v>
      </c>
      <c r="O320" s="113">
        <f>AVERAGE('monthly data'!AL318:AN318)</f>
        <v>0</v>
      </c>
      <c r="P320" s="113">
        <f>AVERAGE('monthly data'!AO318:AQ318)</f>
        <v>0</v>
      </c>
      <c r="Q320" s="113">
        <f>AVERAGE('monthly data'!AR318:AT318)</f>
        <v>0</v>
      </c>
      <c r="R320" s="113">
        <f>AVERAGE('monthly data'!AU318:AW318)</f>
        <v>0</v>
      </c>
      <c r="S320" s="113">
        <f>AVERAGE('monthly data'!AX318:AZ318)</f>
        <v>0</v>
      </c>
      <c r="T320" s="113">
        <f>AVERAGE('monthly data'!BA318:BC318)</f>
        <v>0</v>
      </c>
      <c r="U320" s="113">
        <f>AVERAGE('monthly data'!BD318:BF318)</f>
        <v>0</v>
      </c>
      <c r="V320" s="113">
        <f>AVERAGE('monthly data'!BG318:BI318)</f>
        <v>0</v>
      </c>
      <c r="W320" s="113">
        <f>AVERAGE('monthly data'!BJ318:BL318)</f>
        <v>0</v>
      </c>
      <c r="X320" s="113">
        <f>AVERAGE('monthly data'!BM318:BO318)</f>
        <v>0</v>
      </c>
      <c r="Y320" s="113">
        <f>AVERAGE('monthly data'!BP318:BR318)</f>
        <v>0</v>
      </c>
      <c r="Z320" s="113">
        <f>AVERAGE('monthly data'!BS318:BU318)</f>
        <v>0</v>
      </c>
      <c r="AA320" s="113">
        <f>AVERAGE('monthly data'!BV318:BX318)</f>
        <v>0</v>
      </c>
      <c r="AB320" s="113">
        <f>AVERAGE('monthly data'!BY318:CA318)</f>
        <v>0</v>
      </c>
      <c r="AC320" s="113">
        <f>AVERAGE('monthly data'!CB318:CD318)</f>
        <v>0</v>
      </c>
      <c r="AD320" s="113">
        <f>AVERAGE('monthly data'!CE318:CG318)</f>
        <v>0</v>
      </c>
      <c r="AE320" s="113" t="e">
        <f>AVERAGE('monthly data'!CH318:CJ318)</f>
        <v>#DIV/0!</v>
      </c>
      <c r="AF320" s="113" t="e">
        <f>AVERAGE('monthly data'!CK318:CM318)</f>
        <v>#DIV/0!</v>
      </c>
      <c r="AG320" s="113" t="e">
        <f>AVERAGE('monthly data'!CN318:CP318)</f>
        <v>#DIV/0!</v>
      </c>
      <c r="AH320" s="113" t="e">
        <f>AVERAGE('monthly data'!CQ318:CS318)</f>
        <v>#DIV/0!</v>
      </c>
      <c r="AI320" s="113" t="e">
        <f>AVERAGE('monthly data'!CT318:CV318)</f>
        <v>#DIV/0!</v>
      </c>
      <c r="AJ320" s="113" t="e">
        <f>AVERAGE('monthly data'!CW318:CY318)</f>
        <v>#DIV/0!</v>
      </c>
      <c r="AK320" s="113" t="e">
        <f>AVERAGE('monthly data'!CZ318:DB318)</f>
        <v>#DIV/0!</v>
      </c>
      <c r="AL320" s="113" t="e">
        <f>AVERAGE('monthly data'!DC318:DE318)</f>
        <v>#DIV/0!</v>
      </c>
      <c r="AM320" s="113" t="e">
        <f>AVERAGE('monthly data'!DF318:DH318)</f>
        <v>#DIV/0!</v>
      </c>
      <c r="AN320" s="113" t="e">
        <f>AVERAGE('monthly data'!DI318:DK318)</f>
        <v>#DIV/0!</v>
      </c>
      <c r="AO320" s="113" t="e">
        <f>AVERAGE('monthly data'!DL318:DN318)</f>
        <v>#DIV/0!</v>
      </c>
      <c r="AP320" s="113" t="e">
        <f>AVERAGE('monthly data'!DO318:DQ318)</f>
        <v>#DIV/0!</v>
      </c>
      <c r="AQ320" s="113" t="e">
        <f>AVERAGE('monthly data'!DR318:DT318)</f>
        <v>#DIV/0!</v>
      </c>
      <c r="AR320" s="113" t="e">
        <f>AVERAGE('monthly data'!DU318:DW318)</f>
        <v>#DIV/0!</v>
      </c>
      <c r="AS320" s="113" t="e">
        <f>AVERAGE('monthly data'!DX318:DZ318)</f>
        <v>#DIV/0!</v>
      </c>
      <c r="AT320" s="113" t="e">
        <f>AVERAGE('monthly data'!EA318:EC318)</f>
        <v>#DIV/0!</v>
      </c>
      <c r="AU320" s="113" t="e">
        <f>AVERAGE('monthly data'!ED318:EF318)</f>
        <v>#DIV/0!</v>
      </c>
      <c r="AV320" s="113" t="e">
        <f>AVERAGE('monthly data'!EG318:EI318)</f>
        <v>#DIV/0!</v>
      </c>
      <c r="AW320" s="113" t="e">
        <f>AVERAGE('monthly data'!EJ318:EL318)</f>
        <v>#DIV/0!</v>
      </c>
      <c r="AX320" s="113" t="e">
        <f>AVERAGE('monthly data'!EM318:EO318)</f>
        <v>#DIV/0!</v>
      </c>
      <c r="AY320" s="113" t="e">
        <f>AVERAGE('monthly data'!EP318:ER318)</f>
        <v>#DIV/0!</v>
      </c>
      <c r="AZ320" s="113" t="e">
        <f>AVERAGE('monthly data'!ES318:EU318)</f>
        <v>#DIV/0!</v>
      </c>
      <c r="BA320" s="113" t="e">
        <f>AVERAGE('monthly data'!EV318:EX318)</f>
        <v>#DIV/0!</v>
      </c>
      <c r="BB320" s="113" t="e">
        <f>AVERAGE('monthly data'!EY318:FA318)</f>
        <v>#DIV/0!</v>
      </c>
      <c r="BC320" s="113">
        <f>AVERAGE('monthly data'!FB318:FD318)</f>
        <v>0</v>
      </c>
      <c r="BD320" s="113">
        <f>AVERAGE('monthly data'!FE318:FG318)</f>
        <v>4.6759999999999993</v>
      </c>
      <c r="BE320" s="113">
        <f>AVERAGE('monthly data'!FH318:FJ318)</f>
        <v>0</v>
      </c>
      <c r="BF320" s="113">
        <f>AVERAGE('monthly data'!FK318:FM318)</f>
        <v>0</v>
      </c>
      <c r="BG320" s="113">
        <f>AVERAGE('monthly data'!FN318:FP318)</f>
        <v>0</v>
      </c>
      <c r="BH320" s="113">
        <f>AVERAGE('monthly data'!FQ318:FS318)</f>
        <v>0</v>
      </c>
      <c r="BI320" s="113">
        <f>AVERAGE('monthly data'!FT318:FV318)</f>
        <v>0</v>
      </c>
      <c r="BJ320" s="113">
        <f>AVERAGE('monthly data'!FW318:FY318)</f>
        <v>0</v>
      </c>
      <c r="BK320" s="113">
        <f>AVERAGE('monthly data'!FZ318:GB318)</f>
        <v>0</v>
      </c>
      <c r="BL320" s="113">
        <f>AVERAGE('monthly data'!GC318:GE318)</f>
        <v>3</v>
      </c>
      <c r="BM320" s="113">
        <f>AVERAGE('monthly data'!GF318:GH318)</f>
        <v>2.9499999999999997</v>
      </c>
      <c r="BN320" s="113">
        <f>AVERAGE('monthly data'!GI318:GK318)</f>
        <v>7.7913333333333341</v>
      </c>
      <c r="BO320" s="113">
        <f>AVERAGE('monthly data'!GL318:GN318)</f>
        <v>7.5366666666666662</v>
      </c>
      <c r="BP320" s="113">
        <f>AVERAGE('monthly data'!GO318:GQ318)</f>
        <v>7.3024999999999993</v>
      </c>
      <c r="BQ320" s="113">
        <f>AVERAGE('monthly data'!GR318:GT318)</f>
        <v>7.03</v>
      </c>
      <c r="BR320" s="113">
        <f>AVERAGE('monthly data'!GU318:GW318)</f>
        <v>8.1003333333333334</v>
      </c>
      <c r="BS320" s="113">
        <f>AVERAGE('monthly data'!GX318:GZ318)</f>
        <v>8.059333333333333</v>
      </c>
      <c r="BT320" s="113">
        <f>AVERAGE('monthly data'!HA318:HC318)</f>
        <v>8.8136666666666663</v>
      </c>
      <c r="BU320" s="113">
        <f>AVERAGE('monthly data'!HD318:HF318)</f>
        <v>12.1755</v>
      </c>
      <c r="BV320" s="113">
        <f>AVERAGE('monthly data'!HG318:HI318)</f>
        <v>0</v>
      </c>
      <c r="BW320" s="113">
        <f>AVERAGE('monthly data'!HJ318:HL318)</f>
        <v>4.2666666666666666</v>
      </c>
      <c r="BX320" s="113">
        <f>AVERAGE('monthly data'!HM318:HO318)</f>
        <v>12.446654166666667</v>
      </c>
      <c r="BY320" s="113">
        <f>AVERAGE('monthly data'!HP318:HR318)</f>
        <v>9.2754999999999992</v>
      </c>
      <c r="BZ320" s="113">
        <f>AVERAGE('monthly data'!HS318:HU318)</f>
        <v>6.9941666666666658</v>
      </c>
      <c r="CA320" s="113">
        <f>AVERAGE('monthly data'!HV318:HX318)</f>
        <v>8.1267611111111133</v>
      </c>
      <c r="CB320" s="113">
        <f>AVERAGE('monthly data'!HY318:IA318)</f>
        <v>7.2340933333333339</v>
      </c>
      <c r="CC320" s="113">
        <f>AVERAGE('monthly data'!IB318:ID318)</f>
        <v>6.4355499999999992</v>
      </c>
      <c r="CD320" s="113">
        <f>AVERAGE('monthly data'!IE318:IG318)</f>
        <v>6.280333333333334</v>
      </c>
      <c r="CE320" s="113">
        <f>AVERAGE('monthly data'!IH318:IJ318)</f>
        <v>5.5903333333333336</v>
      </c>
      <c r="CF320" s="113">
        <f>AVERAGE('monthly data'!IK318:IM318)</f>
        <v>5.2533333333333339</v>
      </c>
      <c r="CG320" s="113">
        <f>AVERAGE('monthly data'!IN318:IP318)</f>
        <v>6.0733333333333333</v>
      </c>
      <c r="CH320" s="113">
        <f>AVERAGE('monthly data'!IQ318:IS318)</f>
        <v>7.1119999999999992</v>
      </c>
      <c r="CI320" s="113">
        <f>AVERAGE('monthly data'!IT318:IV318)</f>
        <v>8.3307777995688106</v>
      </c>
      <c r="CJ320" s="113">
        <f>AVERAGE('monthly data'!IW318:IY318)</f>
        <v>8.5960520319584131</v>
      </c>
      <c r="CK320" s="113">
        <f>AVERAGE('monthly data'!IZ318:JB318)</f>
        <v>9.3460635632692028</v>
      </c>
      <c r="CL320" s="113">
        <f>AVERAGE('monthly data'!JC318:JE318)</f>
        <v>9.7770270704336397</v>
      </c>
      <c r="CM320" s="113">
        <f>AVERAGE('monthly data'!JF318:JH318)</f>
        <v>9.9392071039366883</v>
      </c>
      <c r="CN320" s="113">
        <f>AVERAGE('monthly data'!JI318:JK318)</f>
        <v>9.7635831879086101</v>
      </c>
      <c r="CO320" s="113">
        <f>AVERAGE('monthly data'!JL318:JN318)</f>
        <v>9.1015370737701371</v>
      </c>
      <c r="CP320" s="113">
        <f>AVERAGE('monthly data'!JO318:JQ318)</f>
        <v>8.4707835362096287</v>
      </c>
      <c r="CQ320" s="113">
        <f>AVERAGE('monthly data'!JR318:JT318)</f>
        <v>8.044748221553121</v>
      </c>
      <c r="CR320" s="113">
        <f>AVERAGE('monthly data'!JU318:JW318)</f>
        <v>6.577042627285163</v>
      </c>
      <c r="CS320" s="113">
        <f>AVERAGE('monthly data'!JX318:JZ318)</f>
        <v>6.7738813601943511</v>
      </c>
      <c r="CT320" s="113">
        <f>AVERAGE('monthly data'!KA318:KC318)</f>
        <v>7.434456292018802</v>
      </c>
      <c r="CU320" s="113">
        <f>AVERAGE('monthly data'!KD318:KF318)</f>
        <v>8.5880834712994893</v>
      </c>
      <c r="CV320" s="113">
        <f>AVERAGE('monthly data'!KG318:KI318)</f>
        <v>7.8753780414585171</v>
      </c>
      <c r="CW320" s="113">
        <f>AVERAGE('monthly data'!KJ318:KL318)</f>
        <v>8.0144358739174866</v>
      </c>
      <c r="CX320" s="113">
        <f>AVERAGE('monthly data'!KM318:KO318)</f>
        <v>7.4741856945742144</v>
      </c>
      <c r="CY320" s="113">
        <f>AVERAGE('monthly data'!KP318:KR318)</f>
        <v>7.2924170410127198</v>
      </c>
      <c r="CZ320" s="113">
        <f>AVERAGE('monthly data'!KS318:KU318)</f>
        <v>7.8866051220702547</v>
      </c>
      <c r="DA320" s="113">
        <f>AVERAGE('monthly data'!KV318:KX318)</f>
        <v>8.1351814886064577</v>
      </c>
      <c r="DB320" s="113">
        <f>AVERAGE('monthly data'!KY318:LA318)</f>
        <v>7.9808523065486696</v>
      </c>
      <c r="DC320" s="113">
        <f>AVERAGE('monthly data'!LB318:LD318)</f>
        <v>8.14782918489386</v>
      </c>
      <c r="DD320" s="113">
        <f>AVERAGE('monthly data'!LE318:LG318)</f>
        <v>5.7138862735581979</v>
      </c>
      <c r="DE320" s="113"/>
      <c r="DF320" s="113"/>
      <c r="DG320" s="113"/>
      <c r="DH320" s="113"/>
      <c r="DI320" s="113"/>
      <c r="DJ320" s="113"/>
      <c r="DK320" s="113"/>
      <c r="DL320" s="113"/>
      <c r="DM320" s="113"/>
      <c r="DN320" s="113"/>
      <c r="DO320" s="113"/>
      <c r="DP320" s="113"/>
      <c r="DQ320" s="113"/>
      <c r="DR320" s="113"/>
      <c r="DS320" s="113"/>
      <c r="DT320" s="113"/>
      <c r="DU320" s="113"/>
      <c r="DV320" s="113"/>
      <c r="DW320" s="113"/>
      <c r="DX320" s="113"/>
      <c r="DY320" s="113"/>
      <c r="DZ320" s="113"/>
    </row>
    <row r="321" spans="1:130" s="216" customFormat="1">
      <c r="B321" s="484" t="s">
        <v>608</v>
      </c>
      <c r="C321" s="217">
        <f>AVERAGE('monthly data'!B319:D319)</f>
        <v>0</v>
      </c>
      <c r="D321" s="217">
        <f>AVERAGE('monthly data'!E319:G319)</f>
        <v>0</v>
      </c>
      <c r="E321" s="217">
        <f>AVERAGE('monthly data'!H319:J319)</f>
        <v>0</v>
      </c>
      <c r="F321" s="217">
        <f>AVERAGE('monthly data'!K319:M319)</f>
        <v>0</v>
      </c>
      <c r="G321" s="217">
        <f>AVERAGE('monthly data'!N319:P319)</f>
        <v>0</v>
      </c>
      <c r="H321" s="217">
        <f>AVERAGE('monthly data'!Q319:S319)</f>
        <v>0</v>
      </c>
      <c r="I321" s="217">
        <f>AVERAGE('monthly data'!T319:V319)</f>
        <v>0</v>
      </c>
      <c r="J321" s="217">
        <f>AVERAGE('monthly data'!W319:Y319)</f>
        <v>0</v>
      </c>
      <c r="K321" s="217">
        <f>AVERAGE('monthly data'!Z319:AB319)</f>
        <v>0</v>
      </c>
      <c r="L321" s="217">
        <f>AVERAGE('monthly data'!AC319:AE319)</f>
        <v>0</v>
      </c>
      <c r="M321" s="217">
        <f>AVERAGE('monthly data'!AF319:AH319)</f>
        <v>0</v>
      </c>
      <c r="N321" s="217">
        <f>AVERAGE('monthly data'!AI319:AK319)</f>
        <v>0</v>
      </c>
      <c r="O321" s="217">
        <f>AVERAGE('monthly data'!AL319:AN319)</f>
        <v>0</v>
      </c>
      <c r="P321" s="217">
        <f>AVERAGE('monthly data'!AO319:AQ319)</f>
        <v>0</v>
      </c>
      <c r="Q321" s="217">
        <f>AVERAGE('monthly data'!AR319:AT319)</f>
        <v>0</v>
      </c>
      <c r="R321" s="217">
        <f>AVERAGE('monthly data'!AU319:AW319)</f>
        <v>0</v>
      </c>
      <c r="S321" s="217">
        <f>AVERAGE('monthly data'!AX319:AZ319)</f>
        <v>0</v>
      </c>
      <c r="T321" s="217">
        <f>AVERAGE('monthly data'!BA319:BC319)</f>
        <v>0</v>
      </c>
      <c r="U321" s="217">
        <f>AVERAGE('monthly data'!BD319:BF319)</f>
        <v>0</v>
      </c>
      <c r="V321" s="217">
        <f>AVERAGE('monthly data'!BG319:BI319)</f>
        <v>0</v>
      </c>
      <c r="W321" s="217">
        <f>AVERAGE('monthly data'!BJ319:BL319)</f>
        <v>0</v>
      </c>
      <c r="X321" s="217">
        <f>AVERAGE('monthly data'!BM319:BO319)</f>
        <v>0</v>
      </c>
      <c r="Y321" s="217">
        <f>AVERAGE('monthly data'!BP319:BR319)</f>
        <v>0</v>
      </c>
      <c r="Z321" s="217">
        <f>AVERAGE('monthly data'!BS319:BU319)</f>
        <v>0</v>
      </c>
      <c r="AA321" s="217">
        <f>AVERAGE('monthly data'!BV319:BX319)</f>
        <v>0</v>
      </c>
      <c r="AB321" s="217">
        <f>AVERAGE('monthly data'!BY319:CA319)</f>
        <v>0</v>
      </c>
      <c r="AC321" s="217">
        <f>AVERAGE('monthly data'!CB319:CD319)</f>
        <v>0</v>
      </c>
      <c r="AD321" s="217">
        <f>AVERAGE('monthly data'!CE319:CG319)</f>
        <v>0</v>
      </c>
      <c r="AE321" s="217">
        <f>AVERAGE('monthly data'!CH319:CJ319)</f>
        <v>9.0866666666666678</v>
      </c>
      <c r="AF321" s="217">
        <f>AVERAGE('monthly data'!CK319:CM319)</f>
        <v>8.2700000000000014</v>
      </c>
      <c r="AG321" s="217">
        <f>AVERAGE('monthly data'!CN319:CP319)</f>
        <v>9.8033333333333328</v>
      </c>
      <c r="AH321" s="217">
        <f>AVERAGE('monthly data'!CQ319:CS319)</f>
        <v>10.200000000000001</v>
      </c>
      <c r="AI321" s="217">
        <f>AVERAGE('monthly data'!CT319:CV319)</f>
        <v>10.516666666666667</v>
      </c>
      <c r="AJ321" s="217">
        <f>AVERAGE('monthly data'!CW319:CY319)</f>
        <v>10.606666666666667</v>
      </c>
      <c r="AK321" s="217">
        <f>AVERAGE('monthly data'!CZ319:DB319)</f>
        <v>11.216666666666667</v>
      </c>
      <c r="AL321" s="217">
        <f>AVERAGE('monthly data'!DC319:DE319)</f>
        <v>12.61</v>
      </c>
      <c r="AM321" s="217">
        <f>AVERAGE('monthly data'!DF319:DH319)</f>
        <v>12.363333333333332</v>
      </c>
      <c r="AN321" s="217">
        <f>AVERAGE('monthly data'!DI319:DK319)</f>
        <v>12.46</v>
      </c>
      <c r="AO321" s="217">
        <f>AVERAGE('monthly data'!DL319:DN319)</f>
        <v>12.83</v>
      </c>
      <c r="AP321" s="217">
        <f>AVERAGE('monthly data'!DO319:DQ319)</f>
        <v>12.286666666666667</v>
      </c>
      <c r="AQ321" s="217">
        <f>AVERAGE('monthly data'!DR319:DT319)</f>
        <v>6.62</v>
      </c>
      <c r="AR321" s="217">
        <f>AVERAGE('monthly data'!DU319:DW319)</f>
        <v>9.4366666666666674</v>
      </c>
      <c r="AS321" s="217">
        <f>AVERAGE('monthly data'!DX319:DZ319)</f>
        <v>10.23</v>
      </c>
      <c r="AT321" s="217">
        <f>AVERAGE('monthly data'!EA319:EC319)</f>
        <v>10.43</v>
      </c>
      <c r="AU321" s="217">
        <f>AVERAGE('monthly data'!ED319:EF319)</f>
        <v>10.316666666666665</v>
      </c>
      <c r="AV321" s="217">
        <f>AVERAGE('monthly data'!EG319:EI319)</f>
        <v>10.146666666666667</v>
      </c>
      <c r="AW321" s="217">
        <f>AVERAGE('monthly data'!EJ319:EL319)</f>
        <v>10.110000000000001</v>
      </c>
      <c r="AX321" s="217">
        <f>AVERAGE('monthly data'!EM319:EO319)</f>
        <v>8.6966666666666654</v>
      </c>
      <c r="AY321" s="217">
        <f>AVERAGE('monthly data'!EP319:ER319)</f>
        <v>8.82</v>
      </c>
      <c r="AZ321" s="217">
        <f>AVERAGE('monthly data'!ES319:EU319)</f>
        <v>8.5033333333333339</v>
      </c>
      <c r="BA321" s="217">
        <f>AVERAGE('monthly data'!EV319:EX319)</f>
        <v>6.62</v>
      </c>
      <c r="BB321" s="217">
        <f>AVERAGE('monthly data'!EY319:FA319)</f>
        <v>5.88</v>
      </c>
      <c r="BC321" s="217">
        <f>AVERAGE('monthly data'!FB319:FD319)</f>
        <v>6.3849999999999998</v>
      </c>
      <c r="BD321" s="217">
        <f>AVERAGE('monthly data'!FE319:FG319)</f>
        <v>6.4690000000000003</v>
      </c>
      <c r="BE321" s="217">
        <f>AVERAGE('monthly data'!FH319:FJ319)</f>
        <v>7.1286666666666667</v>
      </c>
      <c r="BF321" s="217">
        <f>AVERAGE('monthly data'!FK319:FM319)</f>
        <v>7.0756666666666668</v>
      </c>
      <c r="BG321" s="217" t="e">
        <f>AVERAGE('monthly data'!FN319:FP319)</f>
        <v>#DIV/0!</v>
      </c>
      <c r="BH321" s="217">
        <f>AVERAGE('monthly data'!FQ319:FS319)</f>
        <v>9.0410000000000004</v>
      </c>
      <c r="BI321" s="217">
        <f>AVERAGE('monthly data'!FT319:FV319)</f>
        <v>9.9753333333333334</v>
      </c>
      <c r="BJ321" s="217">
        <f>AVERAGE('monthly data'!FW319:FY319)</f>
        <v>8.3072999999999997</v>
      </c>
      <c r="BK321" s="217">
        <f>AVERAGE('monthly data'!FZ319:GB319)</f>
        <v>8.7633333333333336</v>
      </c>
      <c r="BL321" s="217">
        <f>AVERAGE('monthly data'!GC319:GE319)</f>
        <v>7.6133333333333333</v>
      </c>
      <c r="BM321" s="217">
        <f>AVERAGE('monthly data'!GF319:GH319)</f>
        <v>7.3033333333333337</v>
      </c>
      <c r="BN321" s="217">
        <f>AVERAGE('monthly data'!GI319:GK319)</f>
        <v>7.3696666666666664</v>
      </c>
      <c r="BO321" s="217">
        <f>AVERAGE('monthly data'!GL319:GN319)</f>
        <v>7.1423333333333332</v>
      </c>
      <c r="BP321" s="217">
        <f>AVERAGE('monthly data'!GO319:GQ319)</f>
        <v>6.976</v>
      </c>
      <c r="BQ321" s="217">
        <f>AVERAGE('monthly data'!GR319:GT319)</f>
        <v>6.7523333333333326</v>
      </c>
      <c r="BR321" s="217">
        <f>AVERAGE('monthly data'!GU319:GW319)</f>
        <v>7.549666666666667</v>
      </c>
      <c r="BS321" s="217">
        <f>AVERAGE('monthly data'!GX319:GZ319)</f>
        <v>7.6476666666666659</v>
      </c>
      <c r="BT321" s="217">
        <f>AVERAGE('monthly data'!HA319:HC319)</f>
        <v>8.4996666666666645</v>
      </c>
      <c r="BU321" s="217">
        <f>AVERAGE('monthly data'!HD319:HF319)</f>
        <v>11.080385761123067</v>
      </c>
      <c r="BV321" s="217">
        <f>AVERAGE('monthly data'!HG319:HI319)</f>
        <v>12.282666666666666</v>
      </c>
      <c r="BW321" s="217">
        <f>AVERAGE('monthly data'!HJ319:HL319)</f>
        <v>12.227922242273001</v>
      </c>
      <c r="BX321" s="217">
        <f>AVERAGE('monthly data'!HM319:HO319)</f>
        <v>11.607683538599764</v>
      </c>
      <c r="BY321" s="217">
        <f>AVERAGE('monthly data'!HP319:HR319)</f>
        <v>8.4873971404288167</v>
      </c>
      <c r="BZ321" s="217">
        <f>AVERAGE('monthly data'!HS319:HU319)</f>
        <v>6.1484582850766403</v>
      </c>
      <c r="CA321" s="217">
        <f>AVERAGE('monthly data'!HV319:HX319)</f>
        <v>6.157920900873461</v>
      </c>
      <c r="CB321" s="217">
        <f>AVERAGE('monthly data'!HY319:IA319)</f>
        <v>5.837093286126442</v>
      </c>
      <c r="CC321" s="217">
        <f>AVERAGE('monthly data'!IB319:ID319)</f>
        <v>5.3854747530741101</v>
      </c>
      <c r="CD321" s="217">
        <f>AVERAGE('monthly data'!IE319:IG319)</f>
        <v>5.0956666666666663</v>
      </c>
      <c r="CE321" s="217">
        <f>AVERAGE('monthly data'!IH319:IJ319)</f>
        <v>4.4876666666666667</v>
      </c>
      <c r="CF321" s="217">
        <f>AVERAGE('monthly data'!IK319:IM319)</f>
        <v>4.0486666666666666</v>
      </c>
      <c r="CG321" s="217">
        <f>AVERAGE('monthly data'!IN319:IP319)</f>
        <v>4.594333333333334</v>
      </c>
      <c r="CH321" s="217">
        <f>AVERAGE('monthly data'!IQ319:IS319)</f>
        <v>5.6946666666666665</v>
      </c>
      <c r="CI321" s="217">
        <f>AVERAGE('monthly data'!IT319:IV319)</f>
        <v>6.5537045416841195</v>
      </c>
      <c r="CJ321" s="217">
        <f>AVERAGE('monthly data'!IW319:IY319)</f>
        <v>7.0979352144464665</v>
      </c>
      <c r="CK321" s="217">
        <f>AVERAGE('monthly data'!IZ319:JB319)</f>
        <v>7.9270742377164396</v>
      </c>
      <c r="CL321" s="217">
        <f>AVERAGE('monthly data'!JC319:JE319)</f>
        <v>8.7907610711576805</v>
      </c>
      <c r="CM321" s="217">
        <f>AVERAGE('monthly data'!JF319:JH319)</f>
        <v>9.4578312028865366</v>
      </c>
      <c r="CN321" s="217">
        <f>AVERAGE('monthly data'!JI319:JK319)</f>
        <v>8.9743852442462764</v>
      </c>
      <c r="CO321" s="217">
        <f>AVERAGE('monthly data'!JL319:JN319)</f>
        <v>7.8952397425740246</v>
      </c>
      <c r="CP321" s="217">
        <f>AVERAGE('monthly data'!JO319:JQ319)</f>
        <v>7.1741060493368849</v>
      </c>
      <c r="CQ321" s="217">
        <f>AVERAGE('monthly data'!JR319:JT319)</f>
        <v>6.6077666918880089</v>
      </c>
      <c r="CR321" s="217">
        <f>AVERAGE('monthly data'!JU319:JW319)</f>
        <v>5.8319516379921454</v>
      </c>
      <c r="CS321" s="217">
        <f>AVERAGE('monthly data'!JX319:JZ319)</f>
        <v>5.8100530415053306</v>
      </c>
      <c r="CT321" s="217">
        <f>AVERAGE('monthly data'!KA319:KC319)</f>
        <v>6.3063975321031407</v>
      </c>
      <c r="CU321" s="217">
        <f>AVERAGE('monthly data'!KD319:KF319)</f>
        <v>6.8470727356373402</v>
      </c>
      <c r="CV321" s="217">
        <f>AVERAGE('monthly data'!KG319:KI319)</f>
        <v>6.2334569394753387</v>
      </c>
      <c r="CW321" s="217">
        <f>AVERAGE('monthly data'!KJ319:KL319)</f>
        <v>6.5524827714622269</v>
      </c>
      <c r="CX321" s="217">
        <f>AVERAGE('monthly data'!KM319:KO319)</f>
        <v>6.2703177651237043</v>
      </c>
      <c r="CY321" s="217">
        <f>AVERAGE('monthly data'!KP319:KR319)</f>
        <v>6.4551256881998036</v>
      </c>
      <c r="CZ321" s="217">
        <f>AVERAGE('monthly data'!KS319:KU319)</f>
        <v>6.7003691507645113</v>
      </c>
      <c r="DA321" s="217">
        <f>AVERAGE('monthly data'!KV319:KX319)</f>
        <v>6.8759348900487831</v>
      </c>
      <c r="DB321" s="217">
        <f>AVERAGE('monthly data'!KY319:LA319)</f>
        <v>6.6212512259311138</v>
      </c>
      <c r="DC321" s="217">
        <f>AVERAGE('monthly data'!LB319:LD319)</f>
        <v>6.8674669567116835</v>
      </c>
      <c r="DD321" s="217">
        <f>AVERAGE('monthly data'!LE319:LG319)</f>
        <v>4.7576328975944877</v>
      </c>
      <c r="DE321" s="217"/>
      <c r="DF321" s="217"/>
      <c r="DG321" s="217"/>
      <c r="DH321" s="217"/>
      <c r="DI321" s="217"/>
      <c r="DJ321" s="217"/>
      <c r="DK321" s="217"/>
      <c r="DL321" s="217"/>
      <c r="DM321" s="217"/>
      <c r="DN321" s="217"/>
      <c r="DO321" s="217"/>
      <c r="DP321" s="217"/>
      <c r="DQ321" s="217"/>
      <c r="DR321" s="217"/>
      <c r="DS321" s="217"/>
      <c r="DT321" s="217"/>
      <c r="DU321" s="217"/>
      <c r="DV321" s="217"/>
      <c r="DW321" s="217"/>
      <c r="DX321" s="217"/>
      <c r="DY321" s="217"/>
      <c r="DZ321" s="217"/>
    </row>
    <row r="322" spans="1:130" ht="15.75" customHeight="1">
      <c r="B322" s="485" t="s">
        <v>859</v>
      </c>
      <c r="C322" s="217">
        <f>AVERAGE('monthly data'!B320:D320)</f>
        <v>0</v>
      </c>
      <c r="D322" s="217">
        <f>AVERAGE('monthly data'!E320:G320)</f>
        <v>0</v>
      </c>
      <c r="E322" s="217">
        <f>AVERAGE('monthly data'!H320:J320)</f>
        <v>0</v>
      </c>
      <c r="F322" s="217">
        <f>AVERAGE('monthly data'!K320:M320)</f>
        <v>0</v>
      </c>
      <c r="G322" s="217">
        <f>AVERAGE('monthly data'!N320:P320)</f>
        <v>0</v>
      </c>
      <c r="H322" s="217">
        <f>AVERAGE('monthly data'!Q320:S320)</f>
        <v>0</v>
      </c>
      <c r="I322" s="217">
        <f>AVERAGE('monthly data'!T320:V320)</f>
        <v>0</v>
      </c>
      <c r="J322" s="217">
        <f>AVERAGE('monthly data'!W320:Y320)</f>
        <v>0</v>
      </c>
      <c r="K322" s="217">
        <f>AVERAGE('monthly data'!Z320:AB320)</f>
        <v>0</v>
      </c>
      <c r="L322" s="217">
        <f>AVERAGE('monthly data'!AC320:AE320)</f>
        <v>0</v>
      </c>
      <c r="M322" s="217">
        <f>AVERAGE('monthly data'!AF320:AH320)</f>
        <v>0</v>
      </c>
      <c r="N322" s="217">
        <f>AVERAGE('monthly data'!AI320:AK320)</f>
        <v>0</v>
      </c>
      <c r="O322" s="217">
        <f>AVERAGE('monthly data'!AL320:AN320)</f>
        <v>0</v>
      </c>
      <c r="P322" s="217">
        <f>AVERAGE('monthly data'!AO320:AQ320)</f>
        <v>0</v>
      </c>
      <c r="Q322" s="217">
        <f>AVERAGE('monthly data'!AR320:AT320)</f>
        <v>0</v>
      </c>
      <c r="R322" s="217">
        <f>AVERAGE('monthly data'!AU320:AW320)</f>
        <v>0</v>
      </c>
      <c r="S322" s="217">
        <f>AVERAGE('monthly data'!AX320:AZ320)</f>
        <v>0</v>
      </c>
      <c r="T322" s="217">
        <f>AVERAGE('monthly data'!BA320:BC320)</f>
        <v>0</v>
      </c>
      <c r="U322" s="217">
        <f>AVERAGE('monthly data'!BD320:BF320)</f>
        <v>0</v>
      </c>
      <c r="V322" s="217">
        <f>AVERAGE('monthly data'!BG320:BI320)</f>
        <v>0</v>
      </c>
      <c r="W322" s="217">
        <f>AVERAGE('monthly data'!BJ320:BL320)</f>
        <v>0</v>
      </c>
      <c r="X322" s="217">
        <f>AVERAGE('monthly data'!BM320:BO320)</f>
        <v>0</v>
      </c>
      <c r="Y322" s="217">
        <f>AVERAGE('monthly data'!BP320:BR320)</f>
        <v>0</v>
      </c>
      <c r="Z322" s="217">
        <f>AVERAGE('monthly data'!BS320:BU320)</f>
        <v>0</v>
      </c>
      <c r="AA322" s="217">
        <f>AVERAGE('monthly data'!BV320:BX320)</f>
        <v>0</v>
      </c>
      <c r="AB322" s="217">
        <f>AVERAGE('monthly data'!BY320:CA320)</f>
        <v>0</v>
      </c>
      <c r="AC322" s="217">
        <f>AVERAGE('monthly data'!CB320:CD320)</f>
        <v>0</v>
      </c>
      <c r="AD322" s="217">
        <f>AVERAGE('monthly data'!CE320:CG320)</f>
        <v>0</v>
      </c>
      <c r="AE322" s="217" t="e">
        <f>AVERAGE('monthly data'!CH320:CJ320)</f>
        <v>#DIV/0!</v>
      </c>
      <c r="AF322" s="217" t="e">
        <f>AVERAGE('monthly data'!CK320:CM320)</f>
        <v>#DIV/0!</v>
      </c>
      <c r="AG322" s="217" t="e">
        <f>AVERAGE('monthly data'!CN320:CP320)</f>
        <v>#DIV/0!</v>
      </c>
      <c r="AH322" s="217" t="e">
        <f>AVERAGE('monthly data'!CQ320:CS320)</f>
        <v>#DIV/0!</v>
      </c>
      <c r="AI322" s="217" t="e">
        <f>AVERAGE('monthly data'!CT320:CV320)</f>
        <v>#DIV/0!</v>
      </c>
      <c r="AJ322" s="217" t="e">
        <f>AVERAGE('monthly data'!CW320:CY320)</f>
        <v>#DIV/0!</v>
      </c>
      <c r="AK322" s="217" t="e">
        <f>AVERAGE('monthly data'!CZ320:DB320)</f>
        <v>#DIV/0!</v>
      </c>
      <c r="AL322" s="217" t="e">
        <f>AVERAGE('monthly data'!DC320:DE320)</f>
        <v>#DIV/0!</v>
      </c>
      <c r="AM322" s="217" t="e">
        <f>AVERAGE('monthly data'!DF320:DH320)</f>
        <v>#DIV/0!</v>
      </c>
      <c r="AN322" s="217" t="e">
        <f>AVERAGE('monthly data'!DI320:DK320)</f>
        <v>#DIV/0!</v>
      </c>
      <c r="AO322" s="217" t="e">
        <f>AVERAGE('monthly data'!DL320:DN320)</f>
        <v>#DIV/0!</v>
      </c>
      <c r="AP322" s="217" t="e">
        <f>AVERAGE('monthly data'!DO320:DQ320)</f>
        <v>#DIV/0!</v>
      </c>
      <c r="AQ322" s="217" t="e">
        <f>AVERAGE('monthly data'!DR320:DT320)</f>
        <v>#DIV/0!</v>
      </c>
      <c r="AR322" s="217" t="e">
        <f>AVERAGE('monthly data'!DU320:DW320)</f>
        <v>#DIV/0!</v>
      </c>
      <c r="AS322" s="217" t="e">
        <f>AVERAGE('monthly data'!DX320:DZ320)</f>
        <v>#DIV/0!</v>
      </c>
      <c r="AT322" s="217" t="e">
        <f>AVERAGE('monthly data'!EA320:EC320)</f>
        <v>#DIV/0!</v>
      </c>
      <c r="AU322" s="217" t="e">
        <f>AVERAGE('monthly data'!ED320:EF320)</f>
        <v>#DIV/0!</v>
      </c>
      <c r="AV322" s="217" t="e">
        <f>AVERAGE('monthly data'!EG320:EI320)</f>
        <v>#DIV/0!</v>
      </c>
      <c r="AW322" s="217" t="e">
        <f>AVERAGE('monthly data'!EJ320:EL320)</f>
        <v>#DIV/0!</v>
      </c>
      <c r="AX322" s="217" t="e">
        <f>AVERAGE('monthly data'!EM320:EO320)</f>
        <v>#DIV/0!</v>
      </c>
      <c r="AY322" s="217" t="e">
        <f>AVERAGE('monthly data'!EP320:ER320)</f>
        <v>#DIV/0!</v>
      </c>
      <c r="AZ322" s="217" t="e">
        <f>AVERAGE('monthly data'!ES320:EU320)</f>
        <v>#DIV/0!</v>
      </c>
      <c r="BA322" s="217" t="e">
        <f>AVERAGE('monthly data'!EV320:EX320)</f>
        <v>#DIV/0!</v>
      </c>
      <c r="BB322" s="217" t="e">
        <f>AVERAGE('monthly data'!EY320:FA320)</f>
        <v>#DIV/0!</v>
      </c>
      <c r="BC322" s="217">
        <f>AVERAGE('monthly data'!FB320:FD320)</f>
        <v>0</v>
      </c>
      <c r="BD322" s="217">
        <f>AVERAGE('monthly data'!FE320:FG320)</f>
        <v>0</v>
      </c>
      <c r="BE322" s="217">
        <f>AVERAGE('monthly data'!FH320:FJ320)</f>
        <v>0</v>
      </c>
      <c r="BF322" s="217">
        <f>AVERAGE('monthly data'!FK320:FM320)</f>
        <v>0</v>
      </c>
      <c r="BG322" s="217" t="e">
        <f>AVERAGE('monthly data'!FN320:FP320)</f>
        <v>#DIV/0!</v>
      </c>
      <c r="BH322" s="217" t="e">
        <f>AVERAGE('monthly data'!FQ320:FS320)</f>
        <v>#DIV/0!</v>
      </c>
      <c r="BI322" s="217" t="e">
        <f>AVERAGE('monthly data'!FT320:FV320)</f>
        <v>#DIV/0!</v>
      </c>
      <c r="BJ322" s="217" t="e">
        <f>AVERAGE('monthly data'!FW320:FY320)</f>
        <v>#DIV/0!</v>
      </c>
      <c r="BK322" s="217">
        <f>AVERAGE('monthly data'!FZ320:GB320)</f>
        <v>0</v>
      </c>
      <c r="BL322" s="217">
        <f>AVERAGE('monthly data'!GC320:GE320)</f>
        <v>0</v>
      </c>
      <c r="BM322" s="217">
        <f>AVERAGE('monthly data'!GF320:GH320)</f>
        <v>0</v>
      </c>
      <c r="BN322" s="217">
        <f>AVERAGE('monthly data'!GI320:GK320)</f>
        <v>0</v>
      </c>
      <c r="BO322" s="217">
        <f>AVERAGE('monthly data'!GL320:GN320)</f>
        <v>0</v>
      </c>
      <c r="BP322" s="217">
        <f>AVERAGE('monthly data'!GO320:GQ320)</f>
        <v>0</v>
      </c>
      <c r="BQ322" s="217">
        <f>AVERAGE('monthly data'!GR320:GT320)</f>
        <v>0</v>
      </c>
      <c r="BR322" s="217">
        <f>AVERAGE('monthly data'!GU320:GW320)</f>
        <v>0</v>
      </c>
      <c r="BS322" s="217" t="e">
        <f>AVERAGE('monthly data'!GX320:GZ320)</f>
        <v>#DIV/0!</v>
      </c>
      <c r="BT322" s="217" t="e">
        <f>AVERAGE('monthly data'!HA320:HC320)</f>
        <v>#DIV/0!</v>
      </c>
      <c r="BU322" s="217" t="e">
        <f>AVERAGE('monthly data'!HD320:HF320)</f>
        <v>#DIV/0!</v>
      </c>
      <c r="BV322" s="217" t="e">
        <f>AVERAGE('monthly data'!HG320:HI320)</f>
        <v>#DIV/0!</v>
      </c>
      <c r="BW322" s="217" t="e">
        <f>AVERAGE('monthly data'!HJ320:HL320)</f>
        <v>#DIV/0!</v>
      </c>
      <c r="BX322" s="217" t="e">
        <f>AVERAGE('monthly data'!HM320:HO320)</f>
        <v>#DIV/0!</v>
      </c>
      <c r="BY322" s="217" t="e">
        <f>AVERAGE('monthly data'!HP320:HR320)</f>
        <v>#DIV/0!</v>
      </c>
      <c r="BZ322" s="217" t="e">
        <f>AVERAGE('monthly data'!HS320:HU320)</f>
        <v>#DIV/0!</v>
      </c>
      <c r="CA322" s="217">
        <f>AVERAGE('monthly data'!HV320:HX320)</f>
        <v>0</v>
      </c>
      <c r="CB322" s="217">
        <f>AVERAGE('monthly data'!HY320:IA320)</f>
        <v>0</v>
      </c>
      <c r="CC322" s="217">
        <f>AVERAGE('monthly data'!IB320:ID320)</f>
        <v>0</v>
      </c>
      <c r="CD322" s="217">
        <f>AVERAGE('monthly data'!IE320:IG320)</f>
        <v>0</v>
      </c>
      <c r="CE322" s="217">
        <f>AVERAGE('monthly data'!IH320:IJ320)</f>
        <v>0</v>
      </c>
      <c r="CF322" s="217">
        <f>AVERAGE('monthly data'!IK320:IM320)</f>
        <v>0</v>
      </c>
      <c r="CG322" s="217">
        <f>AVERAGE('monthly data'!IN320:IP320)</f>
        <v>0</v>
      </c>
      <c r="CH322" s="217">
        <f>AVERAGE('monthly data'!IQ320:IS320)</f>
        <v>0</v>
      </c>
      <c r="CI322" s="217">
        <f>AVERAGE('monthly data'!IT320:IV320)</f>
        <v>0</v>
      </c>
      <c r="CJ322" s="217">
        <f>AVERAGE('monthly data'!IW320:IY320)</f>
        <v>0</v>
      </c>
      <c r="CK322" s="217">
        <f>AVERAGE('monthly data'!IZ320:JB320)</f>
        <v>0</v>
      </c>
      <c r="CL322" s="217">
        <f>AVERAGE('monthly data'!JC320:JE320)</f>
        <v>0</v>
      </c>
      <c r="CM322" s="217">
        <f>AVERAGE('monthly data'!JF320:JH320)</f>
        <v>0</v>
      </c>
      <c r="CN322" s="217">
        <f>AVERAGE('monthly data'!JI320:JK320)</f>
        <v>0</v>
      </c>
      <c r="CO322" s="217">
        <f>AVERAGE('monthly data'!JL320:JN320)</f>
        <v>0</v>
      </c>
      <c r="CP322" s="217">
        <f>AVERAGE('monthly data'!JO320:JQ320)</f>
        <v>0</v>
      </c>
      <c r="CQ322" s="217">
        <f>AVERAGE('monthly data'!JR320:JT320)</f>
        <v>0</v>
      </c>
      <c r="CR322" s="217">
        <f>AVERAGE('monthly data'!JU320:JW320)</f>
        <v>0</v>
      </c>
      <c r="CS322" s="217">
        <f>AVERAGE('monthly data'!JX320:JZ320)</f>
        <v>0</v>
      </c>
      <c r="CT322" s="217">
        <f>AVERAGE('monthly data'!KA320:KC320)</f>
        <v>0</v>
      </c>
      <c r="CU322" s="217">
        <f>AVERAGE('monthly data'!KD320:KF320)</f>
        <v>0</v>
      </c>
      <c r="CV322" s="217">
        <f>AVERAGE('monthly data'!KG320:KI320)</f>
        <v>0</v>
      </c>
      <c r="CW322" s="217">
        <f>AVERAGE('monthly data'!KJ320:KL320)</f>
        <v>0</v>
      </c>
      <c r="CX322" s="217">
        <f>AVERAGE('monthly data'!KM320:KO320)</f>
        <v>0</v>
      </c>
      <c r="CY322" s="217">
        <f>AVERAGE('monthly data'!KP320:KR320)</f>
        <v>0</v>
      </c>
      <c r="CZ322" s="217">
        <f>AVERAGE('monthly data'!KS320:KU320)</f>
        <v>0</v>
      </c>
      <c r="DA322" s="217">
        <f>AVERAGE('monthly data'!KV320:KX320)</f>
        <v>0</v>
      </c>
      <c r="DB322" s="217">
        <f>AVERAGE('monthly data'!KY320:LA320)</f>
        <v>0</v>
      </c>
      <c r="DC322" s="217">
        <f>AVERAGE('monthly data'!LB320:LD320)</f>
        <v>0</v>
      </c>
      <c r="DD322" s="217">
        <f>AVERAGE('monthly data'!LE320:LG320)</f>
        <v>0</v>
      </c>
      <c r="DE322" s="217"/>
      <c r="DF322" s="217"/>
      <c r="DG322" s="217"/>
      <c r="DH322" s="217"/>
      <c r="DI322" s="217"/>
      <c r="DJ322" s="217"/>
      <c r="DK322" s="217"/>
      <c r="DL322" s="217"/>
      <c r="DM322" s="217"/>
      <c r="DN322" s="217"/>
      <c r="DO322" s="217"/>
      <c r="DP322" s="217"/>
      <c r="DQ322" s="217"/>
      <c r="DR322" s="217"/>
      <c r="DS322" s="217"/>
      <c r="DT322" s="217"/>
      <c r="DU322" s="217"/>
      <c r="DV322" s="217"/>
      <c r="DW322" s="217"/>
      <c r="DX322" s="217"/>
      <c r="DY322" s="217"/>
      <c r="DZ322" s="217"/>
    </row>
    <row r="323" spans="1:130">
      <c r="B323" s="486" t="s">
        <v>610</v>
      </c>
      <c r="C323" s="217">
        <f>AVERAGE('monthly data'!B321:D321)</f>
        <v>0</v>
      </c>
      <c r="D323" s="217">
        <f>AVERAGE('monthly data'!E321:G321)</f>
        <v>0</v>
      </c>
      <c r="E323" s="217">
        <f>AVERAGE('monthly data'!H321:J321)</f>
        <v>0</v>
      </c>
      <c r="F323" s="217">
        <f>AVERAGE('monthly data'!K321:M321)</f>
        <v>0</v>
      </c>
      <c r="G323" s="217">
        <f>AVERAGE('monthly data'!N321:P321)</f>
        <v>0</v>
      </c>
      <c r="H323" s="217">
        <f>AVERAGE('monthly data'!Q321:S321)</f>
        <v>0</v>
      </c>
      <c r="I323" s="217">
        <f>AVERAGE('monthly data'!T321:V321)</f>
        <v>0</v>
      </c>
      <c r="J323" s="217">
        <f>AVERAGE('monthly data'!W321:Y321)</f>
        <v>0</v>
      </c>
      <c r="K323" s="217">
        <f>AVERAGE('monthly data'!Z321:AB321)</f>
        <v>0</v>
      </c>
      <c r="L323" s="217">
        <f>AVERAGE('monthly data'!AC321:AE321)</f>
        <v>0</v>
      </c>
      <c r="M323" s="217">
        <f>AVERAGE('monthly data'!AF321:AH321)</f>
        <v>0</v>
      </c>
      <c r="N323" s="217">
        <f>AVERAGE('monthly data'!AI321:AK321)</f>
        <v>0</v>
      </c>
      <c r="O323" s="217">
        <f>AVERAGE('monthly data'!AL321:AN321)</f>
        <v>0</v>
      </c>
      <c r="P323" s="217">
        <f>AVERAGE('monthly data'!AO321:AQ321)</f>
        <v>0</v>
      </c>
      <c r="Q323" s="217">
        <f>AVERAGE('monthly data'!AR321:AT321)</f>
        <v>0</v>
      </c>
      <c r="R323" s="217">
        <f>AVERAGE('monthly data'!AU321:AW321)</f>
        <v>0</v>
      </c>
      <c r="S323" s="217">
        <f>AVERAGE('monthly data'!AX321:AZ321)</f>
        <v>0</v>
      </c>
      <c r="T323" s="217">
        <f>AVERAGE('monthly data'!BA321:BC321)</f>
        <v>0</v>
      </c>
      <c r="U323" s="217">
        <f>AVERAGE('monthly data'!BD321:BF321)</f>
        <v>0</v>
      </c>
      <c r="V323" s="217">
        <f>AVERAGE('monthly data'!BG321:BI321)</f>
        <v>0</v>
      </c>
      <c r="W323" s="217">
        <f>AVERAGE('monthly data'!BJ321:BL321)</f>
        <v>0</v>
      </c>
      <c r="X323" s="217">
        <f>AVERAGE('monthly data'!BM321:BO321)</f>
        <v>0</v>
      </c>
      <c r="Y323" s="217">
        <f>AVERAGE('monthly data'!BP321:BR321)</f>
        <v>0</v>
      </c>
      <c r="Z323" s="217">
        <f>AVERAGE('monthly data'!BS321:BU321)</f>
        <v>0</v>
      </c>
      <c r="AA323" s="217">
        <f>AVERAGE('monthly data'!BV321:BX321)</f>
        <v>0</v>
      </c>
      <c r="AB323" s="217">
        <f>AVERAGE('monthly data'!BY321:CA321)</f>
        <v>0</v>
      </c>
      <c r="AC323" s="217">
        <f>AVERAGE('monthly data'!CB321:CD321)</f>
        <v>0</v>
      </c>
      <c r="AD323" s="217">
        <f>AVERAGE('monthly data'!CE321:CG321)</f>
        <v>0</v>
      </c>
      <c r="AE323" s="217" t="e">
        <f>AVERAGE('monthly data'!CH321:CJ321)</f>
        <v>#DIV/0!</v>
      </c>
      <c r="AF323" s="217" t="e">
        <f>AVERAGE('monthly data'!CK321:CM321)</f>
        <v>#DIV/0!</v>
      </c>
      <c r="AG323" s="217" t="e">
        <f>AVERAGE('monthly data'!CN321:CP321)</f>
        <v>#DIV/0!</v>
      </c>
      <c r="AH323" s="217" t="e">
        <f>AVERAGE('monthly data'!CQ321:CS321)</f>
        <v>#DIV/0!</v>
      </c>
      <c r="AI323" s="217" t="e">
        <f>AVERAGE('monthly data'!CT321:CV321)</f>
        <v>#DIV/0!</v>
      </c>
      <c r="AJ323" s="217" t="e">
        <f>AVERAGE('monthly data'!CW321:CY321)</f>
        <v>#DIV/0!</v>
      </c>
      <c r="AK323" s="217" t="e">
        <f>AVERAGE('monthly data'!CZ321:DB321)</f>
        <v>#DIV/0!</v>
      </c>
      <c r="AL323" s="217" t="e">
        <f>AVERAGE('monthly data'!DC321:DE321)</f>
        <v>#DIV/0!</v>
      </c>
      <c r="AM323" s="217" t="e">
        <f>AVERAGE('monthly data'!DF321:DH321)</f>
        <v>#DIV/0!</v>
      </c>
      <c r="AN323" s="217" t="e">
        <f>AVERAGE('monthly data'!DI321:DK321)</f>
        <v>#DIV/0!</v>
      </c>
      <c r="AO323" s="217" t="e">
        <f>AVERAGE('monthly data'!DL321:DN321)</f>
        <v>#DIV/0!</v>
      </c>
      <c r="AP323" s="217" t="e">
        <f>AVERAGE('monthly data'!DO321:DQ321)</f>
        <v>#DIV/0!</v>
      </c>
      <c r="AQ323" s="217" t="e">
        <f>AVERAGE('monthly data'!DR321:DT321)</f>
        <v>#DIV/0!</v>
      </c>
      <c r="AR323" s="217" t="e">
        <f>AVERAGE('monthly data'!DU321:DW321)</f>
        <v>#DIV/0!</v>
      </c>
      <c r="AS323" s="217" t="e">
        <f>AVERAGE('monthly data'!DX321:DZ321)</f>
        <v>#DIV/0!</v>
      </c>
      <c r="AT323" s="217" t="e">
        <f>AVERAGE('monthly data'!EA321:EC321)</f>
        <v>#DIV/0!</v>
      </c>
      <c r="AU323" s="217" t="e">
        <f>AVERAGE('monthly data'!ED321:EF321)</f>
        <v>#DIV/0!</v>
      </c>
      <c r="AV323" s="217" t="e">
        <f>AVERAGE('monthly data'!EG321:EI321)</f>
        <v>#DIV/0!</v>
      </c>
      <c r="AW323" s="217" t="e">
        <f>AVERAGE('monthly data'!EJ321:EL321)</f>
        <v>#DIV/0!</v>
      </c>
      <c r="AX323" s="217" t="e">
        <f>AVERAGE('monthly data'!EM321:EO321)</f>
        <v>#DIV/0!</v>
      </c>
      <c r="AY323" s="217" t="e">
        <f>AVERAGE('monthly data'!EP321:ER321)</f>
        <v>#DIV/0!</v>
      </c>
      <c r="AZ323" s="217" t="e">
        <f>AVERAGE('monthly data'!ES321:EU321)</f>
        <v>#DIV/0!</v>
      </c>
      <c r="BA323" s="217" t="e">
        <f>AVERAGE('monthly data'!EV321:EX321)</f>
        <v>#DIV/0!</v>
      </c>
      <c r="BB323" s="217" t="e">
        <f>AVERAGE('monthly data'!EY321:FA321)</f>
        <v>#DIV/0!</v>
      </c>
      <c r="BC323" s="217">
        <f>AVERAGE('monthly data'!FB321:FD321)</f>
        <v>2.75</v>
      </c>
      <c r="BD323" s="217">
        <f>AVERAGE('monthly data'!FE321:FG321)</f>
        <v>0</v>
      </c>
      <c r="BE323" s="217">
        <f>AVERAGE('monthly data'!FH321:FJ321)</f>
        <v>0</v>
      </c>
      <c r="BF323" s="217">
        <f>AVERAGE('monthly data'!FK321:FM321)</f>
        <v>0</v>
      </c>
      <c r="BG323" s="217" t="e">
        <f>AVERAGE('monthly data'!FN321:FP321)</f>
        <v>#DIV/0!</v>
      </c>
      <c r="BH323" s="217" t="e">
        <f>AVERAGE('monthly data'!FQ321:FS321)</f>
        <v>#DIV/0!</v>
      </c>
      <c r="BI323" s="217" t="e">
        <f>AVERAGE('monthly data'!FT321:FV321)</f>
        <v>#DIV/0!</v>
      </c>
      <c r="BJ323" s="217" t="e">
        <f>AVERAGE('monthly data'!FW321:FY321)</f>
        <v>#DIV/0!</v>
      </c>
      <c r="BK323" s="217">
        <f>AVERAGE('monthly data'!FZ321:GB321)</f>
        <v>0</v>
      </c>
      <c r="BL323" s="217">
        <f>AVERAGE('monthly data'!GC321:GE321)</f>
        <v>3.5133333333333332</v>
      </c>
      <c r="BM323" s="217">
        <f>AVERAGE('monthly data'!GF321:GH321)</f>
        <v>0</v>
      </c>
      <c r="BN323" s="217">
        <f>AVERAGE('monthly data'!GI321:GK321)</f>
        <v>0</v>
      </c>
      <c r="BO323" s="217">
        <f>AVERAGE('monthly data'!GL321:GN321)</f>
        <v>3.4750000000000001</v>
      </c>
      <c r="BP323" s="217">
        <f>AVERAGE('monthly data'!GO321:GQ321)</f>
        <v>0</v>
      </c>
      <c r="BQ323" s="217">
        <f>AVERAGE('monthly data'!GR321:GT321)</f>
        <v>0</v>
      </c>
      <c r="BR323" s="217">
        <f>AVERAGE('monthly data'!GU321:GW321)</f>
        <v>0</v>
      </c>
      <c r="BS323" s="217" t="e">
        <f>AVERAGE('monthly data'!GX321:GZ321)</f>
        <v>#DIV/0!</v>
      </c>
      <c r="BT323" s="217" t="e">
        <f>AVERAGE('monthly data'!HA321:HC321)</f>
        <v>#DIV/0!</v>
      </c>
      <c r="BU323" s="217" t="e">
        <f>AVERAGE('monthly data'!HD321:HF321)</f>
        <v>#DIV/0!</v>
      </c>
      <c r="BV323" s="217" t="e">
        <f>AVERAGE('monthly data'!HG321:HI321)</f>
        <v>#DIV/0!</v>
      </c>
      <c r="BW323" s="217" t="e">
        <f>AVERAGE('monthly data'!HJ321:HL321)</f>
        <v>#DIV/0!</v>
      </c>
      <c r="BX323" s="217" t="e">
        <f>AVERAGE('monthly data'!HM321:HO321)</f>
        <v>#DIV/0!</v>
      </c>
      <c r="BY323" s="217" t="e">
        <f>AVERAGE('monthly data'!HP321:HR321)</f>
        <v>#DIV/0!</v>
      </c>
      <c r="BZ323" s="217" t="e">
        <f>AVERAGE('monthly data'!HS321:HU321)</f>
        <v>#DIV/0!</v>
      </c>
      <c r="CA323" s="217">
        <f>AVERAGE('monthly data'!HV321:HX321)</f>
        <v>3.875</v>
      </c>
      <c r="CB323" s="217">
        <f>AVERAGE('monthly data'!HY321:IA321)</f>
        <v>0</v>
      </c>
      <c r="CC323" s="217">
        <f>AVERAGE('monthly data'!IB321:ID321)</f>
        <v>0</v>
      </c>
      <c r="CD323" s="217">
        <f>AVERAGE('monthly data'!IE321:IG321)</f>
        <v>0</v>
      </c>
      <c r="CE323" s="217">
        <f>AVERAGE('monthly data'!IH321:IJ321)</f>
        <v>3.9</v>
      </c>
      <c r="CF323" s="217">
        <f>AVERAGE('monthly data'!IK321:IM321)</f>
        <v>0</v>
      </c>
      <c r="CG323" s="217">
        <f>AVERAGE('monthly data'!IN321:IP321)</f>
        <v>0</v>
      </c>
      <c r="CH323" s="217">
        <f>AVERAGE('monthly data'!IQ321:IS321)</f>
        <v>3.9333333333333336</v>
      </c>
      <c r="CI323" s="217">
        <f>AVERAGE('monthly data'!IT321:IV321)</f>
        <v>0</v>
      </c>
      <c r="CJ323" s="217">
        <f>AVERAGE('monthly data'!IW321:IY321)</f>
        <v>0</v>
      </c>
      <c r="CK323" s="217">
        <f>AVERAGE('monthly data'!IZ321:JB321)</f>
        <v>0</v>
      </c>
      <c r="CL323" s="217">
        <f>AVERAGE('monthly data'!JC321:JE321)</f>
        <v>4</v>
      </c>
      <c r="CM323" s="217">
        <f>AVERAGE('monthly data'!JF321:JH321)</f>
        <v>0</v>
      </c>
      <c r="CN323" s="217">
        <f>AVERAGE('monthly data'!JI321:JK321)</f>
        <v>0</v>
      </c>
      <c r="CO323" s="217">
        <f>AVERAGE('monthly data'!JL321:JN321)</f>
        <v>0</v>
      </c>
      <c r="CP323" s="217">
        <f>AVERAGE('monthly data'!JO321:JQ321)</f>
        <v>0</v>
      </c>
      <c r="CQ323" s="217">
        <f>AVERAGE('monthly data'!JR321:JT321)</f>
        <v>0</v>
      </c>
      <c r="CR323" s="217">
        <f>AVERAGE('monthly data'!JU321:JW321)</f>
        <v>0</v>
      </c>
      <c r="CS323" s="217">
        <f>AVERAGE('monthly data'!JX321:JZ321)</f>
        <v>0</v>
      </c>
      <c r="CT323" s="217">
        <f>AVERAGE('monthly data'!KA321:KC321)</f>
        <v>3.7166666666666668</v>
      </c>
      <c r="CU323" s="217" t="e">
        <f>AVERAGE('monthly data'!KD321:KF321)</f>
        <v>#DIV/0!</v>
      </c>
      <c r="CV323" s="217" t="e">
        <f>AVERAGE('monthly data'!KG321:KI321)</f>
        <v>#DIV/0!</v>
      </c>
      <c r="CW323" s="217" t="e">
        <f>AVERAGE('monthly data'!KJ321:KL321)</f>
        <v>#DIV/0!</v>
      </c>
      <c r="CX323" s="217">
        <f>AVERAGE('monthly data'!KM321:KO321)</f>
        <v>10.95</v>
      </c>
      <c r="CY323" s="217">
        <f>AVERAGE('monthly data'!KP321:KR321)</f>
        <v>10.8</v>
      </c>
      <c r="CZ323" s="217">
        <f>AVERAGE('monthly data'!KS321:KU321)</f>
        <v>10.65</v>
      </c>
      <c r="DA323" s="217" t="e">
        <f>AVERAGE('monthly data'!KV321:KX321)</f>
        <v>#DIV/0!</v>
      </c>
      <c r="DB323" s="217" t="e">
        <f>AVERAGE('monthly data'!KY321:LA321)</f>
        <v>#DIV/0!</v>
      </c>
      <c r="DC323" s="217">
        <f>AVERAGE('monthly data'!LB321:LD321)</f>
        <v>0</v>
      </c>
      <c r="DD323" s="217">
        <f>AVERAGE('monthly data'!LE321:LG321)</f>
        <v>0</v>
      </c>
      <c r="DE323" s="217"/>
      <c r="DF323" s="217"/>
      <c r="DG323" s="217"/>
      <c r="DH323" s="217"/>
      <c r="DI323" s="217"/>
      <c r="DJ323" s="217"/>
      <c r="DK323" s="217"/>
      <c r="DL323" s="217"/>
      <c r="DM323" s="217"/>
      <c r="DN323" s="217"/>
      <c r="DO323" s="217"/>
      <c r="DP323" s="217"/>
      <c r="DQ323" s="217"/>
      <c r="DR323" s="217"/>
      <c r="DS323" s="217"/>
      <c r="DT323" s="217"/>
      <c r="DU323" s="217"/>
      <c r="DV323" s="217"/>
      <c r="DW323" s="217"/>
      <c r="DX323" s="217"/>
      <c r="DY323" s="217"/>
      <c r="DZ323" s="217"/>
    </row>
    <row r="324" spans="1:130">
      <c r="B324" s="486" t="s">
        <v>611</v>
      </c>
      <c r="C324" s="217">
        <f>AVERAGE('monthly data'!B322:D322)</f>
        <v>0</v>
      </c>
      <c r="D324" s="217">
        <f>AVERAGE('monthly data'!E322:G322)</f>
        <v>0</v>
      </c>
      <c r="E324" s="217">
        <f>AVERAGE('monthly data'!H322:J322)</f>
        <v>0</v>
      </c>
      <c r="F324" s="217">
        <f>AVERAGE('monthly data'!K322:M322)</f>
        <v>0</v>
      </c>
      <c r="G324" s="217">
        <f>AVERAGE('monthly data'!N322:P322)</f>
        <v>0</v>
      </c>
      <c r="H324" s="217">
        <f>AVERAGE('monthly data'!Q322:S322)</f>
        <v>0</v>
      </c>
      <c r="I324" s="217">
        <f>AVERAGE('monthly data'!T322:V322)</f>
        <v>0</v>
      </c>
      <c r="J324" s="217">
        <f>AVERAGE('monthly data'!W322:Y322)</f>
        <v>0</v>
      </c>
      <c r="K324" s="217">
        <f>AVERAGE('monthly data'!Z322:AB322)</f>
        <v>0</v>
      </c>
      <c r="L324" s="217">
        <f>AVERAGE('monthly data'!AC322:AE322)</f>
        <v>0</v>
      </c>
      <c r="M324" s="217">
        <f>AVERAGE('monthly data'!AF322:AH322)</f>
        <v>0</v>
      </c>
      <c r="N324" s="217">
        <f>AVERAGE('monthly data'!AI322:AK322)</f>
        <v>0</v>
      </c>
      <c r="O324" s="217">
        <f>AVERAGE('monthly data'!AL322:AN322)</f>
        <v>0</v>
      </c>
      <c r="P324" s="217">
        <f>AVERAGE('monthly data'!AO322:AQ322)</f>
        <v>0</v>
      </c>
      <c r="Q324" s="217">
        <f>AVERAGE('monthly data'!AR322:AT322)</f>
        <v>0</v>
      </c>
      <c r="R324" s="217">
        <f>AVERAGE('monthly data'!AU322:AW322)</f>
        <v>0</v>
      </c>
      <c r="S324" s="217">
        <f>AVERAGE('monthly data'!AX322:AZ322)</f>
        <v>0</v>
      </c>
      <c r="T324" s="217">
        <f>AVERAGE('monthly data'!BA322:BC322)</f>
        <v>0</v>
      </c>
      <c r="U324" s="217">
        <f>AVERAGE('monthly data'!BD322:BF322)</f>
        <v>0</v>
      </c>
      <c r="V324" s="217">
        <f>AVERAGE('monthly data'!BG322:BI322)</f>
        <v>0</v>
      </c>
      <c r="W324" s="217">
        <f>AVERAGE('monthly data'!BJ322:BL322)</f>
        <v>0</v>
      </c>
      <c r="X324" s="217">
        <f>AVERAGE('monthly data'!BM322:BO322)</f>
        <v>0</v>
      </c>
      <c r="Y324" s="217">
        <f>AVERAGE('monthly data'!BP322:BR322)</f>
        <v>0</v>
      </c>
      <c r="Z324" s="217">
        <f>AVERAGE('monthly data'!BS322:BU322)</f>
        <v>0</v>
      </c>
      <c r="AA324" s="217">
        <f>AVERAGE('monthly data'!BV322:BX322)</f>
        <v>0</v>
      </c>
      <c r="AB324" s="217">
        <f>AVERAGE('monthly data'!BY322:CA322)</f>
        <v>0</v>
      </c>
      <c r="AC324" s="217">
        <f>AVERAGE('monthly data'!CB322:CD322)</f>
        <v>0</v>
      </c>
      <c r="AD324" s="217">
        <f>AVERAGE('monthly data'!CE322:CG322)</f>
        <v>0</v>
      </c>
      <c r="AE324" s="217" t="e">
        <f>AVERAGE('monthly data'!CH322:CJ322)</f>
        <v>#DIV/0!</v>
      </c>
      <c r="AF324" s="217" t="e">
        <f>AVERAGE('monthly data'!CK322:CM322)</f>
        <v>#DIV/0!</v>
      </c>
      <c r="AG324" s="217" t="e">
        <f>AVERAGE('monthly data'!CN322:CP322)</f>
        <v>#DIV/0!</v>
      </c>
      <c r="AH324" s="217" t="e">
        <f>AVERAGE('monthly data'!CQ322:CS322)</f>
        <v>#DIV/0!</v>
      </c>
      <c r="AI324" s="217" t="e">
        <f>AVERAGE('monthly data'!CT322:CV322)</f>
        <v>#DIV/0!</v>
      </c>
      <c r="AJ324" s="217" t="e">
        <f>AVERAGE('monthly data'!CW322:CY322)</f>
        <v>#DIV/0!</v>
      </c>
      <c r="AK324" s="217" t="e">
        <f>AVERAGE('monthly data'!CZ322:DB322)</f>
        <v>#DIV/0!</v>
      </c>
      <c r="AL324" s="217" t="e">
        <f>AVERAGE('monthly data'!DC322:DE322)</f>
        <v>#DIV/0!</v>
      </c>
      <c r="AM324" s="217" t="e">
        <f>AVERAGE('monthly data'!DF322:DH322)</f>
        <v>#DIV/0!</v>
      </c>
      <c r="AN324" s="217" t="e">
        <f>AVERAGE('monthly data'!DI322:DK322)</f>
        <v>#DIV/0!</v>
      </c>
      <c r="AO324" s="217" t="e">
        <f>AVERAGE('monthly data'!DL322:DN322)</f>
        <v>#DIV/0!</v>
      </c>
      <c r="AP324" s="217" t="e">
        <f>AVERAGE('monthly data'!DO322:DQ322)</f>
        <v>#DIV/0!</v>
      </c>
      <c r="AQ324" s="217" t="e">
        <f>AVERAGE('monthly data'!DR322:DT322)</f>
        <v>#DIV/0!</v>
      </c>
      <c r="AR324" s="217" t="e">
        <f>AVERAGE('monthly data'!DU322:DW322)</f>
        <v>#DIV/0!</v>
      </c>
      <c r="AS324" s="217" t="e">
        <f>AVERAGE('monthly data'!DX322:DZ322)</f>
        <v>#DIV/0!</v>
      </c>
      <c r="AT324" s="217" t="e">
        <f>AVERAGE('monthly data'!EA322:EC322)</f>
        <v>#DIV/0!</v>
      </c>
      <c r="AU324" s="217" t="e">
        <f>AVERAGE('monthly data'!ED322:EF322)</f>
        <v>#DIV/0!</v>
      </c>
      <c r="AV324" s="217" t="e">
        <f>AVERAGE('monthly data'!EG322:EI322)</f>
        <v>#DIV/0!</v>
      </c>
      <c r="AW324" s="217" t="e">
        <f>AVERAGE('monthly data'!EJ322:EL322)</f>
        <v>#DIV/0!</v>
      </c>
      <c r="AX324" s="217" t="e">
        <f>AVERAGE('monthly data'!EM322:EO322)</f>
        <v>#DIV/0!</v>
      </c>
      <c r="AY324" s="217" t="e">
        <f>AVERAGE('monthly data'!EP322:ER322)</f>
        <v>#DIV/0!</v>
      </c>
      <c r="AZ324" s="217" t="e">
        <f>AVERAGE('monthly data'!ES322:EU322)</f>
        <v>#DIV/0!</v>
      </c>
      <c r="BA324" s="217" t="e">
        <f>AVERAGE('monthly data'!EV322:EX322)</f>
        <v>#DIV/0!</v>
      </c>
      <c r="BB324" s="217" t="e">
        <f>AVERAGE('monthly data'!EY322:FA322)</f>
        <v>#DIV/0!</v>
      </c>
      <c r="BC324" s="217" t="e">
        <f>AVERAGE('monthly data'!FB322:FD322)</f>
        <v>#DIV/0!</v>
      </c>
      <c r="BD324" s="217" t="e">
        <f>AVERAGE('monthly data'!FE322:FG322)</f>
        <v>#DIV/0!</v>
      </c>
      <c r="BE324" s="217" t="e">
        <f>AVERAGE('monthly data'!FH322:FJ322)</f>
        <v>#DIV/0!</v>
      </c>
      <c r="BF324" s="217" t="e">
        <f>AVERAGE('monthly data'!FK322:FM322)</f>
        <v>#DIV/0!</v>
      </c>
      <c r="BG324" s="217" t="e">
        <f>AVERAGE('monthly data'!FN322:FP322)</f>
        <v>#DIV/0!</v>
      </c>
      <c r="BH324" s="217" t="e">
        <f>AVERAGE('monthly data'!FQ322:FS322)</f>
        <v>#DIV/0!</v>
      </c>
      <c r="BI324" s="217" t="e">
        <f>AVERAGE('monthly data'!FT322:FV322)</f>
        <v>#DIV/0!</v>
      </c>
      <c r="BJ324" s="217" t="e">
        <f>AVERAGE('monthly data'!FW322:FY322)</f>
        <v>#DIV/0!</v>
      </c>
      <c r="BK324" s="217">
        <f>AVERAGE('monthly data'!FZ322:GB322)</f>
        <v>0</v>
      </c>
      <c r="BL324" s="217">
        <f>AVERAGE('monthly data'!GC322:GE322)</f>
        <v>0</v>
      </c>
      <c r="BM324" s="217">
        <f>AVERAGE('monthly data'!GF322:GH322)</f>
        <v>0</v>
      </c>
      <c r="BN324" s="217">
        <f>AVERAGE('monthly data'!GI322:GK322)</f>
        <v>3.7070000000000003</v>
      </c>
      <c r="BO324" s="217">
        <f>AVERAGE('monthly data'!GL322:GN322)</f>
        <v>0</v>
      </c>
      <c r="BP324" s="217" t="e">
        <f>AVERAGE('monthly data'!GO322:GQ322)</f>
        <v>#DIV/0!</v>
      </c>
      <c r="BQ324" s="217" t="e">
        <f>AVERAGE('monthly data'!GR322:GT322)</f>
        <v>#DIV/0!</v>
      </c>
      <c r="BR324" s="217">
        <f>AVERAGE('monthly data'!GU322:GW322)</f>
        <v>3.7070000000000003</v>
      </c>
      <c r="BS324" s="217" t="e">
        <f>AVERAGE('monthly data'!GX322:GZ322)</f>
        <v>#DIV/0!</v>
      </c>
      <c r="BT324" s="217" t="e">
        <f>AVERAGE('monthly data'!HA322:HC322)</f>
        <v>#DIV/0!</v>
      </c>
      <c r="BU324" s="217" t="e">
        <f>AVERAGE('monthly data'!HD322:HF322)</f>
        <v>#DIV/0!</v>
      </c>
      <c r="BV324" s="217" t="e">
        <f>AVERAGE('monthly data'!HG322:HI322)</f>
        <v>#DIV/0!</v>
      </c>
      <c r="BW324" s="217" t="e">
        <f>AVERAGE('monthly data'!HJ322:HL322)</f>
        <v>#DIV/0!</v>
      </c>
      <c r="BX324" s="217" t="e">
        <f>AVERAGE('monthly data'!HM322:HO322)</f>
        <v>#DIV/0!</v>
      </c>
      <c r="BY324" s="217" t="e">
        <f>AVERAGE('monthly data'!HP322:HR322)</f>
        <v>#DIV/0!</v>
      </c>
      <c r="BZ324" s="217" t="e">
        <f>AVERAGE('monthly data'!HS322:HU322)</f>
        <v>#DIV/0!</v>
      </c>
      <c r="CA324" s="217">
        <f>AVERAGE('monthly data'!HV322:HX322)</f>
        <v>0</v>
      </c>
      <c r="CB324" s="217">
        <f>AVERAGE('monthly data'!HY322:IA322)</f>
        <v>4.25</v>
      </c>
      <c r="CC324" s="217">
        <f>AVERAGE('monthly data'!IB322:ID322)</f>
        <v>4</v>
      </c>
      <c r="CD324" s="217">
        <f>AVERAGE('monthly data'!IE322:IG322)</f>
        <v>0</v>
      </c>
      <c r="CE324" s="217">
        <f>AVERAGE('monthly data'!IH322:IJ322)</f>
        <v>0</v>
      </c>
      <c r="CF324" s="217">
        <f>AVERAGE('monthly data'!IK322:IM322)</f>
        <v>0</v>
      </c>
      <c r="CG324" s="217">
        <f>AVERAGE('monthly data'!IN322:IP322)</f>
        <v>3.9833333333333329</v>
      </c>
      <c r="CH324" s="217">
        <f>AVERAGE('monthly data'!IQ322:IS322)</f>
        <v>0</v>
      </c>
      <c r="CI324" s="217">
        <f>AVERAGE('monthly data'!IT322:IV322)</f>
        <v>4</v>
      </c>
      <c r="CJ324" s="217">
        <f>AVERAGE('monthly data'!IW322:IY322)</f>
        <v>0</v>
      </c>
      <c r="CK324" s="217">
        <f>AVERAGE('monthly data'!IZ322:JB322)</f>
        <v>4.083333333333333</v>
      </c>
      <c r="CL324" s="217">
        <f>AVERAGE('monthly data'!JC322:JE322)</f>
        <v>0</v>
      </c>
      <c r="CM324" s="217">
        <f>AVERAGE('monthly data'!JF322:JH322)</f>
        <v>4.125</v>
      </c>
      <c r="CN324" s="217">
        <f>AVERAGE('monthly data'!JI322:JK322)</f>
        <v>0</v>
      </c>
      <c r="CO324" s="217">
        <f>AVERAGE('monthly data'!JL322:JN322)</f>
        <v>4.0666666666666664</v>
      </c>
      <c r="CP324" s="217">
        <f>AVERAGE('monthly data'!JO322:JQ322)</f>
        <v>0</v>
      </c>
      <c r="CQ324" s="217">
        <f>AVERAGE('monthly data'!JR322:JT322)</f>
        <v>3.9333333333333336</v>
      </c>
      <c r="CR324" s="217">
        <f>AVERAGE('monthly data'!JU322:JW322)</f>
        <v>0</v>
      </c>
      <c r="CS324" s="217">
        <f>AVERAGE('monthly data'!JX322:JZ322)</f>
        <v>0</v>
      </c>
      <c r="CT324" s="217">
        <f>AVERAGE('monthly data'!KA322:KC322)</f>
        <v>0</v>
      </c>
      <c r="CU324" s="217" t="e">
        <f>AVERAGE('monthly data'!KD322:KF322)</f>
        <v>#DIV/0!</v>
      </c>
      <c r="CV324" s="217">
        <f>AVERAGE('monthly data'!KG322:KI322)</f>
        <v>11.3</v>
      </c>
      <c r="CW324" s="217">
        <f>AVERAGE('monthly data'!KJ322:KL322)</f>
        <v>11.225</v>
      </c>
      <c r="CX324" s="217">
        <f>AVERAGE('monthly data'!KM322:KO322)</f>
        <v>0</v>
      </c>
      <c r="CY324" s="217" t="e">
        <f>AVERAGE('monthly data'!KP322:KR322)</f>
        <v>#DIV/0!</v>
      </c>
      <c r="CZ324" s="217" t="e">
        <f>AVERAGE('monthly data'!KS322:KU322)</f>
        <v>#DIV/0!</v>
      </c>
      <c r="DA324" s="217">
        <f>AVERAGE('monthly data'!KV322:KX322)</f>
        <v>11.145</v>
      </c>
      <c r="DB324" s="217">
        <f>AVERAGE('monthly data'!KY322:LA322)</f>
        <v>10.975</v>
      </c>
      <c r="DC324" s="217">
        <f>AVERAGE('monthly data'!LB322:LD322)</f>
        <v>3.6666666666666665</v>
      </c>
      <c r="DD324" s="217">
        <f>AVERAGE('monthly data'!LE322:LG322)</f>
        <v>0</v>
      </c>
      <c r="DE324" s="217"/>
      <c r="DF324" s="217"/>
      <c r="DG324" s="217"/>
      <c r="DH324" s="217"/>
      <c r="DI324" s="217"/>
      <c r="DJ324" s="217"/>
      <c r="DK324" s="217"/>
      <c r="DL324" s="217"/>
      <c r="DM324" s="217"/>
      <c r="DN324" s="217"/>
      <c r="DO324" s="217"/>
      <c r="DP324" s="217"/>
      <c r="DQ324" s="217"/>
      <c r="DR324" s="217"/>
      <c r="DS324" s="217"/>
      <c r="DT324" s="217"/>
      <c r="DU324" s="217"/>
      <c r="DV324" s="217"/>
      <c r="DW324" s="217"/>
      <c r="DX324" s="217"/>
      <c r="DY324" s="217"/>
      <c r="DZ324" s="217"/>
    </row>
    <row r="325" spans="1:130">
      <c r="B325" s="486" t="s">
        <v>640</v>
      </c>
      <c r="C325" s="217">
        <f>AVERAGE('monthly data'!B323:D323)</f>
        <v>0</v>
      </c>
      <c r="D325" s="217">
        <f>AVERAGE('monthly data'!E323:G323)</f>
        <v>0</v>
      </c>
      <c r="E325" s="217">
        <f>AVERAGE('monthly data'!H323:J323)</f>
        <v>0</v>
      </c>
      <c r="F325" s="217">
        <f>AVERAGE('monthly data'!K323:M323)</f>
        <v>0</v>
      </c>
      <c r="G325" s="217">
        <f>AVERAGE('monthly data'!N323:P323)</f>
        <v>0</v>
      </c>
      <c r="H325" s="217">
        <f>AVERAGE('monthly data'!Q323:S323)</f>
        <v>0</v>
      </c>
      <c r="I325" s="217">
        <f>AVERAGE('monthly data'!T323:V323)</f>
        <v>0</v>
      </c>
      <c r="J325" s="217">
        <f>AVERAGE('monthly data'!W323:Y323)</f>
        <v>0</v>
      </c>
      <c r="K325" s="217">
        <f>AVERAGE('monthly data'!Z323:AB323)</f>
        <v>0</v>
      </c>
      <c r="L325" s="217">
        <f>AVERAGE('monthly data'!AC323:AE323)</f>
        <v>0</v>
      </c>
      <c r="M325" s="217">
        <f>AVERAGE('monthly data'!AF323:AH323)</f>
        <v>0</v>
      </c>
      <c r="N325" s="217">
        <f>AVERAGE('monthly data'!AI323:AK323)</f>
        <v>0</v>
      </c>
      <c r="O325" s="217">
        <f>AVERAGE('monthly data'!AL323:AN323)</f>
        <v>0</v>
      </c>
      <c r="P325" s="217">
        <f>AVERAGE('monthly data'!AO323:AQ323)</f>
        <v>0</v>
      </c>
      <c r="Q325" s="217">
        <f>AVERAGE('monthly data'!AR323:AT323)</f>
        <v>0</v>
      </c>
      <c r="R325" s="217">
        <f>AVERAGE('monthly data'!AU323:AW323)</f>
        <v>0</v>
      </c>
      <c r="S325" s="217">
        <f>AVERAGE('monthly data'!AX323:AZ323)</f>
        <v>0</v>
      </c>
      <c r="T325" s="217">
        <f>AVERAGE('monthly data'!BA323:BC323)</f>
        <v>0</v>
      </c>
      <c r="U325" s="217">
        <f>AVERAGE('monthly data'!BD323:BF323)</f>
        <v>0</v>
      </c>
      <c r="V325" s="217">
        <f>AVERAGE('monthly data'!BG323:BI323)</f>
        <v>0</v>
      </c>
      <c r="W325" s="217">
        <f>AVERAGE('monthly data'!BJ323:BL323)</f>
        <v>0</v>
      </c>
      <c r="X325" s="217">
        <f>AVERAGE('monthly data'!BM323:BO323)</f>
        <v>0</v>
      </c>
      <c r="Y325" s="217">
        <f>AVERAGE('monthly data'!BP323:BR323)</f>
        <v>0</v>
      </c>
      <c r="Z325" s="217">
        <f>AVERAGE('monthly data'!BS323:BU323)</f>
        <v>0</v>
      </c>
      <c r="AA325" s="217">
        <f>AVERAGE('monthly data'!BV323:BX323)</f>
        <v>0</v>
      </c>
      <c r="AB325" s="217">
        <f>AVERAGE('monthly data'!BY323:CA323)</f>
        <v>0</v>
      </c>
      <c r="AC325" s="217">
        <f>AVERAGE('monthly data'!CB323:CD323)</f>
        <v>0</v>
      </c>
      <c r="AD325" s="217">
        <f>AVERAGE('monthly data'!CE323:CG323)</f>
        <v>0</v>
      </c>
      <c r="AE325" s="217" t="e">
        <f>AVERAGE('monthly data'!CH323:CJ323)</f>
        <v>#DIV/0!</v>
      </c>
      <c r="AF325" s="217" t="e">
        <f>AVERAGE('monthly data'!CK323:CM323)</f>
        <v>#DIV/0!</v>
      </c>
      <c r="AG325" s="217" t="e">
        <f>AVERAGE('monthly data'!CN323:CP323)</f>
        <v>#DIV/0!</v>
      </c>
      <c r="AH325" s="217" t="e">
        <f>AVERAGE('monthly data'!CQ323:CS323)</f>
        <v>#DIV/0!</v>
      </c>
      <c r="AI325" s="217" t="e">
        <f>AVERAGE('monthly data'!CT323:CV323)</f>
        <v>#DIV/0!</v>
      </c>
      <c r="AJ325" s="217" t="e">
        <f>AVERAGE('monthly data'!CW323:CY323)</f>
        <v>#DIV/0!</v>
      </c>
      <c r="AK325" s="217" t="e">
        <f>AVERAGE('monthly data'!CZ323:DB323)</f>
        <v>#DIV/0!</v>
      </c>
      <c r="AL325" s="217" t="e">
        <f>AVERAGE('monthly data'!DC323:DE323)</f>
        <v>#DIV/0!</v>
      </c>
      <c r="AM325" s="217" t="e">
        <f>AVERAGE('monthly data'!DF323:DH323)</f>
        <v>#DIV/0!</v>
      </c>
      <c r="AN325" s="217" t="e">
        <f>AVERAGE('monthly data'!DI323:DK323)</f>
        <v>#DIV/0!</v>
      </c>
      <c r="AO325" s="217" t="e">
        <f>AVERAGE('monthly data'!DL323:DN323)</f>
        <v>#DIV/0!</v>
      </c>
      <c r="AP325" s="217" t="e">
        <f>AVERAGE('monthly data'!DO323:DQ323)</f>
        <v>#DIV/0!</v>
      </c>
      <c r="AQ325" s="217" t="e">
        <f>AVERAGE('monthly data'!DR323:DT323)</f>
        <v>#DIV/0!</v>
      </c>
      <c r="AR325" s="217" t="e">
        <f>AVERAGE('monthly data'!DU323:DW323)</f>
        <v>#DIV/0!</v>
      </c>
      <c r="AS325" s="217" t="e">
        <f>AVERAGE('monthly data'!DX323:DZ323)</f>
        <v>#DIV/0!</v>
      </c>
      <c r="AT325" s="217" t="e">
        <f>AVERAGE('monthly data'!EA323:EC323)</f>
        <v>#DIV/0!</v>
      </c>
      <c r="AU325" s="217" t="e">
        <f>AVERAGE('monthly data'!ED323:EF323)</f>
        <v>#DIV/0!</v>
      </c>
      <c r="AV325" s="217" t="e">
        <f>AVERAGE('monthly data'!EG323:EI323)</f>
        <v>#DIV/0!</v>
      </c>
      <c r="AW325" s="217" t="e">
        <f>AVERAGE('monthly data'!EJ323:EL323)</f>
        <v>#DIV/0!</v>
      </c>
      <c r="AX325" s="217" t="e">
        <f>AVERAGE('monthly data'!EM323:EO323)</f>
        <v>#DIV/0!</v>
      </c>
      <c r="AY325" s="217" t="e">
        <f>AVERAGE('monthly data'!EP323:ER323)</f>
        <v>#DIV/0!</v>
      </c>
      <c r="AZ325" s="217" t="e">
        <f>AVERAGE('monthly data'!ES323:EU323)</f>
        <v>#DIV/0!</v>
      </c>
      <c r="BA325" s="217" t="e">
        <f>AVERAGE('monthly data'!EV323:EX323)</f>
        <v>#DIV/0!</v>
      </c>
      <c r="BB325" s="217" t="e">
        <f>AVERAGE('monthly data'!EY323:FA323)</f>
        <v>#DIV/0!</v>
      </c>
      <c r="BC325" s="217" t="e">
        <f>AVERAGE('monthly data'!FB323:FD323)</f>
        <v>#DIV/0!</v>
      </c>
      <c r="BD325" s="217" t="e">
        <f>AVERAGE('monthly data'!FE323:FG323)</f>
        <v>#DIV/0!</v>
      </c>
      <c r="BE325" s="217" t="e">
        <f>AVERAGE('monthly data'!FH323:FJ323)</f>
        <v>#DIV/0!</v>
      </c>
      <c r="BF325" s="217" t="e">
        <f>AVERAGE('monthly data'!FK323:FM323)</f>
        <v>#DIV/0!</v>
      </c>
      <c r="BG325" s="217" t="e">
        <f>AVERAGE('monthly data'!FN323:FP323)</f>
        <v>#DIV/0!</v>
      </c>
      <c r="BH325" s="217" t="e">
        <f>AVERAGE('monthly data'!FQ323:FS323)</f>
        <v>#DIV/0!</v>
      </c>
      <c r="BI325" s="217" t="e">
        <f>AVERAGE('monthly data'!FT323:FV323)</f>
        <v>#DIV/0!</v>
      </c>
      <c r="BJ325" s="217" t="e">
        <f>AVERAGE('monthly data'!FW323:FY323)</f>
        <v>#DIV/0!</v>
      </c>
      <c r="BK325" s="217" t="e">
        <f>AVERAGE('monthly data'!FZ323:GB323)</f>
        <v>#DIV/0!</v>
      </c>
      <c r="BL325" s="217" t="e">
        <f>AVERAGE('monthly data'!GC323:GE323)</f>
        <v>#DIV/0!</v>
      </c>
      <c r="BM325" s="217" t="e">
        <f>AVERAGE('monthly data'!GF323:GH323)</f>
        <v>#DIV/0!</v>
      </c>
      <c r="BN325" s="217" t="e">
        <f>AVERAGE('monthly data'!GI323:GK323)</f>
        <v>#DIV/0!</v>
      </c>
      <c r="BO325" s="217" t="e">
        <f>AVERAGE('monthly data'!GL323:GN323)</f>
        <v>#DIV/0!</v>
      </c>
      <c r="BP325" s="217" t="e">
        <f>AVERAGE('monthly data'!GO323:GQ323)</f>
        <v>#DIV/0!</v>
      </c>
      <c r="BQ325" s="217" t="e">
        <f>AVERAGE('monthly data'!GR323:GT323)</f>
        <v>#DIV/0!</v>
      </c>
      <c r="BR325" s="217" t="e">
        <f>AVERAGE('monthly data'!GU323:GW323)</f>
        <v>#DIV/0!</v>
      </c>
      <c r="BS325" s="217" t="e">
        <f>AVERAGE('monthly data'!GX323:GZ323)</f>
        <v>#DIV/0!</v>
      </c>
      <c r="BT325" s="217" t="e">
        <f>AVERAGE('monthly data'!HA323:HC323)</f>
        <v>#DIV/0!</v>
      </c>
      <c r="BU325" s="217" t="e">
        <f>AVERAGE('monthly data'!HD323:HF323)</f>
        <v>#DIV/0!</v>
      </c>
      <c r="BV325" s="217" t="e">
        <f>AVERAGE('monthly data'!HG323:HI323)</f>
        <v>#DIV/0!</v>
      </c>
      <c r="BW325" s="217" t="e">
        <f>AVERAGE('monthly data'!HJ323:HL323)</f>
        <v>#DIV/0!</v>
      </c>
      <c r="BX325" s="217" t="e">
        <f>AVERAGE('monthly data'!HM323:HO323)</f>
        <v>#DIV/0!</v>
      </c>
      <c r="BY325" s="217" t="e">
        <f>AVERAGE('monthly data'!HP323:HR323)</f>
        <v>#DIV/0!</v>
      </c>
      <c r="BZ325" s="217" t="e">
        <f>AVERAGE('monthly data'!HS323:HU323)</f>
        <v>#DIV/0!</v>
      </c>
      <c r="CA325" s="217">
        <f>AVERAGE('monthly data'!HV323:HX323)</f>
        <v>0</v>
      </c>
      <c r="CB325" s="217">
        <f>AVERAGE('monthly data'!HY323:IA323)</f>
        <v>0</v>
      </c>
      <c r="CC325" s="217">
        <f>AVERAGE('monthly data'!IB323:ID323)</f>
        <v>0</v>
      </c>
      <c r="CD325" s="217">
        <f>AVERAGE('monthly data'!IE323:IG323)</f>
        <v>4.166666666666667</v>
      </c>
      <c r="CE325" s="217">
        <f>AVERAGE('monthly data'!IH323:IJ323)</f>
        <v>0</v>
      </c>
      <c r="CF325" s="217">
        <f>AVERAGE('monthly data'!IK323:IM323)</f>
        <v>0</v>
      </c>
      <c r="CG325" s="217">
        <f>AVERAGE('monthly data'!IN323:IP323)</f>
        <v>0</v>
      </c>
      <c r="CH325" s="217">
        <f>AVERAGE('monthly data'!IQ323:IS323)</f>
        <v>0</v>
      </c>
      <c r="CI325" s="217">
        <f>AVERAGE('monthly data'!IT323:IV323)</f>
        <v>0</v>
      </c>
      <c r="CJ325" s="217">
        <f>AVERAGE('monthly data'!IW323:IY323)</f>
        <v>0</v>
      </c>
      <c r="CK325" s="217">
        <f>AVERAGE('monthly data'!IZ323:JB323)</f>
        <v>0</v>
      </c>
      <c r="CL325" s="217">
        <f>AVERAGE('monthly data'!JC323:JE323)</f>
        <v>0</v>
      </c>
      <c r="CM325" s="217">
        <f>AVERAGE('monthly data'!JF323:JH323)</f>
        <v>0</v>
      </c>
      <c r="CN325" s="217">
        <f>AVERAGE('monthly data'!JI323:JK323)</f>
        <v>4.2250000000000005</v>
      </c>
      <c r="CO325" s="217">
        <f>AVERAGE('monthly data'!JL323:JN323)</f>
        <v>0</v>
      </c>
      <c r="CP325" s="217">
        <f>AVERAGE('monthly data'!JO323:JQ323)</f>
        <v>4.1333333333333337</v>
      </c>
      <c r="CQ325" s="217">
        <f>AVERAGE('monthly data'!JR323:JT323)</f>
        <v>0</v>
      </c>
      <c r="CR325" s="217">
        <f>AVERAGE('monthly data'!JU323:JW323)</f>
        <v>4.0583333333333336</v>
      </c>
      <c r="CS325" s="217">
        <f>AVERAGE('monthly data'!JX323:JZ323)</f>
        <v>0</v>
      </c>
      <c r="CT325" s="217">
        <f>AVERAGE('monthly data'!KA323:KC323)</f>
        <v>0</v>
      </c>
      <c r="CU325" s="217">
        <f>AVERAGE('monthly data'!KD323:KF323)</f>
        <v>11.85</v>
      </c>
      <c r="CV325" s="217">
        <f>AVERAGE('monthly data'!KG323:KI323)</f>
        <v>11.65</v>
      </c>
      <c r="CW325" s="217" t="e">
        <f>AVERAGE('monthly data'!KJ323:KL323)</f>
        <v>#DIV/0!</v>
      </c>
      <c r="CX325" s="217">
        <f>AVERAGE('monthly data'!KM323:KO323)</f>
        <v>5.7750000000000004</v>
      </c>
      <c r="CY325" s="217">
        <f>AVERAGE('monthly data'!KP323:KR323)</f>
        <v>11.5</v>
      </c>
      <c r="CZ325" s="217" t="e">
        <f>AVERAGE('monthly data'!KS323:KU323)</f>
        <v>#DIV/0!</v>
      </c>
      <c r="DA325" s="217" t="e">
        <f>AVERAGE('monthly data'!KV323:KX323)</f>
        <v>#DIV/0!</v>
      </c>
      <c r="DB325" s="217">
        <f>AVERAGE('monthly data'!KY323:LA323)</f>
        <v>5.7175000000000002</v>
      </c>
      <c r="DC325" s="217">
        <f>AVERAGE('monthly data'!LB323:LD323)</f>
        <v>0</v>
      </c>
      <c r="DD325" s="217">
        <f>AVERAGE('monthly data'!LE323:LG323)</f>
        <v>3.81</v>
      </c>
      <c r="DE325" s="217"/>
      <c r="DF325" s="217"/>
      <c r="DG325" s="217"/>
      <c r="DH325" s="217"/>
      <c r="DI325" s="217"/>
      <c r="DJ325" s="217"/>
      <c r="DK325" s="217"/>
      <c r="DL325" s="217"/>
      <c r="DM325" s="217"/>
      <c r="DN325" s="217"/>
      <c r="DO325" s="217"/>
      <c r="DP325" s="217"/>
      <c r="DQ325" s="217"/>
      <c r="DR325" s="217"/>
      <c r="DS325" s="217"/>
      <c r="DT325" s="217"/>
      <c r="DU325" s="217"/>
      <c r="DV325" s="217"/>
      <c r="DW325" s="217"/>
      <c r="DX325" s="217"/>
      <c r="DY325" s="217"/>
      <c r="DZ325" s="217"/>
    </row>
    <row r="326" spans="1:130">
      <c r="B326" s="486" t="s">
        <v>612</v>
      </c>
      <c r="C326" s="217">
        <f>AVERAGE('monthly data'!B324:D324)</f>
        <v>0</v>
      </c>
      <c r="D326" s="217">
        <f>AVERAGE('monthly data'!E324:G324)</f>
        <v>0</v>
      </c>
      <c r="E326" s="217">
        <f>AVERAGE('monthly data'!H324:J324)</f>
        <v>0</v>
      </c>
      <c r="F326" s="217">
        <f>AVERAGE('monthly data'!K324:M324)</f>
        <v>0</v>
      </c>
      <c r="G326" s="217">
        <f>AVERAGE('monthly data'!N324:P324)</f>
        <v>0</v>
      </c>
      <c r="H326" s="217">
        <f>AVERAGE('monthly data'!Q324:S324)</f>
        <v>0</v>
      </c>
      <c r="I326" s="217">
        <f>AVERAGE('monthly data'!T324:V324)</f>
        <v>0</v>
      </c>
      <c r="J326" s="217">
        <f>AVERAGE('monthly data'!W324:Y324)</f>
        <v>0</v>
      </c>
      <c r="K326" s="217">
        <f>AVERAGE('monthly data'!Z324:AB324)</f>
        <v>0</v>
      </c>
      <c r="L326" s="217">
        <f>AVERAGE('monthly data'!AC324:AE324)</f>
        <v>0</v>
      </c>
      <c r="M326" s="217">
        <f>AVERAGE('monthly data'!AF324:AH324)</f>
        <v>0</v>
      </c>
      <c r="N326" s="217">
        <f>AVERAGE('monthly data'!AI324:AK324)</f>
        <v>0</v>
      </c>
      <c r="O326" s="217">
        <f>AVERAGE('monthly data'!AL324:AN324)</f>
        <v>0</v>
      </c>
      <c r="P326" s="217">
        <f>AVERAGE('monthly data'!AO324:AQ324)</f>
        <v>0</v>
      </c>
      <c r="Q326" s="217">
        <f>AVERAGE('monthly data'!AR324:AT324)</f>
        <v>0</v>
      </c>
      <c r="R326" s="217">
        <f>AVERAGE('monthly data'!AU324:AW324)</f>
        <v>0</v>
      </c>
      <c r="S326" s="217">
        <f>AVERAGE('monthly data'!AX324:AZ324)</f>
        <v>0</v>
      </c>
      <c r="T326" s="217">
        <f>AVERAGE('monthly data'!BA324:BC324)</f>
        <v>0</v>
      </c>
      <c r="U326" s="217">
        <f>AVERAGE('monthly data'!BD324:BF324)</f>
        <v>0</v>
      </c>
      <c r="V326" s="217">
        <f>AVERAGE('monthly data'!BG324:BI324)</f>
        <v>0</v>
      </c>
      <c r="W326" s="217">
        <f>AVERAGE('monthly data'!BJ324:BL324)</f>
        <v>0</v>
      </c>
      <c r="X326" s="217">
        <f>AVERAGE('monthly data'!BM324:BO324)</f>
        <v>0</v>
      </c>
      <c r="Y326" s="217">
        <f>AVERAGE('monthly data'!BP324:BR324)</f>
        <v>0</v>
      </c>
      <c r="Z326" s="217">
        <f>AVERAGE('monthly data'!BS324:BU324)</f>
        <v>0</v>
      </c>
      <c r="AA326" s="217">
        <f>AVERAGE('monthly data'!BV324:BX324)</f>
        <v>0</v>
      </c>
      <c r="AB326" s="217">
        <f>AVERAGE('monthly data'!BY324:CA324)</f>
        <v>0</v>
      </c>
      <c r="AC326" s="217">
        <f>AVERAGE('monthly data'!CB324:CD324)</f>
        <v>0</v>
      </c>
      <c r="AD326" s="217">
        <f>AVERAGE('monthly data'!CE324:CG324)</f>
        <v>0</v>
      </c>
      <c r="AE326" s="217" t="e">
        <f>AVERAGE('monthly data'!CH324:CJ324)</f>
        <v>#DIV/0!</v>
      </c>
      <c r="AF326" s="217" t="e">
        <f>AVERAGE('monthly data'!CK324:CM324)</f>
        <v>#DIV/0!</v>
      </c>
      <c r="AG326" s="217" t="e">
        <f>AVERAGE('monthly data'!CN324:CP324)</f>
        <v>#DIV/0!</v>
      </c>
      <c r="AH326" s="217" t="e">
        <f>AVERAGE('monthly data'!CQ324:CS324)</f>
        <v>#DIV/0!</v>
      </c>
      <c r="AI326" s="217" t="e">
        <f>AVERAGE('monthly data'!CT324:CV324)</f>
        <v>#DIV/0!</v>
      </c>
      <c r="AJ326" s="217" t="e">
        <f>AVERAGE('monthly data'!CW324:CY324)</f>
        <v>#DIV/0!</v>
      </c>
      <c r="AK326" s="217" t="e">
        <f>AVERAGE('monthly data'!CZ324:DB324)</f>
        <v>#DIV/0!</v>
      </c>
      <c r="AL326" s="217" t="e">
        <f>AVERAGE('monthly data'!DC324:DE324)</f>
        <v>#DIV/0!</v>
      </c>
      <c r="AM326" s="217" t="e">
        <f>AVERAGE('monthly data'!DF324:DH324)</f>
        <v>#DIV/0!</v>
      </c>
      <c r="AN326" s="217" t="e">
        <f>AVERAGE('monthly data'!DI324:DK324)</f>
        <v>#DIV/0!</v>
      </c>
      <c r="AO326" s="217" t="e">
        <f>AVERAGE('monthly data'!DL324:DN324)</f>
        <v>#DIV/0!</v>
      </c>
      <c r="AP326" s="217" t="e">
        <f>AVERAGE('monthly data'!DO324:DQ324)</f>
        <v>#DIV/0!</v>
      </c>
      <c r="AQ326" s="217" t="e">
        <f>AVERAGE('monthly data'!DR324:DT324)</f>
        <v>#DIV/0!</v>
      </c>
      <c r="AR326" s="217" t="e">
        <f>AVERAGE('monthly data'!DU324:DW324)</f>
        <v>#DIV/0!</v>
      </c>
      <c r="AS326" s="217" t="e">
        <f>AVERAGE('monthly data'!DX324:DZ324)</f>
        <v>#DIV/0!</v>
      </c>
      <c r="AT326" s="217" t="e">
        <f>AVERAGE('monthly data'!EA324:EC324)</f>
        <v>#DIV/0!</v>
      </c>
      <c r="AU326" s="217" t="e">
        <f>AVERAGE('monthly data'!ED324:EF324)</f>
        <v>#DIV/0!</v>
      </c>
      <c r="AV326" s="217" t="e">
        <f>AVERAGE('monthly data'!EG324:EI324)</f>
        <v>#DIV/0!</v>
      </c>
      <c r="AW326" s="217" t="e">
        <f>AVERAGE('monthly data'!EJ324:EL324)</f>
        <v>#DIV/0!</v>
      </c>
      <c r="AX326" s="217" t="e">
        <f>AVERAGE('monthly data'!EM324:EO324)</f>
        <v>#DIV/0!</v>
      </c>
      <c r="AY326" s="217" t="e">
        <f>AVERAGE('monthly data'!EP324:ER324)</f>
        <v>#DIV/0!</v>
      </c>
      <c r="AZ326" s="217" t="e">
        <f>AVERAGE('monthly data'!ES324:EU324)</f>
        <v>#DIV/0!</v>
      </c>
      <c r="BA326" s="217" t="e">
        <f>AVERAGE('monthly data'!EV324:EX324)</f>
        <v>#DIV/0!</v>
      </c>
      <c r="BB326" s="217" t="e">
        <f>AVERAGE('monthly data'!EY324:FA324)</f>
        <v>#DIV/0!</v>
      </c>
      <c r="BC326" s="217" t="e">
        <f>AVERAGE('monthly data'!FB324:FD324)</f>
        <v>#DIV/0!</v>
      </c>
      <c r="BD326" s="217" t="e">
        <f>AVERAGE('monthly data'!FE324:FG324)</f>
        <v>#DIV/0!</v>
      </c>
      <c r="BE326" s="217" t="e">
        <f>AVERAGE('monthly data'!FH324:FJ324)</f>
        <v>#DIV/0!</v>
      </c>
      <c r="BF326" s="217" t="e">
        <f>AVERAGE('monthly data'!FK324:FM324)</f>
        <v>#DIV/0!</v>
      </c>
      <c r="BG326" s="217" t="e">
        <f>AVERAGE('monthly data'!FN324:FP324)</f>
        <v>#DIV/0!</v>
      </c>
      <c r="BH326" s="217" t="e">
        <f>AVERAGE('monthly data'!FQ324:FS324)</f>
        <v>#DIV/0!</v>
      </c>
      <c r="BI326" s="217" t="e">
        <f>AVERAGE('monthly data'!FT324:FV324)</f>
        <v>#DIV/0!</v>
      </c>
      <c r="BJ326" s="217" t="e">
        <f>AVERAGE('monthly data'!FW324:FY324)</f>
        <v>#DIV/0!</v>
      </c>
      <c r="BK326" s="217" t="e">
        <f>AVERAGE('monthly data'!FZ324:GB324)</f>
        <v>#DIV/0!</v>
      </c>
      <c r="BL326" s="217" t="e">
        <f>AVERAGE('monthly data'!GC324:GE324)</f>
        <v>#DIV/0!</v>
      </c>
      <c r="BM326" s="217" t="e">
        <f>AVERAGE('monthly data'!GF324:GH324)</f>
        <v>#DIV/0!</v>
      </c>
      <c r="BN326" s="217" t="e">
        <f>AVERAGE('monthly data'!GI324:GK324)</f>
        <v>#DIV/0!</v>
      </c>
      <c r="BO326" s="217" t="e">
        <f>AVERAGE('monthly data'!GL324:GN324)</f>
        <v>#DIV/0!</v>
      </c>
      <c r="BP326" s="217" t="e">
        <f>AVERAGE('monthly data'!GO324:GQ324)</f>
        <v>#DIV/0!</v>
      </c>
      <c r="BQ326" s="217" t="e">
        <f>AVERAGE('monthly data'!GR324:GT324)</f>
        <v>#DIV/0!</v>
      </c>
      <c r="BR326" s="217" t="e">
        <f>AVERAGE('monthly data'!GU324:GW324)</f>
        <v>#DIV/0!</v>
      </c>
      <c r="BS326" s="217" t="e">
        <f>AVERAGE('monthly data'!GX324:GZ324)</f>
        <v>#DIV/0!</v>
      </c>
      <c r="BT326" s="217" t="e">
        <f>AVERAGE('monthly data'!HA324:HC324)</f>
        <v>#DIV/0!</v>
      </c>
      <c r="BU326" s="217" t="e">
        <f>AVERAGE('monthly data'!HD324:HF324)</f>
        <v>#DIV/0!</v>
      </c>
      <c r="BV326" s="217" t="e">
        <f>AVERAGE('monthly data'!HG324:HI324)</f>
        <v>#DIV/0!</v>
      </c>
      <c r="BW326" s="217" t="e">
        <f>AVERAGE('monthly data'!HJ324:HL324)</f>
        <v>#DIV/0!</v>
      </c>
      <c r="BX326" s="217" t="e">
        <f>AVERAGE('monthly data'!HM324:HO324)</f>
        <v>#DIV/0!</v>
      </c>
      <c r="BY326" s="217" t="e">
        <f>AVERAGE('monthly data'!HP324:HR324)</f>
        <v>#DIV/0!</v>
      </c>
      <c r="BZ326" s="217" t="e">
        <f>AVERAGE('monthly data'!HS324:HU324)</f>
        <v>#DIV/0!</v>
      </c>
      <c r="CA326" s="217" t="e">
        <f>AVERAGE('monthly data'!HV324:HX324)</f>
        <v>#DIV/0!</v>
      </c>
      <c r="CB326" s="217" t="e">
        <f>AVERAGE('monthly data'!HY324:IA324)</f>
        <v>#DIV/0!</v>
      </c>
      <c r="CC326" s="217" t="e">
        <f>AVERAGE('monthly data'!IB324:ID324)</f>
        <v>#DIV/0!</v>
      </c>
      <c r="CD326" s="217" t="e">
        <f>AVERAGE('monthly data'!IE324:IG324)</f>
        <v>#DIV/0!</v>
      </c>
      <c r="CE326" s="217">
        <f>AVERAGE('monthly data'!IH324:IJ324)</f>
        <v>0</v>
      </c>
      <c r="CF326" s="217">
        <f>AVERAGE('monthly data'!IK324:IM324)</f>
        <v>4.333333333333333</v>
      </c>
      <c r="CG326" s="217">
        <f>AVERAGE('monthly data'!IN324:IP324)</f>
        <v>0</v>
      </c>
      <c r="CH326" s="217">
        <f>AVERAGE('monthly data'!IQ324:IS324)</f>
        <v>0</v>
      </c>
      <c r="CI326" s="217">
        <f>AVERAGE('monthly data'!IT324:IV324)</f>
        <v>0</v>
      </c>
      <c r="CJ326" s="217">
        <f>AVERAGE('monthly data'!IW324:IY324)</f>
        <v>0</v>
      </c>
      <c r="CK326" s="217">
        <f>AVERAGE('monthly data'!IZ324:JB324)</f>
        <v>0</v>
      </c>
      <c r="CL326" s="217">
        <f>AVERAGE('monthly data'!JC324:JE324)</f>
        <v>0</v>
      </c>
      <c r="CM326" s="217">
        <f>AVERAGE('monthly data'!JF324:JH324)</f>
        <v>0</v>
      </c>
      <c r="CN326" s="217">
        <f>AVERAGE('monthly data'!JI324:JK324)</f>
        <v>0</v>
      </c>
      <c r="CO326" s="217">
        <f>AVERAGE('monthly data'!JL324:JN324)</f>
        <v>0</v>
      </c>
      <c r="CP326" s="217">
        <f>AVERAGE('monthly data'!JO324:JQ324)</f>
        <v>0</v>
      </c>
      <c r="CQ326" s="217">
        <f>AVERAGE('monthly data'!JR324:JT324)</f>
        <v>0</v>
      </c>
      <c r="CR326" s="217">
        <f>AVERAGE('monthly data'!JU324:JW324)</f>
        <v>4.166666666666667</v>
      </c>
      <c r="CS326" s="217">
        <f>AVERAGE('monthly data'!JX324:JZ324)</f>
        <v>4.0666666666666664</v>
      </c>
      <c r="CT326" s="217">
        <f>AVERAGE('monthly data'!KA324:KC324)</f>
        <v>0</v>
      </c>
      <c r="CU326" s="217">
        <f>AVERAGE('monthly data'!KD324:KF324)</f>
        <v>12.25</v>
      </c>
      <c r="CV326" s="217" t="e">
        <f>AVERAGE('monthly data'!KG324:KI324)</f>
        <v>#DIV/0!</v>
      </c>
      <c r="CW326" s="217" t="e">
        <f>AVERAGE('monthly data'!KJ324:KL324)</f>
        <v>#DIV/0!</v>
      </c>
      <c r="CX326" s="217">
        <f>AVERAGE('monthly data'!KM324:KO324)</f>
        <v>0</v>
      </c>
      <c r="CY326" s="217" t="e">
        <f>AVERAGE('monthly data'!KP324:KR324)</f>
        <v>#DIV/0!</v>
      </c>
      <c r="CZ326" s="217">
        <f>AVERAGE('monthly data'!KS324:KU324)</f>
        <v>12.15</v>
      </c>
      <c r="DA326" s="217">
        <f>AVERAGE('monthly data'!KV324:KX324)</f>
        <v>12.1</v>
      </c>
      <c r="DB326" s="217" t="e">
        <f>AVERAGE('monthly data'!KY324:LA324)</f>
        <v>#DIV/0!</v>
      </c>
      <c r="DC326" s="217">
        <f>AVERAGE('monthly data'!LB324:LD324)</f>
        <v>4</v>
      </c>
      <c r="DD326" s="217">
        <f>AVERAGE('monthly data'!LE324:LG324)</f>
        <v>0</v>
      </c>
      <c r="DE326" s="217"/>
      <c r="DF326" s="217"/>
      <c r="DG326" s="217"/>
      <c r="DH326" s="217"/>
      <c r="DI326" s="217"/>
      <c r="DJ326" s="217"/>
      <c r="DK326" s="217"/>
      <c r="DL326" s="217"/>
      <c r="DM326" s="217"/>
      <c r="DN326" s="217"/>
      <c r="DO326" s="217"/>
      <c r="DP326" s="217"/>
      <c r="DQ326" s="217"/>
      <c r="DR326" s="217"/>
      <c r="DS326" s="217"/>
      <c r="DT326" s="217"/>
      <c r="DU326" s="217"/>
      <c r="DV326" s="217"/>
      <c r="DW326" s="217"/>
      <c r="DX326" s="217"/>
      <c r="DY326" s="217"/>
      <c r="DZ326" s="217"/>
    </row>
    <row r="327" spans="1:130">
      <c r="B327" s="486" t="s">
        <v>613</v>
      </c>
      <c r="C327" s="217">
        <f>AVERAGE('monthly data'!B325:D325)</f>
        <v>0</v>
      </c>
      <c r="D327" s="217">
        <f>AVERAGE('monthly data'!E325:G325)</f>
        <v>0</v>
      </c>
      <c r="E327" s="217">
        <f>AVERAGE('monthly data'!H325:J325)</f>
        <v>0</v>
      </c>
      <c r="F327" s="217">
        <f>AVERAGE('monthly data'!K325:M325)</f>
        <v>0</v>
      </c>
      <c r="G327" s="217">
        <f>AVERAGE('monthly data'!N325:P325)</f>
        <v>0</v>
      </c>
      <c r="H327" s="217">
        <f>AVERAGE('monthly data'!Q325:S325)</f>
        <v>0</v>
      </c>
      <c r="I327" s="217">
        <f>AVERAGE('monthly data'!T325:V325)</f>
        <v>0</v>
      </c>
      <c r="J327" s="217">
        <f>AVERAGE('monthly data'!W325:Y325)</f>
        <v>0</v>
      </c>
      <c r="K327" s="217">
        <f>AVERAGE('monthly data'!Z325:AB325)</f>
        <v>0</v>
      </c>
      <c r="L327" s="217">
        <f>AVERAGE('monthly data'!AC325:AE325)</f>
        <v>0</v>
      </c>
      <c r="M327" s="217">
        <f>AVERAGE('monthly data'!AF325:AH325)</f>
        <v>0</v>
      </c>
      <c r="N327" s="217">
        <f>AVERAGE('monthly data'!AI325:AK325)</f>
        <v>0</v>
      </c>
      <c r="O327" s="217">
        <f>AVERAGE('monthly data'!AL325:AN325)</f>
        <v>0</v>
      </c>
      <c r="P327" s="217">
        <f>AVERAGE('monthly data'!AO325:AQ325)</f>
        <v>0</v>
      </c>
      <c r="Q327" s="217">
        <f>AVERAGE('monthly data'!AR325:AT325)</f>
        <v>0</v>
      </c>
      <c r="R327" s="217">
        <f>AVERAGE('monthly data'!AU325:AW325)</f>
        <v>0</v>
      </c>
      <c r="S327" s="217">
        <f>AVERAGE('monthly data'!AX325:AZ325)</f>
        <v>0</v>
      </c>
      <c r="T327" s="217">
        <f>AVERAGE('monthly data'!BA325:BC325)</f>
        <v>0</v>
      </c>
      <c r="U327" s="217">
        <f>AVERAGE('monthly data'!BD325:BF325)</f>
        <v>0</v>
      </c>
      <c r="V327" s="217">
        <f>AVERAGE('monthly data'!BG325:BI325)</f>
        <v>0</v>
      </c>
      <c r="W327" s="217">
        <f>AVERAGE('monthly data'!BJ325:BL325)</f>
        <v>0</v>
      </c>
      <c r="X327" s="217">
        <f>AVERAGE('monthly data'!BM325:BO325)</f>
        <v>0</v>
      </c>
      <c r="Y327" s="217">
        <f>AVERAGE('monthly data'!BP325:BR325)</f>
        <v>0</v>
      </c>
      <c r="Z327" s="217">
        <f>AVERAGE('monthly data'!BS325:BU325)</f>
        <v>0</v>
      </c>
      <c r="AA327" s="217">
        <f>AVERAGE('monthly data'!BV325:BX325)</f>
        <v>0</v>
      </c>
      <c r="AB327" s="217">
        <f>AVERAGE('monthly data'!BY325:CA325)</f>
        <v>0</v>
      </c>
      <c r="AC327" s="217">
        <f>AVERAGE('monthly data'!CB325:CD325)</f>
        <v>0</v>
      </c>
      <c r="AD327" s="217">
        <f>AVERAGE('monthly data'!CE325:CG325)</f>
        <v>0</v>
      </c>
      <c r="AE327" s="217" t="e">
        <f>AVERAGE('monthly data'!CH325:CJ325)</f>
        <v>#DIV/0!</v>
      </c>
      <c r="AF327" s="217" t="e">
        <f>AVERAGE('monthly data'!CK325:CM325)</f>
        <v>#DIV/0!</v>
      </c>
      <c r="AG327" s="217" t="e">
        <f>AVERAGE('monthly data'!CN325:CP325)</f>
        <v>#DIV/0!</v>
      </c>
      <c r="AH327" s="217" t="e">
        <f>AVERAGE('monthly data'!CQ325:CS325)</f>
        <v>#DIV/0!</v>
      </c>
      <c r="AI327" s="217" t="e">
        <f>AVERAGE('monthly data'!CT325:CV325)</f>
        <v>#DIV/0!</v>
      </c>
      <c r="AJ327" s="217" t="e">
        <f>AVERAGE('monthly data'!CW325:CY325)</f>
        <v>#DIV/0!</v>
      </c>
      <c r="AK327" s="217" t="e">
        <f>AVERAGE('monthly data'!CZ325:DB325)</f>
        <v>#DIV/0!</v>
      </c>
      <c r="AL327" s="217" t="e">
        <f>AVERAGE('monthly data'!DC325:DE325)</f>
        <v>#DIV/0!</v>
      </c>
      <c r="AM327" s="217" t="e">
        <f>AVERAGE('monthly data'!DF325:DH325)</f>
        <v>#DIV/0!</v>
      </c>
      <c r="AN327" s="217" t="e">
        <f>AVERAGE('monthly data'!DI325:DK325)</f>
        <v>#DIV/0!</v>
      </c>
      <c r="AO327" s="217" t="e">
        <f>AVERAGE('monthly data'!DL325:DN325)</f>
        <v>#DIV/0!</v>
      </c>
      <c r="AP327" s="217" t="e">
        <f>AVERAGE('monthly data'!DO325:DQ325)</f>
        <v>#DIV/0!</v>
      </c>
      <c r="AQ327" s="217" t="e">
        <f>AVERAGE('monthly data'!DR325:DT325)</f>
        <v>#DIV/0!</v>
      </c>
      <c r="AR327" s="217" t="e">
        <f>AVERAGE('monthly data'!DU325:DW325)</f>
        <v>#DIV/0!</v>
      </c>
      <c r="AS327" s="217" t="e">
        <f>AVERAGE('monthly data'!DX325:DZ325)</f>
        <v>#DIV/0!</v>
      </c>
      <c r="AT327" s="217" t="e">
        <f>AVERAGE('monthly data'!EA325:EC325)</f>
        <v>#DIV/0!</v>
      </c>
      <c r="AU327" s="217" t="e">
        <f>AVERAGE('monthly data'!ED325:EF325)</f>
        <v>#DIV/0!</v>
      </c>
      <c r="AV327" s="217" t="e">
        <f>AVERAGE('monthly data'!EG325:EI325)</f>
        <v>#DIV/0!</v>
      </c>
      <c r="AW327" s="217" t="e">
        <f>AVERAGE('monthly data'!EJ325:EL325)</f>
        <v>#DIV/0!</v>
      </c>
      <c r="AX327" s="217" t="e">
        <f>AVERAGE('monthly data'!EM325:EO325)</f>
        <v>#DIV/0!</v>
      </c>
      <c r="AY327" s="217" t="e">
        <f>AVERAGE('monthly data'!EP325:ER325)</f>
        <v>#DIV/0!</v>
      </c>
      <c r="AZ327" s="217" t="e">
        <f>AVERAGE('monthly data'!ES325:EU325)</f>
        <v>#DIV/0!</v>
      </c>
      <c r="BA327" s="217" t="e">
        <f>AVERAGE('monthly data'!EV325:EX325)</f>
        <v>#DIV/0!</v>
      </c>
      <c r="BB327" s="217" t="e">
        <f>AVERAGE('monthly data'!EY325:FA325)</f>
        <v>#DIV/0!</v>
      </c>
      <c r="BC327" s="217" t="e">
        <f>AVERAGE('monthly data'!FB325:FD325)</f>
        <v>#DIV/0!</v>
      </c>
      <c r="BD327" s="217" t="e">
        <f>AVERAGE('monthly data'!FE325:FG325)</f>
        <v>#DIV/0!</v>
      </c>
      <c r="BE327" s="217" t="e">
        <f>AVERAGE('monthly data'!FH325:FJ325)</f>
        <v>#DIV/0!</v>
      </c>
      <c r="BF327" s="217" t="e">
        <f>AVERAGE('monthly data'!FK325:FM325)</f>
        <v>#DIV/0!</v>
      </c>
      <c r="BG327" s="217" t="e">
        <f>AVERAGE('monthly data'!FN325:FP325)</f>
        <v>#DIV/0!</v>
      </c>
      <c r="BH327" s="217" t="e">
        <f>AVERAGE('monthly data'!FQ325:FS325)</f>
        <v>#DIV/0!</v>
      </c>
      <c r="BI327" s="217" t="e">
        <f>AVERAGE('monthly data'!FT325:FV325)</f>
        <v>#DIV/0!</v>
      </c>
      <c r="BJ327" s="217" t="e">
        <f>AVERAGE('monthly data'!FW325:FY325)</f>
        <v>#DIV/0!</v>
      </c>
      <c r="BK327" s="217" t="e">
        <f>AVERAGE('monthly data'!FZ325:GB325)</f>
        <v>#DIV/0!</v>
      </c>
      <c r="BL327" s="217" t="e">
        <f>AVERAGE('monthly data'!GC325:GE325)</f>
        <v>#DIV/0!</v>
      </c>
      <c r="BM327" s="217" t="e">
        <f>AVERAGE('monthly data'!GF325:GH325)</f>
        <v>#DIV/0!</v>
      </c>
      <c r="BN327" s="217" t="e">
        <f>AVERAGE('monthly data'!GI325:GK325)</f>
        <v>#DIV/0!</v>
      </c>
      <c r="BO327" s="217" t="e">
        <f>AVERAGE('monthly data'!GL325:GN325)</f>
        <v>#DIV/0!</v>
      </c>
      <c r="BP327" s="217" t="e">
        <f>AVERAGE('monthly data'!GO325:GQ325)</f>
        <v>#DIV/0!</v>
      </c>
      <c r="BQ327" s="217" t="e">
        <f>AVERAGE('monthly data'!GR325:GT325)</f>
        <v>#DIV/0!</v>
      </c>
      <c r="BR327" s="217" t="e">
        <f>AVERAGE('monthly data'!GU325:GW325)</f>
        <v>#DIV/0!</v>
      </c>
      <c r="BS327" s="217" t="e">
        <f>AVERAGE('monthly data'!GX325:GZ325)</f>
        <v>#DIV/0!</v>
      </c>
      <c r="BT327" s="217" t="e">
        <f>AVERAGE('monthly data'!HA325:HC325)</f>
        <v>#DIV/0!</v>
      </c>
      <c r="BU327" s="217" t="e">
        <f>AVERAGE('monthly data'!HD325:HF325)</f>
        <v>#DIV/0!</v>
      </c>
      <c r="BV327" s="217" t="e">
        <f>AVERAGE('monthly data'!HG325:HI325)</f>
        <v>#DIV/0!</v>
      </c>
      <c r="BW327" s="217" t="e">
        <f>AVERAGE('monthly data'!HJ325:HL325)</f>
        <v>#DIV/0!</v>
      </c>
      <c r="BX327" s="217" t="e">
        <f>AVERAGE('monthly data'!HM325:HO325)</f>
        <v>#DIV/0!</v>
      </c>
      <c r="BY327" s="217" t="e">
        <f>AVERAGE('monthly data'!HP325:HR325)</f>
        <v>#DIV/0!</v>
      </c>
      <c r="BZ327" s="217" t="e">
        <f>AVERAGE('monthly data'!HS325:HU325)</f>
        <v>#DIV/0!</v>
      </c>
      <c r="CA327" s="217" t="e">
        <f>AVERAGE('monthly data'!HV325:HX325)</f>
        <v>#DIV/0!</v>
      </c>
      <c r="CB327" s="217" t="e">
        <f>AVERAGE('monthly data'!HY325:IA325)</f>
        <v>#DIV/0!</v>
      </c>
      <c r="CC327" s="217" t="e">
        <f>AVERAGE('monthly data'!IB325:ID325)</f>
        <v>#DIV/0!</v>
      </c>
      <c r="CD327" s="217" t="e">
        <f>AVERAGE('monthly data'!IE325:IG325)</f>
        <v>#DIV/0!</v>
      </c>
      <c r="CE327" s="217" t="e">
        <f>AVERAGE('monthly data'!IH325:IJ325)</f>
        <v>#DIV/0!</v>
      </c>
      <c r="CF327" s="217" t="e">
        <f>AVERAGE('monthly data'!IK325:IM325)</f>
        <v>#DIV/0!</v>
      </c>
      <c r="CG327" s="217" t="e">
        <f>AVERAGE('monthly data'!IN325:IP325)</f>
        <v>#DIV/0!</v>
      </c>
      <c r="CH327" s="217" t="e">
        <f>AVERAGE('monthly data'!IQ325:IS325)</f>
        <v>#DIV/0!</v>
      </c>
      <c r="CI327" s="217">
        <f>AVERAGE('monthly data'!IT325:IV325)</f>
        <v>0</v>
      </c>
      <c r="CJ327" s="217">
        <f>AVERAGE('monthly data'!IW325:IY325)</f>
        <v>4.5</v>
      </c>
      <c r="CK327" s="217">
        <f>AVERAGE('monthly data'!IZ325:JB325)</f>
        <v>0</v>
      </c>
      <c r="CL327" s="217">
        <f>AVERAGE('monthly data'!JC325:JE325)</f>
        <v>0</v>
      </c>
      <c r="CM327" s="217">
        <f>AVERAGE('monthly data'!JF325:JH325)</f>
        <v>0</v>
      </c>
      <c r="CN327" s="217">
        <f>AVERAGE('monthly data'!JI325:JK325)</f>
        <v>0</v>
      </c>
      <c r="CO327" s="217">
        <f>AVERAGE('monthly data'!JL325:JN325)</f>
        <v>0</v>
      </c>
      <c r="CP327" s="217">
        <f>AVERAGE('monthly data'!JO325:JQ325)</f>
        <v>0</v>
      </c>
      <c r="CQ327" s="217">
        <f>AVERAGE('monthly data'!JR325:JT325)</f>
        <v>0</v>
      </c>
      <c r="CR327" s="217">
        <f>AVERAGE('monthly data'!JU325:JW325)</f>
        <v>0</v>
      </c>
      <c r="CS327" s="217">
        <f>AVERAGE('monthly data'!JX325:JZ325)</f>
        <v>4.3</v>
      </c>
      <c r="CT327" s="217">
        <f>AVERAGE('monthly data'!KA325:KC325)</f>
        <v>0</v>
      </c>
      <c r="CU327" s="217">
        <f>AVERAGE('monthly data'!KD325:KF325)</f>
        <v>12.7</v>
      </c>
      <c r="CV327" s="217" t="e">
        <f>AVERAGE('monthly data'!KG325:KI325)</f>
        <v>#DIV/0!</v>
      </c>
      <c r="CW327" s="217" t="e">
        <f>AVERAGE('monthly data'!KJ325:KL325)</f>
        <v>#DIV/0!</v>
      </c>
      <c r="CX327" s="217">
        <f>AVERAGE('monthly data'!KM325:KO325)</f>
        <v>6.34</v>
      </c>
      <c r="CY327" s="217">
        <f>AVERAGE('monthly data'!KP325:KR325)</f>
        <v>12.55</v>
      </c>
      <c r="CZ327" s="217">
        <f>AVERAGE('monthly data'!KS325:KU325)</f>
        <v>12.5</v>
      </c>
      <c r="DA327" s="217">
        <f>AVERAGE('monthly data'!KV325:KX325)</f>
        <v>12.385</v>
      </c>
      <c r="DB327" s="217" t="e">
        <f>AVERAGE('monthly data'!KY325:LA325)</f>
        <v>#DIV/0!</v>
      </c>
      <c r="DC327" s="217">
        <f>AVERAGE('monthly data'!LB325:LD325)</f>
        <v>4.1166666666666663</v>
      </c>
      <c r="DD327" s="217">
        <f>AVERAGE('monthly data'!LE325:LG325)</f>
        <v>4.166666666666667</v>
      </c>
      <c r="DE327" s="217"/>
      <c r="DF327" s="217"/>
      <c r="DG327" s="217"/>
      <c r="DH327" s="217"/>
      <c r="DI327" s="217"/>
      <c r="DJ327" s="217"/>
      <c r="DK327" s="217"/>
      <c r="DL327" s="217"/>
      <c r="DM327" s="217"/>
      <c r="DN327" s="217"/>
      <c r="DO327" s="217"/>
      <c r="DP327" s="217"/>
      <c r="DQ327" s="217"/>
      <c r="DR327" s="217"/>
      <c r="DS327" s="217"/>
      <c r="DT327" s="217"/>
      <c r="DU327" s="217"/>
      <c r="DV327" s="217"/>
      <c r="DW327" s="217"/>
      <c r="DX327" s="217"/>
      <c r="DY327" s="217"/>
      <c r="DZ327" s="217"/>
    </row>
    <row r="328" spans="1:130" ht="15" thickBot="1">
      <c r="B328" s="486" t="s">
        <v>860</v>
      </c>
      <c r="C328" s="229">
        <f>AVERAGE('monthly data'!B326:D326)</f>
        <v>0</v>
      </c>
      <c r="D328" s="229">
        <f>AVERAGE('monthly data'!E326:G326)</f>
        <v>0</v>
      </c>
      <c r="E328" s="229">
        <f>AVERAGE('monthly data'!H326:J326)</f>
        <v>0</v>
      </c>
      <c r="F328" s="229">
        <f>AVERAGE('monthly data'!K326:M326)</f>
        <v>0</v>
      </c>
      <c r="G328" s="229">
        <f>AVERAGE('monthly data'!N326:P326)</f>
        <v>0</v>
      </c>
      <c r="H328" s="229">
        <f>AVERAGE('monthly data'!Q326:S326)</f>
        <v>0</v>
      </c>
      <c r="I328" s="229">
        <f>AVERAGE('monthly data'!T326:V326)</f>
        <v>0</v>
      </c>
      <c r="J328" s="229">
        <f>AVERAGE('monthly data'!W326:Y326)</f>
        <v>0</v>
      </c>
      <c r="K328" s="229">
        <f>AVERAGE('monthly data'!Z326:AB326)</f>
        <v>0</v>
      </c>
      <c r="L328" s="229">
        <f>AVERAGE('monthly data'!AC326:AE326)</f>
        <v>0</v>
      </c>
      <c r="M328" s="229">
        <f>AVERAGE('monthly data'!AF326:AH326)</f>
        <v>0</v>
      </c>
      <c r="N328" s="229">
        <f>AVERAGE('monthly data'!AI326:AK326)</f>
        <v>0</v>
      </c>
      <c r="O328" s="229">
        <f>AVERAGE('monthly data'!AL326:AN326)</f>
        <v>0</v>
      </c>
      <c r="P328" s="229">
        <f>AVERAGE('monthly data'!AO326:AQ326)</f>
        <v>0</v>
      </c>
      <c r="Q328" s="229">
        <f>AVERAGE('monthly data'!AR326:AT326)</f>
        <v>0</v>
      </c>
      <c r="R328" s="229">
        <f>AVERAGE('monthly data'!AU326:AW326)</f>
        <v>0</v>
      </c>
      <c r="S328" s="229">
        <f>AVERAGE('monthly data'!AX326:AZ326)</f>
        <v>0</v>
      </c>
      <c r="T328" s="229">
        <f>AVERAGE('monthly data'!BA326:BC326)</f>
        <v>0</v>
      </c>
      <c r="U328" s="229">
        <f>AVERAGE('monthly data'!BD326:BF326)</f>
        <v>0</v>
      </c>
      <c r="V328" s="229">
        <f>AVERAGE('monthly data'!BG326:BI326)</f>
        <v>0</v>
      </c>
      <c r="W328" s="229">
        <f>AVERAGE('monthly data'!BJ326:BL326)</f>
        <v>0</v>
      </c>
      <c r="X328" s="229">
        <f>AVERAGE('monthly data'!BM326:BO326)</f>
        <v>0</v>
      </c>
      <c r="Y328" s="229">
        <f>AVERAGE('monthly data'!BP326:BR326)</f>
        <v>0</v>
      </c>
      <c r="Z328" s="229">
        <f>AVERAGE('monthly data'!BS326:BU326)</f>
        <v>0</v>
      </c>
      <c r="AA328" s="229">
        <f>AVERAGE('monthly data'!BV326:BX326)</f>
        <v>0</v>
      </c>
      <c r="AB328" s="229">
        <f>AVERAGE('monthly data'!BY326:CA326)</f>
        <v>0</v>
      </c>
      <c r="AC328" s="229">
        <f>AVERAGE('monthly data'!CB326:CD326)</f>
        <v>0</v>
      </c>
      <c r="AD328" s="229">
        <f>AVERAGE('monthly data'!CE326:CG326)</f>
        <v>0</v>
      </c>
      <c r="AE328" s="229" t="e">
        <f>AVERAGE('monthly data'!CH326:CJ326)</f>
        <v>#DIV/0!</v>
      </c>
      <c r="AF328" s="229" t="e">
        <f>AVERAGE('monthly data'!CK326:CM326)</f>
        <v>#DIV/0!</v>
      </c>
      <c r="AG328" s="229" t="e">
        <f>AVERAGE('monthly data'!CN326:CP326)</f>
        <v>#DIV/0!</v>
      </c>
      <c r="AH328" s="229" t="e">
        <f>AVERAGE('monthly data'!CQ326:CS326)</f>
        <v>#DIV/0!</v>
      </c>
      <c r="AI328" s="229" t="e">
        <f>AVERAGE('monthly data'!CT326:CV326)</f>
        <v>#DIV/0!</v>
      </c>
      <c r="AJ328" s="229" t="e">
        <f>AVERAGE('monthly data'!CW326:CY326)</f>
        <v>#DIV/0!</v>
      </c>
      <c r="AK328" s="229" t="e">
        <f>AVERAGE('monthly data'!CZ326:DB326)</f>
        <v>#DIV/0!</v>
      </c>
      <c r="AL328" s="229" t="e">
        <f>AVERAGE('monthly data'!DC326:DE326)</f>
        <v>#DIV/0!</v>
      </c>
      <c r="AM328" s="229" t="e">
        <f>AVERAGE('monthly data'!DF326:DH326)</f>
        <v>#DIV/0!</v>
      </c>
      <c r="AN328" s="229" t="e">
        <f>AVERAGE('monthly data'!DI326:DK326)</f>
        <v>#DIV/0!</v>
      </c>
      <c r="AO328" s="229" t="e">
        <f>AVERAGE('monthly data'!DL326:DN326)</f>
        <v>#DIV/0!</v>
      </c>
      <c r="AP328" s="229" t="e">
        <f>AVERAGE('monthly data'!DO326:DQ326)</f>
        <v>#DIV/0!</v>
      </c>
      <c r="AQ328" s="229" t="e">
        <f>AVERAGE('monthly data'!DR326:DT326)</f>
        <v>#DIV/0!</v>
      </c>
      <c r="AR328" s="229" t="e">
        <f>AVERAGE('monthly data'!DU326:DW326)</f>
        <v>#DIV/0!</v>
      </c>
      <c r="AS328" s="229" t="e">
        <f>AVERAGE('monthly data'!DX326:DZ326)</f>
        <v>#DIV/0!</v>
      </c>
      <c r="AT328" s="229" t="e">
        <f>AVERAGE('monthly data'!EA326:EC326)</f>
        <v>#DIV/0!</v>
      </c>
      <c r="AU328" s="229" t="e">
        <f>AVERAGE('monthly data'!ED326:EF326)</f>
        <v>#DIV/0!</v>
      </c>
      <c r="AV328" s="229" t="e">
        <f>AVERAGE('monthly data'!EG326:EI326)</f>
        <v>#DIV/0!</v>
      </c>
      <c r="AW328" s="229" t="e">
        <f>AVERAGE('monthly data'!EJ326:EL326)</f>
        <v>#DIV/0!</v>
      </c>
      <c r="AX328" s="229" t="e">
        <f>AVERAGE('monthly data'!EM326:EO326)</f>
        <v>#DIV/0!</v>
      </c>
      <c r="AY328" s="229" t="e">
        <f>AVERAGE('monthly data'!EP326:ER326)</f>
        <v>#DIV/0!</v>
      </c>
      <c r="AZ328" s="229" t="e">
        <f>AVERAGE('monthly data'!ES326:EU326)</f>
        <v>#DIV/0!</v>
      </c>
      <c r="BA328" s="229" t="e">
        <f>AVERAGE('monthly data'!EV326:EX326)</f>
        <v>#DIV/0!</v>
      </c>
      <c r="BB328" s="229" t="e">
        <f>AVERAGE('monthly data'!EY326:FA326)</f>
        <v>#DIV/0!</v>
      </c>
      <c r="BC328" s="229" t="e">
        <f>AVERAGE('monthly data'!FB326:FD326)</f>
        <v>#DIV/0!</v>
      </c>
      <c r="BD328" s="229" t="e">
        <f>AVERAGE('monthly data'!FE326:FG326)</f>
        <v>#DIV/0!</v>
      </c>
      <c r="BE328" s="229" t="e">
        <f>AVERAGE('monthly data'!FH326:FJ326)</f>
        <v>#DIV/0!</v>
      </c>
      <c r="BF328" s="229" t="e">
        <f>AVERAGE('monthly data'!FK326:FM326)</f>
        <v>#DIV/0!</v>
      </c>
      <c r="BG328" s="229" t="e">
        <f>AVERAGE('monthly data'!FN326:FP326)</f>
        <v>#DIV/0!</v>
      </c>
      <c r="BH328" s="229" t="e">
        <f>AVERAGE('monthly data'!FQ326:FS326)</f>
        <v>#DIV/0!</v>
      </c>
      <c r="BI328" s="229" t="e">
        <f>AVERAGE('monthly data'!FT326:FV326)</f>
        <v>#DIV/0!</v>
      </c>
      <c r="BJ328" s="229" t="e">
        <f>AVERAGE('monthly data'!FW326:FY326)</f>
        <v>#DIV/0!</v>
      </c>
      <c r="BK328" s="229" t="e">
        <f>AVERAGE('monthly data'!FZ326:GB326)</f>
        <v>#DIV/0!</v>
      </c>
      <c r="BL328" s="229" t="e">
        <f>AVERAGE('monthly data'!GC326:GE326)</f>
        <v>#DIV/0!</v>
      </c>
      <c r="BM328" s="229" t="e">
        <f>AVERAGE('monthly data'!GF326:GH326)</f>
        <v>#DIV/0!</v>
      </c>
      <c r="BN328" s="229" t="e">
        <f>AVERAGE('monthly data'!GI326:GK326)</f>
        <v>#DIV/0!</v>
      </c>
      <c r="BO328" s="229" t="e">
        <f>AVERAGE('monthly data'!GL326:GN326)</f>
        <v>#DIV/0!</v>
      </c>
      <c r="BP328" s="229" t="e">
        <f>AVERAGE('monthly data'!GO326:GQ326)</f>
        <v>#DIV/0!</v>
      </c>
      <c r="BQ328" s="229" t="e">
        <f>AVERAGE('monthly data'!GR326:GT326)</f>
        <v>#DIV/0!</v>
      </c>
      <c r="BR328" s="229" t="e">
        <f>AVERAGE('monthly data'!GU326:GW326)</f>
        <v>#DIV/0!</v>
      </c>
      <c r="BS328" s="229" t="e">
        <f>AVERAGE('monthly data'!GX326:GZ326)</f>
        <v>#DIV/0!</v>
      </c>
      <c r="BT328" s="229" t="e">
        <f>AVERAGE('monthly data'!HA326:HC326)</f>
        <v>#DIV/0!</v>
      </c>
      <c r="BU328" s="229" t="e">
        <f>AVERAGE('monthly data'!HD326:HF326)</f>
        <v>#DIV/0!</v>
      </c>
      <c r="BV328" s="229" t="e">
        <f>AVERAGE('monthly data'!HG326:HI326)</f>
        <v>#DIV/0!</v>
      </c>
      <c r="BW328" s="229" t="e">
        <f>AVERAGE('monthly data'!HJ326:HL326)</f>
        <v>#DIV/0!</v>
      </c>
      <c r="BX328" s="229" t="e">
        <f>AVERAGE('monthly data'!HM326:HO326)</f>
        <v>#DIV/0!</v>
      </c>
      <c r="BY328" s="229" t="e">
        <f>AVERAGE('monthly data'!HP326:HR326)</f>
        <v>#DIV/0!</v>
      </c>
      <c r="BZ328" s="229" t="e">
        <f>AVERAGE('monthly data'!HS326:HU326)</f>
        <v>#DIV/0!</v>
      </c>
      <c r="CA328" s="229" t="e">
        <f>AVERAGE('monthly data'!HV326:HX326)</f>
        <v>#DIV/0!</v>
      </c>
      <c r="CB328" s="229" t="e">
        <f>AVERAGE('monthly data'!HY326:IA326)</f>
        <v>#DIV/0!</v>
      </c>
      <c r="CC328" s="229" t="e">
        <f>AVERAGE('monthly data'!IB326:ID326)</f>
        <v>#DIV/0!</v>
      </c>
      <c r="CD328" s="229" t="e">
        <f>AVERAGE('monthly data'!IE326:IG326)</f>
        <v>#DIV/0!</v>
      </c>
      <c r="CE328" s="229" t="e">
        <f>AVERAGE('monthly data'!IH326:IJ326)</f>
        <v>#DIV/0!</v>
      </c>
      <c r="CF328" s="229" t="e">
        <f>AVERAGE('monthly data'!IK326:IM326)</f>
        <v>#DIV/0!</v>
      </c>
      <c r="CG328" s="229" t="e">
        <f>AVERAGE('monthly data'!IN326:IP326)</f>
        <v>#DIV/0!</v>
      </c>
      <c r="CH328" s="229" t="e">
        <f>AVERAGE('monthly data'!IQ326:IS326)</f>
        <v>#DIV/0!</v>
      </c>
      <c r="CI328" s="229">
        <f>AVERAGE('monthly data'!IT326:IV326)</f>
        <v>0</v>
      </c>
      <c r="CJ328" s="229">
        <f>AVERAGE('monthly data'!IW326:IY326)</f>
        <v>0</v>
      </c>
      <c r="CK328" s="229">
        <f>AVERAGE('monthly data'!IZ326:JB326)</f>
        <v>0</v>
      </c>
      <c r="CL328" s="229">
        <f>AVERAGE('monthly data'!JC326:JE326)</f>
        <v>0</v>
      </c>
      <c r="CM328" s="229">
        <f>AVERAGE('monthly data'!JF326:JH326)</f>
        <v>0</v>
      </c>
      <c r="CN328" s="229">
        <f>AVERAGE('monthly data'!JI326:JK326)</f>
        <v>0</v>
      </c>
      <c r="CO328" s="229">
        <f>AVERAGE('monthly data'!JL326:JN326)</f>
        <v>0</v>
      </c>
      <c r="CP328" s="229">
        <f>AVERAGE('monthly data'!JO326:JQ326)</f>
        <v>0</v>
      </c>
      <c r="CQ328" s="229">
        <f>AVERAGE('monthly data'!JR326:JT326)</f>
        <v>0</v>
      </c>
      <c r="CR328" s="229">
        <f>AVERAGE('monthly data'!JU326:JW326)</f>
        <v>0</v>
      </c>
      <c r="CS328" s="229">
        <f>AVERAGE('monthly data'!JX326:JZ326)</f>
        <v>0</v>
      </c>
      <c r="CT328" s="229">
        <f>AVERAGE('monthly data'!KA326:KC326)</f>
        <v>0</v>
      </c>
      <c r="CU328" s="229" t="e">
        <f>AVERAGE('monthly data'!KD326:KF326)</f>
        <v>#DIV/0!</v>
      </c>
      <c r="CV328" s="229" t="e">
        <f>AVERAGE('monthly data'!KG326:KI326)</f>
        <v>#DIV/0!</v>
      </c>
      <c r="CW328" s="229">
        <f>AVERAGE('monthly data'!KJ326:KL326)</f>
        <v>13.25</v>
      </c>
      <c r="CX328" s="229">
        <f>AVERAGE('monthly data'!KM326:KO326)</f>
        <v>4.3999999999999995</v>
      </c>
      <c r="CY328" s="229" t="e">
        <f>AVERAGE('monthly data'!KP326:KR326)</f>
        <v>#DIV/0!</v>
      </c>
      <c r="CZ328" s="229" t="e">
        <f>AVERAGE('monthly data'!KS326:KU326)</f>
        <v>#DIV/0!</v>
      </c>
      <c r="DA328" s="229">
        <f>AVERAGE('monthly data'!KV326:KX326)</f>
        <v>6.5750000000000002</v>
      </c>
      <c r="DB328" s="229">
        <f>AVERAGE('monthly data'!KY326:LA326)</f>
        <v>4.3666666666666663</v>
      </c>
      <c r="DC328" s="229">
        <f>AVERAGE('monthly data'!LB326:LD326)</f>
        <v>4.3500000000000005</v>
      </c>
      <c r="DD328" s="229">
        <f>AVERAGE('monthly data'!LE326:LG326)</f>
        <v>0</v>
      </c>
      <c r="DE328" s="229"/>
      <c r="DF328" s="229"/>
      <c r="DG328" s="229"/>
      <c r="DH328" s="229"/>
      <c r="DI328" s="229"/>
      <c r="DJ328" s="229"/>
      <c r="DK328" s="229"/>
      <c r="DL328" s="229"/>
      <c r="DM328" s="229"/>
      <c r="DN328" s="229"/>
      <c r="DO328" s="229"/>
      <c r="DP328" s="229"/>
      <c r="DQ328" s="229"/>
      <c r="DR328" s="229"/>
      <c r="DS328" s="229"/>
      <c r="DT328" s="229"/>
      <c r="DU328" s="229"/>
      <c r="DV328" s="229"/>
      <c r="DW328" s="229"/>
      <c r="DX328" s="229"/>
      <c r="DY328" s="229"/>
      <c r="DZ328" s="229"/>
    </row>
    <row r="329" spans="1:130">
      <c r="B329" s="478" t="s">
        <v>866</v>
      </c>
    </row>
    <row r="331" spans="1:130">
      <c r="B331" s="504" t="s">
        <v>1425</v>
      </c>
      <c r="CH331" t="s">
        <v>1426</v>
      </c>
    </row>
    <row r="332" spans="1:130">
      <c r="B332" s="731" t="s">
        <v>1427</v>
      </c>
      <c r="C332" s="732"/>
      <c r="D332" s="732"/>
      <c r="E332" s="732"/>
      <c r="F332" s="732"/>
      <c r="G332" s="732"/>
      <c r="H332" s="732"/>
      <c r="I332" s="732"/>
      <c r="J332" s="732"/>
      <c r="K332" s="732"/>
      <c r="L332" s="732"/>
      <c r="M332" s="732"/>
      <c r="N332" s="732"/>
      <c r="O332" s="732"/>
      <c r="P332" s="732"/>
      <c r="Q332" s="732"/>
      <c r="R332" s="732"/>
      <c r="S332" s="732"/>
      <c r="T332" s="732"/>
      <c r="U332" s="732"/>
      <c r="V332" s="732"/>
      <c r="W332" s="732"/>
      <c r="X332" s="732"/>
      <c r="Y332" s="732"/>
      <c r="Z332" s="732"/>
      <c r="AA332" s="732"/>
      <c r="AB332" s="732"/>
      <c r="AC332" s="732"/>
      <c r="AD332" s="732"/>
      <c r="AE332" s="732"/>
      <c r="AF332" s="732"/>
      <c r="AG332" s="732"/>
      <c r="AH332" s="732"/>
      <c r="AI332" s="732"/>
      <c r="AJ332" s="732"/>
      <c r="AK332" s="732"/>
      <c r="AL332" s="732"/>
      <c r="AM332" s="732"/>
      <c r="AN332" s="732"/>
      <c r="AO332" s="732"/>
      <c r="AP332" s="732"/>
      <c r="AQ332" s="732"/>
      <c r="AR332" s="732"/>
      <c r="AS332" s="732"/>
      <c r="AT332" s="732"/>
      <c r="AU332" s="732"/>
      <c r="AV332" s="732"/>
      <c r="AW332" s="732"/>
      <c r="AX332" s="732"/>
      <c r="AY332" s="732"/>
      <c r="AZ332" s="732"/>
      <c r="BA332" s="732"/>
      <c r="BB332" s="732"/>
      <c r="BC332" s="732"/>
      <c r="BD332" s="732"/>
      <c r="BE332" s="732"/>
      <c r="BF332" s="732"/>
      <c r="BG332" s="732"/>
      <c r="BH332" s="732"/>
      <c r="BI332" s="732"/>
      <c r="BJ332" s="732"/>
      <c r="BK332" s="732"/>
      <c r="BL332" s="732"/>
      <c r="BM332" s="732"/>
      <c r="BN332" s="732"/>
      <c r="BO332" s="732"/>
      <c r="BP332" s="732"/>
      <c r="BQ332" s="732"/>
      <c r="BR332" s="732"/>
      <c r="BS332" s="732"/>
      <c r="BT332" s="732"/>
      <c r="BU332" s="732"/>
      <c r="BV332" s="732"/>
      <c r="BW332" s="732"/>
      <c r="BX332" s="732"/>
      <c r="BY332" s="732"/>
      <c r="BZ332" s="732"/>
      <c r="CA332" s="732"/>
      <c r="CB332" s="732"/>
      <c r="CC332" s="732"/>
      <c r="CD332" s="751">
        <v>2014</v>
      </c>
      <c r="CE332" s="751"/>
      <c r="CF332" s="751"/>
      <c r="CG332" s="751"/>
      <c r="CH332" s="751">
        <v>2015</v>
      </c>
      <c r="CI332" s="751"/>
      <c r="CJ332" s="751"/>
      <c r="CK332" s="751"/>
      <c r="CL332" s="751">
        <v>2016</v>
      </c>
      <c r="CM332" s="751"/>
      <c r="CN332" s="751"/>
      <c r="CO332" s="751"/>
      <c r="CP332" s="751">
        <v>2017</v>
      </c>
      <c r="CQ332" s="751"/>
      <c r="CR332" s="751"/>
      <c r="CS332" s="751"/>
      <c r="CT332" s="751">
        <v>2018</v>
      </c>
      <c r="CU332" s="751"/>
      <c r="CV332" s="751"/>
      <c r="CW332" s="751"/>
      <c r="CX332" s="751">
        <v>2019</v>
      </c>
      <c r="CY332" s="751"/>
      <c r="CZ332" s="751"/>
      <c r="DA332" s="751"/>
      <c r="DB332" s="751">
        <v>2020</v>
      </c>
      <c r="DC332" s="751"/>
      <c r="DD332" s="751"/>
      <c r="DE332" s="751"/>
      <c r="DF332" s="751">
        <v>2021</v>
      </c>
      <c r="DG332" s="751"/>
      <c r="DH332" s="751"/>
      <c r="DI332" s="751"/>
      <c r="DJ332" s="751">
        <v>2022</v>
      </c>
      <c r="DK332" s="751"/>
      <c r="DL332" s="751"/>
      <c r="DM332" s="751"/>
      <c r="DN332" s="751">
        <v>2023</v>
      </c>
      <c r="DO332" s="751"/>
      <c r="DP332" s="751"/>
      <c r="DQ332" s="751"/>
      <c r="DR332" s="751">
        <v>2024</v>
      </c>
      <c r="DS332" s="751"/>
      <c r="DT332" s="751"/>
      <c r="DU332" s="751"/>
      <c r="DV332" s="751">
        <v>2025</v>
      </c>
      <c r="DW332" s="751"/>
      <c r="DX332" s="751"/>
      <c r="DY332" s="751"/>
      <c r="DZ332" s="751">
        <v>2026</v>
      </c>
    </row>
    <row r="333" spans="1:130">
      <c r="B333" s="731" t="s">
        <v>1428</v>
      </c>
      <c r="C333" s="732"/>
      <c r="D333" s="732"/>
      <c r="E333" s="732"/>
      <c r="F333" s="732"/>
      <c r="G333" s="732"/>
      <c r="H333" s="732"/>
      <c r="I333" s="732"/>
      <c r="J333" s="732"/>
      <c r="K333" s="732"/>
      <c r="L333" s="732"/>
      <c r="M333" s="732"/>
      <c r="N333" s="732"/>
      <c r="O333" s="732"/>
      <c r="P333" s="732"/>
      <c r="Q333" s="732"/>
      <c r="R333" s="732"/>
      <c r="S333" s="732"/>
      <c r="T333" s="732"/>
      <c r="U333" s="732"/>
      <c r="V333" s="732"/>
      <c r="W333" s="732"/>
      <c r="X333" s="732"/>
      <c r="Y333" s="732"/>
      <c r="Z333" s="732"/>
      <c r="AA333" s="732"/>
      <c r="AB333" s="732"/>
      <c r="AC333" s="732"/>
      <c r="AD333" s="732"/>
      <c r="AE333" s="732"/>
      <c r="AF333" s="732"/>
      <c r="AG333" s="732"/>
      <c r="AH333" s="732"/>
      <c r="AI333" s="732"/>
      <c r="AJ333" s="732"/>
      <c r="AK333" s="732"/>
      <c r="AL333" s="732"/>
      <c r="AM333" s="732"/>
      <c r="AN333" s="732"/>
      <c r="AO333" s="732"/>
      <c r="AP333" s="732"/>
      <c r="AQ333" s="732"/>
      <c r="AR333" s="732"/>
      <c r="AS333" s="732"/>
      <c r="AT333" s="732"/>
      <c r="AU333" s="732"/>
      <c r="AV333" s="732"/>
      <c r="AW333" s="732"/>
      <c r="AX333" s="732"/>
      <c r="AY333" s="732"/>
      <c r="AZ333" s="732"/>
      <c r="BA333" s="732"/>
      <c r="BB333" s="732"/>
      <c r="BC333" s="732"/>
      <c r="BD333" s="732"/>
      <c r="BE333" s="732"/>
      <c r="BF333" s="732"/>
      <c r="BG333" s="732"/>
      <c r="BH333" s="732"/>
      <c r="BI333" s="732"/>
      <c r="BJ333" s="732"/>
      <c r="BK333" s="732"/>
      <c r="BL333" s="732"/>
      <c r="BM333" s="732"/>
      <c r="BN333" s="732"/>
      <c r="BO333" s="732"/>
      <c r="BP333" s="732"/>
      <c r="BQ333" s="732"/>
      <c r="BR333" s="732"/>
      <c r="BS333" s="732"/>
      <c r="BT333" s="732"/>
      <c r="BU333" s="732"/>
      <c r="BV333" s="732"/>
      <c r="BW333" s="732"/>
      <c r="BX333" s="732"/>
      <c r="BY333" s="732"/>
      <c r="BZ333" s="732"/>
      <c r="CA333" s="732"/>
      <c r="CB333" s="732"/>
      <c r="CC333" s="732"/>
      <c r="CD333" s="732">
        <v>0.28016210812894604</v>
      </c>
      <c r="CE333" s="732"/>
      <c r="CF333" s="732"/>
      <c r="CG333" s="732"/>
      <c r="CH333" s="732">
        <v>0.32238794905053386</v>
      </c>
      <c r="CI333" s="732"/>
      <c r="CJ333" s="732"/>
      <c r="CK333" s="732"/>
      <c r="CL333" s="732">
        <v>0.39100874078154468</v>
      </c>
      <c r="CM333" s="732"/>
      <c r="CN333" s="732"/>
      <c r="CO333" s="732"/>
      <c r="CP333" s="732">
        <v>0.41305353052327698</v>
      </c>
      <c r="CQ333" s="732"/>
      <c r="CR333" s="732"/>
      <c r="CS333" s="732"/>
      <c r="CT333" s="732">
        <v>0.45547950249690983</v>
      </c>
      <c r="CU333" s="732"/>
      <c r="CV333" s="732"/>
      <c r="CW333" s="732"/>
      <c r="CX333" s="732">
        <v>0.50786695518458047</v>
      </c>
      <c r="CY333" s="732"/>
      <c r="CZ333" s="732"/>
      <c r="DA333" s="732"/>
      <c r="DB333" s="732">
        <v>0.56821461343575586</v>
      </c>
      <c r="DC333" s="732"/>
      <c r="DD333" s="732"/>
      <c r="DE333" s="732"/>
      <c r="DF333" s="732">
        <v>0.59803746836183524</v>
      </c>
      <c r="DG333" s="732"/>
      <c r="DH333" s="732"/>
      <c r="DI333" s="732"/>
      <c r="DJ333" s="732">
        <v>0.61687241609913179</v>
      </c>
      <c r="DK333" s="732"/>
      <c r="DL333" s="732"/>
      <c r="DM333" s="732"/>
      <c r="DN333" s="732">
        <v>0.6092536964569798</v>
      </c>
      <c r="DO333" s="732"/>
      <c r="DP333" s="732"/>
      <c r="DQ333" s="732"/>
      <c r="DR333" s="732">
        <v>0.60578137395265719</v>
      </c>
      <c r="DS333" s="732"/>
      <c r="DT333" s="732"/>
      <c r="DU333" s="732"/>
      <c r="DV333" s="732">
        <v>0.59386813290610763</v>
      </c>
      <c r="DW333" s="732"/>
      <c r="DX333" s="732"/>
      <c r="DY333" s="732"/>
      <c r="DZ333" s="732"/>
    </row>
    <row r="334" spans="1:130">
      <c r="B334" s="733" t="s">
        <v>1429</v>
      </c>
      <c r="C334" s="734"/>
      <c r="D334" s="734"/>
      <c r="E334" s="734"/>
      <c r="F334" s="734"/>
      <c r="G334" s="734"/>
      <c r="H334" s="734"/>
      <c r="I334" s="734"/>
      <c r="J334" s="734"/>
      <c r="K334" s="734"/>
      <c r="L334" s="734"/>
      <c r="M334" s="734"/>
      <c r="N334" s="734"/>
      <c r="O334" s="734"/>
      <c r="P334" s="734"/>
      <c r="Q334" s="734"/>
      <c r="R334" s="734"/>
      <c r="S334" s="734"/>
      <c r="T334" s="734"/>
      <c r="U334" s="734"/>
      <c r="V334" s="734"/>
      <c r="W334" s="734"/>
      <c r="X334" s="734"/>
      <c r="Y334" s="734"/>
      <c r="Z334" s="734"/>
      <c r="AA334" s="734"/>
      <c r="AB334" s="734"/>
      <c r="AC334" s="734"/>
      <c r="AD334" s="734"/>
      <c r="AE334" s="734"/>
      <c r="AF334" s="734"/>
      <c r="AG334" s="734"/>
      <c r="AH334" s="734"/>
      <c r="AI334" s="734"/>
      <c r="AJ334" s="734"/>
      <c r="AK334" s="734"/>
      <c r="AL334" s="734"/>
      <c r="AM334" s="734"/>
      <c r="AN334" s="734"/>
      <c r="AO334" s="734"/>
      <c r="AP334" s="734"/>
      <c r="AQ334" s="734"/>
      <c r="AR334" s="734"/>
      <c r="AS334" s="734"/>
      <c r="AT334" s="734"/>
      <c r="AU334" s="734"/>
      <c r="AV334" s="734"/>
      <c r="AW334" s="734"/>
      <c r="AX334" s="734"/>
      <c r="AY334" s="734"/>
      <c r="AZ334" s="734"/>
      <c r="BA334" s="734"/>
      <c r="BB334" s="734"/>
      <c r="BC334" s="734"/>
      <c r="BD334" s="734"/>
      <c r="BE334" s="734"/>
      <c r="BF334" s="734"/>
      <c r="BG334" s="734"/>
      <c r="BH334" s="734"/>
      <c r="BI334" s="734"/>
      <c r="BJ334" s="734"/>
      <c r="BK334" s="734"/>
      <c r="BL334" s="734"/>
      <c r="BM334" s="734"/>
      <c r="BN334" s="734"/>
      <c r="BO334" s="734"/>
      <c r="BP334" s="734"/>
      <c r="BQ334" s="734"/>
      <c r="BR334" s="734"/>
      <c r="BS334" s="734"/>
      <c r="BT334" s="734"/>
      <c r="BU334" s="734"/>
      <c r="BV334" s="734"/>
      <c r="BW334" s="734"/>
      <c r="BX334" s="734"/>
      <c r="BY334" s="734"/>
      <c r="BZ334" s="734"/>
      <c r="CA334" s="734"/>
      <c r="CB334" s="734"/>
      <c r="CC334" s="734"/>
      <c r="CD334" s="734">
        <v>0.21858357957794317</v>
      </c>
      <c r="CE334" s="734"/>
      <c r="CF334" s="734"/>
      <c r="CG334" s="734"/>
      <c r="CH334" s="734">
        <v>0.25168140089385971</v>
      </c>
      <c r="CI334" s="734"/>
      <c r="CJ334" s="734"/>
      <c r="CK334" s="734"/>
      <c r="CL334" s="734">
        <v>0.31851241977057726</v>
      </c>
      <c r="CM334" s="734"/>
      <c r="CN334" s="734"/>
      <c r="CO334" s="734"/>
      <c r="CP334" s="734">
        <v>0.34036976470827851</v>
      </c>
      <c r="CQ334" s="734"/>
      <c r="CR334" s="734"/>
      <c r="CS334" s="734"/>
      <c r="CT334" s="734">
        <v>0.37764796459492528</v>
      </c>
      <c r="CU334" s="734"/>
      <c r="CV334" s="734"/>
      <c r="CW334" s="734"/>
      <c r="CX334" s="734">
        <v>0.41615785151118928</v>
      </c>
      <c r="CY334" s="734"/>
      <c r="CZ334" s="734"/>
      <c r="DA334" s="734"/>
      <c r="DB334" s="734">
        <v>0.5161555275180576</v>
      </c>
      <c r="DC334" s="734"/>
      <c r="DD334" s="734"/>
      <c r="DE334" s="734"/>
      <c r="DF334" s="734">
        <v>0.59517153745597506</v>
      </c>
      <c r="DG334" s="734"/>
      <c r="DH334" s="734"/>
      <c r="DI334" s="734"/>
      <c r="DJ334" s="734">
        <v>0.61438593608371173</v>
      </c>
      <c r="DK334" s="734"/>
      <c r="DL334" s="734"/>
      <c r="DM334" s="734"/>
      <c r="DN334" s="734">
        <v>0.60711956104204245</v>
      </c>
      <c r="DO334" s="734"/>
      <c r="DP334" s="734"/>
      <c r="DQ334" s="734"/>
      <c r="DR334" s="734">
        <v>0.60392957568967298</v>
      </c>
      <c r="DS334" s="734"/>
      <c r="DT334" s="734"/>
      <c r="DU334" s="734"/>
      <c r="DV334" s="734">
        <v>0.59303909367886698</v>
      </c>
      <c r="DW334" s="734"/>
      <c r="DX334" s="734"/>
      <c r="DY334" s="734"/>
      <c r="DZ334" s="734"/>
    </row>
    <row r="335" spans="1:130">
      <c r="A335" t="s">
        <v>1467</v>
      </c>
      <c r="B335" s="733" t="s">
        <v>1430</v>
      </c>
      <c r="C335" s="735"/>
      <c r="D335" s="735"/>
      <c r="E335" s="735"/>
      <c r="F335" s="735"/>
      <c r="G335" s="735"/>
      <c r="H335" s="735"/>
      <c r="I335" s="735"/>
      <c r="J335" s="735"/>
      <c r="K335" s="735"/>
      <c r="L335" s="735"/>
      <c r="M335" s="735"/>
      <c r="N335" s="735"/>
      <c r="O335" s="735"/>
      <c r="P335" s="735"/>
      <c r="Q335" s="735"/>
      <c r="R335" s="735"/>
      <c r="S335" s="735"/>
      <c r="T335" s="735"/>
      <c r="U335" s="735"/>
      <c r="V335" s="735"/>
      <c r="W335" s="735"/>
      <c r="X335" s="735"/>
      <c r="Y335" s="735"/>
      <c r="Z335" s="735"/>
      <c r="AA335" s="735"/>
      <c r="AB335" s="735"/>
      <c r="AC335" s="735"/>
      <c r="AD335" s="735"/>
      <c r="AE335" s="735"/>
      <c r="AF335" s="735"/>
      <c r="AG335" s="735"/>
      <c r="AH335" s="735"/>
      <c r="AI335" s="735"/>
      <c r="AJ335" s="735"/>
      <c r="AK335" s="735"/>
      <c r="AL335" s="735"/>
      <c r="AM335" s="735"/>
      <c r="AN335" s="735"/>
      <c r="AO335" s="735"/>
      <c r="AP335" s="735"/>
      <c r="AQ335" s="735"/>
      <c r="AR335" s="735"/>
      <c r="AS335" s="735"/>
      <c r="AT335" s="735"/>
      <c r="AU335" s="735"/>
      <c r="AV335" s="735"/>
      <c r="AW335" s="735"/>
      <c r="AX335" s="735"/>
      <c r="AY335" s="735"/>
      <c r="AZ335" s="735"/>
      <c r="BA335" s="735"/>
      <c r="BB335" s="735"/>
      <c r="BC335" s="735"/>
      <c r="BD335" s="735"/>
      <c r="BE335" s="735"/>
      <c r="BF335" s="735"/>
      <c r="BG335" s="735"/>
      <c r="BH335" s="735"/>
      <c r="BI335" s="735"/>
      <c r="BJ335" s="735"/>
      <c r="BK335" s="735"/>
      <c r="BL335" s="735"/>
      <c r="BM335" s="735"/>
      <c r="BN335" s="735"/>
      <c r="BO335" s="735"/>
      <c r="BP335" s="735"/>
      <c r="BQ335" s="735"/>
      <c r="BR335" s="735"/>
      <c r="BS335" s="735"/>
      <c r="BT335" s="735"/>
      <c r="BU335" s="735"/>
      <c r="BV335" s="735"/>
      <c r="BW335" s="735"/>
      <c r="BX335" s="735"/>
      <c r="BY335" s="735"/>
      <c r="BZ335" s="735"/>
      <c r="CA335" s="735"/>
      <c r="CB335" s="735"/>
      <c r="CC335" s="735"/>
      <c r="CD335" s="735">
        <v>1768.969511887489</v>
      </c>
      <c r="CE335" s="735"/>
      <c r="CF335" s="735"/>
      <c r="CG335" s="735"/>
      <c r="CH335" s="735">
        <v>2069.9095200000002</v>
      </c>
      <c r="CI335" s="735"/>
      <c r="CJ335" s="735"/>
      <c r="CK335" s="735"/>
      <c r="CL335" s="735">
        <v>2658.1642682104412</v>
      </c>
      <c r="CM335" s="735"/>
      <c r="CN335" s="735"/>
      <c r="CO335" s="735"/>
      <c r="CP335" s="735">
        <v>3099.2828108885883</v>
      </c>
      <c r="CQ335" s="735"/>
      <c r="CR335" s="735"/>
      <c r="CS335" s="735"/>
      <c r="CT335" s="735">
        <v>3566.4325496991378</v>
      </c>
      <c r="CU335" s="735"/>
      <c r="CV335" s="735"/>
      <c r="CW335" s="735"/>
      <c r="CX335" s="735">
        <v>4201.9953810390471</v>
      </c>
      <c r="CY335" s="735"/>
      <c r="CZ335" s="735"/>
      <c r="DA335" s="735"/>
      <c r="DB335" s="735">
        <v>5173.0348379385805</v>
      </c>
      <c r="DC335" s="735"/>
      <c r="DD335" s="735"/>
      <c r="DE335" s="735"/>
      <c r="DF335" s="735">
        <v>5998.4175457626525</v>
      </c>
      <c r="DG335" s="735"/>
      <c r="DH335" s="735"/>
      <c r="DI335" s="735"/>
      <c r="DJ335" s="735">
        <v>6588.0485727345049</v>
      </c>
      <c r="DK335" s="735"/>
      <c r="DL335" s="735"/>
      <c r="DM335" s="735"/>
      <c r="DN335" s="735">
        <v>7057.1444720374966</v>
      </c>
      <c r="DO335" s="735"/>
      <c r="DP335" s="735"/>
      <c r="DQ335" s="735"/>
      <c r="DR335" s="735">
        <v>7624.431658571948</v>
      </c>
      <c r="DS335" s="735"/>
      <c r="DT335" s="735"/>
      <c r="DU335" s="735"/>
      <c r="DV335" s="735">
        <v>8164.4545869977546</v>
      </c>
      <c r="DW335" s="735"/>
      <c r="DX335" s="735"/>
      <c r="DY335" s="735"/>
      <c r="DZ335" s="735"/>
    </row>
    <row r="336" spans="1:130">
      <c r="A336" t="s">
        <v>1472</v>
      </c>
      <c r="B336" s="733" t="s">
        <v>1431</v>
      </c>
      <c r="C336" s="735"/>
      <c r="D336" s="735"/>
      <c r="E336" s="735"/>
      <c r="F336" s="735"/>
      <c r="G336" s="735"/>
      <c r="H336" s="735"/>
      <c r="I336" s="735"/>
      <c r="J336" s="735"/>
      <c r="K336" s="735"/>
      <c r="L336" s="735"/>
      <c r="M336" s="735"/>
      <c r="N336" s="735"/>
      <c r="O336" s="735"/>
      <c r="P336" s="735"/>
      <c r="Q336" s="735"/>
      <c r="R336" s="735"/>
      <c r="S336" s="735"/>
      <c r="T336" s="735"/>
      <c r="U336" s="735"/>
      <c r="V336" s="735"/>
      <c r="W336" s="735"/>
      <c r="X336" s="735"/>
      <c r="Y336" s="735"/>
      <c r="Z336" s="735"/>
      <c r="AA336" s="735"/>
      <c r="AB336" s="735"/>
      <c r="AC336" s="735"/>
      <c r="AD336" s="735"/>
      <c r="AE336" s="735"/>
      <c r="AF336" s="735"/>
      <c r="AG336" s="735"/>
      <c r="AH336" s="735"/>
      <c r="AI336" s="735"/>
      <c r="AJ336" s="735"/>
      <c r="AK336" s="735"/>
      <c r="AL336" s="735"/>
      <c r="AM336" s="735"/>
      <c r="AN336" s="735"/>
      <c r="AO336" s="735"/>
      <c r="AP336" s="735"/>
      <c r="AQ336" s="735"/>
      <c r="AR336" s="735"/>
      <c r="AS336" s="735"/>
      <c r="AT336" s="735"/>
      <c r="AU336" s="735"/>
      <c r="AV336" s="735"/>
      <c r="AW336" s="735"/>
      <c r="AX336" s="735"/>
      <c r="AY336" s="735"/>
      <c r="AZ336" s="735"/>
      <c r="BA336" s="735"/>
      <c r="BB336" s="735"/>
      <c r="BC336" s="735"/>
      <c r="BD336" s="735"/>
      <c r="BE336" s="735"/>
      <c r="BF336" s="735"/>
      <c r="BG336" s="735"/>
      <c r="BH336" s="735"/>
      <c r="BI336" s="735"/>
      <c r="BJ336" s="735"/>
      <c r="BK336" s="735"/>
      <c r="BL336" s="735"/>
      <c r="BM336" s="735"/>
      <c r="BN336" s="735"/>
      <c r="BO336" s="735"/>
      <c r="BP336" s="735"/>
      <c r="BQ336" s="735"/>
      <c r="BR336" s="735"/>
      <c r="BS336" s="735"/>
      <c r="BT336" s="735"/>
      <c r="BU336" s="735"/>
      <c r="BV336" s="735"/>
      <c r="BW336" s="735"/>
      <c r="BX336" s="735"/>
      <c r="BY336" s="735"/>
      <c r="BZ336" s="735"/>
      <c r="CA336" s="735"/>
      <c r="CB336" s="735"/>
      <c r="CC336" s="735"/>
      <c r="CD336" s="735"/>
      <c r="CE336" s="735"/>
      <c r="CF336" s="735"/>
      <c r="CG336" s="735"/>
      <c r="CH336" s="735">
        <v>1614.5294256000002</v>
      </c>
      <c r="CI336" s="735"/>
      <c r="CJ336" s="735"/>
      <c r="CK336" s="735"/>
      <c r="CL336" s="735">
        <v>1991.8122276511422</v>
      </c>
      <c r="CM336" s="735"/>
      <c r="CN336" s="735"/>
      <c r="CO336" s="735"/>
      <c r="CP336" s="735">
        <v>2258.6848263240963</v>
      </c>
      <c r="CQ336" s="735"/>
      <c r="CR336" s="735"/>
      <c r="CS336" s="735"/>
      <c r="CT336" s="735">
        <v>2623.9328299837252</v>
      </c>
      <c r="CU336" s="735"/>
      <c r="CV336" s="735"/>
      <c r="CW336" s="735"/>
      <c r="CX336" s="735">
        <v>3119.7306819538176</v>
      </c>
      <c r="CY336" s="735"/>
      <c r="CZ336" s="735"/>
      <c r="DA336" s="735"/>
      <c r="DB336" s="735">
        <v>3894.7408949551723</v>
      </c>
      <c r="DC336" s="735"/>
      <c r="DD336" s="735"/>
      <c r="DE336" s="735"/>
      <c r="DF336" s="735">
        <v>4567.8852914611589</v>
      </c>
      <c r="DG336" s="735"/>
      <c r="DH336" s="735"/>
      <c r="DI336" s="735"/>
      <c r="DJ336" s="735">
        <v>5138.677886732914</v>
      </c>
      <c r="DK336" s="735"/>
      <c r="DL336" s="735"/>
      <c r="DM336" s="735"/>
      <c r="DN336" s="735">
        <v>5504.5726881892479</v>
      </c>
      <c r="DO336" s="735"/>
      <c r="DP336" s="735"/>
      <c r="DQ336" s="735"/>
      <c r="DR336" s="735">
        <v>5947.0566936861196</v>
      </c>
      <c r="DS336" s="735"/>
      <c r="DT336" s="735"/>
      <c r="DU336" s="735"/>
      <c r="DV336" s="735">
        <v>6368.2745778582484</v>
      </c>
      <c r="DW336" s="735"/>
      <c r="DX336" s="735"/>
      <c r="DY336" s="735"/>
      <c r="DZ336" s="735"/>
    </row>
    <row r="337" spans="1:130">
      <c r="B337" s="733" t="s">
        <v>1466</v>
      </c>
      <c r="C337" s="734"/>
      <c r="D337" s="734"/>
      <c r="E337" s="734"/>
      <c r="F337" s="734"/>
      <c r="G337" s="734"/>
      <c r="H337" s="734"/>
      <c r="I337" s="734"/>
      <c r="J337" s="734"/>
      <c r="K337" s="734"/>
      <c r="L337" s="734"/>
      <c r="M337" s="734"/>
      <c r="N337" s="734"/>
      <c r="O337" s="734"/>
      <c r="P337" s="734"/>
      <c r="Q337" s="734"/>
      <c r="R337" s="734"/>
      <c r="S337" s="734"/>
      <c r="T337" s="734"/>
      <c r="U337" s="734"/>
      <c r="V337" s="734"/>
      <c r="W337" s="734"/>
      <c r="X337" s="734"/>
      <c r="Y337" s="734"/>
      <c r="Z337" s="734"/>
      <c r="AA337" s="734"/>
      <c r="AB337" s="734"/>
      <c r="AC337" s="734"/>
      <c r="AD337" s="734"/>
      <c r="AE337" s="734"/>
      <c r="AF337" s="734"/>
      <c r="AG337" s="734"/>
      <c r="AH337" s="734"/>
      <c r="AI337" s="734"/>
      <c r="AJ337" s="734"/>
      <c r="AK337" s="734"/>
      <c r="AL337" s="734"/>
      <c r="AM337" s="734"/>
      <c r="AN337" s="734"/>
      <c r="AO337" s="734"/>
      <c r="AP337" s="734"/>
      <c r="AQ337" s="734"/>
      <c r="AR337" s="734"/>
      <c r="AS337" s="734"/>
      <c r="AT337" s="734"/>
      <c r="AU337" s="734"/>
      <c r="AV337" s="734"/>
      <c r="AW337" s="734"/>
      <c r="AX337" s="734"/>
      <c r="AY337" s="734"/>
      <c r="AZ337" s="734"/>
      <c r="BA337" s="734"/>
      <c r="BB337" s="734"/>
      <c r="BC337" s="734"/>
      <c r="BD337" s="734"/>
      <c r="BE337" s="734"/>
      <c r="BF337" s="734"/>
      <c r="BG337" s="734"/>
      <c r="BH337" s="734"/>
      <c r="BI337" s="734"/>
      <c r="BJ337" s="734"/>
      <c r="BK337" s="734"/>
      <c r="BL337" s="734"/>
      <c r="BM337" s="734"/>
      <c r="BN337" s="734"/>
      <c r="BO337" s="734"/>
      <c r="BP337" s="734"/>
      <c r="BQ337" s="734"/>
      <c r="BR337" s="734"/>
      <c r="BS337" s="734"/>
      <c r="BT337" s="734"/>
      <c r="BU337" s="734"/>
      <c r="BV337" s="734"/>
      <c r="BW337" s="734"/>
      <c r="BX337" s="734"/>
      <c r="BY337" s="734"/>
      <c r="BZ337" s="734"/>
      <c r="CA337" s="734"/>
      <c r="CB337" s="734"/>
      <c r="CC337" s="734"/>
      <c r="CD337" s="734">
        <v>5.4750456933910528E-2</v>
      </c>
      <c r="CE337" s="734"/>
      <c r="CF337" s="734"/>
      <c r="CG337" s="734"/>
      <c r="CH337" s="734">
        <v>6.8406600168095161E-2</v>
      </c>
      <c r="CI337" s="734"/>
      <c r="CJ337" s="734"/>
      <c r="CK337" s="734"/>
      <c r="CL337" s="734">
        <v>7.3006496145253161E-2</v>
      </c>
      <c r="CM337" s="734"/>
      <c r="CN337" s="734"/>
      <c r="CO337" s="734"/>
      <c r="CP337" s="734">
        <v>7.1986145876681618E-2</v>
      </c>
      <c r="CQ337" s="734"/>
      <c r="CR337" s="734"/>
      <c r="CS337" s="734"/>
      <c r="CT337" s="734">
        <v>7.3381385753315251E-2</v>
      </c>
      <c r="CU337" s="734"/>
      <c r="CV337" s="734"/>
      <c r="CW337" s="734"/>
      <c r="CX337" s="734">
        <v>8.2281690050653791E-2</v>
      </c>
      <c r="CY337" s="734"/>
      <c r="CZ337" s="734"/>
      <c r="DA337" s="734"/>
      <c r="DB337" s="734">
        <v>0.10113651729612871</v>
      </c>
      <c r="DC337" s="734"/>
      <c r="DD337" s="734"/>
      <c r="DE337" s="734"/>
      <c r="DF337" s="734">
        <v>2.9816545392677956E-3</v>
      </c>
      <c r="DG337" s="734"/>
      <c r="DH337" s="734"/>
      <c r="DI337" s="734"/>
      <c r="DJ337" s="734">
        <v>2.7502072724526288E-3</v>
      </c>
      <c r="DK337" s="734"/>
      <c r="DL337" s="734"/>
      <c r="DM337" s="734"/>
      <c r="DN337" s="734">
        <v>2.2227527583874953E-3</v>
      </c>
      <c r="DO337" s="734"/>
      <c r="DP337" s="734"/>
      <c r="DQ337" s="734"/>
      <c r="DR337" s="734">
        <v>2.0455180714872138E-3</v>
      </c>
      <c r="DS337" s="734"/>
      <c r="DT337" s="734"/>
      <c r="DU337" s="734"/>
      <c r="DV337" s="734">
        <v>1.6580784544812128E-3</v>
      </c>
      <c r="DW337" s="734"/>
      <c r="DX337" s="734"/>
      <c r="DY337" s="734"/>
      <c r="DZ337" s="734"/>
    </row>
    <row r="338" spans="1:130">
      <c r="B338" s="736" t="s">
        <v>1432</v>
      </c>
      <c r="C338" s="734"/>
      <c r="D338" s="734"/>
      <c r="E338" s="734"/>
      <c r="F338" s="734"/>
      <c r="G338" s="734"/>
      <c r="H338" s="734"/>
      <c r="I338" s="734"/>
      <c r="J338" s="734"/>
      <c r="K338" s="734"/>
      <c r="L338" s="734"/>
      <c r="M338" s="734"/>
      <c r="N338" s="734"/>
      <c r="O338" s="734"/>
      <c r="P338" s="734"/>
      <c r="Q338" s="734"/>
      <c r="R338" s="734"/>
      <c r="S338" s="734"/>
      <c r="T338" s="734"/>
      <c r="U338" s="734"/>
      <c r="V338" s="734"/>
      <c r="W338" s="734"/>
      <c r="X338" s="734"/>
      <c r="Y338" s="734"/>
      <c r="Z338" s="734"/>
      <c r="AA338" s="734"/>
      <c r="AB338" s="734"/>
      <c r="AC338" s="734"/>
      <c r="AD338" s="734"/>
      <c r="AE338" s="734"/>
      <c r="AF338" s="734"/>
      <c r="AG338" s="734"/>
      <c r="AH338" s="734"/>
      <c r="AI338" s="734"/>
      <c r="AJ338" s="734"/>
      <c r="AK338" s="734"/>
      <c r="AL338" s="734"/>
      <c r="AM338" s="734"/>
      <c r="AN338" s="734"/>
      <c r="AO338" s="734"/>
      <c r="AP338" s="734"/>
      <c r="AQ338" s="734"/>
      <c r="AR338" s="734"/>
      <c r="AS338" s="734"/>
      <c r="AT338" s="734"/>
      <c r="AU338" s="734"/>
      <c r="AV338" s="734"/>
      <c r="AW338" s="734"/>
      <c r="AX338" s="734"/>
      <c r="AY338" s="734"/>
      <c r="AZ338" s="734"/>
      <c r="BA338" s="734"/>
      <c r="BB338" s="734"/>
      <c r="BC338" s="734"/>
      <c r="BD338" s="734"/>
      <c r="BE338" s="734"/>
      <c r="BF338" s="734"/>
      <c r="BG338" s="734"/>
      <c r="BH338" s="734"/>
      <c r="BI338" s="734"/>
      <c r="BJ338" s="734"/>
      <c r="BK338" s="734"/>
      <c r="BL338" s="734"/>
      <c r="BM338" s="734"/>
      <c r="BN338" s="734"/>
      <c r="BO338" s="734"/>
      <c r="BP338" s="734"/>
      <c r="BQ338" s="734"/>
      <c r="BR338" s="734"/>
      <c r="BS338" s="734"/>
      <c r="BT338" s="734"/>
      <c r="BU338" s="734"/>
      <c r="BV338" s="734"/>
      <c r="BW338" s="734"/>
      <c r="BX338" s="734"/>
      <c r="BY338" s="734"/>
      <c r="BZ338" s="734"/>
      <c r="CA338" s="734"/>
      <c r="CB338" s="734"/>
      <c r="CC338" s="734"/>
      <c r="CD338" s="734"/>
      <c r="CE338" s="734"/>
      <c r="CF338" s="734"/>
      <c r="CG338" s="734"/>
      <c r="CH338" s="734">
        <v>0.32975758245244663</v>
      </c>
      <c r="CI338" s="734"/>
      <c r="CJ338" s="734"/>
      <c r="CK338" s="734"/>
      <c r="CL338" s="734">
        <v>0.43142035714063326</v>
      </c>
      <c r="CM338" s="734"/>
      <c r="CN338" s="734"/>
      <c r="CO338" s="734"/>
      <c r="CP338" s="734">
        <v>0.44802394246186128</v>
      </c>
      <c r="CQ338" s="734"/>
      <c r="CR338" s="734"/>
      <c r="CS338" s="734"/>
      <c r="CT338" s="734">
        <v>0.49961147303597697</v>
      </c>
      <c r="CU338" s="734"/>
      <c r="CV338" s="734"/>
      <c r="CW338" s="734"/>
      <c r="CX338" s="734">
        <v>0.55461461862643513</v>
      </c>
      <c r="CY338" s="734"/>
      <c r="CZ338" s="734"/>
      <c r="DA338" s="734"/>
      <c r="DB338" s="734">
        <v>0.61060852762451023</v>
      </c>
      <c r="DC338" s="734"/>
      <c r="DD338" s="734"/>
      <c r="DE338" s="734"/>
      <c r="DF338" s="734">
        <v>0.63301814023045078</v>
      </c>
      <c r="DG338" s="734"/>
      <c r="DH338" s="734"/>
      <c r="DI338" s="734"/>
      <c r="DJ338" s="734">
        <v>0.64591403625766564</v>
      </c>
      <c r="DK338" s="734"/>
      <c r="DL338" s="734"/>
      <c r="DM338" s="734"/>
      <c r="DN338" s="734">
        <v>0.63296435966923426</v>
      </c>
      <c r="DO338" s="734"/>
      <c r="DP338" s="734"/>
      <c r="DQ338" s="734"/>
      <c r="DR338" s="734">
        <v>0.62523594954428252</v>
      </c>
      <c r="DS338" s="734"/>
      <c r="DT338" s="734"/>
      <c r="DU338" s="734"/>
      <c r="DV338" s="734">
        <v>0.60942516169736383</v>
      </c>
      <c r="DW338" s="734"/>
      <c r="DX338" s="734"/>
      <c r="DY338" s="734"/>
      <c r="DZ338" s="734"/>
    </row>
    <row r="339" spans="1:130">
      <c r="A339" t="s">
        <v>1468</v>
      </c>
      <c r="B339" s="737" t="s">
        <v>1433</v>
      </c>
      <c r="C339" s="732"/>
      <c r="D339" s="732"/>
      <c r="E339" s="732"/>
      <c r="F339" s="732"/>
      <c r="G339" s="732"/>
      <c r="H339" s="732"/>
      <c r="I339" s="732"/>
      <c r="J339" s="732"/>
      <c r="K339" s="732"/>
      <c r="L339" s="732"/>
      <c r="M339" s="732"/>
      <c r="N339" s="732"/>
      <c r="O339" s="732"/>
      <c r="P339" s="732"/>
      <c r="Q339" s="732"/>
      <c r="R339" s="732"/>
      <c r="S339" s="732"/>
      <c r="T339" s="732"/>
      <c r="U339" s="732"/>
      <c r="V339" s="732"/>
      <c r="W339" s="732"/>
      <c r="X339" s="732"/>
      <c r="Y339" s="732"/>
      <c r="Z339" s="732"/>
      <c r="AA339" s="732"/>
      <c r="AB339" s="732"/>
      <c r="AC339" s="732"/>
      <c r="AD339" s="732"/>
      <c r="AE339" s="732"/>
      <c r="AF339" s="732"/>
      <c r="AG339" s="732"/>
      <c r="AH339" s="732"/>
      <c r="AI339" s="732"/>
      <c r="AJ339" s="732"/>
      <c r="AK339" s="732"/>
      <c r="AL339" s="732"/>
      <c r="AM339" s="732"/>
      <c r="AN339" s="732"/>
      <c r="AO339" s="732"/>
      <c r="AP339" s="732"/>
      <c r="AQ339" s="732"/>
      <c r="AR339" s="732"/>
      <c r="AS339" s="732"/>
      <c r="AT339" s="732"/>
      <c r="AU339" s="732"/>
      <c r="AV339" s="732"/>
      <c r="AW339" s="732"/>
      <c r="AX339" s="732"/>
      <c r="AY339" s="732"/>
      <c r="AZ339" s="732"/>
      <c r="BA339" s="732"/>
      <c r="BB339" s="732"/>
      <c r="BC339" s="732"/>
      <c r="BD339" s="732"/>
      <c r="BE339" s="732"/>
      <c r="BF339" s="732"/>
      <c r="BG339" s="732"/>
      <c r="BH339" s="732"/>
      <c r="BI339" s="732"/>
      <c r="BJ339" s="732"/>
      <c r="BK339" s="732"/>
      <c r="BL339" s="732"/>
      <c r="BM339" s="732"/>
      <c r="BN339" s="732"/>
      <c r="BO339" s="732"/>
      <c r="BP339" s="732"/>
      <c r="BQ339" s="732"/>
      <c r="BR339" s="732"/>
      <c r="BS339" s="732"/>
      <c r="BT339" s="732"/>
      <c r="BU339" s="732"/>
      <c r="BV339" s="732"/>
      <c r="BW339" s="732"/>
      <c r="BX339" s="732"/>
      <c r="BY339" s="732"/>
      <c r="BZ339" s="732"/>
      <c r="CA339" s="732"/>
      <c r="CB339" s="732"/>
      <c r="CC339" s="732"/>
      <c r="CD339" s="758">
        <v>337.82301653750005</v>
      </c>
      <c r="CE339" s="732"/>
      <c r="CF339" s="732"/>
      <c r="CG339" s="752"/>
      <c r="CH339" s="752">
        <v>426.24079439950003</v>
      </c>
      <c r="CI339" s="752"/>
      <c r="CJ339" s="752"/>
      <c r="CK339" s="752"/>
      <c r="CL339" s="752">
        <v>487.547096307</v>
      </c>
      <c r="CM339" s="752"/>
      <c r="CN339" s="752"/>
      <c r="CO339" s="752"/>
      <c r="CP339" s="752">
        <v>546.50124340277364</v>
      </c>
      <c r="CQ339" s="752"/>
      <c r="CR339" s="752"/>
      <c r="CS339" s="752"/>
      <c r="CT339" s="752">
        <v>644.19550767527357</v>
      </c>
      <c r="CU339" s="752"/>
      <c r="CV339" s="752"/>
      <c r="CW339" s="752"/>
      <c r="CX339" s="752">
        <v>844.04672961499989</v>
      </c>
      <c r="CY339" s="752"/>
      <c r="CZ339" s="752"/>
      <c r="DA339" s="752"/>
      <c r="DB339" s="752">
        <v>979.0117937089999</v>
      </c>
      <c r="DC339" s="752"/>
      <c r="DD339" s="752"/>
      <c r="DE339" s="752"/>
      <c r="DF339" s="752"/>
      <c r="DG339" s="752"/>
      <c r="DH339" s="752"/>
      <c r="DI339" s="752"/>
      <c r="DJ339" s="752"/>
      <c r="DK339" s="752"/>
      <c r="DL339" s="752"/>
      <c r="DM339" s="752"/>
      <c r="DN339" s="752"/>
      <c r="DO339" s="752"/>
      <c r="DP339" s="752"/>
      <c r="DQ339" s="752"/>
      <c r="DR339" s="752"/>
      <c r="DS339" s="732"/>
      <c r="DT339" s="732"/>
      <c r="DU339" s="732"/>
      <c r="DV339" s="732"/>
      <c r="DW339" s="732"/>
      <c r="DX339" s="732"/>
      <c r="DY339" s="732"/>
      <c r="DZ339" s="732"/>
    </row>
    <row r="340" spans="1:130">
      <c r="B340" s="504" t="s">
        <v>1434</v>
      </c>
      <c r="CH340" t="s">
        <v>1434</v>
      </c>
    </row>
    <row r="342" spans="1:130">
      <c r="S342" t="str">
        <f>+B343</f>
        <v>REAL_Rwametric_Qdata below this (Quarterly data), intrayear is intrapolation</v>
      </c>
    </row>
    <row r="343" spans="1:130">
      <c r="B343" s="534" t="s">
        <v>1067</v>
      </c>
      <c r="S343" t="s">
        <v>915</v>
      </c>
      <c r="T343" t="str">
        <f t="shared" ref="T343:AY343" si="0">+T5</f>
        <v>1999Q2</v>
      </c>
      <c r="U343" t="str">
        <f t="shared" si="0"/>
        <v>1999Q3</v>
      </c>
      <c r="V343" t="str">
        <f t="shared" si="0"/>
        <v>1999Q4</v>
      </c>
      <c r="W343" t="str">
        <f t="shared" si="0"/>
        <v>2000Q1</v>
      </c>
      <c r="X343" t="str">
        <f t="shared" si="0"/>
        <v>2000Q2</v>
      </c>
      <c r="Y343" t="str">
        <f t="shared" si="0"/>
        <v>2000Q3</v>
      </c>
      <c r="Z343" t="str">
        <f t="shared" si="0"/>
        <v>2000Q4</v>
      </c>
      <c r="AA343" t="str">
        <f t="shared" si="0"/>
        <v>2001Q1</v>
      </c>
      <c r="AB343" t="str">
        <f t="shared" si="0"/>
        <v>2001Q2</v>
      </c>
      <c r="AC343" t="str">
        <f t="shared" si="0"/>
        <v>2001Q3</v>
      </c>
      <c r="AD343" t="str">
        <f t="shared" si="0"/>
        <v>2001Q4</v>
      </c>
      <c r="AE343" t="str">
        <f t="shared" si="0"/>
        <v>2002Q1</v>
      </c>
      <c r="AF343" t="str">
        <f t="shared" si="0"/>
        <v>2002Q2</v>
      </c>
      <c r="AG343" t="str">
        <f t="shared" si="0"/>
        <v>2002Q3</v>
      </c>
      <c r="AH343" t="str">
        <f t="shared" si="0"/>
        <v>2002Q4</v>
      </c>
      <c r="AI343" t="str">
        <f t="shared" si="0"/>
        <v>2003Q1</v>
      </c>
      <c r="AJ343" t="str">
        <f t="shared" si="0"/>
        <v>2003Q2</v>
      </c>
      <c r="AK343" t="str">
        <f t="shared" si="0"/>
        <v>2003Q3</v>
      </c>
      <c r="AL343" t="str">
        <f t="shared" si="0"/>
        <v>2003Q4</v>
      </c>
      <c r="AM343" t="str">
        <f t="shared" si="0"/>
        <v>2004Q1</v>
      </c>
      <c r="AN343" t="str">
        <f t="shared" si="0"/>
        <v>2004Q2</v>
      </c>
      <c r="AO343" t="str">
        <f t="shared" si="0"/>
        <v>2004Q3</v>
      </c>
      <c r="AP343" t="str">
        <f t="shared" si="0"/>
        <v>2004Q4</v>
      </c>
      <c r="AQ343" t="str">
        <f t="shared" si="0"/>
        <v>2005Q1</v>
      </c>
      <c r="AR343" t="str">
        <f t="shared" si="0"/>
        <v>2005Q2</v>
      </c>
      <c r="AS343" t="str">
        <f t="shared" si="0"/>
        <v>2005Q3</v>
      </c>
      <c r="AT343" t="str">
        <f t="shared" si="0"/>
        <v>2005Q4</v>
      </c>
      <c r="AU343" t="str">
        <f t="shared" si="0"/>
        <v>2006Q1</v>
      </c>
      <c r="AV343" t="str">
        <f t="shared" si="0"/>
        <v>2006Q2</v>
      </c>
      <c r="AW343" t="str">
        <f t="shared" si="0"/>
        <v>2006Q3</v>
      </c>
      <c r="AX343" t="str">
        <f t="shared" si="0"/>
        <v>2006Q4</v>
      </c>
      <c r="AY343" t="str">
        <f t="shared" si="0"/>
        <v>2007Q1</v>
      </c>
      <c r="AZ343" t="str">
        <f t="shared" ref="AZ343:CE343" si="1">+AZ5</f>
        <v>2007Q2</v>
      </c>
      <c r="BA343" t="str">
        <f t="shared" si="1"/>
        <v>2007Q3</v>
      </c>
      <c r="BB343" t="str">
        <f t="shared" si="1"/>
        <v>2007Q4</v>
      </c>
      <c r="BC343" t="str">
        <f t="shared" si="1"/>
        <v>2008Q1</v>
      </c>
      <c r="BD343" t="str">
        <f t="shared" si="1"/>
        <v>2008Q2</v>
      </c>
      <c r="BE343" t="str">
        <f t="shared" si="1"/>
        <v>2008Q3</v>
      </c>
      <c r="BF343" t="str">
        <f t="shared" si="1"/>
        <v>2008Q4</v>
      </c>
      <c r="BG343" t="str">
        <f t="shared" si="1"/>
        <v>2009Q1</v>
      </c>
      <c r="BH343" t="str">
        <f t="shared" si="1"/>
        <v>2009Q2</v>
      </c>
      <c r="BI343" t="str">
        <f t="shared" si="1"/>
        <v>2009Q3</v>
      </c>
      <c r="BJ343" t="str">
        <f t="shared" si="1"/>
        <v>2009Q4</v>
      </c>
      <c r="BK343" t="str">
        <f t="shared" si="1"/>
        <v>fr2010 WEOGAS_Rwametric_Qdata</v>
      </c>
      <c r="BL343">
        <f t="shared" si="1"/>
        <v>0</v>
      </c>
      <c r="BM343">
        <f t="shared" si="1"/>
        <v>0</v>
      </c>
      <c r="BN343" t="str">
        <f t="shared" si="1"/>
        <v>2010Q4</v>
      </c>
      <c r="BO343" t="str">
        <f t="shared" si="1"/>
        <v>2011Q1</v>
      </c>
      <c r="BP343" t="str">
        <f t="shared" si="1"/>
        <v>2011Q2</v>
      </c>
      <c r="BQ343" t="str">
        <f t="shared" si="1"/>
        <v>2011Q3</v>
      </c>
      <c r="BR343" t="str">
        <f t="shared" si="1"/>
        <v>2011Q4</v>
      </c>
      <c r="BS343" t="str">
        <f t="shared" si="1"/>
        <v>2012Q1</v>
      </c>
      <c r="BT343" t="str">
        <f t="shared" si="1"/>
        <v>2012Q2</v>
      </c>
      <c r="BU343" t="str">
        <f t="shared" si="1"/>
        <v>2012Q3</v>
      </c>
      <c r="BV343" t="str">
        <f t="shared" si="1"/>
        <v>2012Q4</v>
      </c>
      <c r="BW343" t="str">
        <f t="shared" si="1"/>
        <v>2013Q1</v>
      </c>
      <c r="BX343" t="str">
        <f t="shared" si="1"/>
        <v>2013Q2</v>
      </c>
      <c r="BY343" t="str">
        <f t="shared" si="1"/>
        <v>2013Q3</v>
      </c>
      <c r="BZ343" t="str">
        <f t="shared" si="1"/>
        <v>2013Q4</v>
      </c>
      <c r="CA343" t="str">
        <f t="shared" si="1"/>
        <v>2014Q1</v>
      </c>
      <c r="CB343" t="str">
        <f t="shared" si="1"/>
        <v>2014Q2</v>
      </c>
      <c r="CC343" t="str">
        <f t="shared" si="1"/>
        <v>2014Q3</v>
      </c>
      <c r="CD343" t="str">
        <f t="shared" si="1"/>
        <v>2014Q4</v>
      </c>
      <c r="CE343" t="str">
        <f t="shared" si="1"/>
        <v>2015Q1</v>
      </c>
      <c r="CF343" t="str">
        <f t="shared" ref="CF343:DB343" si="2">+CF5</f>
        <v>2015Q2</v>
      </c>
      <c r="CG343" t="str">
        <f t="shared" si="2"/>
        <v>2015Q3</v>
      </c>
      <c r="CH343" t="str">
        <f t="shared" si="2"/>
        <v>2015Q4</v>
      </c>
      <c r="CI343" t="str">
        <f t="shared" si="2"/>
        <v>2016Q1</v>
      </c>
      <c r="CJ343" t="str">
        <f t="shared" si="2"/>
        <v>2016Q2</v>
      </c>
      <c r="CK343" t="str">
        <f t="shared" si="2"/>
        <v>2016Q3</v>
      </c>
      <c r="CL343" t="str">
        <f t="shared" si="2"/>
        <v>2016Q4</v>
      </c>
      <c r="CM343" t="str">
        <f t="shared" si="2"/>
        <v>2017Q1</v>
      </c>
      <c r="CN343" t="str">
        <f t="shared" si="2"/>
        <v>2017Q2</v>
      </c>
      <c r="CO343" t="str">
        <f t="shared" si="2"/>
        <v>2017Q3</v>
      </c>
      <c r="CP343" t="str">
        <f t="shared" si="2"/>
        <v>2017Q4</v>
      </c>
      <c r="CQ343" t="str">
        <f t="shared" si="2"/>
        <v>2018Q1</v>
      </c>
      <c r="CR343" t="str">
        <f t="shared" si="2"/>
        <v>2018Q2</v>
      </c>
      <c r="CS343" t="str">
        <f t="shared" si="2"/>
        <v>2018Q3</v>
      </c>
      <c r="CT343" t="str">
        <f t="shared" si="2"/>
        <v>2018Q4</v>
      </c>
      <c r="CU343" t="str">
        <f t="shared" si="2"/>
        <v>2019Q1</v>
      </c>
      <c r="CV343" t="str">
        <f t="shared" si="2"/>
        <v>2019Q2</v>
      </c>
      <c r="CW343" t="str">
        <f t="shared" si="2"/>
        <v>2019Q3</v>
      </c>
      <c r="CX343" t="str">
        <f t="shared" si="2"/>
        <v>2019Q4</v>
      </c>
      <c r="CY343" t="str">
        <f t="shared" si="2"/>
        <v>2020Q1</v>
      </c>
      <c r="CZ343" t="str">
        <f t="shared" si="2"/>
        <v>2020Q2</v>
      </c>
      <c r="DA343" t="str">
        <f t="shared" si="2"/>
        <v>2020Q3</v>
      </c>
      <c r="DB343" t="str">
        <f t="shared" si="2"/>
        <v>2020Q4</v>
      </c>
    </row>
    <row r="344" spans="1:130">
      <c r="B344" s="536"/>
      <c r="C344" s="536"/>
      <c r="D344" s="536"/>
      <c r="E344" s="536"/>
      <c r="F344" s="536"/>
      <c r="G344" s="536"/>
      <c r="H344" s="536"/>
      <c r="I344" s="536"/>
      <c r="J344" s="536"/>
      <c r="K344" s="536"/>
      <c r="L344" s="536"/>
      <c r="M344" s="536"/>
      <c r="N344" s="536"/>
      <c r="O344" s="536"/>
      <c r="P344" s="536"/>
      <c r="Q344" s="536"/>
      <c r="R344" s="536"/>
      <c r="S344" s="536">
        <v>1999</v>
      </c>
      <c r="T344" s="536" t="s">
        <v>936</v>
      </c>
      <c r="U344" s="536" t="s">
        <v>937</v>
      </c>
      <c r="V344" s="536" t="s">
        <v>938</v>
      </c>
      <c r="W344" s="536">
        <v>2000</v>
      </c>
      <c r="X344" s="536" t="s">
        <v>936</v>
      </c>
      <c r="Y344" s="536" t="s">
        <v>937</v>
      </c>
      <c r="Z344" s="536" t="s">
        <v>938</v>
      </c>
      <c r="AA344" s="536">
        <v>2001</v>
      </c>
      <c r="AB344" s="536" t="s">
        <v>936</v>
      </c>
      <c r="AC344" s="536" t="s">
        <v>937</v>
      </c>
      <c r="AD344" s="536" t="s">
        <v>938</v>
      </c>
      <c r="AE344" s="536">
        <v>2002</v>
      </c>
      <c r="AF344" s="536" t="s">
        <v>936</v>
      </c>
      <c r="AG344" s="536" t="s">
        <v>937</v>
      </c>
      <c r="AH344" s="536" t="s">
        <v>938</v>
      </c>
      <c r="AI344" s="536">
        <v>2003</v>
      </c>
      <c r="AJ344" s="536" t="s">
        <v>936</v>
      </c>
      <c r="AK344" s="536" t="s">
        <v>937</v>
      </c>
      <c r="AL344" s="536" t="s">
        <v>938</v>
      </c>
      <c r="AM344" s="536">
        <v>2004</v>
      </c>
      <c r="AN344" s="536" t="s">
        <v>936</v>
      </c>
      <c r="AO344" s="536" t="s">
        <v>937</v>
      </c>
      <c r="AP344" s="536" t="s">
        <v>938</v>
      </c>
      <c r="AQ344" s="536">
        <v>2005</v>
      </c>
      <c r="AR344" s="536" t="s">
        <v>936</v>
      </c>
      <c r="AS344" s="536" t="s">
        <v>937</v>
      </c>
      <c r="AT344" s="536" t="s">
        <v>938</v>
      </c>
      <c r="AU344" s="536">
        <v>2006</v>
      </c>
      <c r="AV344" s="536" t="s">
        <v>936</v>
      </c>
      <c r="AW344" s="536" t="s">
        <v>937</v>
      </c>
      <c r="AX344" s="536" t="s">
        <v>938</v>
      </c>
      <c r="AY344" s="536">
        <v>2007</v>
      </c>
      <c r="AZ344" s="536" t="s">
        <v>936</v>
      </c>
      <c r="BA344" s="536" t="s">
        <v>937</v>
      </c>
      <c r="BB344" s="536" t="s">
        <v>938</v>
      </c>
      <c r="BC344" s="536">
        <v>2008</v>
      </c>
      <c r="BD344" s="536" t="s">
        <v>936</v>
      </c>
      <c r="BE344" s="536" t="s">
        <v>937</v>
      </c>
      <c r="BF344" s="536" t="s">
        <v>938</v>
      </c>
      <c r="BG344" s="536">
        <v>2009</v>
      </c>
      <c r="BH344" s="536" t="s">
        <v>936</v>
      </c>
      <c r="BI344" s="536" t="s">
        <v>937</v>
      </c>
      <c r="BJ344" s="536" t="s">
        <v>938</v>
      </c>
      <c r="BK344" s="536">
        <v>2010</v>
      </c>
      <c r="BL344" s="536" t="s">
        <v>936</v>
      </c>
      <c r="BM344" s="536" t="s">
        <v>937</v>
      </c>
      <c r="BN344" s="536" t="s">
        <v>938</v>
      </c>
      <c r="BO344" s="536">
        <v>2011</v>
      </c>
      <c r="BP344" s="536" t="s">
        <v>936</v>
      </c>
      <c r="BQ344" s="536" t="s">
        <v>937</v>
      </c>
      <c r="BR344" s="536" t="s">
        <v>938</v>
      </c>
      <c r="BS344" s="536">
        <v>2012</v>
      </c>
      <c r="BT344" s="536" t="s">
        <v>936</v>
      </c>
      <c r="BU344" s="536" t="s">
        <v>937</v>
      </c>
      <c r="BV344" s="536" t="s">
        <v>938</v>
      </c>
      <c r="BW344" s="536">
        <v>2013</v>
      </c>
      <c r="BX344" s="536" t="s">
        <v>936</v>
      </c>
      <c r="BY344" s="536" t="s">
        <v>937</v>
      </c>
      <c r="BZ344" s="536" t="s">
        <v>938</v>
      </c>
      <c r="CA344" s="536">
        <v>2014</v>
      </c>
      <c r="CB344" s="536" t="s">
        <v>936</v>
      </c>
      <c r="CC344" s="536" t="s">
        <v>937</v>
      </c>
      <c r="CD344" s="536" t="s">
        <v>938</v>
      </c>
      <c r="CE344" s="536">
        <v>2015</v>
      </c>
      <c r="CF344" s="536" t="s">
        <v>936</v>
      </c>
      <c r="CG344" s="536" t="s">
        <v>937</v>
      </c>
      <c r="CH344" s="536" t="s">
        <v>938</v>
      </c>
      <c r="CI344" s="536">
        <v>2016</v>
      </c>
      <c r="CJ344" s="536" t="s">
        <v>936</v>
      </c>
      <c r="CK344" s="536" t="s">
        <v>937</v>
      </c>
      <c r="CL344" s="536" t="s">
        <v>938</v>
      </c>
      <c r="CM344" s="536">
        <v>2017</v>
      </c>
      <c r="CN344" s="536" t="s">
        <v>936</v>
      </c>
      <c r="CO344" s="536" t="s">
        <v>937</v>
      </c>
      <c r="CP344" s="536" t="s">
        <v>938</v>
      </c>
      <c r="CQ344" s="536">
        <v>2018</v>
      </c>
      <c r="CR344" s="536" t="s">
        <v>936</v>
      </c>
      <c r="CS344" s="536" t="s">
        <v>937</v>
      </c>
      <c r="CT344" s="536" t="s">
        <v>938</v>
      </c>
      <c r="CU344" s="536">
        <v>2019</v>
      </c>
      <c r="CV344" s="536" t="s">
        <v>936</v>
      </c>
      <c r="CW344" s="536" t="s">
        <v>937</v>
      </c>
      <c r="CX344" s="536" t="s">
        <v>938</v>
      </c>
      <c r="CY344" s="536">
        <v>2020</v>
      </c>
      <c r="CZ344" s="536" t="s">
        <v>936</v>
      </c>
      <c r="DA344" s="536" t="s">
        <v>937</v>
      </c>
      <c r="DB344" s="536" t="s">
        <v>938</v>
      </c>
      <c r="DC344" s="536"/>
      <c r="DD344" s="536"/>
      <c r="DE344" s="536"/>
      <c r="DF344" s="536"/>
      <c r="DG344" s="536"/>
      <c r="DH344" s="536"/>
      <c r="DI344" s="536"/>
      <c r="DJ344" s="536"/>
      <c r="DK344" s="536"/>
      <c r="DL344" s="536"/>
      <c r="DM344" s="536"/>
      <c r="DN344" s="536"/>
      <c r="DO344" s="536"/>
      <c r="DP344" s="536"/>
      <c r="DQ344" s="536"/>
      <c r="DR344" s="536"/>
      <c r="DS344" s="536"/>
      <c r="DT344" s="536"/>
      <c r="DU344" s="536"/>
      <c r="DV344" s="536"/>
      <c r="DW344" s="536"/>
      <c r="DX344" s="536"/>
      <c r="DY344" s="536"/>
      <c r="DZ344" s="536"/>
    </row>
    <row r="345" spans="1:130">
      <c r="B345" s="537" t="s">
        <v>916</v>
      </c>
      <c r="C345" s="538"/>
      <c r="D345" s="633"/>
      <c r="E345" s="633"/>
      <c r="F345" s="633"/>
      <c r="G345" s="633"/>
      <c r="H345" s="633"/>
      <c r="I345" s="633"/>
      <c r="J345" s="633"/>
      <c r="K345" s="633"/>
      <c r="L345" s="633"/>
      <c r="M345" s="633"/>
      <c r="N345" s="633"/>
      <c r="O345" s="633"/>
      <c r="P345" s="633"/>
      <c r="Q345" s="633"/>
      <c r="R345" s="633"/>
      <c r="S345" s="633"/>
      <c r="T345" s="633"/>
      <c r="U345" s="633"/>
      <c r="V345" s="633"/>
      <c r="W345" s="633"/>
      <c r="X345" s="633"/>
      <c r="Y345" s="633"/>
      <c r="Z345" s="633"/>
      <c r="AA345" s="633"/>
      <c r="AB345" s="633"/>
      <c r="AC345" s="633"/>
      <c r="AD345" s="633"/>
      <c r="AE345" s="633"/>
      <c r="AF345" s="633"/>
      <c r="AG345" s="633"/>
      <c r="AH345" s="633"/>
      <c r="AI345" s="633"/>
      <c r="AJ345" s="633"/>
      <c r="AK345" s="633"/>
      <c r="AL345" s="633"/>
      <c r="AM345" s="633"/>
      <c r="AN345" s="633"/>
      <c r="AO345" s="633"/>
      <c r="AP345" s="633"/>
      <c r="AQ345" s="633"/>
      <c r="AR345" s="633"/>
      <c r="AS345" s="633"/>
      <c r="AT345" s="633"/>
      <c r="AU345" s="633"/>
      <c r="AV345" s="633"/>
      <c r="AW345" s="633"/>
      <c r="AX345" s="633"/>
      <c r="AY345" s="633"/>
      <c r="AZ345" s="633"/>
      <c r="BA345" s="633"/>
      <c r="BB345" s="633"/>
      <c r="BC345" s="633"/>
      <c r="BD345" s="633"/>
      <c r="BE345" s="633"/>
      <c r="BF345" s="633"/>
      <c r="BG345" s="633"/>
      <c r="BH345" s="633"/>
      <c r="BI345" s="633"/>
      <c r="BJ345" s="633"/>
      <c r="BK345" s="633"/>
      <c r="BL345" s="633"/>
      <c r="BM345" s="633"/>
      <c r="BN345" s="633"/>
      <c r="BO345" s="633"/>
      <c r="BP345" s="633"/>
      <c r="BQ345" s="633"/>
      <c r="BR345" s="633"/>
      <c r="BS345" s="633"/>
      <c r="BT345" s="633"/>
      <c r="BU345" s="633"/>
      <c r="BV345" s="633"/>
      <c r="BW345" s="633"/>
      <c r="BX345" s="633"/>
      <c r="BY345" s="633"/>
      <c r="BZ345" s="633"/>
      <c r="CA345" s="633"/>
      <c r="CB345" s="633"/>
      <c r="CC345" s="633"/>
      <c r="CD345" s="633"/>
      <c r="CE345" s="633"/>
      <c r="CF345" s="633"/>
      <c r="CG345" s="633"/>
      <c r="CH345" s="633"/>
      <c r="CI345" s="633"/>
      <c r="CJ345" s="633"/>
      <c r="CK345" s="633"/>
      <c r="CL345" s="633"/>
      <c r="CM345" s="633"/>
      <c r="CN345" s="633"/>
      <c r="CO345" s="633"/>
      <c r="CP345" s="633"/>
      <c r="CQ345" s="633"/>
      <c r="CR345" s="633"/>
      <c r="CS345" s="633"/>
      <c r="CT345" s="633"/>
      <c r="CU345" s="633"/>
      <c r="CV345" s="633"/>
      <c r="CW345" s="633"/>
      <c r="CX345" s="633"/>
      <c r="CY345" s="633"/>
      <c r="CZ345" s="633"/>
      <c r="DA345" s="633"/>
      <c r="DB345" s="633"/>
      <c r="DC345" s="633"/>
      <c r="DD345" s="633"/>
      <c r="DE345" s="633"/>
      <c r="DF345" s="633"/>
      <c r="DG345" s="633"/>
      <c r="DH345" s="633"/>
      <c r="DI345" s="633"/>
      <c r="DJ345" s="633"/>
      <c r="DK345" s="633"/>
      <c r="DL345" s="633"/>
      <c r="DM345" s="633"/>
      <c r="DN345" s="633"/>
      <c r="DO345" s="633"/>
      <c r="DP345" s="633"/>
      <c r="DQ345" s="633"/>
      <c r="DR345" s="633"/>
      <c r="DS345" s="633"/>
      <c r="DT345" s="633"/>
      <c r="DU345" s="633"/>
      <c r="DV345" s="633"/>
      <c r="DW345" s="633"/>
      <c r="DX345" s="633"/>
      <c r="DY345" s="633"/>
      <c r="DZ345" s="633"/>
    </row>
    <row r="346" spans="1:130">
      <c r="B346" s="539" t="s">
        <v>917</v>
      </c>
      <c r="C346" s="539"/>
      <c r="D346" s="545"/>
      <c r="E346" s="545"/>
      <c r="F346" s="545"/>
      <c r="G346" s="545"/>
      <c r="H346" s="545"/>
      <c r="I346" s="545"/>
      <c r="J346" s="545"/>
      <c r="K346" s="545"/>
      <c r="L346" s="545"/>
      <c r="M346" s="545"/>
      <c r="N346" s="545"/>
      <c r="O346" s="545"/>
      <c r="P346" s="545"/>
      <c r="Q346" s="545"/>
      <c r="R346" s="545"/>
      <c r="S346" s="545"/>
      <c r="T346" s="545"/>
      <c r="U346" s="545"/>
      <c r="V346" s="545">
        <v>3097.5</v>
      </c>
      <c r="W346" s="545">
        <v>3137.2392857142859</v>
      </c>
      <c r="X346" s="545">
        <v>3176.9785714285713</v>
      </c>
      <c r="Y346" s="545">
        <v>3216.7178571428567</v>
      </c>
      <c r="Z346" s="545">
        <v>3256.4571428571426</v>
      </c>
      <c r="AA346" s="545">
        <v>3293.267571428571</v>
      </c>
      <c r="AB346" s="545">
        <v>3330.0779999999995</v>
      </c>
      <c r="AC346" s="545">
        <v>3366.8884285714284</v>
      </c>
      <c r="AD346" s="545">
        <v>3403.6988571428569</v>
      </c>
      <c r="AE346" s="545">
        <v>3445.3028942124538</v>
      </c>
      <c r="AF346" s="545">
        <v>3486.9069312820511</v>
      </c>
      <c r="AG346" s="545">
        <v>3528.510968351648</v>
      </c>
      <c r="AH346" s="545">
        <v>3570.1150054212449</v>
      </c>
      <c r="AI346" s="545">
        <v>3618.3027442559214</v>
      </c>
      <c r="AJ346" s="545">
        <v>3666.490483090598</v>
      </c>
      <c r="AK346" s="545">
        <v>3714.6782219252741</v>
      </c>
      <c r="AL346" s="545">
        <v>3762.8659607599507</v>
      </c>
      <c r="AM346" s="545">
        <v>3818.1618294542377</v>
      </c>
      <c r="AN346" s="545">
        <v>3873.4576981485252</v>
      </c>
      <c r="AO346" s="545">
        <v>3928.7535668428127</v>
      </c>
      <c r="AP346" s="545">
        <v>3984.0494355370997</v>
      </c>
      <c r="AQ346" s="545">
        <v>4052.9808710062903</v>
      </c>
      <c r="AR346" s="545">
        <v>4121.9123064754804</v>
      </c>
      <c r="AS346" s="545">
        <v>4190.8437419446709</v>
      </c>
      <c r="AT346" s="545">
        <v>4259.7751774138615</v>
      </c>
      <c r="AU346" s="545">
        <v>4351.677425639723</v>
      </c>
      <c r="AV346" s="545">
        <v>4443.5796738655845</v>
      </c>
      <c r="AW346" s="545">
        <v>4535.481922091446</v>
      </c>
      <c r="AX346" s="545">
        <v>4627.3841703173075</v>
      </c>
      <c r="AY346" s="545">
        <v>4752.3367437084744</v>
      </c>
      <c r="AZ346" s="545">
        <v>4877.2893170996413</v>
      </c>
      <c r="BA346" s="545">
        <v>5002.2418904908081</v>
      </c>
      <c r="BB346" s="545">
        <v>5127.1944638819741</v>
      </c>
      <c r="BC346" s="545">
        <v>5304.047519243155</v>
      </c>
      <c r="BD346" s="545">
        <v>5480.9005746043349</v>
      </c>
      <c r="BE346" s="545">
        <v>5657.7536299655139</v>
      </c>
      <c r="BF346" s="545">
        <v>5834.6066853266948</v>
      </c>
      <c r="BG346" s="545">
        <v>6009.8320470448562</v>
      </c>
      <c r="BH346" s="545">
        <v>6185.0574087630175</v>
      </c>
      <c r="BI346" s="545">
        <v>6360.2827704811789</v>
      </c>
      <c r="BJ346" s="545">
        <v>6535.5081321993412</v>
      </c>
      <c r="BK346" s="545">
        <v>6666.2291128491779</v>
      </c>
      <c r="BL346" s="545">
        <v>6796.9500934990156</v>
      </c>
      <c r="BM346" s="545">
        <v>6927.6710741488532</v>
      </c>
      <c r="BN346" s="545">
        <v>7058.3920547986909</v>
      </c>
      <c r="BO346" s="545">
        <v>7158.1120355494049</v>
      </c>
      <c r="BP346" s="545">
        <v>7257.832016300119</v>
      </c>
      <c r="BQ346" s="545">
        <v>7357.551997050834</v>
      </c>
      <c r="BR346" s="545">
        <v>7457.271977801548</v>
      </c>
      <c r="BS346" s="545">
        <v>7610.4992580235321</v>
      </c>
      <c r="BT346" s="545">
        <v>7763.7265382455171</v>
      </c>
      <c r="BU346" s="545">
        <v>7916.9538184675012</v>
      </c>
      <c r="BV346" s="545">
        <v>8070.1810986894852</v>
      </c>
      <c r="BW346" s="545">
        <v>8219.8156825703663</v>
      </c>
      <c r="BX346" s="545">
        <v>8369.4502664512474</v>
      </c>
      <c r="BY346" s="545">
        <v>8519.0848503321286</v>
      </c>
      <c r="BZ346" s="545">
        <v>8668.7194342130097</v>
      </c>
      <c r="CA346" s="545">
        <v>8801.0924490303951</v>
      </c>
      <c r="CB346" s="545">
        <v>8933.4654638477805</v>
      </c>
      <c r="CC346" s="545">
        <v>9065.8384786651659</v>
      </c>
      <c r="CD346" s="545">
        <v>9198.2114934825513</v>
      </c>
      <c r="CE346" s="545">
        <v>9394.2352679954492</v>
      </c>
      <c r="CF346" s="545">
        <v>9590.2590425083472</v>
      </c>
      <c r="CG346" s="545">
        <v>9786.282817021247</v>
      </c>
      <c r="CH346" s="545">
        <v>9982.3065915341449</v>
      </c>
      <c r="CI346" s="545">
        <v>10238.925329077196</v>
      </c>
      <c r="CJ346" s="545">
        <v>10495.544066620245</v>
      </c>
      <c r="CK346" s="545">
        <v>10752.162804163294</v>
      </c>
      <c r="CL346" s="545">
        <v>11008.781541706343</v>
      </c>
      <c r="CM346" s="545">
        <v>11198.68029041358</v>
      </c>
      <c r="CN346" s="545">
        <v>11388.579039120817</v>
      </c>
      <c r="CO346" s="545">
        <v>11578.477787828055</v>
      </c>
      <c r="CP346" s="545">
        <v>11768.376536535292</v>
      </c>
      <c r="CQ346" s="545">
        <v>11956.996467272464</v>
      </c>
      <c r="CR346" s="545">
        <v>12145.616398009632</v>
      </c>
      <c r="CS346" s="545">
        <v>12334.2363287468</v>
      </c>
      <c r="CT346" s="545">
        <v>12522.856259483971</v>
      </c>
      <c r="CU346" s="545">
        <v>12813.590643406476</v>
      </c>
      <c r="CV346" s="545">
        <v>13104.325027328981</v>
      </c>
      <c r="CW346" s="545">
        <v>13395.059411251488</v>
      </c>
      <c r="CX346" s="545">
        <v>13685.793795173993</v>
      </c>
      <c r="CY346" s="545">
        <v>13891.670844524311</v>
      </c>
      <c r="CZ346" s="545">
        <v>14097.547893874631</v>
      </c>
      <c r="DA346" s="545">
        <v>14303.424943224951</v>
      </c>
      <c r="DB346" s="545">
        <v>14509.301992575269</v>
      </c>
      <c r="DC346" s="545"/>
      <c r="DD346" s="545"/>
      <c r="DE346" s="545"/>
      <c r="DF346" s="545"/>
      <c r="DG346" s="545"/>
      <c r="DH346" s="545"/>
      <c r="DI346" s="545"/>
      <c r="DJ346" s="545"/>
      <c r="DK346" s="545"/>
      <c r="DL346" s="545"/>
      <c r="DM346" s="545"/>
      <c r="DN346" s="545"/>
      <c r="DO346" s="545"/>
      <c r="DP346" s="545"/>
      <c r="DQ346" s="545"/>
      <c r="DR346" s="545"/>
      <c r="DS346" s="545"/>
      <c r="DT346" s="545"/>
      <c r="DU346" s="545"/>
      <c r="DV346" s="545"/>
      <c r="DW346" s="545"/>
      <c r="DX346" s="545"/>
      <c r="DY346" s="545"/>
      <c r="DZ346" s="545"/>
    </row>
    <row r="347" spans="1:130">
      <c r="B347" s="539" t="s">
        <v>918</v>
      </c>
      <c r="C347" s="540"/>
      <c r="D347" s="545"/>
      <c r="E347" s="545"/>
      <c r="F347" s="545"/>
      <c r="G347" s="545"/>
      <c r="H347" s="545"/>
      <c r="I347" s="545"/>
      <c r="J347" s="545"/>
      <c r="K347" s="545"/>
      <c r="L347" s="545"/>
      <c r="M347" s="545"/>
      <c r="N347" s="545"/>
      <c r="O347" s="545"/>
      <c r="P347" s="545"/>
      <c r="Q347" s="545"/>
      <c r="R347" s="545"/>
      <c r="S347" s="545"/>
      <c r="T347" s="545"/>
      <c r="U347" s="545"/>
      <c r="V347" s="545">
        <v>0.04</v>
      </c>
      <c r="W347" s="545"/>
      <c r="X347" s="545"/>
      <c r="Y347" s="545"/>
      <c r="Z347" s="545">
        <v>0.04</v>
      </c>
      <c r="AA347" s="545"/>
      <c r="AB347" s="545"/>
      <c r="AC347" s="545"/>
      <c r="AD347" s="545">
        <v>0.04</v>
      </c>
      <c r="AE347" s="545"/>
      <c r="AF347" s="545"/>
      <c r="AG347" s="545"/>
      <c r="AH347" s="545">
        <v>0.04</v>
      </c>
      <c r="AI347" s="545"/>
      <c r="AJ347" s="545"/>
      <c r="AK347" s="545"/>
      <c r="AL347" s="545">
        <v>0.04</v>
      </c>
      <c r="AM347" s="545"/>
      <c r="AN347" s="545"/>
      <c r="AO347" s="545"/>
      <c r="AP347" s="545">
        <v>0.04</v>
      </c>
      <c r="AQ347" s="545"/>
      <c r="AR347" s="545"/>
      <c r="AS347" s="545"/>
      <c r="AT347" s="545">
        <v>0.04</v>
      </c>
      <c r="AU347" s="545"/>
      <c r="AV347" s="545"/>
      <c r="AW347" s="545"/>
      <c r="AX347" s="545">
        <v>0.04</v>
      </c>
      <c r="AY347" s="545"/>
      <c r="AZ347" s="545"/>
      <c r="BA347" s="545"/>
      <c r="BB347" s="545">
        <v>0.04</v>
      </c>
      <c r="BC347" s="545"/>
      <c r="BD347" s="545"/>
      <c r="BE347" s="545"/>
      <c r="BF347" s="545">
        <v>0.04</v>
      </c>
      <c r="BG347" s="545"/>
      <c r="BH347" s="545"/>
      <c r="BI347" s="545"/>
      <c r="BJ347" s="545">
        <v>0.04</v>
      </c>
      <c r="BK347" s="545"/>
      <c r="BL347" s="545"/>
      <c r="BM347" s="545"/>
      <c r="BN347" s="545">
        <v>0.04</v>
      </c>
      <c r="BO347" s="545"/>
      <c r="BP347" s="545"/>
      <c r="BQ347" s="545"/>
      <c r="BR347" s="545">
        <v>0.04</v>
      </c>
      <c r="BS347" s="545"/>
      <c r="BT347" s="545"/>
      <c r="BU347" s="545"/>
      <c r="BV347" s="545">
        <v>0.04</v>
      </c>
      <c r="BW347" s="545"/>
      <c r="BX347" s="545"/>
      <c r="BY347" s="545"/>
      <c r="BZ347" s="545">
        <v>0.04</v>
      </c>
      <c r="CA347" s="545"/>
      <c r="CB347" s="545"/>
      <c r="CC347" s="545"/>
      <c r="CD347" s="545">
        <v>0.04</v>
      </c>
      <c r="CE347" s="545"/>
      <c r="CF347" s="545"/>
      <c r="CG347" s="545"/>
      <c r="CH347" s="545">
        <v>0.04</v>
      </c>
      <c r="CI347" s="545"/>
      <c r="CJ347" s="545"/>
      <c r="CK347" s="545"/>
      <c r="CL347" s="545">
        <v>0.04</v>
      </c>
      <c r="CM347" s="545"/>
      <c r="CN347" s="545"/>
      <c r="CO347" s="545"/>
      <c r="CP347" s="545">
        <v>0.04</v>
      </c>
      <c r="CQ347" s="545"/>
      <c r="CR347" s="545"/>
      <c r="CS347" s="545"/>
      <c r="CT347" s="545">
        <v>0.04</v>
      </c>
      <c r="CU347" s="545"/>
      <c r="CV347" s="545"/>
      <c r="CW347" s="545"/>
      <c r="CX347" s="545">
        <v>0.04</v>
      </c>
      <c r="CY347" s="545"/>
      <c r="CZ347" s="545"/>
      <c r="DA347" s="545"/>
      <c r="DB347" s="545">
        <v>0.04</v>
      </c>
      <c r="DC347" s="545"/>
      <c r="DD347" s="545"/>
      <c r="DE347" s="545"/>
      <c r="DF347" s="545"/>
      <c r="DG347" s="545"/>
      <c r="DH347" s="545"/>
      <c r="DI347" s="545"/>
      <c r="DJ347" s="545"/>
      <c r="DK347" s="545"/>
      <c r="DL347" s="545"/>
      <c r="DM347" s="545"/>
      <c r="DN347" s="545"/>
      <c r="DO347" s="545"/>
      <c r="DP347" s="545"/>
      <c r="DQ347" s="545"/>
      <c r="DR347" s="545"/>
      <c r="DS347" s="545"/>
      <c r="DT347" s="545"/>
      <c r="DU347" s="545"/>
      <c r="DV347" s="545"/>
      <c r="DW347" s="545"/>
      <c r="DX347" s="545"/>
      <c r="DY347" s="545"/>
      <c r="DZ347" s="545"/>
    </row>
    <row r="348" spans="1:130">
      <c r="B348" s="539" t="s">
        <v>919</v>
      </c>
      <c r="C348" s="539" t="s">
        <v>920</v>
      </c>
      <c r="D348" s="545"/>
      <c r="E348" s="545"/>
      <c r="F348" s="545"/>
      <c r="G348" s="545"/>
      <c r="H348" s="545"/>
      <c r="I348" s="545"/>
      <c r="J348" s="545"/>
      <c r="K348" s="545"/>
      <c r="L348" s="545"/>
      <c r="M348" s="545"/>
      <c r="N348" s="545"/>
      <c r="O348" s="545"/>
      <c r="P348" s="545"/>
      <c r="Q348" s="545"/>
      <c r="R348" s="545"/>
      <c r="S348" s="545"/>
      <c r="T348" s="545"/>
      <c r="U348" s="545"/>
      <c r="V348" s="545">
        <v>619.5</v>
      </c>
      <c r="W348" s="545">
        <v>615.62812499999995</v>
      </c>
      <c r="X348" s="545">
        <v>611.75624999999991</v>
      </c>
      <c r="Y348" s="545">
        <v>607.88437499999998</v>
      </c>
      <c r="Z348" s="545">
        <v>604.01249999999993</v>
      </c>
      <c r="AA348" s="545">
        <v>600.237421875</v>
      </c>
      <c r="AB348" s="545">
        <v>596.46234374999995</v>
      </c>
      <c r="AC348" s="545">
        <v>592.6872656249999</v>
      </c>
      <c r="AD348" s="545">
        <v>588.91218749999996</v>
      </c>
      <c r="AE348" s="545">
        <v>585.2314863281249</v>
      </c>
      <c r="AF348" s="545">
        <v>581.55078515624996</v>
      </c>
      <c r="AG348" s="545">
        <v>577.87008398437501</v>
      </c>
      <c r="AH348" s="545">
        <v>574.18938281249996</v>
      </c>
      <c r="AI348" s="545">
        <v>570.60069916992188</v>
      </c>
      <c r="AJ348" s="545">
        <v>567.01201552734369</v>
      </c>
      <c r="AK348" s="545">
        <v>563.4233318847655</v>
      </c>
      <c r="AL348" s="545">
        <v>559.83464824218743</v>
      </c>
      <c r="AM348" s="545">
        <v>556.33568169067371</v>
      </c>
      <c r="AN348" s="545">
        <v>552.83671513916011</v>
      </c>
      <c r="AO348" s="545">
        <v>549.3377485876465</v>
      </c>
      <c r="AP348" s="545">
        <v>545.83878203613278</v>
      </c>
      <c r="AQ348" s="545">
        <v>542.42728964840694</v>
      </c>
      <c r="AR348" s="545">
        <v>539.0157972606811</v>
      </c>
      <c r="AS348" s="545">
        <v>535.60430487295525</v>
      </c>
      <c r="AT348" s="545">
        <v>532.19281248522941</v>
      </c>
      <c r="AU348" s="545">
        <v>528.86660740719674</v>
      </c>
      <c r="AV348" s="545">
        <v>525.54040232916395</v>
      </c>
      <c r="AW348" s="545">
        <v>522.21419725113128</v>
      </c>
      <c r="AX348" s="545">
        <v>518.88799217309861</v>
      </c>
      <c r="AY348" s="545">
        <v>515.64494222201677</v>
      </c>
      <c r="AZ348" s="545">
        <v>512.40189227093492</v>
      </c>
      <c r="BA348" s="545">
        <v>509.15884231985297</v>
      </c>
      <c r="BB348" s="545">
        <v>505.91579236877112</v>
      </c>
      <c r="BC348" s="545">
        <v>502.75381866646626</v>
      </c>
      <c r="BD348" s="545">
        <v>499.59184496416151</v>
      </c>
      <c r="BE348" s="545">
        <v>496.42987126185665</v>
      </c>
      <c r="BF348" s="545">
        <v>493.26789755955184</v>
      </c>
      <c r="BG348" s="545">
        <v>490.18497319980463</v>
      </c>
      <c r="BH348" s="545">
        <v>487.10204884005748</v>
      </c>
      <c r="BI348" s="545">
        <v>484.01912448031021</v>
      </c>
      <c r="BJ348" s="545">
        <v>480.93620012056306</v>
      </c>
      <c r="BK348" s="545">
        <v>515.67710548952778</v>
      </c>
      <c r="BL348" s="545">
        <v>550.41801085849261</v>
      </c>
      <c r="BM348" s="545">
        <v>585.15891622745744</v>
      </c>
      <c r="BN348" s="545">
        <v>619.89982159642227</v>
      </c>
      <c r="BO348" s="545">
        <v>689.31271680235363</v>
      </c>
      <c r="BP348" s="545">
        <v>758.72561200828511</v>
      </c>
      <c r="BQ348" s="545">
        <v>828.13850721421659</v>
      </c>
      <c r="BR348" s="545">
        <v>897.55140242014795</v>
      </c>
      <c r="BS348" s="545">
        <v>965.23170615502204</v>
      </c>
      <c r="BT348" s="545">
        <v>1032.9120098898961</v>
      </c>
      <c r="BU348" s="545">
        <v>1100.5923136247702</v>
      </c>
      <c r="BV348" s="545">
        <v>1168.2726173596443</v>
      </c>
      <c r="BW348" s="545">
        <v>1249.1104370937032</v>
      </c>
      <c r="BX348" s="545">
        <v>1329.948256827762</v>
      </c>
      <c r="BY348" s="545">
        <v>1410.7860765618207</v>
      </c>
      <c r="BZ348" s="545">
        <v>1491.6238962958796</v>
      </c>
      <c r="CA348" s="545">
        <v>1591.0473358264871</v>
      </c>
      <c r="CB348" s="545">
        <v>1690.4707753570947</v>
      </c>
      <c r="CC348" s="545">
        <v>1789.894214887702</v>
      </c>
      <c r="CD348" s="545">
        <v>1889.3176544183095</v>
      </c>
      <c r="CE348" s="545">
        <v>1986.6884289949089</v>
      </c>
      <c r="CF348" s="545">
        <v>2084.0592035715085</v>
      </c>
      <c r="CG348" s="545">
        <v>2181.4299781481081</v>
      </c>
      <c r="CH348" s="545">
        <v>2278.8007527247078</v>
      </c>
      <c r="CI348" s="545">
        <v>2357.3121434940413</v>
      </c>
      <c r="CJ348" s="545">
        <v>2435.8235342633752</v>
      </c>
      <c r="CK348" s="545">
        <v>2514.3349250327087</v>
      </c>
      <c r="CL348" s="545">
        <v>2592.8463158020422</v>
      </c>
      <c r="CM348" s="545">
        <v>2672.5504314412688</v>
      </c>
      <c r="CN348" s="545">
        <v>2752.2545470804953</v>
      </c>
      <c r="CO348" s="545">
        <v>2831.9586627197214</v>
      </c>
      <c r="CP348" s="545">
        <v>2911.6627783589479</v>
      </c>
      <c r="CQ348" s="545">
        <v>3006.0779433346297</v>
      </c>
      <c r="CR348" s="545">
        <v>3100.4931083103111</v>
      </c>
      <c r="CS348" s="545">
        <v>3194.9082732859929</v>
      </c>
      <c r="CT348" s="545">
        <v>3289.3234382616747</v>
      </c>
      <c r="CU348" s="545">
        <v>3400.3845739817693</v>
      </c>
      <c r="CV348" s="545">
        <v>3511.445709701864</v>
      </c>
      <c r="CW348" s="545">
        <v>3622.506845421959</v>
      </c>
      <c r="CX348" s="545">
        <v>3733.5679811420537</v>
      </c>
      <c r="CY348" s="545">
        <v>3847.5065247032881</v>
      </c>
      <c r="CZ348" s="545">
        <v>3961.445068264522</v>
      </c>
      <c r="DA348" s="545">
        <v>4075.3836118257564</v>
      </c>
      <c r="DB348" s="545">
        <v>4189.3221553869907</v>
      </c>
      <c r="DC348" s="545"/>
      <c r="DD348" s="545"/>
      <c r="DE348" s="545"/>
      <c r="DF348" s="545"/>
      <c r="DG348" s="545"/>
      <c r="DH348" s="545"/>
      <c r="DI348" s="545"/>
      <c r="DJ348" s="545"/>
      <c r="DK348" s="545"/>
      <c r="DL348" s="545"/>
      <c r="DM348" s="545"/>
      <c r="DN348" s="545"/>
      <c r="DO348" s="545"/>
      <c r="DP348" s="545"/>
      <c r="DQ348" s="545"/>
      <c r="DR348" s="545"/>
      <c r="DS348" s="545"/>
      <c r="DT348" s="545"/>
      <c r="DU348" s="545"/>
      <c r="DV348" s="545"/>
      <c r="DW348" s="545"/>
      <c r="DX348" s="545"/>
      <c r="DY348" s="545"/>
      <c r="DZ348" s="545"/>
    </row>
    <row r="349" spans="1:130">
      <c r="B349" s="539" t="s">
        <v>918</v>
      </c>
      <c r="C349" s="540"/>
      <c r="D349" s="545"/>
      <c r="E349" s="545"/>
      <c r="F349" s="545"/>
      <c r="G349" s="545"/>
      <c r="H349" s="545"/>
      <c r="I349" s="545"/>
      <c r="J349" s="545"/>
      <c r="K349" s="545"/>
      <c r="L349" s="545"/>
      <c r="M349" s="545"/>
      <c r="N349" s="545"/>
      <c r="O349" s="545"/>
      <c r="P349" s="545"/>
      <c r="Q349" s="545"/>
      <c r="R349" s="545"/>
      <c r="S349" s="545"/>
      <c r="T349" s="545"/>
      <c r="U349" s="545"/>
      <c r="V349" s="545">
        <v>2.5000000000000001E-2</v>
      </c>
      <c r="W349" s="545"/>
      <c r="X349" s="545"/>
      <c r="Y349" s="545"/>
      <c r="Z349" s="545">
        <v>2.5000000000000001E-2</v>
      </c>
      <c r="AA349" s="545"/>
      <c r="AB349" s="545"/>
      <c r="AC349" s="545"/>
      <c r="AD349" s="545">
        <v>2.5000000000000001E-2</v>
      </c>
      <c r="AE349" s="545"/>
      <c r="AF349" s="545"/>
      <c r="AG349" s="545"/>
      <c r="AH349" s="545">
        <v>2.5000000000000001E-2</v>
      </c>
      <c r="AI349" s="545"/>
      <c r="AJ349" s="545"/>
      <c r="AK349" s="545"/>
      <c r="AL349" s="545">
        <v>2.5000000000000001E-2</v>
      </c>
      <c r="AM349" s="545"/>
      <c r="AN349" s="545"/>
      <c r="AO349" s="545"/>
      <c r="AP349" s="545">
        <v>2.5000000000000001E-2</v>
      </c>
      <c r="AQ349" s="545"/>
      <c r="AR349" s="545"/>
      <c r="AS349" s="545"/>
      <c r="AT349" s="545">
        <v>2.5000000000000001E-2</v>
      </c>
      <c r="AU349" s="545"/>
      <c r="AV349" s="545"/>
      <c r="AW349" s="545"/>
      <c r="AX349" s="545">
        <v>2.5000000000000001E-2</v>
      </c>
      <c r="AY349" s="545"/>
      <c r="AZ349" s="545"/>
      <c r="BA349" s="545"/>
      <c r="BB349" s="545">
        <v>2.5000000000000001E-2</v>
      </c>
      <c r="BC349" s="545"/>
      <c r="BD349" s="545"/>
      <c r="BE349" s="545"/>
      <c r="BF349" s="545">
        <v>2.5000000000000001E-2</v>
      </c>
      <c r="BG349" s="545"/>
      <c r="BH349" s="545"/>
      <c r="BI349" s="545"/>
      <c r="BJ349" s="545">
        <v>2.5000000000000001E-2</v>
      </c>
      <c r="BK349" s="545"/>
      <c r="BL349" s="545"/>
      <c r="BM349" s="545"/>
      <c r="BN349" s="545">
        <v>2.5000000000000001E-2</v>
      </c>
      <c r="BO349" s="545"/>
      <c r="BP349" s="545"/>
      <c r="BQ349" s="545"/>
      <c r="BR349" s="545">
        <v>2.5000000000000001E-2</v>
      </c>
      <c r="BS349" s="545"/>
      <c r="BT349" s="545"/>
      <c r="BU349" s="545"/>
      <c r="BV349" s="545">
        <v>2.5000000000000001E-2</v>
      </c>
      <c r="BW349" s="545"/>
      <c r="BX349" s="545"/>
      <c r="BY349" s="545"/>
      <c r="BZ349" s="545">
        <v>2.5000000000000001E-2</v>
      </c>
      <c r="CA349" s="545"/>
      <c r="CB349" s="545"/>
      <c r="CC349" s="545"/>
      <c r="CD349" s="545">
        <v>2.5000000000000001E-2</v>
      </c>
      <c r="CE349" s="545"/>
      <c r="CF349" s="545"/>
      <c r="CG349" s="545"/>
      <c r="CH349" s="545">
        <v>2.5000000000000001E-2</v>
      </c>
      <c r="CI349" s="545"/>
      <c r="CJ349" s="545"/>
      <c r="CK349" s="545"/>
      <c r="CL349" s="545">
        <v>2.5000000000000001E-2</v>
      </c>
      <c r="CM349" s="545"/>
      <c r="CN349" s="545"/>
      <c r="CO349" s="545"/>
      <c r="CP349" s="545">
        <v>2.5000000000000001E-2</v>
      </c>
      <c r="CQ349" s="545"/>
      <c r="CR349" s="545"/>
      <c r="CS349" s="545"/>
      <c r="CT349" s="545">
        <v>2.5000000000000001E-2</v>
      </c>
      <c r="CU349" s="545"/>
      <c r="CV349" s="545"/>
      <c r="CW349" s="545"/>
      <c r="CX349" s="545">
        <v>2.5000000000000001E-2</v>
      </c>
      <c r="CY349" s="545"/>
      <c r="CZ349" s="545"/>
      <c r="DA349" s="545"/>
      <c r="DB349" s="545">
        <v>2.5000000000000001E-2</v>
      </c>
      <c r="DC349" s="545"/>
      <c r="DD349" s="545"/>
      <c r="DE349" s="545"/>
      <c r="DF349" s="545"/>
      <c r="DG349" s="545"/>
      <c r="DH349" s="545"/>
      <c r="DI349" s="545"/>
      <c r="DJ349" s="545"/>
      <c r="DK349" s="545"/>
      <c r="DL349" s="545"/>
      <c r="DM349" s="545"/>
      <c r="DN349" s="545"/>
      <c r="DO349" s="545"/>
      <c r="DP349" s="545"/>
      <c r="DQ349" s="545"/>
      <c r="DR349" s="545"/>
      <c r="DS349" s="545"/>
      <c r="DT349" s="545"/>
      <c r="DU349" s="545"/>
      <c r="DV349" s="545"/>
      <c r="DW349" s="545"/>
      <c r="DX349" s="545"/>
      <c r="DY349" s="545"/>
      <c r="DZ349" s="545"/>
    </row>
    <row r="350" spans="1:130">
      <c r="B350" s="537" t="s">
        <v>1065</v>
      </c>
      <c r="C350" s="537" t="s">
        <v>921</v>
      </c>
      <c r="D350" s="545"/>
      <c r="E350" s="545"/>
      <c r="F350" s="545"/>
      <c r="G350" s="545"/>
      <c r="H350" s="545"/>
      <c r="I350" s="545"/>
      <c r="J350" s="545"/>
      <c r="K350" s="545"/>
      <c r="L350" s="545"/>
      <c r="M350" s="545"/>
      <c r="N350" s="545"/>
      <c r="O350" s="545"/>
      <c r="P350" s="545"/>
      <c r="Q350" s="545"/>
      <c r="R350" s="545"/>
      <c r="S350" s="545"/>
      <c r="T350" s="545"/>
      <c r="U350" s="545"/>
      <c r="V350" s="545"/>
      <c r="W350" s="545"/>
      <c r="X350" s="545"/>
      <c r="Y350" s="545"/>
      <c r="Z350" s="545"/>
      <c r="AA350" s="545"/>
      <c r="AB350" s="545"/>
      <c r="AC350" s="545"/>
      <c r="AD350" s="545"/>
      <c r="AE350" s="545"/>
      <c r="AF350" s="545"/>
      <c r="AG350" s="545"/>
      <c r="AH350" s="545"/>
      <c r="AI350" s="545"/>
      <c r="AJ350" s="545"/>
      <c r="AK350" s="545"/>
      <c r="AL350" s="545"/>
      <c r="AM350" s="545"/>
      <c r="AN350" s="545"/>
      <c r="AO350" s="545"/>
      <c r="AP350" s="545"/>
      <c r="AQ350" s="545"/>
      <c r="AR350" s="545"/>
      <c r="AS350" s="545"/>
      <c r="AT350" s="545"/>
      <c r="AU350" s="545"/>
      <c r="AV350" s="545"/>
      <c r="AW350" s="545"/>
      <c r="AX350" s="545"/>
      <c r="AY350" s="545"/>
      <c r="AZ350" s="545"/>
      <c r="BA350" s="545"/>
      <c r="BB350" s="545"/>
      <c r="BC350" s="545"/>
      <c r="BD350" s="545"/>
      <c r="BE350" s="545"/>
      <c r="BF350" s="545"/>
      <c r="BG350" s="545"/>
      <c r="BH350" s="545"/>
      <c r="BI350" s="545"/>
      <c r="BJ350" s="545"/>
      <c r="BK350" s="545"/>
      <c r="BL350" s="545"/>
      <c r="BM350" s="545"/>
      <c r="BN350" s="545"/>
      <c r="BO350" s="545"/>
      <c r="BP350" s="545"/>
      <c r="BQ350" s="545"/>
      <c r="BR350" s="545"/>
      <c r="BS350" s="545"/>
      <c r="BT350" s="545"/>
      <c r="BU350" s="545"/>
      <c r="BV350" s="545"/>
      <c r="BW350" s="545"/>
      <c r="BX350" s="545"/>
      <c r="BY350" s="545"/>
      <c r="BZ350" s="545"/>
      <c r="CA350" s="545"/>
      <c r="CB350" s="545"/>
      <c r="CC350" s="545"/>
      <c r="CD350" s="545"/>
      <c r="CE350" s="545"/>
      <c r="CF350" s="545"/>
      <c r="CG350" s="545"/>
      <c r="CH350" s="545"/>
      <c r="CI350" s="545"/>
      <c r="CJ350" s="545"/>
      <c r="CK350" s="545"/>
      <c r="CL350" s="545"/>
      <c r="CM350" s="545"/>
      <c r="CN350" s="545"/>
      <c r="CO350" s="545"/>
      <c r="CP350" s="545"/>
      <c r="CQ350" s="545"/>
      <c r="CR350" s="545"/>
      <c r="CS350" s="545"/>
      <c r="CT350" s="545"/>
      <c r="CU350" s="545"/>
      <c r="CV350" s="545"/>
      <c r="CW350" s="545"/>
      <c r="CX350" s="545"/>
      <c r="CY350" s="545"/>
      <c r="CZ350" s="545"/>
      <c r="DA350" s="545"/>
      <c r="DB350" s="545"/>
      <c r="DC350" s="545"/>
      <c r="DD350" s="545"/>
      <c r="DE350" s="545"/>
      <c r="DF350" s="545"/>
      <c r="DG350" s="545"/>
      <c r="DH350" s="545"/>
      <c r="DI350" s="545"/>
      <c r="DJ350" s="545"/>
      <c r="DK350" s="545"/>
      <c r="DL350" s="545"/>
      <c r="DM350" s="545"/>
      <c r="DN350" s="545"/>
      <c r="DO350" s="545"/>
      <c r="DP350" s="545"/>
      <c r="DQ350" s="545"/>
      <c r="DR350" s="545"/>
      <c r="DS350" s="545"/>
      <c r="DT350" s="545"/>
      <c r="DU350" s="545"/>
      <c r="DV350" s="545"/>
      <c r="DW350" s="545"/>
      <c r="DX350" s="545"/>
      <c r="DY350" s="545"/>
      <c r="DZ350" s="545"/>
    </row>
    <row r="351" spans="1:130">
      <c r="B351" s="541" t="s">
        <v>922</v>
      </c>
      <c r="C351" s="540"/>
      <c r="D351" s="545"/>
      <c r="E351" s="545"/>
      <c r="F351" s="545"/>
      <c r="G351" s="545"/>
      <c r="H351" s="545"/>
      <c r="I351" s="545"/>
      <c r="J351" s="545"/>
      <c r="K351" s="545"/>
      <c r="L351" s="545"/>
      <c r="M351" s="545"/>
      <c r="N351" s="545"/>
      <c r="O351" s="545"/>
      <c r="P351" s="545"/>
      <c r="Q351" s="545"/>
      <c r="R351" s="545"/>
      <c r="S351" s="545"/>
      <c r="T351" s="545"/>
      <c r="U351" s="545"/>
      <c r="V351" s="545">
        <v>-2.5571904269517498E-2</v>
      </c>
      <c r="W351" s="545">
        <v>5.3036972163650886E-3</v>
      </c>
      <c r="X351" s="545">
        <v>5.3036972163650886E-3</v>
      </c>
      <c r="Y351" s="545">
        <v>5.3036972163650886E-3</v>
      </c>
      <c r="Z351" s="545">
        <v>5.3036972163650886E-3</v>
      </c>
      <c r="AA351" s="545">
        <v>2.8735576192563395E-3</v>
      </c>
      <c r="AB351" s="545">
        <v>2.8735576192563395E-3</v>
      </c>
      <c r="AC351" s="545">
        <v>2.8735576192563395E-3</v>
      </c>
      <c r="AD351" s="545">
        <v>2.8735576192563395E-3</v>
      </c>
      <c r="AE351" s="545">
        <v>-3.1254482495183256E-3</v>
      </c>
      <c r="AF351" s="545">
        <v>-3.1254482495183256E-3</v>
      </c>
      <c r="AG351" s="545">
        <v>-3.1254482495183256E-3</v>
      </c>
      <c r="AH351" s="545">
        <v>-3.1254482495183256E-3</v>
      </c>
      <c r="AI351" s="545">
        <v>2.9360590944187689E-2</v>
      </c>
      <c r="AJ351" s="545">
        <v>2.9360590944187689E-2</v>
      </c>
      <c r="AK351" s="545">
        <v>2.9360590944187689E-2</v>
      </c>
      <c r="AL351" s="545">
        <v>2.9360590944187689E-2</v>
      </c>
      <c r="AM351" s="545">
        <v>2.9844520765015092E-2</v>
      </c>
      <c r="AN351" s="545">
        <v>2.9844520765015092E-2</v>
      </c>
      <c r="AO351" s="545">
        <v>2.9844520765015092E-2</v>
      </c>
      <c r="AP351" s="545">
        <v>2.9844520765015092E-2</v>
      </c>
      <c r="AQ351" s="545">
        <v>2.2831744410141908E-2</v>
      </c>
      <c r="AR351" s="545">
        <v>2.2831744410141908E-2</v>
      </c>
      <c r="AS351" s="545">
        <v>2.2831744410141908E-2</v>
      </c>
      <c r="AT351" s="545">
        <v>2.2831744410141908E-2</v>
      </c>
      <c r="AU351" s="545">
        <v>2.2078348595125474E-2</v>
      </c>
      <c r="AV351" s="545">
        <v>2.2078348595125474E-2</v>
      </c>
      <c r="AW351" s="545">
        <v>2.2078348595125474E-2</v>
      </c>
      <c r="AX351" s="545">
        <v>2.2078348595125474E-2</v>
      </c>
      <c r="AY351" s="545">
        <v>2.2702435271531374E-2</v>
      </c>
      <c r="AZ351" s="545">
        <v>2.2702435271531374E-2</v>
      </c>
      <c r="BA351" s="545">
        <v>2.2702435271531374E-2</v>
      </c>
      <c r="BB351" s="545">
        <v>2.2702435271531374E-2</v>
      </c>
      <c r="BC351" s="545">
        <v>3.8603774124575996E-2</v>
      </c>
      <c r="BD351" s="545">
        <v>3.8603774124575996E-2</v>
      </c>
      <c r="BE351" s="545">
        <v>3.8603774124575996E-2</v>
      </c>
      <c r="BF351" s="545">
        <v>3.8603774124575996E-2</v>
      </c>
      <c r="BG351" s="545">
        <v>2.5850552935877458E-2</v>
      </c>
      <c r="BH351" s="545">
        <v>2.5850552935877458E-2</v>
      </c>
      <c r="BI351" s="545">
        <v>2.5850552935877458E-2</v>
      </c>
      <c r="BJ351" s="545">
        <v>2.5850552935877458E-2</v>
      </c>
      <c r="BK351" s="545">
        <v>5.7683193287407231E-3</v>
      </c>
      <c r="BL351" s="545">
        <v>5.7683193287407231E-3</v>
      </c>
      <c r="BM351" s="545">
        <v>5.7683193287407231E-3</v>
      </c>
      <c r="BN351" s="545">
        <v>5.7683193287407231E-3</v>
      </c>
      <c r="BO351" s="545">
        <v>1.4168924961373074E-2</v>
      </c>
      <c r="BP351" s="545">
        <v>1.4168924961373074E-2</v>
      </c>
      <c r="BQ351" s="545">
        <v>1.4168924961373074E-2</v>
      </c>
      <c r="BR351" s="545">
        <v>1.4168924961373074E-2</v>
      </c>
      <c r="BS351" s="545">
        <v>1.5715962362570557E-2</v>
      </c>
      <c r="BT351" s="545">
        <v>1.5715962362570557E-2</v>
      </c>
      <c r="BU351" s="545">
        <v>1.5715962362570557E-2</v>
      </c>
      <c r="BV351" s="545">
        <v>1.5715962362570557E-2</v>
      </c>
      <c r="BW351" s="545">
        <v>1.0500000000000001E-2</v>
      </c>
      <c r="BX351" s="545">
        <v>1.0500000000000001E-2</v>
      </c>
      <c r="BY351" s="545">
        <v>1.0500000000000001E-2</v>
      </c>
      <c r="BZ351" s="545">
        <v>1.0500000000000001E-2</v>
      </c>
      <c r="CA351" s="545">
        <v>4.460025669783485E-3</v>
      </c>
      <c r="CB351" s="545">
        <v>4.460025669783485E-3</v>
      </c>
      <c r="CC351" s="545">
        <v>4.460025669783485E-3</v>
      </c>
      <c r="CD351" s="545">
        <v>4.460025669783485E-3</v>
      </c>
      <c r="CE351" s="545">
        <v>6.2682471919169869E-3</v>
      </c>
      <c r="CF351" s="545">
        <v>6.2682471919169869E-3</v>
      </c>
      <c r="CG351" s="545">
        <v>6.2682471919169869E-3</v>
      </c>
      <c r="CH351" s="545">
        <v>6.2682471919169869E-3</v>
      </c>
      <c r="CI351" s="545">
        <v>1.43086575E-2</v>
      </c>
      <c r="CJ351" s="545">
        <v>1.43086575E-2</v>
      </c>
      <c r="CK351" s="545">
        <v>1.43086575E-2</v>
      </c>
      <c r="CL351" s="545">
        <v>1.43086575E-2</v>
      </c>
      <c r="CM351" s="545">
        <v>1.2091949712818739E-2</v>
      </c>
      <c r="CN351" s="545">
        <v>1.2091949712818739E-2</v>
      </c>
      <c r="CO351" s="545">
        <v>1.2091949712818739E-2</v>
      </c>
      <c r="CP351" s="545">
        <v>1.2091949712818739E-2</v>
      </c>
      <c r="CQ351" s="545">
        <v>3.5000000000000001E-3</v>
      </c>
      <c r="CR351" s="545">
        <v>3.5000000000000001E-3</v>
      </c>
      <c r="CS351" s="545">
        <v>3.5000000000000001E-3</v>
      </c>
      <c r="CT351" s="545">
        <v>3.5000000000000001E-3</v>
      </c>
      <c r="CU351" s="545">
        <v>6.0749999999999997E-3</v>
      </c>
      <c r="CV351" s="545">
        <v>6.0749999999999997E-3</v>
      </c>
      <c r="CW351" s="545">
        <v>6.0749999999999997E-3</v>
      </c>
      <c r="CX351" s="545">
        <v>6.0749999999999997E-3</v>
      </c>
      <c r="CY351" s="545">
        <v>1.9289058886724775E-2</v>
      </c>
      <c r="CZ351" s="545">
        <v>1.9289058886724775E-2</v>
      </c>
      <c r="DA351" s="545">
        <v>1.9289058886724775E-2</v>
      </c>
      <c r="DB351" s="545">
        <v>1.9289058886724775E-2</v>
      </c>
      <c r="DC351" s="545"/>
      <c r="DD351" s="545"/>
      <c r="DE351" s="545"/>
      <c r="DF351" s="545"/>
      <c r="DG351" s="545"/>
      <c r="DH351" s="545"/>
      <c r="DI351" s="545"/>
      <c r="DJ351" s="545"/>
      <c r="DK351" s="545"/>
      <c r="DL351" s="545"/>
      <c r="DM351" s="545"/>
      <c r="DN351" s="545"/>
      <c r="DO351" s="545"/>
      <c r="DP351" s="545"/>
      <c r="DQ351" s="545"/>
      <c r="DR351" s="545"/>
      <c r="DS351" s="545"/>
      <c r="DT351" s="545"/>
      <c r="DU351" s="545"/>
      <c r="DV351" s="545"/>
      <c r="DW351" s="545"/>
      <c r="DX351" s="545"/>
      <c r="DY351" s="545"/>
      <c r="DZ351" s="545"/>
    </row>
    <row r="352" spans="1:130">
      <c r="B352" s="541" t="s">
        <v>923</v>
      </c>
      <c r="C352" s="540"/>
      <c r="D352" s="545"/>
      <c r="E352" s="545"/>
      <c r="F352" s="545"/>
      <c r="G352" s="545"/>
      <c r="H352" s="545"/>
      <c r="I352" s="545"/>
      <c r="J352" s="545"/>
      <c r="K352" s="545"/>
      <c r="L352" s="545"/>
      <c r="M352" s="545"/>
      <c r="N352" s="545"/>
      <c r="O352" s="545"/>
      <c r="P352" s="545"/>
      <c r="Q352" s="545"/>
      <c r="R352" s="545"/>
      <c r="S352" s="545"/>
      <c r="T352" s="545"/>
      <c r="U352" s="545"/>
      <c r="V352" s="545">
        <v>333.94192500000003</v>
      </c>
      <c r="W352" s="545">
        <v>347.88049791666674</v>
      </c>
      <c r="X352" s="545">
        <v>361.81907083333351</v>
      </c>
      <c r="Y352" s="545">
        <v>375.75764375000028</v>
      </c>
      <c r="Z352" s="545">
        <v>389.696216666667</v>
      </c>
      <c r="AA352" s="545">
        <v>403.02013541666702</v>
      </c>
      <c r="AB352" s="545">
        <v>416.34405416666698</v>
      </c>
      <c r="AC352" s="545">
        <v>429.667972916667</v>
      </c>
      <c r="AD352" s="545">
        <v>442.99189166666702</v>
      </c>
      <c r="AE352" s="545">
        <v>451.08522916666698</v>
      </c>
      <c r="AF352" s="545">
        <v>459.178566666667</v>
      </c>
      <c r="AG352" s="545">
        <v>467.27190416666701</v>
      </c>
      <c r="AH352" s="545">
        <v>475.36524166666698</v>
      </c>
      <c r="AI352" s="545">
        <v>490.93767743750027</v>
      </c>
      <c r="AJ352" s="545">
        <v>506.51011320833351</v>
      </c>
      <c r="AK352" s="545">
        <v>522.08254897916675</v>
      </c>
      <c r="AL352" s="545">
        <v>537.65498475000004</v>
      </c>
      <c r="AM352" s="545">
        <v>547.60348220833328</v>
      </c>
      <c r="AN352" s="545">
        <v>557.55197966666651</v>
      </c>
      <c r="AO352" s="545">
        <v>567.50047712499975</v>
      </c>
      <c r="AP352" s="545">
        <v>577.44897458333298</v>
      </c>
      <c r="AQ352" s="545">
        <v>572.5423911312497</v>
      </c>
      <c r="AR352" s="545">
        <v>567.63580767916642</v>
      </c>
      <c r="AS352" s="545">
        <v>562.72922422708325</v>
      </c>
      <c r="AT352" s="545">
        <v>557.82264077499997</v>
      </c>
      <c r="AU352" s="545">
        <v>556.29456391458325</v>
      </c>
      <c r="AV352" s="545">
        <v>554.76648705416642</v>
      </c>
      <c r="AW352" s="545">
        <v>553.2384101937497</v>
      </c>
      <c r="AX352" s="545">
        <v>551.71033333333298</v>
      </c>
      <c r="AY352" s="545">
        <v>550.52149999999972</v>
      </c>
      <c r="AZ352" s="545">
        <v>549.33266666666646</v>
      </c>
      <c r="BA352" s="545">
        <v>548.1438333333333</v>
      </c>
      <c r="BB352" s="545">
        <v>546.95500000000004</v>
      </c>
      <c r="BC352" s="545">
        <v>546.92841327063502</v>
      </c>
      <c r="BD352" s="545">
        <v>549.33266666666646</v>
      </c>
      <c r="BE352" s="545">
        <v>548.1438333333333</v>
      </c>
      <c r="BF352" s="545">
        <v>546.84865308253995</v>
      </c>
      <c r="BG352" s="545">
        <v>552.20682152023824</v>
      </c>
      <c r="BH352" s="545">
        <v>557.5649899579364</v>
      </c>
      <c r="BI352" s="545">
        <v>562.92315839563469</v>
      </c>
      <c r="BJ352" s="545">
        <v>568.28132683333297</v>
      </c>
      <c r="BK352" s="545">
        <v>571.99372177264274</v>
      </c>
      <c r="BL352" s="545">
        <v>575.70611671195252</v>
      </c>
      <c r="BM352" s="545">
        <v>579.41851165126218</v>
      </c>
      <c r="BN352" s="545">
        <v>583.13090659057195</v>
      </c>
      <c r="BO352" s="545">
        <v>587.42148145359761</v>
      </c>
      <c r="BP352" s="545">
        <v>591.71205631662338</v>
      </c>
      <c r="BQ352" s="545">
        <v>596.00263117964914</v>
      </c>
      <c r="BR352" s="545">
        <v>600.29320604267491</v>
      </c>
      <c r="BS352" s="545">
        <v>603.79348360710378</v>
      </c>
      <c r="BT352" s="545">
        <v>607.29376117153265</v>
      </c>
      <c r="BU352" s="545">
        <v>610.79403873596152</v>
      </c>
      <c r="BV352" s="545">
        <v>614.29431630039051</v>
      </c>
      <c r="BW352" s="545">
        <v>622.38061056234324</v>
      </c>
      <c r="BX352" s="545">
        <v>630.46690482429597</v>
      </c>
      <c r="BY352" s="545">
        <v>638.5531990862487</v>
      </c>
      <c r="BZ352" s="545">
        <v>646.63949334820143</v>
      </c>
      <c r="CA352" s="545">
        <v>655.58906883901898</v>
      </c>
      <c r="CB352" s="545">
        <v>664.53864432983664</v>
      </c>
      <c r="CC352" s="545">
        <v>673.48821982065419</v>
      </c>
      <c r="CD352" s="545">
        <v>682.43779531147175</v>
      </c>
      <c r="CE352" s="545">
        <v>691.7133464836038</v>
      </c>
      <c r="CF352" s="545">
        <v>700.98889765573585</v>
      </c>
      <c r="CG352" s="545">
        <v>710.26444882786791</v>
      </c>
      <c r="CH352" s="545">
        <v>719.54</v>
      </c>
      <c r="CI352" s="545">
        <v>736.46175291904092</v>
      </c>
      <c r="CJ352" s="545">
        <v>753.38350583808187</v>
      </c>
      <c r="CK352" s="545">
        <v>770.30525875712294</v>
      </c>
      <c r="CL352" s="545">
        <v>787.2270116761639</v>
      </c>
      <c r="CM352" s="545">
        <v>798.27714656153069</v>
      </c>
      <c r="CN352" s="545">
        <v>809.32728144689736</v>
      </c>
      <c r="CO352" s="545">
        <v>820.37741633226415</v>
      </c>
      <c r="CP352" s="545">
        <v>831.42755121763093</v>
      </c>
      <c r="CQ352" s="545">
        <v>838.84118944803731</v>
      </c>
      <c r="CR352" s="545">
        <v>846.25482767844369</v>
      </c>
      <c r="CS352" s="545">
        <v>853.66846590884995</v>
      </c>
      <c r="CT352" s="545">
        <v>861.08210413925633</v>
      </c>
      <c r="CU352" s="545">
        <v>870.67611621074514</v>
      </c>
      <c r="CV352" s="545">
        <v>880.27012828223394</v>
      </c>
      <c r="CW352" s="545">
        <v>889.86414035372275</v>
      </c>
      <c r="CX352" s="545">
        <v>899.45815242521155</v>
      </c>
      <c r="CY352" s="545">
        <v>910.41861431890857</v>
      </c>
      <c r="CZ352" s="545">
        <v>921.3790762126057</v>
      </c>
      <c r="DA352" s="545">
        <v>932.33953810630283</v>
      </c>
      <c r="DB352" s="545">
        <v>943.3</v>
      </c>
      <c r="DC352" s="545"/>
      <c r="DD352" s="545"/>
      <c r="DE352" s="545"/>
      <c r="DF352" s="545"/>
      <c r="DG352" s="545"/>
      <c r="DH352" s="545"/>
      <c r="DI352" s="545"/>
      <c r="DJ352" s="545"/>
      <c r="DK352" s="545"/>
      <c r="DL352" s="545"/>
      <c r="DM352" s="545"/>
      <c r="DN352" s="545"/>
      <c r="DO352" s="545"/>
      <c r="DP352" s="545"/>
      <c r="DQ352" s="545"/>
      <c r="DR352" s="545"/>
      <c r="DS352" s="545"/>
      <c r="DT352" s="545"/>
      <c r="DU352" s="545"/>
      <c r="DV352" s="545"/>
      <c r="DW352" s="545"/>
      <c r="DX352" s="545"/>
      <c r="DY352" s="545"/>
      <c r="DZ352" s="545"/>
    </row>
    <row r="353" spans="2:130">
      <c r="B353" s="541" t="s">
        <v>1066</v>
      </c>
      <c r="C353" s="541" t="s">
        <v>924</v>
      </c>
      <c r="D353" s="545"/>
      <c r="E353" s="545"/>
      <c r="F353" s="545"/>
      <c r="G353" s="545"/>
      <c r="H353" s="545"/>
      <c r="I353" s="545"/>
      <c r="J353" s="545"/>
      <c r="K353" s="545"/>
      <c r="L353" s="545"/>
      <c r="M353" s="545"/>
      <c r="N353" s="545"/>
      <c r="O353" s="545"/>
      <c r="P353" s="545"/>
      <c r="Q353" s="545"/>
      <c r="R353" s="545"/>
      <c r="S353" s="545"/>
      <c r="T353" s="545"/>
      <c r="U353" s="545"/>
      <c r="V353" s="545">
        <v>-6.6710283702268837E-3</v>
      </c>
      <c r="W353" s="545">
        <v>-1.6357866965780284E-2</v>
      </c>
      <c r="X353" s="545">
        <v>-1.6357866965780284E-2</v>
      </c>
      <c r="Y353" s="545">
        <v>-1.6357866965780284E-2</v>
      </c>
      <c r="Z353" s="545">
        <v>-1.6357866965780284E-2</v>
      </c>
      <c r="AA353" s="545">
        <v>-5.5183210585968033E-3</v>
      </c>
      <c r="AB353" s="545">
        <v>-5.5183210585968033E-3</v>
      </c>
      <c r="AC353" s="545">
        <v>-5.5183210585968033E-3</v>
      </c>
      <c r="AD353" s="545">
        <v>-5.5183210585968033E-3</v>
      </c>
      <c r="AE353" s="545">
        <v>1.3978627779781969E-2</v>
      </c>
      <c r="AF353" s="545">
        <v>1.3978627779781969E-2</v>
      </c>
      <c r="AG353" s="545">
        <v>1.3978627779781969E-2</v>
      </c>
      <c r="AH353" s="545">
        <v>1.3978627779781969E-2</v>
      </c>
      <c r="AI353" s="545">
        <v>4.0134419431799191E-2</v>
      </c>
      <c r="AJ353" s="545">
        <v>4.0134419431799191E-2</v>
      </c>
      <c r="AK353" s="545">
        <v>4.0134419431799191E-2</v>
      </c>
      <c r="AL353" s="545">
        <v>4.0134419431799191E-2</v>
      </c>
      <c r="AM353" s="545">
        <v>2.4002091909793806E-2</v>
      </c>
      <c r="AN353" s="545">
        <v>2.4002091909793806E-2</v>
      </c>
      <c r="AO353" s="545">
        <v>2.4002091909793806E-2</v>
      </c>
      <c r="AP353" s="545">
        <v>2.4002091909793806E-2</v>
      </c>
      <c r="AQ353" s="545">
        <v>5.0271226817354886E-3</v>
      </c>
      <c r="AR353" s="545">
        <v>5.0271226817354886E-3</v>
      </c>
      <c r="AS353" s="545">
        <v>5.0271226817354886E-3</v>
      </c>
      <c r="AT353" s="545">
        <v>5.0271226817354886E-3</v>
      </c>
      <c r="AU353" s="545">
        <v>5.5600143529296467E-3</v>
      </c>
      <c r="AV353" s="545">
        <v>5.5600143529296467E-3</v>
      </c>
      <c r="AW353" s="545">
        <v>5.5600143529296467E-3</v>
      </c>
      <c r="AX353" s="545">
        <v>5.5600143529296467E-3</v>
      </c>
      <c r="AY353" s="545">
        <v>2.0345458077665874E-2</v>
      </c>
      <c r="AZ353" s="545">
        <v>2.0345458077665874E-2</v>
      </c>
      <c r="BA353" s="545">
        <v>2.0345458077665874E-2</v>
      </c>
      <c r="BB353" s="545">
        <v>2.0345458077665874E-2</v>
      </c>
      <c r="BC353" s="545">
        <v>2.32156495747338E-2</v>
      </c>
      <c r="BD353" s="545">
        <v>2.32156495747338E-2</v>
      </c>
      <c r="BE353" s="545">
        <v>2.32156495747338E-2</v>
      </c>
      <c r="BF353" s="545">
        <v>2.32156495747338E-2</v>
      </c>
      <c r="BG353" s="545">
        <v>-9.2493970440283239E-3</v>
      </c>
      <c r="BH353" s="545">
        <v>-9.2493970440283239E-3</v>
      </c>
      <c r="BI353" s="545">
        <v>-9.2493970440283239E-3</v>
      </c>
      <c r="BJ353" s="545">
        <v>-9.2493970440283239E-3</v>
      </c>
      <c r="BK353" s="545">
        <v>3.7329590611697373E-3</v>
      </c>
      <c r="BL353" s="545">
        <v>3.7329590611697373E-3</v>
      </c>
      <c r="BM353" s="545">
        <v>3.7329590611697373E-3</v>
      </c>
      <c r="BN353" s="545">
        <v>3.7329590611697373E-3</v>
      </c>
      <c r="BO353" s="545">
        <v>2.3279084943438125E-2</v>
      </c>
      <c r="BP353" s="545">
        <v>2.3279084943438125E-2</v>
      </c>
      <c r="BQ353" s="545">
        <v>2.3279084943438125E-2</v>
      </c>
      <c r="BR353" s="545">
        <v>2.3279084943438125E-2</v>
      </c>
      <c r="BS353" s="545">
        <v>-7.4664924509257689E-3</v>
      </c>
      <c r="BT353" s="545">
        <v>-7.4664924509257689E-3</v>
      </c>
      <c r="BU353" s="545">
        <v>-7.4664924509257689E-3</v>
      </c>
      <c r="BV353" s="545">
        <v>-7.4664924509257689E-3</v>
      </c>
      <c r="BW353" s="545">
        <v>3.8459070521270223E-3</v>
      </c>
      <c r="BX353" s="545">
        <v>3.8459070521270223E-3</v>
      </c>
      <c r="BY353" s="545">
        <v>3.8459070521270223E-3</v>
      </c>
      <c r="BZ353" s="545">
        <v>3.8459070521270223E-3</v>
      </c>
      <c r="CA353" s="545">
        <v>2.8082218450374064E-4</v>
      </c>
      <c r="CB353" s="545">
        <v>2.8082218450374064E-4</v>
      </c>
      <c r="CC353" s="545">
        <v>2.8082218450374064E-4</v>
      </c>
      <c r="CD353" s="545">
        <v>2.8082218450374064E-4</v>
      </c>
      <c r="CE353" s="545">
        <v>-2.9444108805783426E-2</v>
      </c>
      <c r="CF353" s="545">
        <v>-2.9444108805783426E-2</v>
      </c>
      <c r="CG353" s="545">
        <v>-2.9444108805783426E-2</v>
      </c>
      <c r="CH353" s="545">
        <v>-2.9444108805783426E-2</v>
      </c>
      <c r="CI353" s="545">
        <v>1.2198329447694063E-3</v>
      </c>
      <c r="CJ353" s="545">
        <v>1.2198329447694063E-3</v>
      </c>
      <c r="CK353" s="545">
        <v>1.2198329447694063E-3</v>
      </c>
      <c r="CL353" s="545">
        <v>1.2198329447694063E-3</v>
      </c>
      <c r="CM353" s="545">
        <v>5.4955922188445463E-3</v>
      </c>
      <c r="CN353" s="545">
        <v>5.4955922188445463E-3</v>
      </c>
      <c r="CO353" s="545">
        <v>5.4955922188445463E-3</v>
      </c>
      <c r="CP353" s="545">
        <v>5.4955922188445463E-3</v>
      </c>
      <c r="CQ353" s="545">
        <v>1.0732989331354588E-2</v>
      </c>
      <c r="CR353" s="545">
        <v>1.0732989331354588E-2</v>
      </c>
      <c r="CS353" s="545">
        <v>1.0732989331354588E-2</v>
      </c>
      <c r="CT353" s="545">
        <v>1.0732989331354588E-2</v>
      </c>
      <c r="CU353" s="545">
        <v>-6.1583358256599476E-3</v>
      </c>
      <c r="CV353" s="545">
        <v>-6.1583358256599476E-3</v>
      </c>
      <c r="CW353" s="545">
        <v>-6.1583358256599476E-3</v>
      </c>
      <c r="CX353" s="545">
        <v>-6.1583358256599476E-3</v>
      </c>
      <c r="CY353" s="545">
        <v>5.6539981399053021E-3</v>
      </c>
      <c r="CZ353" s="545">
        <v>5.6539981399053021E-3</v>
      </c>
      <c r="DA353" s="545">
        <v>5.6539981399053021E-3</v>
      </c>
      <c r="DB353" s="545">
        <v>5.6539981399053021E-3</v>
      </c>
      <c r="DC353" s="545"/>
      <c r="DD353" s="545"/>
      <c r="DE353" s="545"/>
      <c r="DF353" s="545"/>
      <c r="DG353" s="545"/>
      <c r="DH353" s="545"/>
      <c r="DI353" s="545"/>
      <c r="DJ353" s="545"/>
      <c r="DK353" s="545"/>
      <c r="DL353" s="545"/>
      <c r="DM353" s="545"/>
      <c r="DN353" s="545"/>
      <c r="DO353" s="545"/>
      <c r="DP353" s="545"/>
      <c r="DQ353" s="545"/>
      <c r="DR353" s="545"/>
      <c r="DS353" s="545"/>
      <c r="DT353" s="545"/>
      <c r="DU353" s="545"/>
      <c r="DV353" s="545"/>
      <c r="DW353" s="545"/>
      <c r="DX353" s="545"/>
      <c r="DY353" s="545"/>
      <c r="DZ353" s="545"/>
    </row>
    <row r="354" spans="2:130">
      <c r="B354" s="541" t="s">
        <v>925</v>
      </c>
      <c r="C354" s="540" t="s">
        <v>1078</v>
      </c>
      <c r="D354" s="545"/>
      <c r="E354" s="545"/>
      <c r="F354" s="545"/>
      <c r="G354" s="545"/>
      <c r="H354" s="545"/>
      <c r="I354" s="545"/>
      <c r="J354" s="545"/>
      <c r="K354" s="545"/>
      <c r="L354" s="545"/>
      <c r="M354" s="545"/>
      <c r="N354" s="545"/>
      <c r="O354" s="545"/>
      <c r="P354" s="545"/>
      <c r="Q354" s="545"/>
      <c r="R354" s="545"/>
      <c r="S354" s="545"/>
      <c r="T354" s="545"/>
      <c r="U354" s="545"/>
      <c r="V354" s="545">
        <v>30.997940934010934</v>
      </c>
      <c r="W354" s="545">
        <v>33.231218523462616</v>
      </c>
      <c r="X354" s="545">
        <v>35.46449611291429</v>
      </c>
      <c r="Y354" s="545">
        <v>37.697773702365964</v>
      </c>
      <c r="Z354" s="545">
        <v>39.931051291817639</v>
      </c>
      <c r="AA354" s="545">
        <v>41.329646004633155</v>
      </c>
      <c r="AB354" s="545">
        <v>42.728240717448671</v>
      </c>
      <c r="AC354" s="545">
        <v>44.126835430264194</v>
      </c>
      <c r="AD354" s="545">
        <v>45.52543014307971</v>
      </c>
      <c r="AE354" s="545">
        <v>43.58324763995342</v>
      </c>
      <c r="AF354" s="545">
        <v>41.64106513682713</v>
      </c>
      <c r="AG354" s="545">
        <v>39.69888263370084</v>
      </c>
      <c r="AH354" s="545">
        <v>37.756700130574551</v>
      </c>
      <c r="AI354" s="545">
        <v>39.690235622774516</v>
      </c>
      <c r="AJ354" s="545">
        <v>41.623771114974488</v>
      </c>
      <c r="AK354" s="545">
        <v>43.557306607174461</v>
      </c>
      <c r="AL354" s="545">
        <v>45.490842099374426</v>
      </c>
      <c r="AM354" s="545">
        <v>49.137389643061177</v>
      </c>
      <c r="AN354" s="545">
        <v>52.78393718674792</v>
      </c>
      <c r="AO354" s="545">
        <v>56.430484730434671</v>
      </c>
      <c r="AP354" s="545">
        <v>60.077032274121422</v>
      </c>
      <c r="AQ354" s="545">
        <v>61.489874147761441</v>
      </c>
      <c r="AR354" s="545">
        <v>62.902716021401453</v>
      </c>
      <c r="AS354" s="545">
        <v>64.315557895041479</v>
      </c>
      <c r="AT354" s="545">
        <v>65.728399768681484</v>
      </c>
      <c r="AU354" s="545">
        <v>62.726279222019642</v>
      </c>
      <c r="AV354" s="545">
        <v>59.724158675357799</v>
      </c>
      <c r="AW354" s="545">
        <v>56.722038128695957</v>
      </c>
      <c r="AX354" s="545">
        <v>53.719917582034107</v>
      </c>
      <c r="AY354" s="545">
        <v>54.227655111754828</v>
      </c>
      <c r="AZ354" s="545">
        <v>54.735392641475542</v>
      </c>
      <c r="BA354" s="545">
        <v>55.243130171196263</v>
      </c>
      <c r="BB354" s="545">
        <v>55.750867700916984</v>
      </c>
      <c r="BC354" s="545">
        <v>60.139855693336713</v>
      </c>
      <c r="BD354" s="545">
        <v>64.528843685756442</v>
      </c>
      <c r="BE354" s="545">
        <v>68.917831678176171</v>
      </c>
      <c r="BF354" s="545">
        <v>73.3068196705959</v>
      </c>
      <c r="BG354" s="545">
        <v>72.690904240035096</v>
      </c>
      <c r="BH354" s="545">
        <v>72.074988809474291</v>
      </c>
      <c r="BI354" s="545">
        <v>71.459073378913487</v>
      </c>
      <c r="BJ354" s="545">
        <v>70.843157948352683</v>
      </c>
      <c r="BK354" s="545">
        <v>75.904439927132103</v>
      </c>
      <c r="BL354" s="545">
        <v>80.965721905911508</v>
      </c>
      <c r="BM354" s="545">
        <v>86.027003884690913</v>
      </c>
      <c r="BN354" s="545">
        <v>91.088285863470333</v>
      </c>
      <c r="BO354" s="545">
        <v>93.316214397602749</v>
      </c>
      <c r="BP354" s="545">
        <v>95.544142931735166</v>
      </c>
      <c r="BQ354" s="545">
        <v>97.772071465867583</v>
      </c>
      <c r="BR354" s="545">
        <v>100</v>
      </c>
      <c r="BS354" s="545">
        <v>100.76536934007675</v>
      </c>
      <c r="BT354" s="545">
        <v>101.5307386801535</v>
      </c>
      <c r="BU354" s="545">
        <v>102.29610802023026</v>
      </c>
      <c r="BV354" s="545">
        <v>103.06147736030701</v>
      </c>
      <c r="BW354" s="545">
        <v>103.24482677655274</v>
      </c>
      <c r="BX354" s="545">
        <v>103.42817619279847</v>
      </c>
      <c r="BY354" s="545">
        <v>103.61152560904421</v>
      </c>
      <c r="BZ354" s="545">
        <v>103.79487502528993</v>
      </c>
      <c r="CA354" s="545">
        <v>105.93181799118658</v>
      </c>
      <c r="CB354" s="545">
        <v>108.06876095708323</v>
      </c>
      <c r="CC354" s="545">
        <v>110.20570392297988</v>
      </c>
      <c r="CD354" s="545">
        <v>112.34264688887653</v>
      </c>
      <c r="CE354" s="545">
        <v>110.41104262657207</v>
      </c>
      <c r="CF354" s="545">
        <v>108.47943836426759</v>
      </c>
      <c r="CG354" s="545">
        <v>106.54783410196313</v>
      </c>
      <c r="CH354" s="545">
        <v>104.61622983965867</v>
      </c>
      <c r="CI354" s="545">
        <v>106.58128890423156</v>
      </c>
      <c r="CJ354" s="545">
        <v>108.54634796880444</v>
      </c>
      <c r="CK354" s="545">
        <v>110.51140703337732</v>
      </c>
      <c r="CL354" s="545">
        <v>112.47646609795021</v>
      </c>
      <c r="CM354" s="545">
        <v>113.77373032320185</v>
      </c>
      <c r="CN354" s="545">
        <v>115.07099454845348</v>
      </c>
      <c r="CO354" s="545">
        <v>116.36825877370514</v>
      </c>
      <c r="CP354" s="545">
        <v>117.66552299895677</v>
      </c>
      <c r="CQ354" s="545">
        <v>117.74963735952196</v>
      </c>
      <c r="CR354" s="545">
        <v>117.83375172008712</v>
      </c>
      <c r="CS354" s="545">
        <v>117.9178660806523</v>
      </c>
      <c r="CT354" s="545">
        <v>118.00198044121748</v>
      </c>
      <c r="CU354" s="545">
        <v>115.12780309870524</v>
      </c>
      <c r="CV354" s="545">
        <v>112.253625756193</v>
      </c>
      <c r="CW354" s="545">
        <v>109.37944841368075</v>
      </c>
      <c r="CX354" s="545">
        <v>106.50527107116851</v>
      </c>
      <c r="CY354" s="545">
        <v>105.63806009463875</v>
      </c>
      <c r="CZ354" s="545">
        <v>104.770849118109</v>
      </c>
      <c r="DA354" s="545">
        <v>103.90363814157924</v>
      </c>
      <c r="DB354" s="545">
        <v>103.03642716504947</v>
      </c>
      <c r="DC354" s="545"/>
      <c r="DD354" s="545"/>
      <c r="DE354" s="545"/>
      <c r="DF354" s="545"/>
      <c r="DG354" s="545"/>
      <c r="DH354" s="545"/>
      <c r="DI354" s="545"/>
      <c r="DJ354" s="545"/>
      <c r="DK354" s="545"/>
      <c r="DL354" s="545"/>
      <c r="DM354" s="545"/>
      <c r="DN354" s="545"/>
      <c r="DO354" s="545"/>
      <c r="DP354" s="545"/>
      <c r="DQ354" s="545"/>
      <c r="DR354" s="545"/>
      <c r="DS354" s="545"/>
      <c r="DT354" s="545"/>
      <c r="DU354" s="545"/>
      <c r="DV354" s="545"/>
      <c r="DW354" s="545"/>
      <c r="DX354" s="545"/>
      <c r="DY354" s="545"/>
      <c r="DZ354" s="545"/>
    </row>
    <row r="355" spans="2:130">
      <c r="B355" s="541" t="s">
        <v>926</v>
      </c>
      <c r="C355" s="540"/>
      <c r="D355" s="545"/>
      <c r="E355" s="545"/>
      <c r="F355" s="545"/>
      <c r="G355" s="545"/>
      <c r="H355" s="545"/>
      <c r="I355" s="545"/>
      <c r="J355" s="545"/>
      <c r="K355" s="545"/>
      <c r="L355" s="545"/>
      <c r="M355" s="545"/>
      <c r="N355" s="545"/>
      <c r="O355" s="545"/>
      <c r="P355" s="545"/>
      <c r="Q355" s="545"/>
      <c r="R355" s="545"/>
      <c r="S355" s="545"/>
      <c r="T355" s="545"/>
      <c r="U355" s="545"/>
      <c r="V355" s="545">
        <v>0</v>
      </c>
      <c r="W355" s="545">
        <v>0</v>
      </c>
      <c r="X355" s="545">
        <v>0</v>
      </c>
      <c r="Y355" s="545">
        <v>0</v>
      </c>
      <c r="Z355" s="545">
        <v>0</v>
      </c>
      <c r="AA355" s="545">
        <v>0</v>
      </c>
      <c r="AB355" s="545">
        <v>0</v>
      </c>
      <c r="AC355" s="545">
        <v>0</v>
      </c>
      <c r="AD355" s="545">
        <v>0</v>
      </c>
      <c r="AE355" s="545">
        <v>0</v>
      </c>
      <c r="AF355" s="545">
        <v>0</v>
      </c>
      <c r="AG355" s="545">
        <v>0</v>
      </c>
      <c r="AH355" s="545">
        <v>0</v>
      </c>
      <c r="AI355" s="545">
        <v>0</v>
      </c>
      <c r="AJ355" s="545">
        <v>0</v>
      </c>
      <c r="AK355" s="545">
        <v>0</v>
      </c>
      <c r="AL355" s="545">
        <v>0</v>
      </c>
      <c r="AM355" s="545">
        <v>0</v>
      </c>
      <c r="AN355" s="545">
        <v>0</v>
      </c>
      <c r="AO355" s="545">
        <v>0</v>
      </c>
      <c r="AP355" s="545">
        <v>0</v>
      </c>
      <c r="AQ355" s="545">
        <v>15.718127062665268</v>
      </c>
      <c r="AR355" s="545">
        <v>31.436254125330535</v>
      </c>
      <c r="AS355" s="545">
        <v>47.154381187995803</v>
      </c>
      <c r="AT355" s="545">
        <v>62.87250825066107</v>
      </c>
      <c r="AU355" s="545">
        <v>68.012589609460022</v>
      </c>
      <c r="AV355" s="545">
        <v>73.152670968258974</v>
      </c>
      <c r="AW355" s="545">
        <v>78.29275232705794</v>
      </c>
      <c r="AX355" s="545">
        <v>83.432833685856892</v>
      </c>
      <c r="AY355" s="545">
        <v>78.414488852714925</v>
      </c>
      <c r="AZ355" s="545">
        <v>73.396144019572972</v>
      </c>
      <c r="BA355" s="545">
        <v>68.37779918643102</v>
      </c>
      <c r="BB355" s="545">
        <v>63.359454353289053</v>
      </c>
      <c r="BC355" s="545">
        <v>67.793767053226816</v>
      </c>
      <c r="BD355" s="545">
        <v>72.228079753164565</v>
      </c>
      <c r="BE355" s="545">
        <v>76.662392453102328</v>
      </c>
      <c r="BF355" s="545">
        <v>81.096705153040091</v>
      </c>
      <c r="BG355" s="545">
        <v>76.555335652391378</v>
      </c>
      <c r="BH355" s="545">
        <v>72.01396615174265</v>
      </c>
      <c r="BI355" s="545">
        <v>67.472596651093937</v>
      </c>
      <c r="BJ355" s="545">
        <v>62.931227150445217</v>
      </c>
      <c r="BK355" s="545">
        <v>67.506488677096783</v>
      </c>
      <c r="BL355" s="545">
        <v>72.081750203748356</v>
      </c>
      <c r="BM355" s="545">
        <v>76.65701173039993</v>
      </c>
      <c r="BN355" s="545">
        <v>81.232273257051489</v>
      </c>
      <c r="BO355" s="545">
        <v>85.92420494278862</v>
      </c>
      <c r="BP355" s="545">
        <v>90.616136628525737</v>
      </c>
      <c r="BQ355" s="545">
        <v>95.308068314262869</v>
      </c>
      <c r="BR355" s="545">
        <v>100</v>
      </c>
      <c r="BS355" s="545">
        <v>100.98535084391408</v>
      </c>
      <c r="BT355" s="545">
        <v>101.97070168782815</v>
      </c>
      <c r="BU355" s="545">
        <v>102.95605253174224</v>
      </c>
      <c r="BV355" s="545">
        <v>103.94140337565632</v>
      </c>
      <c r="BW355" s="545">
        <v>104.33326008337693</v>
      </c>
      <c r="BX355" s="545">
        <v>104.72511679109752</v>
      </c>
      <c r="BY355" s="545">
        <v>105.11697349881811</v>
      </c>
      <c r="BZ355" s="545">
        <v>105.50883020653872</v>
      </c>
      <c r="CA355" s="545">
        <v>107.26582230160403</v>
      </c>
      <c r="CB355" s="545">
        <v>109.02281439666936</v>
      </c>
      <c r="CC355" s="545">
        <v>110.77980649173469</v>
      </c>
      <c r="CD355" s="545">
        <v>112.53679858680002</v>
      </c>
      <c r="CE355" s="545">
        <v>112.04045473409576</v>
      </c>
      <c r="CF355" s="545">
        <v>111.5441108813915</v>
      </c>
      <c r="CG355" s="545">
        <v>111.04776702868725</v>
      </c>
      <c r="CH355" s="545">
        <v>110.551423175983</v>
      </c>
      <c r="CI355" s="545">
        <v>112.04035192318106</v>
      </c>
      <c r="CJ355" s="545">
        <v>113.52928067037914</v>
      </c>
      <c r="CK355" s="545">
        <v>115.01820941757721</v>
      </c>
      <c r="CL355" s="545">
        <v>116.50713816477527</v>
      </c>
      <c r="CM355" s="545">
        <v>118.01448449560957</v>
      </c>
      <c r="CN355" s="545">
        <v>119.52183082644385</v>
      </c>
      <c r="CO355" s="545">
        <v>121.02917715727813</v>
      </c>
      <c r="CP355" s="545">
        <v>122.53652348811242</v>
      </c>
      <c r="CQ355" s="545">
        <v>123.40986575943046</v>
      </c>
      <c r="CR355" s="545">
        <v>124.28320803074851</v>
      </c>
      <c r="CS355" s="545">
        <v>125.15655030206656</v>
      </c>
      <c r="CT355" s="545">
        <v>126.0298925733846</v>
      </c>
      <c r="CU355" s="545">
        <v>125.2934120268402</v>
      </c>
      <c r="CV355" s="545">
        <v>124.55693148029579</v>
      </c>
      <c r="CW355" s="545">
        <v>123.82045093375137</v>
      </c>
      <c r="CX355" s="545">
        <v>123.08397038720697</v>
      </c>
      <c r="CY355" s="545">
        <v>122.7427482469709</v>
      </c>
      <c r="CZ355" s="545">
        <v>122.40152610673485</v>
      </c>
      <c r="DA355" s="545">
        <v>122.06030396649879</v>
      </c>
      <c r="DB355" s="545">
        <v>121.71908182626272</v>
      </c>
      <c r="DC355" s="545"/>
      <c r="DD355" s="545"/>
      <c r="DE355" s="545"/>
      <c r="DF355" s="545"/>
      <c r="DG355" s="545"/>
      <c r="DH355" s="545"/>
      <c r="DI355" s="545"/>
      <c r="DJ355" s="545"/>
      <c r="DK355" s="545"/>
      <c r="DL355" s="545"/>
      <c r="DM355" s="545"/>
      <c r="DN355" s="545"/>
      <c r="DO355" s="545"/>
      <c r="DP355" s="545"/>
      <c r="DQ355" s="545"/>
      <c r="DR355" s="545"/>
      <c r="DS355" s="545"/>
      <c r="DT355" s="545"/>
      <c r="DU355" s="545"/>
      <c r="DV355" s="545"/>
      <c r="DW355" s="545"/>
      <c r="DX355" s="545"/>
      <c r="DY355" s="545"/>
      <c r="DZ355" s="545"/>
    </row>
    <row r="356" spans="2:130">
      <c r="B356" s="541" t="s">
        <v>927</v>
      </c>
      <c r="C356" s="540" t="str">
        <f>+C354</f>
        <v>from BOP</v>
      </c>
      <c r="D356" s="545"/>
      <c r="E356" s="545"/>
      <c r="F356" s="545"/>
      <c r="G356" s="545"/>
      <c r="H356" s="545"/>
      <c r="I356" s="545"/>
      <c r="J356" s="545"/>
      <c r="K356" s="545"/>
      <c r="L356" s="545"/>
      <c r="M356" s="545"/>
      <c r="N356" s="545"/>
      <c r="O356" s="545"/>
      <c r="P356" s="545"/>
      <c r="Q356" s="545"/>
      <c r="R356" s="545"/>
      <c r="S356" s="545"/>
      <c r="T356" s="545"/>
      <c r="U356" s="545"/>
      <c r="V356" s="545">
        <v>20.863860710831108</v>
      </c>
      <c r="W356" s="545">
        <v>20.765590794417665</v>
      </c>
      <c r="X356" s="545">
        <v>20.667320878004219</v>
      </c>
      <c r="Y356" s="545">
        <v>20.569050961590776</v>
      </c>
      <c r="Z356" s="545">
        <v>20.470781045177333</v>
      </c>
      <c r="AA356" s="545">
        <v>27.853815672821923</v>
      </c>
      <c r="AB356" s="545">
        <v>35.236850300466514</v>
      </c>
      <c r="AC356" s="545">
        <v>42.619884928111105</v>
      </c>
      <c r="AD356" s="545">
        <v>50.002919555755689</v>
      </c>
      <c r="AE356" s="545">
        <v>49.470888010758358</v>
      </c>
      <c r="AF356" s="545">
        <v>48.93885646576102</v>
      </c>
      <c r="AG356" s="545">
        <v>48.406824920763682</v>
      </c>
      <c r="AH356" s="545">
        <v>47.874793375766352</v>
      </c>
      <c r="AI356" s="545">
        <v>50.378032429913219</v>
      </c>
      <c r="AJ356" s="545">
        <v>52.881271484060093</v>
      </c>
      <c r="AK356" s="545">
        <v>55.384510538206968</v>
      </c>
      <c r="AL356" s="545">
        <v>57.887749592353835</v>
      </c>
      <c r="AM356" s="545">
        <v>59.579676179606693</v>
      </c>
      <c r="AN356" s="545">
        <v>61.271602766859544</v>
      </c>
      <c r="AO356" s="545">
        <v>62.963529354112403</v>
      </c>
      <c r="AP356" s="545">
        <v>64.655455941365261</v>
      </c>
      <c r="AQ356" s="545">
        <v>64.6006614037764</v>
      </c>
      <c r="AR356" s="545">
        <v>64.545866866187552</v>
      </c>
      <c r="AS356" s="545">
        <v>64.491072328598705</v>
      </c>
      <c r="AT356" s="545">
        <v>64.436277791009843</v>
      </c>
      <c r="AU356" s="545">
        <v>63.984249934540763</v>
      </c>
      <c r="AV356" s="545">
        <v>63.532222078071683</v>
      </c>
      <c r="AW356" s="545">
        <v>63.080194221602596</v>
      </c>
      <c r="AX356" s="545">
        <v>62.628166365133517</v>
      </c>
      <c r="AY356" s="545">
        <v>62.611290373071427</v>
      </c>
      <c r="AZ356" s="545">
        <v>62.594414381009337</v>
      </c>
      <c r="BA356" s="545">
        <v>62.577538388947247</v>
      </c>
      <c r="BB356" s="545">
        <v>62.560662396885157</v>
      </c>
      <c r="BC356" s="545">
        <v>66.830066158417011</v>
      </c>
      <c r="BD356" s="545">
        <v>71.099469919948874</v>
      </c>
      <c r="BE356" s="545">
        <v>75.368873681480736</v>
      </c>
      <c r="BF356" s="545">
        <v>79.638277443012598</v>
      </c>
      <c r="BG356" s="545">
        <v>78.475899314323684</v>
      </c>
      <c r="BH356" s="545">
        <v>77.313521185634784</v>
      </c>
      <c r="BI356" s="545">
        <v>76.151143056945884</v>
      </c>
      <c r="BJ356" s="545">
        <v>74.98876492825697</v>
      </c>
      <c r="BK356" s="545">
        <v>76.878000768767521</v>
      </c>
      <c r="BL356" s="545">
        <v>78.767236609278058</v>
      </c>
      <c r="BM356" s="545">
        <v>80.656472449788609</v>
      </c>
      <c r="BN356" s="545">
        <v>82.54570829029916</v>
      </c>
      <c r="BO356" s="545">
        <v>86.90928121772437</v>
      </c>
      <c r="BP356" s="545">
        <v>91.27285414514958</v>
      </c>
      <c r="BQ356" s="545">
        <v>95.63642707257479</v>
      </c>
      <c r="BR356" s="545">
        <v>100</v>
      </c>
      <c r="BS356" s="545">
        <v>99.576482615766864</v>
      </c>
      <c r="BT356" s="545">
        <v>99.152965231533727</v>
      </c>
      <c r="BU356" s="545">
        <v>98.729447847300605</v>
      </c>
      <c r="BV356" s="545">
        <v>98.305930463067469</v>
      </c>
      <c r="BW356" s="545">
        <v>100.37214747811962</v>
      </c>
      <c r="BX356" s="545">
        <v>102.43836449317175</v>
      </c>
      <c r="BY356" s="545">
        <v>104.50458150822386</v>
      </c>
      <c r="BZ356" s="545">
        <v>106.57079852327601</v>
      </c>
      <c r="CA356" s="545">
        <v>108.50912700341021</v>
      </c>
      <c r="CB356" s="545">
        <v>110.44745548354442</v>
      </c>
      <c r="CC356" s="545">
        <v>112.38578396367862</v>
      </c>
      <c r="CD356" s="545">
        <v>114.32411244381284</v>
      </c>
      <c r="CE356" s="545">
        <v>111.70462259718929</v>
      </c>
      <c r="CF356" s="545">
        <v>109.08513275056575</v>
      </c>
      <c r="CG356" s="545">
        <v>106.46564290394221</v>
      </c>
      <c r="CH356" s="545">
        <v>103.84615305731867</v>
      </c>
      <c r="CI356" s="545">
        <v>106.73871070094026</v>
      </c>
      <c r="CJ356" s="545">
        <v>109.63126834456187</v>
      </c>
      <c r="CK356" s="545">
        <v>112.52382598818349</v>
      </c>
      <c r="CL356" s="545">
        <v>115.41638363180508</v>
      </c>
      <c r="CM356" s="545">
        <v>115.10014792389727</v>
      </c>
      <c r="CN356" s="545">
        <v>114.78391221598943</v>
      </c>
      <c r="CO356" s="545">
        <v>114.46767650808161</v>
      </c>
      <c r="CP356" s="545">
        <v>114.1514408001738</v>
      </c>
      <c r="CQ356" s="545">
        <v>115.26075140488422</v>
      </c>
      <c r="CR356" s="545">
        <v>116.37006200959465</v>
      </c>
      <c r="CS356" s="545">
        <v>117.47937261430506</v>
      </c>
      <c r="CT356" s="545">
        <v>118.58868321901548</v>
      </c>
      <c r="CU356" s="545">
        <v>119.34467142666405</v>
      </c>
      <c r="CV356" s="545">
        <v>120.10065963431262</v>
      </c>
      <c r="CW356" s="545">
        <v>120.85664784196118</v>
      </c>
      <c r="CX356" s="545">
        <v>121.61263604960975</v>
      </c>
      <c r="CY356" s="545">
        <v>121.39689664186361</v>
      </c>
      <c r="CZ356" s="545">
        <v>121.18115723411748</v>
      </c>
      <c r="DA356" s="545">
        <v>120.96541782637136</v>
      </c>
      <c r="DB356" s="545">
        <v>120.74967841862522</v>
      </c>
      <c r="DC356" s="545"/>
      <c r="DD356" s="545"/>
      <c r="DE356" s="545"/>
      <c r="DF356" s="545"/>
      <c r="DG356" s="545"/>
      <c r="DH356" s="545"/>
      <c r="DI356" s="545"/>
      <c r="DJ356" s="545"/>
      <c r="DK356" s="545"/>
      <c r="DL356" s="545"/>
      <c r="DM356" s="545"/>
      <c r="DN356" s="545"/>
      <c r="DO356" s="545"/>
      <c r="DP356" s="545"/>
      <c r="DQ356" s="545"/>
      <c r="DR356" s="545"/>
      <c r="DS356" s="545"/>
      <c r="DT356" s="545"/>
      <c r="DU356" s="545"/>
      <c r="DV356" s="545"/>
      <c r="DW356" s="545"/>
      <c r="DX356" s="545"/>
      <c r="DY356" s="545"/>
      <c r="DZ356" s="545"/>
    </row>
    <row r="357" spans="2:130">
      <c r="B357" s="541" t="s">
        <v>926</v>
      </c>
      <c r="C357" s="540"/>
      <c r="D357" s="545"/>
      <c r="E357" s="545"/>
      <c r="F357" s="545"/>
      <c r="G357" s="545"/>
      <c r="H357" s="545"/>
      <c r="I357" s="545"/>
      <c r="J357" s="545"/>
      <c r="K357" s="545"/>
      <c r="L357" s="545"/>
      <c r="M357" s="545"/>
      <c r="N357" s="545"/>
      <c r="O357" s="545"/>
      <c r="P357" s="545"/>
      <c r="Q357" s="545"/>
      <c r="R357" s="545"/>
      <c r="S357" s="545"/>
      <c r="T357" s="545"/>
      <c r="U357" s="545"/>
      <c r="V357" s="545">
        <v>0</v>
      </c>
      <c r="W357" s="545">
        <v>0</v>
      </c>
      <c r="X357" s="545">
        <v>0</v>
      </c>
      <c r="Y357" s="545">
        <v>0</v>
      </c>
      <c r="Z357" s="545">
        <v>0</v>
      </c>
      <c r="AA357" s="545">
        <v>0</v>
      </c>
      <c r="AB357" s="545">
        <v>0</v>
      </c>
      <c r="AC357" s="545">
        <v>0</v>
      </c>
      <c r="AD357" s="545">
        <v>0</v>
      </c>
      <c r="AE357" s="545">
        <v>0</v>
      </c>
      <c r="AF357" s="545">
        <v>0</v>
      </c>
      <c r="AG357" s="545">
        <v>0</v>
      </c>
      <c r="AH357" s="545">
        <v>0</v>
      </c>
      <c r="AI357" s="545">
        <v>0</v>
      </c>
      <c r="AJ357" s="545">
        <v>0</v>
      </c>
      <c r="AK357" s="545">
        <v>0</v>
      </c>
      <c r="AL357" s="545">
        <v>0</v>
      </c>
      <c r="AM357" s="545">
        <v>0</v>
      </c>
      <c r="AN357" s="545">
        <v>0</v>
      </c>
      <c r="AO357" s="545">
        <v>0</v>
      </c>
      <c r="AP357" s="545">
        <v>0</v>
      </c>
      <c r="AQ357" s="545">
        <v>17.319393000645896</v>
      </c>
      <c r="AR357" s="545">
        <v>34.638786001291791</v>
      </c>
      <c r="AS357" s="545">
        <v>51.958179001937687</v>
      </c>
      <c r="AT357" s="545">
        <v>69.277572002583582</v>
      </c>
      <c r="AU357" s="545">
        <v>69.061985996462411</v>
      </c>
      <c r="AV357" s="545">
        <v>68.84639999034124</v>
      </c>
      <c r="AW357" s="545">
        <v>68.630813984220069</v>
      </c>
      <c r="AX357" s="545">
        <v>68.415227978098898</v>
      </c>
      <c r="AY357" s="545">
        <v>68.554758550709735</v>
      </c>
      <c r="AZ357" s="545">
        <v>68.694289123320573</v>
      </c>
      <c r="BA357" s="545">
        <v>68.833819695931396</v>
      </c>
      <c r="BB357" s="545">
        <v>68.973350268542234</v>
      </c>
      <c r="BC357" s="545">
        <v>72.188553154292691</v>
      </c>
      <c r="BD357" s="545">
        <v>75.403756040043135</v>
      </c>
      <c r="BE357" s="545">
        <v>78.618958925793592</v>
      </c>
      <c r="BF357" s="545">
        <v>81.83416181154405</v>
      </c>
      <c r="BG357" s="545">
        <v>81.210513576927923</v>
      </c>
      <c r="BH357" s="545">
        <v>80.58686534231181</v>
      </c>
      <c r="BI357" s="545">
        <v>79.963217107695698</v>
      </c>
      <c r="BJ357" s="545">
        <v>79.339568873079571</v>
      </c>
      <c r="BK357" s="545">
        <v>80.940712104395359</v>
      </c>
      <c r="BL357" s="545">
        <v>82.541855335711148</v>
      </c>
      <c r="BM357" s="545">
        <v>84.142998567026922</v>
      </c>
      <c r="BN357" s="545">
        <v>85.74414179834271</v>
      </c>
      <c r="BO357" s="545">
        <v>89.308106348757036</v>
      </c>
      <c r="BP357" s="545">
        <v>92.872070899171348</v>
      </c>
      <c r="BQ357" s="545">
        <v>96.436035449585674</v>
      </c>
      <c r="BR357" s="545">
        <v>100</v>
      </c>
      <c r="BS357" s="545">
        <v>99.921231988862715</v>
      </c>
      <c r="BT357" s="545">
        <v>99.84246397772543</v>
      </c>
      <c r="BU357" s="545">
        <v>99.763695966588145</v>
      </c>
      <c r="BV357" s="545">
        <v>99.68492795545086</v>
      </c>
      <c r="BW357" s="545">
        <v>101.38158183221003</v>
      </c>
      <c r="BX357" s="545">
        <v>103.0782357089692</v>
      </c>
      <c r="BY357" s="545">
        <v>104.77488958572836</v>
      </c>
      <c r="BZ357" s="545">
        <v>106.47154346248753</v>
      </c>
      <c r="CA357" s="545">
        <v>108.25992143513854</v>
      </c>
      <c r="CB357" s="545">
        <v>110.04829940778954</v>
      </c>
      <c r="CC357" s="545">
        <v>111.83667738044055</v>
      </c>
      <c r="CD357" s="545">
        <v>113.62505535309155</v>
      </c>
      <c r="CE357" s="545">
        <v>112.09521345588298</v>
      </c>
      <c r="CF357" s="545">
        <v>110.56537155867443</v>
      </c>
      <c r="CG357" s="545">
        <v>109.03552966146586</v>
      </c>
      <c r="CH357" s="545">
        <v>107.50568776425729</v>
      </c>
      <c r="CI357" s="545">
        <v>109.74568132651598</v>
      </c>
      <c r="CJ357" s="545">
        <v>111.98567488877467</v>
      </c>
      <c r="CK357" s="545">
        <v>114.22566845103336</v>
      </c>
      <c r="CL357" s="545">
        <v>116.46566201329205</v>
      </c>
      <c r="CM357" s="545">
        <v>116.83287680442245</v>
      </c>
      <c r="CN357" s="545">
        <v>117.20009159555286</v>
      </c>
      <c r="CO357" s="545">
        <v>117.56730638668326</v>
      </c>
      <c r="CP357" s="545">
        <v>117.93452117781366</v>
      </c>
      <c r="CQ357" s="545">
        <v>119.24743616250989</v>
      </c>
      <c r="CR357" s="545">
        <v>120.56035114720612</v>
      </c>
      <c r="CS357" s="545">
        <v>121.87326613190235</v>
      </c>
      <c r="CT357" s="545">
        <v>123.18618111659858</v>
      </c>
      <c r="CU357" s="545">
        <v>124.19457173188658</v>
      </c>
      <c r="CV357" s="545">
        <v>125.20296234717458</v>
      </c>
      <c r="CW357" s="545">
        <v>126.21135296246258</v>
      </c>
      <c r="CX357" s="545">
        <v>127.21974357775059</v>
      </c>
      <c r="CY357" s="545">
        <v>127.15611880213793</v>
      </c>
      <c r="CZ357" s="545">
        <v>127.09249402652526</v>
      </c>
      <c r="DA357" s="545">
        <v>127.02886925091258</v>
      </c>
      <c r="DB357" s="545">
        <v>126.96524447529991</v>
      </c>
      <c r="DC357" s="545"/>
      <c r="DD357" s="545"/>
      <c r="DE357" s="545"/>
      <c r="DF357" s="545"/>
      <c r="DG357" s="545"/>
      <c r="DH357" s="545"/>
      <c r="DI357" s="545"/>
      <c r="DJ357" s="545"/>
      <c r="DK357" s="545"/>
      <c r="DL357" s="545"/>
      <c r="DM357" s="545"/>
      <c r="DN357" s="545"/>
      <c r="DO357" s="545"/>
      <c r="DP357" s="545"/>
      <c r="DQ357" s="545"/>
      <c r="DR357" s="545"/>
      <c r="DS357" s="545"/>
      <c r="DT357" s="545"/>
      <c r="DU357" s="545"/>
      <c r="DV357" s="545"/>
      <c r="DW357" s="545"/>
      <c r="DX357" s="545"/>
      <c r="DY357" s="545"/>
      <c r="DZ357" s="545"/>
    </row>
    <row r="358" spans="2:130">
      <c r="B358" s="541" t="s">
        <v>928</v>
      </c>
      <c r="C358" s="540"/>
      <c r="D358" s="545"/>
      <c r="E358" s="545"/>
      <c r="F358" s="545"/>
      <c r="G358" s="545"/>
      <c r="H358" s="545"/>
      <c r="I358" s="545"/>
      <c r="J358" s="545"/>
      <c r="K358" s="545"/>
      <c r="L358" s="545"/>
      <c r="M358" s="545"/>
      <c r="N358" s="545"/>
      <c r="O358" s="545"/>
      <c r="P358" s="545"/>
      <c r="Q358" s="545"/>
      <c r="R358" s="545"/>
      <c r="S358" s="545"/>
      <c r="T358" s="545"/>
      <c r="U358" s="545"/>
      <c r="V358" s="545">
        <v>6.1962380323961619E-3</v>
      </c>
      <c r="W358" s="545">
        <v>7.8229920939230424E-2</v>
      </c>
      <c r="X358" s="545">
        <v>7.8229920939230424E-2</v>
      </c>
      <c r="Y358" s="545">
        <v>7.8229920939230424E-2</v>
      </c>
      <c r="Z358" s="545">
        <v>7.8229920939230424E-2</v>
      </c>
      <c r="AA358" s="545">
        <v>-0.1333130272813568</v>
      </c>
      <c r="AB358" s="545">
        <v>-0.1333130272813568</v>
      </c>
      <c r="AC358" s="545">
        <v>-0.1333130272813568</v>
      </c>
      <c r="AD358" s="545">
        <v>-0.1333130272813568</v>
      </c>
      <c r="AE358" s="545">
        <v>-3.3444892340209892E-2</v>
      </c>
      <c r="AF358" s="545">
        <v>-3.3444892340209892E-2</v>
      </c>
      <c r="AG358" s="545">
        <v>-3.3444892340209892E-2</v>
      </c>
      <c r="AH358" s="545">
        <v>-3.3444892340209892E-2</v>
      </c>
      <c r="AI358" s="545">
        <v>-8.9055145620442477E-4</v>
      </c>
      <c r="AJ358" s="545">
        <v>-8.9055145620442477E-4</v>
      </c>
      <c r="AK358" s="545">
        <v>-8.9055145620442477E-4</v>
      </c>
      <c r="AL358" s="545">
        <v>-8.9055145620442477E-4</v>
      </c>
      <c r="AM358" s="545">
        <v>4.560106282354931E-2</v>
      </c>
      <c r="AN358" s="545">
        <v>4.560106282354931E-2</v>
      </c>
      <c r="AO358" s="545">
        <v>4.560106282354931E-2</v>
      </c>
      <c r="AP358" s="545">
        <v>4.560106282354931E-2</v>
      </c>
      <c r="AQ358" s="545">
        <v>2.4447532352911971E-2</v>
      </c>
      <c r="AR358" s="545">
        <v>2.4447532352911971E-2</v>
      </c>
      <c r="AS358" s="545">
        <v>2.4447532352911971E-2</v>
      </c>
      <c r="AT358" s="545">
        <v>2.4447532352911971E-2</v>
      </c>
      <c r="AU358" s="545">
        <v>-3.9775641495876118E-2</v>
      </c>
      <c r="AV358" s="545">
        <v>-3.9775641495876118E-2</v>
      </c>
      <c r="AW358" s="545">
        <v>-3.9775641495876118E-2</v>
      </c>
      <c r="AX358" s="545">
        <v>-3.9775641495876118E-2</v>
      </c>
      <c r="AY358" s="545">
        <v>9.7315218565723893E-3</v>
      </c>
      <c r="AZ358" s="545">
        <v>9.7315218565723893E-3</v>
      </c>
      <c r="BA358" s="545">
        <v>9.7315218565723893E-3</v>
      </c>
      <c r="BB358" s="545">
        <v>9.7315218565723893E-3</v>
      </c>
      <c r="BC358" s="545">
        <v>8.2332950096676849E-3</v>
      </c>
      <c r="BD358" s="545">
        <v>8.2332950096676849E-3</v>
      </c>
      <c r="BE358" s="545">
        <v>8.2332950096676849E-3</v>
      </c>
      <c r="BF358" s="545">
        <v>8.2332950096676849E-3</v>
      </c>
      <c r="BG358" s="545">
        <v>6.5778723225833891E-3</v>
      </c>
      <c r="BH358" s="545">
        <v>6.5778723225833891E-3</v>
      </c>
      <c r="BI358" s="545">
        <v>6.5778723225833891E-3</v>
      </c>
      <c r="BJ358" s="545">
        <v>6.5778723225833891E-3</v>
      </c>
      <c r="BK358" s="545">
        <v>4.2015785115286086E-2</v>
      </c>
      <c r="BL358" s="545">
        <v>4.2015785115286086E-2</v>
      </c>
      <c r="BM358" s="545">
        <v>4.2015785115286086E-2</v>
      </c>
      <c r="BN358" s="545">
        <v>4.2015785115286086E-2</v>
      </c>
      <c r="BO358" s="545">
        <v>-2.3445873122410588E-2</v>
      </c>
      <c r="BP358" s="545">
        <v>-2.3445873122410588E-2</v>
      </c>
      <c r="BQ358" s="545">
        <v>-2.3445873122410588E-2</v>
      </c>
      <c r="BR358" s="545">
        <v>-2.3445873122410588E-2</v>
      </c>
      <c r="BS358" s="545">
        <v>1.2093743670495427E-2</v>
      </c>
      <c r="BT358" s="545">
        <v>1.2093743670495427E-2</v>
      </c>
      <c r="BU358" s="545">
        <v>1.2093743670495427E-2</v>
      </c>
      <c r="BV358" s="545">
        <v>1.2093743670495427E-2</v>
      </c>
      <c r="BW358" s="545">
        <v>-1.7747149158949233E-2</v>
      </c>
      <c r="BX358" s="545">
        <v>-1.7747149158949233E-2</v>
      </c>
      <c r="BY358" s="545">
        <v>-1.7747149158949233E-2</v>
      </c>
      <c r="BZ358" s="545">
        <v>-1.7747149158949233E-2</v>
      </c>
      <c r="CA358" s="545">
        <v>2.2371971214267816E-3</v>
      </c>
      <c r="CB358" s="545">
        <v>2.2371971214267816E-3</v>
      </c>
      <c r="CC358" s="545">
        <v>2.2371971214267816E-3</v>
      </c>
      <c r="CD358" s="545">
        <v>2.2371971214267816E-3</v>
      </c>
      <c r="CE358" s="545">
        <v>6.2960111141147079E-3</v>
      </c>
      <c r="CF358" s="545">
        <v>6.2960111141147079E-3</v>
      </c>
      <c r="CG358" s="545">
        <v>6.2960111141147079E-3</v>
      </c>
      <c r="CH358" s="545">
        <v>6.2960111141147079E-3</v>
      </c>
      <c r="CI358" s="545">
        <v>-8.161435036074749E-3</v>
      </c>
      <c r="CJ358" s="545">
        <v>-8.161435036074749E-3</v>
      </c>
      <c r="CK358" s="545">
        <v>-8.161435036074749E-3</v>
      </c>
      <c r="CL358" s="545">
        <v>-8.161435036074749E-3</v>
      </c>
      <c r="CM358" s="545">
        <v>1.4431775037733796E-2</v>
      </c>
      <c r="CN358" s="545">
        <v>1.4431775037733796E-2</v>
      </c>
      <c r="CO358" s="545">
        <v>1.4431775037733796E-2</v>
      </c>
      <c r="CP358" s="545">
        <v>1.4431775037733796E-2</v>
      </c>
      <c r="CQ358" s="545">
        <v>-8.6661584612902354E-3</v>
      </c>
      <c r="CR358" s="545">
        <v>-8.6661584612902354E-3</v>
      </c>
      <c r="CS358" s="545">
        <v>-8.6661584612902354E-3</v>
      </c>
      <c r="CT358" s="545">
        <v>-8.6661584612902354E-3</v>
      </c>
      <c r="CU358" s="545">
        <v>-2.9967740224547512E-2</v>
      </c>
      <c r="CV358" s="545">
        <v>-2.9967740224547512E-2</v>
      </c>
      <c r="CW358" s="545">
        <v>-2.9967740224547512E-2</v>
      </c>
      <c r="CX358" s="545">
        <v>-2.9967740224547512E-2</v>
      </c>
      <c r="CY358" s="545">
        <v>-6.4139477313234494E-3</v>
      </c>
      <c r="CZ358" s="545">
        <v>-6.4139477313234494E-3</v>
      </c>
      <c r="DA358" s="545">
        <v>-6.4139477313234494E-3</v>
      </c>
      <c r="DB358" s="545">
        <v>-6.4139477313234494E-3</v>
      </c>
      <c r="DC358" s="545"/>
      <c r="DD358" s="545"/>
      <c r="DE358" s="545"/>
      <c r="DF358" s="545"/>
      <c r="DG358" s="545"/>
      <c r="DH358" s="545"/>
      <c r="DI358" s="545"/>
      <c r="DJ358" s="545"/>
      <c r="DK358" s="545"/>
      <c r="DL358" s="545"/>
      <c r="DM358" s="545"/>
      <c r="DN358" s="545"/>
      <c r="DO358" s="545"/>
      <c r="DP358" s="545"/>
      <c r="DQ358" s="545"/>
      <c r="DR358" s="545"/>
      <c r="DS358" s="545"/>
      <c r="DT358" s="545"/>
      <c r="DU358" s="545"/>
      <c r="DV358" s="545"/>
      <c r="DW358" s="545"/>
      <c r="DX358" s="545"/>
      <c r="DY358" s="545"/>
      <c r="DZ358" s="545"/>
    </row>
    <row r="359" spans="2:130">
      <c r="B359" s="542" t="s">
        <v>929</v>
      </c>
      <c r="C359" s="542" t="s">
        <v>921</v>
      </c>
      <c r="D359" s="545"/>
      <c r="E359" s="545"/>
      <c r="F359" s="545"/>
      <c r="G359" s="545"/>
      <c r="H359" s="545"/>
      <c r="I359" s="545"/>
      <c r="J359" s="545"/>
      <c r="K359" s="545"/>
      <c r="L359" s="545"/>
      <c r="M359" s="545"/>
      <c r="N359" s="545"/>
      <c r="O359" s="545"/>
      <c r="P359" s="545"/>
      <c r="Q359" s="545"/>
      <c r="R359" s="545"/>
      <c r="S359" s="545"/>
      <c r="T359" s="545"/>
      <c r="U359" s="545"/>
      <c r="V359" s="545"/>
      <c r="W359" s="545"/>
      <c r="X359" s="545"/>
      <c r="Y359" s="545"/>
      <c r="Z359" s="545"/>
      <c r="AA359" s="545"/>
      <c r="AB359" s="545"/>
      <c r="AC359" s="545"/>
      <c r="AD359" s="545"/>
      <c r="AE359" s="545"/>
      <c r="AF359" s="545"/>
      <c r="AG359" s="545"/>
      <c r="AH359" s="545"/>
      <c r="AI359" s="545"/>
      <c r="AJ359" s="545"/>
      <c r="AK359" s="545"/>
      <c r="AL359" s="545"/>
      <c r="AM359" s="545"/>
      <c r="AN359" s="545"/>
      <c r="AO359" s="545"/>
      <c r="AP359" s="545"/>
      <c r="AQ359" s="545"/>
      <c r="AR359" s="545"/>
      <c r="AS359" s="545"/>
      <c r="AT359" s="545"/>
      <c r="AU359" s="545"/>
      <c r="AV359" s="545"/>
      <c r="AW359" s="545"/>
      <c r="AX359" s="545"/>
      <c r="AY359" s="545"/>
      <c r="AZ359" s="545"/>
      <c r="BA359" s="545"/>
      <c r="BB359" s="545"/>
      <c r="BC359" s="545"/>
      <c r="BD359" s="545"/>
      <c r="BE359" s="545"/>
      <c r="BF359" s="545"/>
      <c r="BG359" s="545"/>
      <c r="BH359" s="545"/>
      <c r="BI359" s="545"/>
      <c r="BJ359" s="545"/>
      <c r="BK359" s="545"/>
      <c r="BL359" s="545"/>
      <c r="BM359" s="545"/>
      <c r="BN359" s="545"/>
      <c r="BO359" s="545"/>
      <c r="BP359" s="545"/>
      <c r="BQ359" s="545"/>
      <c r="BR359" s="545"/>
      <c r="BS359" s="545"/>
      <c r="BT359" s="545"/>
      <c r="BU359" s="545"/>
      <c r="BV359" s="545"/>
      <c r="BW359" s="545"/>
      <c r="BX359" s="545"/>
      <c r="BY359" s="545"/>
      <c r="BZ359" s="545"/>
      <c r="CA359" s="545"/>
      <c r="CB359" s="545"/>
      <c r="CC359" s="545"/>
      <c r="CD359" s="545"/>
      <c r="CE359" s="545"/>
      <c r="CF359" s="545"/>
      <c r="CG359" s="545"/>
      <c r="CH359" s="545"/>
      <c r="CI359" s="545"/>
      <c r="CJ359" s="545"/>
      <c r="CK359" s="545"/>
      <c r="CL359" s="545"/>
      <c r="CM359" s="545"/>
      <c r="CN359" s="545"/>
      <c r="CO359" s="545"/>
      <c r="CP359" s="545"/>
      <c r="CQ359" s="545"/>
      <c r="CR359" s="545"/>
      <c r="CS359" s="545"/>
      <c r="CT359" s="545"/>
      <c r="CU359" s="545"/>
      <c r="CV359" s="545"/>
      <c r="CW359" s="545"/>
      <c r="CX359" s="545"/>
      <c r="CY359" s="545"/>
      <c r="CZ359" s="545"/>
      <c r="DA359" s="545"/>
      <c r="DB359" s="545"/>
      <c r="DC359" s="545"/>
      <c r="DD359" s="545"/>
      <c r="DE359" s="545"/>
      <c r="DF359" s="545"/>
      <c r="DG359" s="545"/>
      <c r="DH359" s="545"/>
      <c r="DI359" s="545"/>
      <c r="DJ359" s="545"/>
      <c r="DK359" s="545"/>
      <c r="DL359" s="545"/>
      <c r="DM359" s="545"/>
      <c r="DN359" s="545"/>
      <c r="DO359" s="545"/>
      <c r="DP359" s="545"/>
      <c r="DQ359" s="545"/>
      <c r="DR359" s="545"/>
      <c r="DS359" s="545"/>
      <c r="DT359" s="545"/>
      <c r="DU359" s="545"/>
      <c r="DV359" s="545"/>
      <c r="DW359" s="545"/>
      <c r="DX359" s="545"/>
      <c r="DY359" s="545"/>
      <c r="DZ359" s="545"/>
    </row>
    <row r="360" spans="2:130">
      <c r="B360" s="541" t="s">
        <v>930</v>
      </c>
      <c r="C360" s="639" t="s">
        <v>1075</v>
      </c>
      <c r="D360" s="545"/>
      <c r="E360" s="545"/>
      <c r="F360" s="545"/>
      <c r="G360" s="545"/>
      <c r="H360" s="545"/>
      <c r="I360" s="545"/>
      <c r="J360" s="545"/>
      <c r="K360" s="545"/>
      <c r="L360" s="545"/>
      <c r="M360" s="545"/>
      <c r="N360" s="545"/>
      <c r="O360" s="545"/>
      <c r="P360" s="545"/>
      <c r="Q360" s="545"/>
      <c r="R360" s="545"/>
      <c r="S360" s="545"/>
      <c r="T360" s="545"/>
      <c r="U360" s="545"/>
      <c r="V360" s="545">
        <v>516.25</v>
      </c>
      <c r="W360" s="545">
        <v>527.0625</v>
      </c>
      <c r="X360" s="545">
        <v>537.875</v>
      </c>
      <c r="Y360" s="545">
        <v>548.6875</v>
      </c>
      <c r="Z360" s="545">
        <v>559.5</v>
      </c>
      <c r="AA360" s="545">
        <v>571.375</v>
      </c>
      <c r="AB360" s="545">
        <v>583.25</v>
      </c>
      <c r="AC360" s="545">
        <v>595.125</v>
      </c>
      <c r="AD360" s="545">
        <v>607</v>
      </c>
      <c r="AE360" s="545">
        <v>627</v>
      </c>
      <c r="AF360" s="545">
        <v>647</v>
      </c>
      <c r="AG360" s="545">
        <v>667</v>
      </c>
      <c r="AH360" s="545">
        <v>687</v>
      </c>
      <c r="AI360" s="545">
        <v>690.8125</v>
      </c>
      <c r="AJ360" s="545">
        <v>694.625</v>
      </c>
      <c r="AK360" s="545">
        <v>698.4375</v>
      </c>
      <c r="AL360" s="545">
        <v>702.25</v>
      </c>
      <c r="AM360" s="545">
        <v>715.3125</v>
      </c>
      <c r="AN360" s="545">
        <v>728.375</v>
      </c>
      <c r="AO360" s="545">
        <v>741.4375</v>
      </c>
      <c r="AP360" s="545">
        <v>754.5</v>
      </c>
      <c r="AQ360" s="545">
        <v>772.1875</v>
      </c>
      <c r="AR360" s="545">
        <v>789.875</v>
      </c>
      <c r="AS360" s="545">
        <v>807.5625</v>
      </c>
      <c r="AT360" s="545">
        <v>825.25</v>
      </c>
      <c r="AU360" s="545">
        <v>844.25</v>
      </c>
      <c r="AV360" s="545">
        <v>863.25</v>
      </c>
      <c r="AW360" s="545">
        <v>882.25</v>
      </c>
      <c r="AX360" s="545">
        <v>901.25</v>
      </c>
      <c r="AY360" s="545">
        <v>918.5</v>
      </c>
      <c r="AZ360" s="545">
        <v>935.75</v>
      </c>
      <c r="BA360" s="545">
        <v>953</v>
      </c>
      <c r="BB360" s="545">
        <v>970.25</v>
      </c>
      <c r="BC360" s="545">
        <v>997.3125</v>
      </c>
      <c r="BD360" s="545">
        <v>1024.375</v>
      </c>
      <c r="BE360" s="545">
        <v>1051.4375</v>
      </c>
      <c r="BF360" s="545">
        <v>1078.5</v>
      </c>
      <c r="BG360" s="545">
        <v>1095.3125</v>
      </c>
      <c r="BH360" s="545">
        <v>1112.125</v>
      </c>
      <c r="BI360" s="545">
        <v>1128.9375</v>
      </c>
      <c r="BJ360" s="545">
        <v>1145.75</v>
      </c>
      <c r="BK360" s="545">
        <v>1166.75</v>
      </c>
      <c r="BL360" s="545">
        <v>1187.75</v>
      </c>
      <c r="BM360" s="545">
        <v>1208.75</v>
      </c>
      <c r="BN360" s="545">
        <v>1229.75</v>
      </c>
      <c r="BO360" s="545">
        <v>1254.25</v>
      </c>
      <c r="BP360" s="545">
        <v>1278.75</v>
      </c>
      <c r="BQ360" s="545">
        <v>1303.25</v>
      </c>
      <c r="BR360" s="545">
        <v>1327.75</v>
      </c>
      <c r="BS360" s="545">
        <v>1356.4375</v>
      </c>
      <c r="BT360" s="545">
        <v>1385.125</v>
      </c>
      <c r="BU360" s="545">
        <v>1413.8125</v>
      </c>
      <c r="BV360" s="545">
        <v>1442.5</v>
      </c>
      <c r="BW360" s="545">
        <v>1459.5</v>
      </c>
      <c r="BX360" s="545">
        <v>1476.5</v>
      </c>
      <c r="BY360" s="545">
        <v>1493.5</v>
      </c>
      <c r="BZ360" s="545">
        <v>1510.5</v>
      </c>
      <c r="CA360" s="545">
        <v>1533.8057235670112</v>
      </c>
      <c r="CB360" s="545">
        <v>1557.1114471340222</v>
      </c>
      <c r="CC360" s="545">
        <v>1580.4171707010332</v>
      </c>
      <c r="CD360" s="545">
        <v>1603.7228942680445</v>
      </c>
      <c r="CE360" s="545">
        <v>1639.232749504393</v>
      </c>
      <c r="CF360" s="545">
        <v>1674.7426047407416</v>
      </c>
      <c r="CG360" s="545">
        <v>1710.2524599770904</v>
      </c>
      <c r="CH360" s="545">
        <v>1745.762315213439</v>
      </c>
      <c r="CI360" s="545">
        <v>1771.8210703611185</v>
      </c>
      <c r="CJ360" s="545">
        <v>1797.8798255087981</v>
      </c>
      <c r="CK360" s="545">
        <v>1823.9385806564776</v>
      </c>
      <c r="CL360" s="545">
        <v>1849.997335804157</v>
      </c>
      <c r="CM360" s="545">
        <v>1868.3876380839163</v>
      </c>
      <c r="CN360" s="545">
        <v>1886.7779403636755</v>
      </c>
      <c r="CO360" s="545">
        <v>1905.1682426434345</v>
      </c>
      <c r="CP360" s="545">
        <v>1923.5585449231937</v>
      </c>
      <c r="CQ360" s="545">
        <v>1964.8160893585216</v>
      </c>
      <c r="CR360" s="545">
        <v>2006.0736337938497</v>
      </c>
      <c r="CS360" s="545">
        <v>2047.3311782291776</v>
      </c>
      <c r="CT360" s="545">
        <v>2088.5887226645054</v>
      </c>
      <c r="CU360" s="545">
        <v>2137.9873949241842</v>
      </c>
      <c r="CV360" s="545">
        <v>2187.3860671838629</v>
      </c>
      <c r="CW360" s="545">
        <v>2236.7847394435421</v>
      </c>
      <c r="CX360" s="545">
        <v>2286.1834117032208</v>
      </c>
      <c r="CY360" s="545">
        <v>2267.0053405479816</v>
      </c>
      <c r="CZ360" s="545">
        <v>2247.8272693927429</v>
      </c>
      <c r="DA360" s="545">
        <v>2228.6491982375042</v>
      </c>
      <c r="DB360" s="545">
        <v>2209.471127082265</v>
      </c>
      <c r="DC360" s="545"/>
      <c r="DD360" s="545"/>
      <c r="DE360" s="545"/>
      <c r="DF360" s="545"/>
      <c r="DG360" s="545"/>
      <c r="DH360" s="545"/>
      <c r="DI360" s="545"/>
      <c r="DJ360" s="545"/>
      <c r="DK360" s="545"/>
      <c r="DL360" s="545"/>
      <c r="DM360" s="545"/>
      <c r="DN360" s="545"/>
      <c r="DO360" s="545"/>
      <c r="DP360" s="545"/>
      <c r="DQ360" s="545"/>
      <c r="DR360" s="545"/>
      <c r="DS360" s="545"/>
      <c r="DT360" s="545"/>
      <c r="DU360" s="545"/>
      <c r="DV360" s="545"/>
      <c r="DW360" s="545"/>
      <c r="DX360" s="545"/>
      <c r="DY360" s="545"/>
      <c r="DZ360" s="545"/>
    </row>
    <row r="361" spans="2:130">
      <c r="B361" s="541" t="s">
        <v>931</v>
      </c>
      <c r="C361" s="540"/>
      <c r="D361" s="545"/>
      <c r="E361" s="545"/>
      <c r="F361" s="545"/>
      <c r="G361" s="545"/>
      <c r="H361" s="545"/>
      <c r="I361" s="545"/>
      <c r="J361" s="545"/>
      <c r="K361" s="545"/>
      <c r="L361" s="545"/>
      <c r="M361" s="545"/>
      <c r="N361" s="545"/>
      <c r="O361" s="545"/>
      <c r="P361" s="545"/>
      <c r="Q361" s="545"/>
      <c r="R361" s="545"/>
      <c r="S361" s="545"/>
      <c r="T361" s="545"/>
      <c r="U361" s="545"/>
      <c r="V361" s="545">
        <v>60.393106081064815</v>
      </c>
      <c r="W361" s="545">
        <v>59.337496609563182</v>
      </c>
      <c r="X361" s="545">
        <v>58.281887138061549</v>
      </c>
      <c r="Y361" s="545">
        <v>57.226277666559916</v>
      </c>
      <c r="Z361" s="545">
        <v>56.170668195058283</v>
      </c>
      <c r="AA361" s="545">
        <v>55.34266951617915</v>
      </c>
      <c r="AB361" s="545">
        <v>54.514670837300017</v>
      </c>
      <c r="AC361" s="545">
        <v>53.686672158420876</v>
      </c>
      <c r="AD361" s="545">
        <v>52.858673479541743</v>
      </c>
      <c r="AE361" s="545">
        <v>52.535333560386221</v>
      </c>
      <c r="AF361" s="545">
        <v>52.211993641230698</v>
      </c>
      <c r="AG361" s="545">
        <v>51.888653722075176</v>
      </c>
      <c r="AH361" s="545">
        <v>51.565313802919654</v>
      </c>
      <c r="AI361" s="545">
        <v>52.51814504798908</v>
      </c>
      <c r="AJ361" s="545">
        <v>53.470976293058513</v>
      </c>
      <c r="AK361" s="545">
        <v>54.423807538127939</v>
      </c>
      <c r="AL361" s="545">
        <v>55.376638783197365</v>
      </c>
      <c r="AM361" s="545">
        <v>56.794392128217048</v>
      </c>
      <c r="AN361" s="545">
        <v>58.212145473236731</v>
      </c>
      <c r="AO361" s="545">
        <v>59.629898818256414</v>
      </c>
      <c r="AP361" s="545">
        <v>61.047652163276098</v>
      </c>
      <c r="AQ361" s="545">
        <v>64.176338722858674</v>
      </c>
      <c r="AR361" s="545">
        <v>67.30502528244125</v>
      </c>
      <c r="AS361" s="545">
        <v>70.43371184202384</v>
      </c>
      <c r="AT361" s="545">
        <v>73.562398401606416</v>
      </c>
      <c r="AU361" s="545">
        <v>77.352668626454289</v>
      </c>
      <c r="AV361" s="545">
        <v>81.142938851302176</v>
      </c>
      <c r="AW361" s="545">
        <v>84.933209076150035</v>
      </c>
      <c r="AX361" s="545">
        <v>88.723479300997923</v>
      </c>
      <c r="AY361" s="545">
        <v>92.786142673876611</v>
      </c>
      <c r="AZ361" s="545">
        <v>96.848806046755328</v>
      </c>
      <c r="BA361" s="545">
        <v>100.91146941963405</v>
      </c>
      <c r="BB361" s="545">
        <v>104.97413279251273</v>
      </c>
      <c r="BC361" s="545">
        <v>111.23644755082734</v>
      </c>
      <c r="BD361" s="545">
        <v>117.49876230914192</v>
      </c>
      <c r="BE361" s="545">
        <v>123.76107706745651</v>
      </c>
      <c r="BF361" s="545">
        <v>130.02339182577111</v>
      </c>
      <c r="BG361" s="545">
        <v>132.58662327932032</v>
      </c>
      <c r="BH361" s="545">
        <v>135.14985473286953</v>
      </c>
      <c r="BI361" s="545">
        <v>137.71308618641874</v>
      </c>
      <c r="BJ361" s="545">
        <v>140.27631763996794</v>
      </c>
      <c r="BK361" s="545">
        <v>141.90304650697536</v>
      </c>
      <c r="BL361" s="545">
        <v>143.52977537398277</v>
      </c>
      <c r="BM361" s="545">
        <v>145.15650424099022</v>
      </c>
      <c r="BN361" s="545">
        <v>146.78323310799763</v>
      </c>
      <c r="BO361" s="545">
        <v>152.17431324942953</v>
      </c>
      <c r="BP361" s="545">
        <v>157.56539339086146</v>
      </c>
      <c r="BQ361" s="545">
        <v>162.95647353229336</v>
      </c>
      <c r="BR361" s="545">
        <v>168.34755367372526</v>
      </c>
      <c r="BS361" s="545">
        <v>171.87807962411424</v>
      </c>
      <c r="BT361" s="545">
        <v>175.40860557450321</v>
      </c>
      <c r="BU361" s="545">
        <v>178.93913152489216</v>
      </c>
      <c r="BV361" s="545">
        <v>182.46965747528114</v>
      </c>
      <c r="BW361" s="545">
        <v>182.34888463499158</v>
      </c>
      <c r="BX361" s="545">
        <v>182.22811179470199</v>
      </c>
      <c r="BY361" s="545">
        <v>182.1073389544124</v>
      </c>
      <c r="BZ361" s="545">
        <v>181.98656611412281</v>
      </c>
      <c r="CA361" s="545">
        <v>183.28937886343337</v>
      </c>
      <c r="CB361" s="545">
        <v>184.5921916127439</v>
      </c>
      <c r="CC361" s="545">
        <v>185.89500436205446</v>
      </c>
      <c r="CD361" s="545">
        <v>187.197817111365</v>
      </c>
      <c r="CE361" s="545">
        <v>187.80564822893263</v>
      </c>
      <c r="CF361" s="545">
        <v>188.41347934650022</v>
      </c>
      <c r="CG361" s="545">
        <v>189.02131046406785</v>
      </c>
      <c r="CH361" s="545">
        <v>189.62914158163545</v>
      </c>
      <c r="CI361" s="545">
        <v>189.31725858288866</v>
      </c>
      <c r="CJ361" s="545">
        <v>189.00537558414186</v>
      </c>
      <c r="CK361" s="545">
        <v>188.69349258539506</v>
      </c>
      <c r="CL361" s="545">
        <v>188.38160958664824</v>
      </c>
      <c r="CM361" s="545">
        <v>190.25734333476404</v>
      </c>
      <c r="CN361" s="545">
        <v>192.13307708287982</v>
      </c>
      <c r="CO361" s="545">
        <v>194.0088108309956</v>
      </c>
      <c r="CP361" s="545">
        <v>195.88454457911141</v>
      </c>
      <c r="CQ361" s="545">
        <v>196.74997141236912</v>
      </c>
      <c r="CR361" s="545">
        <v>197.61539824562686</v>
      </c>
      <c r="CS361" s="545">
        <v>198.48082507888461</v>
      </c>
      <c r="CT361" s="545">
        <v>199.34625191214235</v>
      </c>
      <c r="CU361" s="545">
        <v>201.80832965693784</v>
      </c>
      <c r="CV361" s="545">
        <v>204.27040740173337</v>
      </c>
      <c r="CW361" s="545">
        <v>206.73248514652886</v>
      </c>
      <c r="CX361" s="545">
        <v>209.19456289132438</v>
      </c>
      <c r="CY361" s="545">
        <v>207.8848886696295</v>
      </c>
      <c r="CZ361" s="545">
        <v>206.57521444793463</v>
      </c>
      <c r="DA361" s="545">
        <v>205.26554022623972</v>
      </c>
      <c r="DB361" s="545">
        <v>203.95586600454484</v>
      </c>
      <c r="DC361" s="545"/>
      <c r="DD361" s="545"/>
      <c r="DE361" s="545"/>
      <c r="DF361" s="545"/>
      <c r="DG361" s="545"/>
      <c r="DH361" s="545"/>
      <c r="DI361" s="545"/>
      <c r="DJ361" s="545"/>
      <c r="DK361" s="545"/>
      <c r="DL361" s="545"/>
      <c r="DM361" s="545"/>
      <c r="DN361" s="545"/>
      <c r="DO361" s="545"/>
      <c r="DP361" s="545"/>
      <c r="DQ361" s="545"/>
      <c r="DR361" s="545"/>
      <c r="DS361" s="545"/>
      <c r="DT361" s="545"/>
      <c r="DU361" s="545"/>
      <c r="DV361" s="545"/>
      <c r="DW361" s="545"/>
      <c r="DX361" s="545"/>
      <c r="DY361" s="545"/>
      <c r="DZ361" s="545"/>
    </row>
    <row r="362" spans="2:130">
      <c r="B362" s="543" t="s">
        <v>932</v>
      </c>
      <c r="C362" s="544" t="s">
        <v>1077</v>
      </c>
      <c r="D362" s="545"/>
      <c r="E362" s="545"/>
      <c r="F362" s="545"/>
      <c r="G362" s="545"/>
      <c r="H362" s="545"/>
      <c r="I362" s="545"/>
      <c r="J362" s="545"/>
      <c r="K362" s="545"/>
      <c r="L362" s="545"/>
      <c r="M362" s="545"/>
      <c r="N362" s="545"/>
      <c r="O362" s="545"/>
      <c r="P362" s="545"/>
      <c r="Q362" s="545"/>
      <c r="R362" s="545"/>
      <c r="S362" s="545"/>
      <c r="T362" s="545"/>
      <c r="U362" s="545"/>
      <c r="V362" s="545">
        <v>451.57732590366533</v>
      </c>
      <c r="W362" s="545">
        <v>445.87552780114834</v>
      </c>
      <c r="X362" s="545">
        <v>440.1737296986314</v>
      </c>
      <c r="Y362" s="545">
        <v>434.47193159611442</v>
      </c>
      <c r="Z362" s="545">
        <v>428.77013349359743</v>
      </c>
      <c r="AA362" s="545">
        <v>424.85817662264344</v>
      </c>
      <c r="AB362" s="545">
        <v>420.94621975168945</v>
      </c>
      <c r="AC362" s="545">
        <v>417.03426288073547</v>
      </c>
      <c r="AD362" s="545">
        <v>413.12230600978143</v>
      </c>
      <c r="AE362" s="545">
        <v>413.43895105950207</v>
      </c>
      <c r="AF362" s="545">
        <v>413.75559610922267</v>
      </c>
      <c r="AG362" s="545">
        <v>414.07224115894331</v>
      </c>
      <c r="AH362" s="545">
        <v>414.38888620866396</v>
      </c>
      <c r="AI362" s="545">
        <v>424.31520988147105</v>
      </c>
      <c r="AJ362" s="545">
        <v>434.24153355427813</v>
      </c>
      <c r="AK362" s="545">
        <v>444.16785722708528</v>
      </c>
      <c r="AL362" s="545">
        <v>454.09418089989236</v>
      </c>
      <c r="AM362" s="545">
        <v>468.99822610991532</v>
      </c>
      <c r="AN362" s="545">
        <v>483.90227131993822</v>
      </c>
      <c r="AO362" s="545">
        <v>498.80631652996112</v>
      </c>
      <c r="AP362" s="545">
        <v>513.71036173998402</v>
      </c>
      <c r="AQ362" s="545">
        <v>544.80108829175151</v>
      </c>
      <c r="AR362" s="545">
        <v>575.891814843519</v>
      </c>
      <c r="AS362" s="545">
        <v>606.98254139528649</v>
      </c>
      <c r="AT362" s="545">
        <v>638.07326794705398</v>
      </c>
      <c r="AU362" s="545">
        <v>676.32129954416394</v>
      </c>
      <c r="AV362" s="545">
        <v>714.56933114127378</v>
      </c>
      <c r="AW362" s="545">
        <v>752.81736273838362</v>
      </c>
      <c r="AX362" s="545">
        <v>791.06539433549358</v>
      </c>
      <c r="AY362" s="545">
        <v>834.47318771386153</v>
      </c>
      <c r="AZ362" s="545">
        <v>877.88098109222938</v>
      </c>
      <c r="BA362" s="545">
        <v>921.28877447059745</v>
      </c>
      <c r="BB362" s="545">
        <v>964.69656784896529</v>
      </c>
      <c r="BC362" s="545">
        <v>1028.9957725996621</v>
      </c>
      <c r="BD362" s="545">
        <v>1093.2949773503587</v>
      </c>
      <c r="BE362" s="545">
        <v>1157.5941821010554</v>
      </c>
      <c r="BF362" s="545">
        <v>1221.8933868517522</v>
      </c>
      <c r="BG362" s="545">
        <v>1254.7308244774663</v>
      </c>
      <c r="BH362" s="545">
        <v>1287.5682621031806</v>
      </c>
      <c r="BI362" s="545">
        <v>1320.4056997288949</v>
      </c>
      <c r="BJ362" s="545">
        <v>1353.243137354609</v>
      </c>
      <c r="BK362" s="545">
        <v>1377.3193847233256</v>
      </c>
      <c r="BL362" s="545">
        <v>1401.395632092042</v>
      </c>
      <c r="BM362" s="545">
        <v>1425.4718794607584</v>
      </c>
      <c r="BN362" s="545">
        <v>1449.548126829475</v>
      </c>
      <c r="BO362" s="545">
        <v>1514.1300675795731</v>
      </c>
      <c r="BP362" s="545">
        <v>1578.7120083296711</v>
      </c>
      <c r="BQ362" s="545">
        <v>1643.2939490797692</v>
      </c>
      <c r="BR362" s="545">
        <v>1707.8758898298672</v>
      </c>
      <c r="BS362" s="545">
        <v>1751.6424543298892</v>
      </c>
      <c r="BT362" s="545">
        <v>1795.4090188299112</v>
      </c>
      <c r="BU362" s="545">
        <v>1839.1755833299333</v>
      </c>
      <c r="BV362" s="545">
        <v>1882.9421478299553</v>
      </c>
      <c r="BW362" s="545">
        <v>1889.9792396088303</v>
      </c>
      <c r="BX362" s="545">
        <v>1897.0163313877056</v>
      </c>
      <c r="BY362" s="545">
        <v>1904.0534231665806</v>
      </c>
      <c r="BZ362" s="545">
        <v>1911.0905149454557</v>
      </c>
      <c r="CA362" s="545">
        <v>1936.2530026108241</v>
      </c>
      <c r="CB362" s="545">
        <v>1961.4154902761925</v>
      </c>
      <c r="CC362" s="545">
        <v>1986.5779779415609</v>
      </c>
      <c r="CD362" s="545">
        <v>2011.7404656069293</v>
      </c>
      <c r="CE362" s="545">
        <v>2034.5881735418195</v>
      </c>
      <c r="CF362" s="545">
        <v>2057.4358814767097</v>
      </c>
      <c r="CG362" s="545">
        <v>2080.2835894115997</v>
      </c>
      <c r="CH362" s="545">
        <v>2103.1312973464901</v>
      </c>
      <c r="CI362" s="545">
        <v>2100.8052905803288</v>
      </c>
      <c r="CJ362" s="545">
        <v>2098.4792838141675</v>
      </c>
      <c r="CK362" s="545">
        <v>2096.1532770480067</v>
      </c>
      <c r="CL362" s="545">
        <v>2093.8272702818454</v>
      </c>
      <c r="CM362" s="545">
        <v>2130.5644258450948</v>
      </c>
      <c r="CN362" s="545">
        <v>2167.3015814083446</v>
      </c>
      <c r="CO362" s="545">
        <v>2204.0387369715941</v>
      </c>
      <c r="CP362" s="545">
        <v>2240.7758925348435</v>
      </c>
      <c r="CQ362" s="545">
        <v>2261.6584924742683</v>
      </c>
      <c r="CR362" s="545">
        <v>2282.5410924136927</v>
      </c>
      <c r="CS362" s="545">
        <v>2303.4236923531171</v>
      </c>
      <c r="CT362" s="545">
        <v>2324.3062922925419</v>
      </c>
      <c r="CU362" s="545">
        <v>2369.8654150807947</v>
      </c>
      <c r="CV362" s="545">
        <v>2415.4245378690475</v>
      </c>
      <c r="CW362" s="545">
        <v>2460.9836606573008</v>
      </c>
      <c r="CX362" s="545">
        <v>2506.5427834455536</v>
      </c>
      <c r="CY362" s="545">
        <v>2513.7778866562521</v>
      </c>
      <c r="CZ362" s="545">
        <v>2521.0129898669502</v>
      </c>
      <c r="DA362" s="545">
        <v>2528.2480930776487</v>
      </c>
      <c r="DB362" s="545">
        <v>2535.4831962883472</v>
      </c>
      <c r="DC362" s="545"/>
      <c r="DD362" s="545"/>
      <c r="DE362" s="545"/>
      <c r="DF362" s="545"/>
      <c r="DG362" s="545"/>
      <c r="DH362" s="545"/>
      <c r="DI362" s="545"/>
      <c r="DJ362" s="545"/>
      <c r="DK362" s="545"/>
      <c r="DL362" s="545"/>
      <c r="DM362" s="545"/>
      <c r="DN362" s="545"/>
      <c r="DO362" s="545"/>
      <c r="DP362" s="545"/>
      <c r="DQ362" s="545"/>
      <c r="DR362" s="545"/>
      <c r="DS362" s="545"/>
      <c r="DT362" s="545"/>
      <c r="DU362" s="545"/>
      <c r="DV362" s="545"/>
      <c r="DW362" s="545"/>
      <c r="DX362" s="545"/>
      <c r="DY362" s="545"/>
      <c r="DZ362" s="545"/>
    </row>
    <row r="363" spans="2:130">
      <c r="B363" s="543" t="s">
        <v>933</v>
      </c>
      <c r="C363" s="540"/>
      <c r="D363" s="545"/>
      <c r="E363" s="545"/>
      <c r="F363" s="545"/>
      <c r="G363" s="545"/>
      <c r="H363" s="545"/>
      <c r="I363" s="545"/>
      <c r="J363" s="545"/>
      <c r="K363" s="545"/>
      <c r="L363" s="545"/>
      <c r="M363" s="545"/>
      <c r="N363" s="545"/>
      <c r="O363" s="545"/>
      <c r="P363" s="545"/>
      <c r="Q363" s="545"/>
      <c r="R363" s="545"/>
      <c r="S363" s="545"/>
      <c r="T363" s="545"/>
      <c r="U363" s="545"/>
      <c r="V363" s="545">
        <v>60.015266711002852</v>
      </c>
      <c r="W363" s="545">
        <v>58.895418229613128</v>
      </c>
      <c r="X363" s="545">
        <v>57.775569748223404</v>
      </c>
      <c r="Y363" s="545">
        <v>56.655721266833673</v>
      </c>
      <c r="Z363" s="545">
        <v>55.535872785443949</v>
      </c>
      <c r="AA363" s="545">
        <v>54.68917809877744</v>
      </c>
      <c r="AB363" s="545">
        <v>53.842483412110937</v>
      </c>
      <c r="AC363" s="545">
        <v>52.995788725444434</v>
      </c>
      <c r="AD363" s="545">
        <v>52.149094038777925</v>
      </c>
      <c r="AE363" s="545">
        <v>51.856674570407407</v>
      </c>
      <c r="AF363" s="545">
        <v>51.564255102036881</v>
      </c>
      <c r="AG363" s="545">
        <v>51.271835633666356</v>
      </c>
      <c r="AH363" s="545">
        <v>50.979416165295838</v>
      </c>
      <c r="AI363" s="545">
        <v>51.849854014406063</v>
      </c>
      <c r="AJ363" s="545">
        <v>52.720291863516287</v>
      </c>
      <c r="AK363" s="545">
        <v>53.590729712626512</v>
      </c>
      <c r="AL363" s="545">
        <v>54.461167561736737</v>
      </c>
      <c r="AM363" s="545">
        <v>55.861852809791344</v>
      </c>
      <c r="AN363" s="545">
        <v>57.262538057845944</v>
      </c>
      <c r="AO363" s="545">
        <v>58.663223305900551</v>
      </c>
      <c r="AP363" s="545">
        <v>60.063908553955159</v>
      </c>
      <c r="AQ363" s="545">
        <v>63.230702698229294</v>
      </c>
      <c r="AR363" s="545">
        <v>66.397496842503443</v>
      </c>
      <c r="AS363" s="545">
        <v>69.564290986777593</v>
      </c>
      <c r="AT363" s="545">
        <v>72.731085131051728</v>
      </c>
      <c r="AU363" s="545">
        <v>76.524694301847845</v>
      </c>
      <c r="AV363" s="545">
        <v>80.318303472643947</v>
      </c>
      <c r="AW363" s="545">
        <v>84.111912643440064</v>
      </c>
      <c r="AX363" s="545">
        <v>87.905521814236181</v>
      </c>
      <c r="AY363" s="545">
        <v>92.05609441002423</v>
      </c>
      <c r="AZ363" s="545">
        <v>96.206667005812264</v>
      </c>
      <c r="BA363" s="545">
        <v>100.3572396016003</v>
      </c>
      <c r="BB363" s="545">
        <v>104.50781219738835</v>
      </c>
      <c r="BC363" s="545">
        <v>110.642436595875</v>
      </c>
      <c r="BD363" s="545">
        <v>116.77706099436166</v>
      </c>
      <c r="BE363" s="545">
        <v>122.91168539284831</v>
      </c>
      <c r="BF363" s="545">
        <v>129.04630979133498</v>
      </c>
      <c r="BG363" s="545">
        <v>131.61704986177332</v>
      </c>
      <c r="BH363" s="545">
        <v>134.18778993221167</v>
      </c>
      <c r="BI363" s="545">
        <v>136.75853000265002</v>
      </c>
      <c r="BJ363" s="545">
        <v>139.32927007308837</v>
      </c>
      <c r="BK363" s="545">
        <v>140.87115077889996</v>
      </c>
      <c r="BL363" s="545">
        <v>142.41303148471152</v>
      </c>
      <c r="BM363" s="545">
        <v>143.95491219052309</v>
      </c>
      <c r="BN363" s="545">
        <v>145.49679289633468</v>
      </c>
      <c r="BO363" s="545">
        <v>150.90287510331996</v>
      </c>
      <c r="BP363" s="545">
        <v>156.30895731030523</v>
      </c>
      <c r="BQ363" s="545">
        <v>161.71503951729048</v>
      </c>
      <c r="BR363" s="545">
        <v>167.12112172427575</v>
      </c>
      <c r="BS363" s="545">
        <v>170.24703782874482</v>
      </c>
      <c r="BT363" s="545">
        <v>173.37295393321392</v>
      </c>
      <c r="BU363" s="545">
        <v>176.49887003768302</v>
      </c>
      <c r="BV363" s="545">
        <v>179.62478614215209</v>
      </c>
      <c r="BW363" s="545">
        <v>179.21731540940561</v>
      </c>
      <c r="BX363" s="545">
        <v>178.80984467665911</v>
      </c>
      <c r="BY363" s="545">
        <v>178.40237394391264</v>
      </c>
      <c r="BZ363" s="545">
        <v>177.99490321116616</v>
      </c>
      <c r="CA363" s="545">
        <v>179.23047780307093</v>
      </c>
      <c r="CB363" s="545">
        <v>180.46605239497569</v>
      </c>
      <c r="CC363" s="545">
        <v>181.70162698688048</v>
      </c>
      <c r="CD363" s="545">
        <v>182.93720157878525</v>
      </c>
      <c r="CE363" s="545">
        <v>183.88701541745735</v>
      </c>
      <c r="CF363" s="545">
        <v>184.83682925612942</v>
      </c>
      <c r="CG363" s="545">
        <v>185.78664309480152</v>
      </c>
      <c r="CH363" s="545">
        <v>186.73645693347362</v>
      </c>
      <c r="CI363" s="545">
        <v>185.43833253839389</v>
      </c>
      <c r="CJ363" s="545">
        <v>184.14020814331417</v>
      </c>
      <c r="CK363" s="545">
        <v>182.84208374823442</v>
      </c>
      <c r="CL363" s="545">
        <v>181.54395935315469</v>
      </c>
      <c r="CM363" s="545">
        <v>183.58845895200497</v>
      </c>
      <c r="CN363" s="545">
        <v>185.63295855085525</v>
      </c>
      <c r="CO363" s="545">
        <v>187.67745814970553</v>
      </c>
      <c r="CP363" s="545">
        <v>189.72195774855581</v>
      </c>
      <c r="CQ363" s="545">
        <v>190.34888453165357</v>
      </c>
      <c r="CR363" s="545">
        <v>190.97581131475133</v>
      </c>
      <c r="CS363" s="545">
        <v>191.60273809784908</v>
      </c>
      <c r="CT363" s="545">
        <v>192.22966488094684</v>
      </c>
      <c r="CU363" s="545">
        <v>194.8053366655777</v>
      </c>
      <c r="CV363" s="545">
        <v>197.38100845020855</v>
      </c>
      <c r="CW363" s="545">
        <v>199.95668023483941</v>
      </c>
      <c r="CX363" s="545">
        <v>202.53235201947027</v>
      </c>
      <c r="CY363" s="545">
        <v>201.94919575976928</v>
      </c>
      <c r="CZ363" s="545">
        <v>201.36603950006833</v>
      </c>
      <c r="DA363" s="545">
        <v>200.78288324036737</v>
      </c>
      <c r="DB363" s="545">
        <v>200.19972698066638</v>
      </c>
      <c r="DC363" s="545"/>
      <c r="DD363" s="545"/>
      <c r="DE363" s="545"/>
      <c r="DF363" s="545"/>
      <c r="DG363" s="545"/>
      <c r="DH363" s="545"/>
      <c r="DI363" s="545"/>
      <c r="DJ363" s="545"/>
      <c r="DK363" s="545"/>
      <c r="DL363" s="545"/>
      <c r="DM363" s="545"/>
      <c r="DN363" s="545"/>
      <c r="DO363" s="545"/>
      <c r="DP363" s="545"/>
      <c r="DQ363" s="545"/>
      <c r="DR363" s="545"/>
      <c r="DS363" s="545"/>
      <c r="DT363" s="545"/>
      <c r="DU363" s="545"/>
      <c r="DV363" s="545"/>
      <c r="DW363" s="545"/>
      <c r="DX363" s="545"/>
      <c r="DY363" s="545"/>
      <c r="DZ363" s="545"/>
    </row>
    <row r="364" spans="2:130">
      <c r="B364" s="539" t="s">
        <v>1069</v>
      </c>
      <c r="C364" s="540"/>
      <c r="D364" s="545"/>
      <c r="E364" s="545"/>
      <c r="F364" s="545"/>
      <c r="G364" s="545"/>
      <c r="H364" s="545"/>
      <c r="I364" s="545"/>
      <c r="J364" s="545"/>
      <c r="K364" s="545"/>
      <c r="L364" s="545"/>
      <c r="M364" s="545"/>
      <c r="N364" s="545"/>
      <c r="O364" s="545"/>
      <c r="P364" s="545"/>
      <c r="Q364" s="545"/>
      <c r="R364" s="545"/>
      <c r="S364" s="545"/>
      <c r="T364" s="545"/>
      <c r="U364" s="545"/>
      <c r="V364" s="545">
        <v>-2.7125671467932726</v>
      </c>
      <c r="W364" s="545">
        <v>-3.3607456086250487</v>
      </c>
      <c r="X364" s="545">
        <v>-4.0089240704568248</v>
      </c>
      <c r="Y364" s="545">
        <v>-4.6571025322886008</v>
      </c>
      <c r="Z364" s="545">
        <v>-5.3052809941203769</v>
      </c>
      <c r="AA364" s="545">
        <v>-5.7082441976953193</v>
      </c>
      <c r="AB364" s="545">
        <v>-6.1112074012702617</v>
      </c>
      <c r="AC364" s="545">
        <v>-6.5141706048452033</v>
      </c>
      <c r="AD364" s="545">
        <v>-6.9171338084201457</v>
      </c>
      <c r="AE364" s="545">
        <v>-6.8525025353132722</v>
      </c>
      <c r="AF364" s="545">
        <v>-6.7878712622063979</v>
      </c>
      <c r="AG364" s="545">
        <v>-6.7232399890995254</v>
      </c>
      <c r="AH364" s="545">
        <v>-6.658608715992651</v>
      </c>
      <c r="AI364" s="545">
        <v>-7.4963956182168143</v>
      </c>
      <c r="AJ364" s="545">
        <v>-8.3341825204409758</v>
      </c>
      <c r="AK364" s="545">
        <v>-9.1719694226651391</v>
      </c>
      <c r="AL364" s="545">
        <v>-10.009756324889302</v>
      </c>
      <c r="AM364" s="545">
        <v>-10.206471899452081</v>
      </c>
      <c r="AN364" s="545">
        <v>-10.40318747401486</v>
      </c>
      <c r="AO364" s="545">
        <v>-10.599903048577641</v>
      </c>
      <c r="AP364" s="545">
        <v>-10.79661862314042</v>
      </c>
      <c r="AQ364" s="545">
        <v>-10.131606300275417</v>
      </c>
      <c r="AR364" s="545">
        <v>-9.4665939774104135</v>
      </c>
      <c r="AS364" s="545">
        <v>-8.8015816545454104</v>
      </c>
      <c r="AT364" s="545">
        <v>-8.1365693316804073</v>
      </c>
      <c r="AU364" s="545">
        <v>-8.0931366079271285</v>
      </c>
      <c r="AV364" s="545">
        <v>-8.049703884173848</v>
      </c>
      <c r="AW364" s="545">
        <v>-8.0062711604205692</v>
      </c>
      <c r="AX364" s="545">
        <v>-7.9628384366672895</v>
      </c>
      <c r="AY364" s="545">
        <v>-7.0047554644167871</v>
      </c>
      <c r="AZ364" s="545">
        <v>-6.0466724921662856</v>
      </c>
      <c r="BA364" s="545">
        <v>-5.088589519915784</v>
      </c>
      <c r="BB364" s="545">
        <v>-4.1305065476652825</v>
      </c>
      <c r="BC364" s="545">
        <v>-5.0142614219824546</v>
      </c>
      <c r="BD364" s="545">
        <v>-5.8980162962996268</v>
      </c>
      <c r="BE364" s="545">
        <v>-6.7817711706167998</v>
      </c>
      <c r="BF364" s="545">
        <v>-7.6655260449339711</v>
      </c>
      <c r="BG364" s="545">
        <v>-7.6159996679935613</v>
      </c>
      <c r="BH364" s="545">
        <v>-7.5664732910531516</v>
      </c>
      <c r="BI364" s="545">
        <v>-7.5169469141127419</v>
      </c>
      <c r="BJ364" s="545">
        <v>-7.4674205371723312</v>
      </c>
      <c r="BK364" s="545">
        <v>-7.5374290664971593</v>
      </c>
      <c r="BL364" s="545">
        <v>-7.6074375958219864</v>
      </c>
      <c r="BM364" s="545">
        <v>-7.6774461251468145</v>
      </c>
      <c r="BN364" s="545">
        <v>-7.7474546544716425</v>
      </c>
      <c r="BO364" s="545">
        <v>-8.2220354046494819</v>
      </c>
      <c r="BP364" s="545">
        <v>-8.6966161548273195</v>
      </c>
      <c r="BQ364" s="545">
        <v>-9.1711969050051572</v>
      </c>
      <c r="BR364" s="545">
        <v>-9.6457776551829966</v>
      </c>
      <c r="BS364" s="545">
        <v>-12.888450730772668</v>
      </c>
      <c r="BT364" s="545">
        <v>-16.131123806362339</v>
      </c>
      <c r="BU364" s="545">
        <v>-19.373796881952011</v>
      </c>
      <c r="BV364" s="545">
        <v>-22.616469957541682</v>
      </c>
      <c r="BW364" s="545">
        <v>-25.210387489917341</v>
      </c>
      <c r="BX364" s="545">
        <v>-27.804305022293001</v>
      </c>
      <c r="BY364" s="545">
        <v>-30.39822255466866</v>
      </c>
      <c r="BZ364" s="545">
        <v>-32.992140087044319</v>
      </c>
      <c r="CA364" s="545">
        <v>-33.827802802156512</v>
      </c>
      <c r="CB364" s="545">
        <v>-34.663465517268705</v>
      </c>
      <c r="CC364" s="545">
        <v>-35.499128232380897</v>
      </c>
      <c r="CD364" s="545">
        <v>-36.33479094749309</v>
      </c>
      <c r="CE364" s="545">
        <v>-33.910731490648608</v>
      </c>
      <c r="CF364" s="545">
        <v>-31.48667203380413</v>
      </c>
      <c r="CG364" s="545">
        <v>-29.062612576959648</v>
      </c>
      <c r="CH364" s="545">
        <v>-26.638553120115169</v>
      </c>
      <c r="CI364" s="545">
        <v>-36.849032019000312</v>
      </c>
      <c r="CJ364" s="545">
        <v>-47.059510917885461</v>
      </c>
      <c r="CK364" s="545">
        <v>-57.269989816770604</v>
      </c>
      <c r="CL364" s="545">
        <v>-67.480468715655746</v>
      </c>
      <c r="CM364" s="545">
        <v>-65.73928447810377</v>
      </c>
      <c r="CN364" s="545">
        <v>-63.998100240551793</v>
      </c>
      <c r="CO364" s="545">
        <v>-62.256916002999816</v>
      </c>
      <c r="CP364" s="545">
        <v>-60.515731765447839</v>
      </c>
      <c r="CQ364" s="545">
        <v>-64.097673565020614</v>
      </c>
      <c r="CR364" s="545">
        <v>-67.679615364593388</v>
      </c>
      <c r="CS364" s="545">
        <v>-71.261557164166163</v>
      </c>
      <c r="CT364" s="545">
        <v>-74.843498963738924</v>
      </c>
      <c r="CU364" s="545">
        <v>-74.309527231411522</v>
      </c>
      <c r="CV364" s="545">
        <v>-73.775555499084106</v>
      </c>
      <c r="CW364" s="545">
        <v>-73.24158376675669</v>
      </c>
      <c r="CX364" s="545">
        <v>-72.707612034429289</v>
      </c>
      <c r="CY364" s="545">
        <v>-64.729203664064769</v>
      </c>
      <c r="CZ364" s="545">
        <v>-56.750795293700264</v>
      </c>
      <c r="DA364" s="545">
        <v>-48.772386923335745</v>
      </c>
      <c r="DB364" s="545">
        <v>-40.793978552971232</v>
      </c>
      <c r="DC364" s="545"/>
      <c r="DD364" s="545"/>
      <c r="DE364" s="545"/>
      <c r="DF364" s="545"/>
      <c r="DG364" s="545"/>
      <c r="DH364" s="545"/>
      <c r="DI364" s="545"/>
      <c r="DJ364" s="545"/>
      <c r="DK364" s="545"/>
      <c r="DL364" s="545"/>
      <c r="DM364" s="545"/>
      <c r="DN364" s="545"/>
      <c r="DO364" s="545"/>
      <c r="DP364" s="545"/>
      <c r="DQ364" s="545"/>
      <c r="DR364" s="545"/>
      <c r="DS364" s="545"/>
      <c r="DT364" s="545"/>
      <c r="DU364" s="545"/>
      <c r="DV364" s="545"/>
      <c r="DW364" s="545"/>
      <c r="DX364" s="545"/>
      <c r="DY364" s="545"/>
      <c r="DZ364" s="545"/>
    </row>
    <row r="365" spans="2:130">
      <c r="B365" s="539" t="s">
        <v>1068</v>
      </c>
      <c r="C365" s="540"/>
      <c r="D365" s="545"/>
      <c r="E365" s="545"/>
      <c r="F365" s="545"/>
      <c r="G365" s="545"/>
      <c r="H365" s="545"/>
      <c r="I365" s="545"/>
      <c r="J365" s="545"/>
      <c r="K365" s="545"/>
      <c r="L365" s="545"/>
      <c r="M365" s="545"/>
      <c r="N365" s="545"/>
      <c r="O365" s="545"/>
      <c r="P365" s="545"/>
      <c r="Q365" s="545"/>
      <c r="R365" s="545"/>
      <c r="S365" s="545"/>
      <c r="T365" s="545"/>
      <c r="U365" s="545"/>
      <c r="V365" s="545">
        <v>53.597678962500005</v>
      </c>
      <c r="W365" s="545">
        <v>53.486494276649324</v>
      </c>
      <c r="X365" s="545">
        <v>53.375309590798643</v>
      </c>
      <c r="Y365" s="545">
        <v>53.264124904947963</v>
      </c>
      <c r="Z365" s="545">
        <v>53.152940219097282</v>
      </c>
      <c r="AA365" s="545">
        <v>52.542271730700286</v>
      </c>
      <c r="AB365" s="545">
        <v>51.931603242303289</v>
      </c>
      <c r="AC365" s="545">
        <v>51.320934753906293</v>
      </c>
      <c r="AD365" s="545">
        <v>50.710266265509297</v>
      </c>
      <c r="AE365" s="545">
        <v>51.455650944061517</v>
      </c>
      <c r="AF365" s="545">
        <v>52.20103562261373</v>
      </c>
      <c r="AG365" s="545">
        <v>52.946420301165944</v>
      </c>
      <c r="AH365" s="545">
        <v>53.691804979718164</v>
      </c>
      <c r="AI365" s="545">
        <v>54.861549945431499</v>
      </c>
      <c r="AJ365" s="545">
        <v>56.031294911144833</v>
      </c>
      <c r="AK365" s="545">
        <v>57.201039876858168</v>
      </c>
      <c r="AL365" s="545">
        <v>58.370784842571503</v>
      </c>
      <c r="AM365" s="545">
        <v>60.733148135063644</v>
      </c>
      <c r="AN365" s="545">
        <v>63.095511427555778</v>
      </c>
      <c r="AO365" s="545">
        <v>65.457874720047911</v>
      </c>
      <c r="AP365" s="545">
        <v>67.820238012540059</v>
      </c>
      <c r="AQ365" s="545">
        <v>69.132467016213809</v>
      </c>
      <c r="AR365" s="545">
        <v>70.444696019887559</v>
      </c>
      <c r="AS365" s="545">
        <v>71.756925023561308</v>
      </c>
      <c r="AT365" s="545">
        <v>73.069154027235058</v>
      </c>
      <c r="AU365" s="545">
        <v>79.863138985099582</v>
      </c>
      <c r="AV365" s="545">
        <v>86.65712394296412</v>
      </c>
      <c r="AW365" s="545">
        <v>93.451108900828643</v>
      </c>
      <c r="AX365" s="545">
        <v>100.24509385869317</v>
      </c>
      <c r="AY365" s="545">
        <v>92.820710705725958</v>
      </c>
      <c r="AZ365" s="545">
        <v>85.396327552758734</v>
      </c>
      <c r="BA365" s="545">
        <v>77.971944399791511</v>
      </c>
      <c r="BB365" s="545">
        <v>70.547561246824301</v>
      </c>
      <c r="BC365" s="545">
        <v>73.048052928888239</v>
      </c>
      <c r="BD365" s="545">
        <v>75.548544610952177</v>
      </c>
      <c r="BE365" s="545">
        <v>78.049036293016115</v>
      </c>
      <c r="BF365" s="545">
        <v>80.549527975080068</v>
      </c>
      <c r="BG365" s="545">
        <v>79.904196974492578</v>
      </c>
      <c r="BH365" s="545">
        <v>79.258865973905102</v>
      </c>
      <c r="BI365" s="545">
        <v>78.613534973317627</v>
      </c>
      <c r="BJ365" s="545">
        <v>77.968203972730151</v>
      </c>
      <c r="BK365" s="545">
        <v>101.73124582363155</v>
      </c>
      <c r="BL365" s="545">
        <v>125.49428767453294</v>
      </c>
      <c r="BM365" s="545">
        <v>149.25732952543433</v>
      </c>
      <c r="BN365" s="545">
        <v>173.02037137633573</v>
      </c>
      <c r="BO365" s="545">
        <v>177.6016528989739</v>
      </c>
      <c r="BP365" s="545">
        <v>182.18293442161212</v>
      </c>
      <c r="BQ365" s="545">
        <v>186.76421594425028</v>
      </c>
      <c r="BR365" s="545">
        <v>191.34549746688847</v>
      </c>
      <c r="BS365" s="545">
        <v>181.58548236093708</v>
      </c>
      <c r="BT365" s="545">
        <v>171.82546725498565</v>
      </c>
      <c r="BU365" s="545">
        <v>162.06545214903426</v>
      </c>
      <c r="BV365" s="545">
        <v>152.30543704308286</v>
      </c>
      <c r="BW365" s="545">
        <v>161.16289487627196</v>
      </c>
      <c r="BX365" s="545">
        <v>170.02035270946106</v>
      </c>
      <c r="BY365" s="545">
        <v>178.8778105426502</v>
      </c>
      <c r="BZ365" s="545">
        <v>187.7352683758393</v>
      </c>
      <c r="CA365" s="545">
        <v>185.15447640469375</v>
      </c>
      <c r="CB365" s="545">
        <v>182.57368443354818</v>
      </c>
      <c r="CC365" s="545">
        <v>179.99289246240264</v>
      </c>
      <c r="CD365" s="545">
        <v>177.41210049125709</v>
      </c>
      <c r="CE365" s="545">
        <v>175.79492409619559</v>
      </c>
      <c r="CF365" s="545">
        <v>174.17774770113405</v>
      </c>
      <c r="CG365" s="545">
        <v>172.56057130607255</v>
      </c>
      <c r="CH365" s="545">
        <v>170.94339491101101</v>
      </c>
      <c r="CI365" s="545">
        <v>166.40429025545959</v>
      </c>
      <c r="CJ365" s="545">
        <v>161.86518559990813</v>
      </c>
      <c r="CK365" s="545">
        <v>157.3260809443567</v>
      </c>
      <c r="CL365" s="545">
        <v>152.78697628880525</v>
      </c>
      <c r="CM365" s="545">
        <v>154.71567743106317</v>
      </c>
      <c r="CN365" s="545">
        <v>156.64437857332109</v>
      </c>
      <c r="CO365" s="545">
        <v>158.57307971557898</v>
      </c>
      <c r="CP365" s="545">
        <v>160.50178085783691</v>
      </c>
      <c r="CQ365" s="545">
        <v>169.95579930172499</v>
      </c>
      <c r="CR365" s="545">
        <v>179.40981774561311</v>
      </c>
      <c r="CS365" s="545">
        <v>188.86383618950123</v>
      </c>
      <c r="CT365" s="545">
        <v>198.31785463338932</v>
      </c>
      <c r="CU365" s="545">
        <v>195.12495563816185</v>
      </c>
      <c r="CV365" s="545">
        <v>191.93205664293438</v>
      </c>
      <c r="CW365" s="545">
        <v>188.73915764770692</v>
      </c>
      <c r="CX365" s="545">
        <v>185.54625865247945</v>
      </c>
      <c r="CY365" s="545">
        <v>181.47071149634067</v>
      </c>
      <c r="CZ365" s="545">
        <v>177.39516434020189</v>
      </c>
      <c r="DA365" s="545">
        <v>173.31961718406311</v>
      </c>
      <c r="DB365" s="545">
        <v>169.24407002792432</v>
      </c>
      <c r="DC365" s="545"/>
      <c r="DD365" s="545"/>
      <c r="DE365" s="545"/>
      <c r="DF365" s="545"/>
      <c r="DG365" s="545"/>
      <c r="DH365" s="545"/>
      <c r="DI365" s="545"/>
      <c r="DJ365" s="545"/>
      <c r="DK365" s="545"/>
      <c r="DL365" s="545"/>
      <c r="DM365" s="545"/>
      <c r="DN365" s="545"/>
      <c r="DO365" s="545"/>
      <c r="DP365" s="545"/>
      <c r="DQ365" s="545"/>
      <c r="DR365" s="545"/>
      <c r="DS365" s="545"/>
      <c r="DT365" s="545"/>
      <c r="DU365" s="545"/>
      <c r="DV365" s="545"/>
      <c r="DW365" s="545"/>
      <c r="DX365" s="545"/>
      <c r="DY365" s="545"/>
      <c r="DZ365" s="545"/>
    </row>
    <row r="366" spans="2:130">
      <c r="B366" s="539" t="s">
        <v>1063</v>
      </c>
      <c r="C366" s="545" t="s">
        <v>1076</v>
      </c>
      <c r="D366" s="539"/>
      <c r="E366" s="539"/>
      <c r="F366" s="539"/>
      <c r="G366" s="539"/>
      <c r="H366" s="539"/>
      <c r="I366" s="539"/>
      <c r="J366" s="539"/>
      <c r="K366" s="539"/>
      <c r="L366" s="539"/>
      <c r="M366" s="539"/>
      <c r="N366" s="539"/>
      <c r="O366" s="539"/>
      <c r="P366" s="539"/>
      <c r="Q366" s="539"/>
      <c r="R366" s="539"/>
      <c r="S366" s="539"/>
      <c r="T366" s="539"/>
      <c r="U366" s="539"/>
      <c r="V366" s="539">
        <v>169.5597891354974</v>
      </c>
      <c r="W366" s="539">
        <v>173.72613118187098</v>
      </c>
      <c r="X366" s="539">
        <v>177.89247322824457</v>
      </c>
      <c r="Y366" s="539">
        <v>182.05881527461815</v>
      </c>
      <c r="Z366" s="539">
        <v>186.22515732099171</v>
      </c>
      <c r="AA366" s="539">
        <v>189.98524991188182</v>
      </c>
      <c r="AB366" s="539">
        <v>193.7453425027719</v>
      </c>
      <c r="AC366" s="539">
        <v>197.50543509366202</v>
      </c>
      <c r="AD366" s="539">
        <v>201.26552768455213</v>
      </c>
      <c r="AE366" s="539">
        <v>204.75946744583075</v>
      </c>
      <c r="AF366" s="539">
        <v>208.25340720710938</v>
      </c>
      <c r="AG366" s="539">
        <v>211.74734696838803</v>
      </c>
      <c r="AH366" s="539">
        <v>215.24128672966665</v>
      </c>
      <c r="AI366" s="539">
        <v>228.45047047031244</v>
      </c>
      <c r="AJ366" s="539">
        <v>241.65965421095819</v>
      </c>
      <c r="AK366" s="539">
        <v>254.86883795160395</v>
      </c>
      <c r="AL366" s="539">
        <v>268.07802169224971</v>
      </c>
      <c r="AM366" s="539">
        <v>282.84867345049474</v>
      </c>
      <c r="AN366" s="539">
        <v>297.61932520873978</v>
      </c>
      <c r="AO366" s="539">
        <v>312.38997696698482</v>
      </c>
      <c r="AP366" s="539">
        <v>327.16062872522986</v>
      </c>
      <c r="AQ366" s="539">
        <v>343.48704463086676</v>
      </c>
      <c r="AR366" s="539">
        <v>359.81346053650361</v>
      </c>
      <c r="AS366" s="539">
        <v>376.13987644214046</v>
      </c>
      <c r="AT366" s="539">
        <v>392.46629234777731</v>
      </c>
      <c r="AU366" s="539">
        <v>416.24070682714131</v>
      </c>
      <c r="AV366" s="539">
        <v>440.01512130650525</v>
      </c>
      <c r="AW366" s="539">
        <v>463.78953578586925</v>
      </c>
      <c r="AX366" s="539">
        <v>487.56395026523319</v>
      </c>
      <c r="AY366" s="539">
        <v>507.63739299355507</v>
      </c>
      <c r="AZ366" s="539">
        <v>527.71083572187695</v>
      </c>
      <c r="BA366" s="539">
        <v>547.78427845019883</v>
      </c>
      <c r="BB366" s="539">
        <v>567.85772117852059</v>
      </c>
      <c r="BC366" s="539">
        <v>606.23165120236456</v>
      </c>
      <c r="BD366" s="539">
        <v>644.60558122620853</v>
      </c>
      <c r="BE366" s="539">
        <v>682.9795112500525</v>
      </c>
      <c r="BF366" s="539">
        <v>721.35344127389646</v>
      </c>
      <c r="BG366" s="539">
        <v>746.91521805664502</v>
      </c>
      <c r="BH366" s="539">
        <v>772.47699483939346</v>
      </c>
      <c r="BI366" s="539">
        <v>798.03877162214201</v>
      </c>
      <c r="BJ366" s="539">
        <v>823.60054840489056</v>
      </c>
      <c r="BK366" s="539">
        <v>860.59570741603352</v>
      </c>
      <c r="BL366" s="539">
        <v>897.59086642717637</v>
      </c>
      <c r="BM366" s="539">
        <v>934.58602543831933</v>
      </c>
      <c r="BN366" s="539">
        <v>971.58118444946217</v>
      </c>
      <c r="BO366" s="539">
        <v>1022.3048337003793</v>
      </c>
      <c r="BP366" s="539">
        <v>1073.0284829512962</v>
      </c>
      <c r="BQ366" s="539">
        <v>1123.752132202213</v>
      </c>
      <c r="BR366" s="539">
        <v>1174.4757814531301</v>
      </c>
      <c r="BS366" s="539">
        <v>1200.8688519246696</v>
      </c>
      <c r="BT366" s="539">
        <v>1227.2619223962092</v>
      </c>
      <c r="BU366" s="539">
        <v>1253.6549928677489</v>
      </c>
      <c r="BV366" s="539">
        <v>1280.0480633392883</v>
      </c>
      <c r="BW366" s="539">
        <v>1308.4071044451132</v>
      </c>
      <c r="BX366" s="539">
        <v>1336.7661455509381</v>
      </c>
      <c r="BY366" s="539">
        <v>1365.1251866567629</v>
      </c>
      <c r="BZ366" s="539">
        <v>1393.4842277625878</v>
      </c>
      <c r="CA366" s="539">
        <v>1427.3657649519341</v>
      </c>
      <c r="CB366" s="539">
        <v>1461.2473021412802</v>
      </c>
      <c r="CC366" s="539">
        <v>1495.1288393306261</v>
      </c>
      <c r="CD366" s="539">
        <v>1529.0103765199724</v>
      </c>
      <c r="CE366" s="539">
        <v>1562.6871026935751</v>
      </c>
      <c r="CF366" s="539">
        <v>1596.3638288671777</v>
      </c>
      <c r="CG366" s="539">
        <v>1630.0405550407804</v>
      </c>
      <c r="CH366" s="539">
        <v>1663.7172812143831</v>
      </c>
      <c r="CI366" s="539">
        <v>1695.0083116947217</v>
      </c>
      <c r="CJ366" s="539">
        <v>1726.2993421750605</v>
      </c>
      <c r="CK366" s="539">
        <v>1757.5903726553993</v>
      </c>
      <c r="CL366" s="539">
        <v>1788.8814031357379</v>
      </c>
      <c r="CM366" s="539">
        <v>1847.5472008556992</v>
      </c>
      <c r="CN366" s="539">
        <v>1906.2129985756605</v>
      </c>
      <c r="CO366" s="539">
        <v>1964.8787962956219</v>
      </c>
      <c r="CP366" s="539">
        <v>2023.5445940155832</v>
      </c>
      <c r="CQ366" s="539">
        <v>2067.0967527412949</v>
      </c>
      <c r="CR366" s="539">
        <v>2110.6489114670071</v>
      </c>
      <c r="CS366" s="539">
        <v>2154.2010701927193</v>
      </c>
      <c r="CT366" s="539">
        <v>2197.753228918431</v>
      </c>
      <c r="CU366" s="539">
        <v>2259.2618028883767</v>
      </c>
      <c r="CV366" s="539">
        <v>2320.7703768583224</v>
      </c>
      <c r="CW366" s="539">
        <v>2382.2789508282681</v>
      </c>
      <c r="CX366" s="539">
        <v>2443.7875247982138</v>
      </c>
      <c r="CY366" s="539">
        <v>2477.3130876210389</v>
      </c>
      <c r="CZ366" s="539">
        <v>2510.838650443864</v>
      </c>
      <c r="DA366" s="539">
        <v>2544.3642132666896</v>
      </c>
      <c r="DB366" s="539">
        <v>2577.8897760895147</v>
      </c>
      <c r="DC366" s="539"/>
      <c r="DD366" s="539"/>
      <c r="DE366" s="539"/>
      <c r="DF366" s="539"/>
      <c r="DG366" s="539"/>
      <c r="DH366" s="539"/>
      <c r="DI366" s="539"/>
      <c r="DJ366" s="539"/>
      <c r="DK366" s="539"/>
      <c r="DL366" s="539"/>
      <c r="DM366" s="539"/>
      <c r="DN366" s="539"/>
      <c r="DO366" s="539"/>
      <c r="DP366" s="539"/>
      <c r="DQ366" s="539"/>
      <c r="DR366" s="539"/>
      <c r="DS366" s="539"/>
      <c r="DT366" s="539"/>
      <c r="DU366" s="539"/>
      <c r="DV366" s="539"/>
      <c r="DW366" s="539"/>
      <c r="DX366" s="539"/>
      <c r="DY366" s="539"/>
      <c r="DZ366" s="539"/>
    </row>
    <row r="367" spans="2:130">
      <c r="B367" s="539" t="s">
        <v>934</v>
      </c>
      <c r="C367" s="540"/>
      <c r="D367" s="545"/>
      <c r="E367" s="545"/>
      <c r="F367" s="545"/>
      <c r="G367" s="545"/>
      <c r="H367" s="545"/>
      <c r="I367" s="545"/>
      <c r="J367" s="545"/>
      <c r="K367" s="545"/>
      <c r="L367" s="545"/>
      <c r="M367" s="545"/>
      <c r="N367" s="545"/>
      <c r="O367" s="545"/>
      <c r="P367" s="545"/>
      <c r="Q367" s="545"/>
      <c r="R367" s="545"/>
      <c r="S367" s="545"/>
      <c r="T367" s="545"/>
      <c r="U367" s="545"/>
      <c r="V367" s="545">
        <v>484.45654038713548</v>
      </c>
      <c r="W367" s="545">
        <v>492.665431207707</v>
      </c>
      <c r="X367" s="545">
        <v>500.87432202827847</v>
      </c>
      <c r="Y367" s="545">
        <v>509.08321284884988</v>
      </c>
      <c r="Z367" s="545">
        <v>517.29210366942141</v>
      </c>
      <c r="AA367" s="545">
        <v>527.73680531078276</v>
      </c>
      <c r="AB367" s="545">
        <v>538.18150695214422</v>
      </c>
      <c r="AC367" s="545">
        <v>548.62620859350568</v>
      </c>
      <c r="AD367" s="545">
        <v>559.07091023486703</v>
      </c>
      <c r="AE367" s="545">
        <v>577.56883468325816</v>
      </c>
      <c r="AF367" s="545">
        <v>596.06675913164918</v>
      </c>
      <c r="AG367" s="545">
        <v>614.5646835800402</v>
      </c>
      <c r="AH367" s="545">
        <v>633.06260802843133</v>
      </c>
      <c r="AI367" s="545">
        <v>638.25916437025626</v>
      </c>
      <c r="AJ367" s="545">
        <v>643.45572071208119</v>
      </c>
      <c r="AK367" s="545">
        <v>648.65227705390612</v>
      </c>
      <c r="AL367" s="545">
        <v>653.84883339573105</v>
      </c>
      <c r="AM367" s="545">
        <v>672.1425298941482</v>
      </c>
      <c r="AN367" s="545">
        <v>690.43622639256535</v>
      </c>
      <c r="AO367" s="545">
        <v>708.72992289098249</v>
      </c>
      <c r="AP367" s="545">
        <v>727.02361938939964</v>
      </c>
      <c r="AQ367" s="545">
        <v>741.50086071593842</v>
      </c>
      <c r="AR367" s="545">
        <v>755.97810204247708</v>
      </c>
      <c r="AS367" s="545">
        <v>770.45534336901596</v>
      </c>
      <c r="AT367" s="545">
        <v>784.93258469555462</v>
      </c>
      <c r="AU367" s="545">
        <v>827.7013749261921</v>
      </c>
      <c r="AV367" s="545">
        <v>870.47016515682947</v>
      </c>
      <c r="AW367" s="545">
        <v>913.23895538746683</v>
      </c>
      <c r="AX367" s="545">
        <v>956.00774561810431</v>
      </c>
      <c r="AY367" s="545">
        <v>966.06621323924514</v>
      </c>
      <c r="AZ367" s="545">
        <v>976.12468086038598</v>
      </c>
      <c r="BA367" s="545">
        <v>986.18314848152693</v>
      </c>
      <c r="BB367" s="545">
        <v>996.24161610266776</v>
      </c>
      <c r="BC367" s="545">
        <v>1020.4211519534767</v>
      </c>
      <c r="BD367" s="545">
        <v>1044.6006878042858</v>
      </c>
      <c r="BE367" s="545">
        <v>1068.7802236550947</v>
      </c>
      <c r="BF367" s="545">
        <v>1092.9597595059038</v>
      </c>
      <c r="BG367" s="545">
        <v>1113.8628726311745</v>
      </c>
      <c r="BH367" s="545">
        <v>1134.7659857564452</v>
      </c>
      <c r="BI367" s="545">
        <v>1155.6690988817159</v>
      </c>
      <c r="BJ367" s="545">
        <v>1176.5722120069865</v>
      </c>
      <c r="BK367" s="545">
        <v>1215.1624413509462</v>
      </c>
      <c r="BL367" s="545">
        <v>1253.7526706949056</v>
      </c>
      <c r="BM367" s="545">
        <v>1292.3429000388653</v>
      </c>
      <c r="BN367" s="545">
        <v>1330.933129382825</v>
      </c>
      <c r="BO367" s="545">
        <v>1374.6343923746604</v>
      </c>
      <c r="BP367" s="545">
        <v>1418.3356553664958</v>
      </c>
      <c r="BQ367" s="545">
        <v>1462.0369183583311</v>
      </c>
      <c r="BR367" s="545">
        <v>1505.7381813501668</v>
      </c>
      <c r="BS367" s="545">
        <v>1524.3801987716647</v>
      </c>
      <c r="BT367" s="545">
        <v>1543.0222161931624</v>
      </c>
      <c r="BU367" s="545">
        <v>1561.6642336146606</v>
      </c>
      <c r="BV367" s="545">
        <v>1580.3062510361583</v>
      </c>
      <c r="BW367" s="545">
        <v>1599.9571370159842</v>
      </c>
      <c r="BX367" s="545">
        <v>1619.6080229958102</v>
      </c>
      <c r="BY367" s="545">
        <v>1639.2589089756361</v>
      </c>
      <c r="BZ367" s="545">
        <v>1658.9097949554618</v>
      </c>
      <c r="CA367" s="545">
        <v>1678.5602940915887</v>
      </c>
      <c r="CB367" s="545">
        <v>1698.2107932277154</v>
      </c>
      <c r="CC367" s="545">
        <v>1717.861292363842</v>
      </c>
      <c r="CD367" s="545">
        <v>1737.5117914999687</v>
      </c>
      <c r="CE367" s="545">
        <v>1775.7807985154263</v>
      </c>
      <c r="CF367" s="545">
        <v>1814.049805530884</v>
      </c>
      <c r="CG367" s="545">
        <v>1852.3188125463416</v>
      </c>
      <c r="CH367" s="545">
        <v>1890.5878195617991</v>
      </c>
      <c r="CI367" s="545">
        <v>1904.0499416104085</v>
      </c>
      <c r="CJ367" s="545">
        <v>1917.5120636590177</v>
      </c>
      <c r="CK367" s="545">
        <v>1930.9741857076272</v>
      </c>
      <c r="CL367" s="545">
        <v>1944.4363077562366</v>
      </c>
      <c r="CM367" s="545">
        <v>1964.2133793210733</v>
      </c>
      <c r="CN367" s="545">
        <v>1983.9904508859099</v>
      </c>
      <c r="CO367" s="545">
        <v>2003.7675224507466</v>
      </c>
      <c r="CP367" s="545">
        <v>2023.5445940155832</v>
      </c>
      <c r="CQ367" s="545">
        <v>2072.6466346325033</v>
      </c>
      <c r="CR367" s="545">
        <v>2121.7486752494233</v>
      </c>
      <c r="CS367" s="545">
        <v>2170.8507158663433</v>
      </c>
      <c r="CT367" s="545">
        <v>2219.9527564832638</v>
      </c>
      <c r="CU367" s="545">
        <v>2263.9320979502454</v>
      </c>
      <c r="CV367" s="545">
        <v>2307.9114394172266</v>
      </c>
      <c r="CW367" s="545">
        <v>2351.8907808842082</v>
      </c>
      <c r="CX367" s="545">
        <v>2395.8701223511898</v>
      </c>
      <c r="CY367" s="545">
        <v>2382.7866317837365</v>
      </c>
      <c r="CZ367" s="545">
        <v>2369.7031412162833</v>
      </c>
      <c r="DA367" s="545">
        <v>2356.61965064883</v>
      </c>
      <c r="DB367" s="545">
        <v>2343.5361600813767</v>
      </c>
      <c r="DC367" s="545"/>
      <c r="DD367" s="545"/>
      <c r="DE367" s="545"/>
      <c r="DF367" s="545"/>
      <c r="DG367" s="545"/>
      <c r="DH367" s="545"/>
      <c r="DI367" s="545"/>
      <c r="DJ367" s="545"/>
      <c r="DK367" s="545"/>
      <c r="DL367" s="545"/>
      <c r="DM367" s="545"/>
      <c r="DN367" s="545"/>
      <c r="DO367" s="545"/>
      <c r="DP367" s="545"/>
      <c r="DQ367" s="545"/>
      <c r="DR367" s="545"/>
      <c r="DS367" s="545"/>
      <c r="DT367" s="545"/>
      <c r="DU367" s="545"/>
      <c r="DV367" s="545"/>
      <c r="DW367" s="545"/>
      <c r="DX367" s="545"/>
      <c r="DY367" s="545"/>
      <c r="DZ367" s="545"/>
    </row>
    <row r="368" spans="2:130">
      <c r="B368" s="539" t="s">
        <v>1064</v>
      </c>
      <c r="C368" s="540"/>
      <c r="D368" s="545"/>
      <c r="E368" s="545"/>
      <c r="F368" s="545"/>
      <c r="G368" s="545"/>
      <c r="H368" s="545"/>
      <c r="I368" s="545"/>
      <c r="J368" s="545"/>
      <c r="K368" s="545"/>
      <c r="L368" s="545"/>
      <c r="M368" s="545"/>
      <c r="N368" s="545"/>
      <c r="O368" s="545"/>
      <c r="P368" s="545"/>
      <c r="Q368" s="545"/>
      <c r="R368" s="545"/>
      <c r="S368" s="545"/>
      <c r="T368" s="545"/>
      <c r="U368" s="545"/>
      <c r="V368" s="545">
        <v>484.45654038713548</v>
      </c>
      <c r="W368" s="545">
        <v>492.665431207707</v>
      </c>
      <c r="X368" s="545">
        <v>500.87432202827847</v>
      </c>
      <c r="Y368" s="545">
        <v>509.08321284884988</v>
      </c>
      <c r="Z368" s="545">
        <v>517.29210366942141</v>
      </c>
      <c r="AA368" s="545">
        <v>527.73680531078276</v>
      </c>
      <c r="AB368" s="545">
        <v>538.18150695214422</v>
      </c>
      <c r="AC368" s="545">
        <v>548.62620859350568</v>
      </c>
      <c r="AD368" s="545">
        <v>559.07091023486703</v>
      </c>
      <c r="AE368" s="545">
        <v>577.56883468325816</v>
      </c>
      <c r="AF368" s="545">
        <v>596.06675913164918</v>
      </c>
      <c r="AG368" s="545">
        <v>614.5646835800402</v>
      </c>
      <c r="AH368" s="545">
        <v>633.06260802843133</v>
      </c>
      <c r="AI368" s="545">
        <v>638.25916437025626</v>
      </c>
      <c r="AJ368" s="545">
        <v>643.45572071208119</v>
      </c>
      <c r="AK368" s="545">
        <v>648.65227705390612</v>
      </c>
      <c r="AL368" s="545">
        <v>653.84883339573105</v>
      </c>
      <c r="AM368" s="545">
        <v>672.1425298941482</v>
      </c>
      <c r="AN368" s="545">
        <v>690.43622639256535</v>
      </c>
      <c r="AO368" s="545">
        <v>708.72992289098249</v>
      </c>
      <c r="AP368" s="545">
        <v>727.02361938939964</v>
      </c>
      <c r="AQ368" s="545">
        <v>741.50086071593842</v>
      </c>
      <c r="AR368" s="545">
        <v>755.97810204247708</v>
      </c>
      <c r="AS368" s="545">
        <v>770.45534336901596</v>
      </c>
      <c r="AT368" s="545">
        <v>784.93258469555462</v>
      </c>
      <c r="AU368" s="545">
        <v>827.7013749261921</v>
      </c>
      <c r="AV368" s="545">
        <v>870.47016515682947</v>
      </c>
      <c r="AW368" s="545">
        <v>913.23895538746683</v>
      </c>
      <c r="AX368" s="545">
        <v>956.00774561810431</v>
      </c>
      <c r="AY368" s="545">
        <v>966.06621323924514</v>
      </c>
      <c r="AZ368" s="545">
        <v>976.12468086038598</v>
      </c>
      <c r="BA368" s="545">
        <v>986.18314848152693</v>
      </c>
      <c r="BB368" s="545">
        <v>996.24161610266776</v>
      </c>
      <c r="BC368" s="545">
        <v>1020.4211519534767</v>
      </c>
      <c r="BD368" s="545">
        <v>1044.6006878042858</v>
      </c>
      <c r="BE368" s="545">
        <v>1068.7802236550947</v>
      </c>
      <c r="BF368" s="545">
        <v>1092.9597595059038</v>
      </c>
      <c r="BG368" s="545">
        <v>1113.8628726311745</v>
      </c>
      <c r="BH368" s="545">
        <v>1134.7659857564452</v>
      </c>
      <c r="BI368" s="545">
        <v>1155.6690988817159</v>
      </c>
      <c r="BJ368" s="545">
        <v>1176.5722120069865</v>
      </c>
      <c r="BK368" s="545">
        <v>1206.5356120384033</v>
      </c>
      <c r="BL368" s="545">
        <v>1236.4990120698203</v>
      </c>
      <c r="BM368" s="545">
        <v>1266.4624121012371</v>
      </c>
      <c r="BN368" s="545">
        <v>1296.4258121326538</v>
      </c>
      <c r="BO368" s="545">
        <v>1330.1352052086268</v>
      </c>
      <c r="BP368" s="545">
        <v>1363.8445982845994</v>
      </c>
      <c r="BQ368" s="545">
        <v>1397.5539913605724</v>
      </c>
      <c r="BR368" s="545">
        <v>1431.263384436545</v>
      </c>
      <c r="BS368" s="545">
        <v>1444.2286553441645</v>
      </c>
      <c r="BT368" s="545">
        <v>1457.1939262517838</v>
      </c>
      <c r="BU368" s="545">
        <v>1470.159197159403</v>
      </c>
      <c r="BV368" s="545">
        <v>1483.1244680670225</v>
      </c>
      <c r="BW368" s="545">
        <v>1481.274230399189</v>
      </c>
      <c r="BX368" s="545">
        <v>1479.4239927313558</v>
      </c>
      <c r="BY368" s="545">
        <v>1477.5737550635226</v>
      </c>
      <c r="BZ368" s="545">
        <v>1475.7235173956892</v>
      </c>
      <c r="CA368" s="545">
        <v>1474.8618811937172</v>
      </c>
      <c r="CB368" s="545">
        <v>1474.0002449917447</v>
      </c>
      <c r="CC368" s="545">
        <v>1473.1386087897722</v>
      </c>
      <c r="CD368" s="545">
        <v>1472.2769725878002</v>
      </c>
      <c r="CE368" s="545">
        <v>1499.7686477108305</v>
      </c>
      <c r="CF368" s="545">
        <v>1527.2603228338608</v>
      </c>
      <c r="CG368" s="545">
        <v>1554.751997956891</v>
      </c>
      <c r="CH368" s="545">
        <v>1582.2436730799216</v>
      </c>
      <c r="CI368" s="545">
        <v>1589.4513649284208</v>
      </c>
      <c r="CJ368" s="545">
        <v>1596.6590567769201</v>
      </c>
      <c r="CK368" s="545">
        <v>1603.8667486254194</v>
      </c>
      <c r="CL368" s="545">
        <v>1611.0744404739187</v>
      </c>
      <c r="CM368" s="545">
        <v>1628.345616313467</v>
      </c>
      <c r="CN368" s="545">
        <v>1645.616792153015</v>
      </c>
      <c r="CO368" s="545">
        <v>1662.8879679925633</v>
      </c>
      <c r="CP368" s="545">
        <v>1680.1591438321116</v>
      </c>
      <c r="CQ368" s="545">
        <v>1716.2508213161159</v>
      </c>
      <c r="CR368" s="545">
        <v>1752.3424988001207</v>
      </c>
      <c r="CS368" s="545">
        <v>1788.4341762841254</v>
      </c>
      <c r="CT368" s="545">
        <v>1824.5258537681298</v>
      </c>
      <c r="CU368" s="545">
        <v>1862.0983449230775</v>
      </c>
      <c r="CV368" s="545">
        <v>1899.6708360780251</v>
      </c>
      <c r="CW368" s="545">
        <v>1937.2433272329727</v>
      </c>
      <c r="CX368" s="545">
        <v>1974.8158183879204</v>
      </c>
      <c r="CY368" s="545">
        <v>1961.2429857009529</v>
      </c>
      <c r="CZ368" s="545">
        <v>1947.6701530139853</v>
      </c>
      <c r="DA368" s="545">
        <v>1934.0973203270178</v>
      </c>
      <c r="DB368" s="545">
        <v>1920.5244876400502</v>
      </c>
      <c r="DC368" s="545"/>
      <c r="DD368" s="545"/>
      <c r="DE368" s="545"/>
      <c r="DF368" s="545"/>
      <c r="DG368" s="545"/>
      <c r="DH368" s="545"/>
      <c r="DI368" s="545"/>
      <c r="DJ368" s="545"/>
      <c r="DK368" s="545"/>
      <c r="DL368" s="545"/>
      <c r="DM368" s="545"/>
      <c r="DN368" s="545"/>
      <c r="DO368" s="545"/>
      <c r="DP368" s="545"/>
      <c r="DQ368" s="545"/>
      <c r="DR368" s="545"/>
      <c r="DS368" s="545"/>
      <c r="DT368" s="545"/>
      <c r="DU368" s="545"/>
      <c r="DV368" s="545"/>
      <c r="DW368" s="545"/>
      <c r="DX368" s="545"/>
      <c r="DY368" s="545"/>
      <c r="DZ368" s="545"/>
    </row>
    <row r="369" spans="2:130">
      <c r="B369" s="534" t="s">
        <v>935</v>
      </c>
      <c r="C369" s="535"/>
    </row>
    <row r="370" spans="2:130">
      <c r="B370" s="534"/>
      <c r="C370" s="535"/>
    </row>
    <row r="371" spans="2:130">
      <c r="B371" s="504" t="s">
        <v>1071</v>
      </c>
      <c r="C371" s="535"/>
    </row>
    <row r="372" spans="2:130">
      <c r="B372" s="637" t="s">
        <v>1073</v>
      </c>
      <c r="C372" s="638"/>
      <c r="D372" s="638"/>
      <c r="E372" s="638"/>
      <c r="F372" s="638"/>
      <c r="G372" s="638"/>
      <c r="H372" s="638"/>
      <c r="I372" s="638"/>
      <c r="J372" s="638"/>
      <c r="K372" s="638"/>
      <c r="L372" s="638"/>
      <c r="M372" s="638"/>
      <c r="N372" s="638"/>
      <c r="O372" s="638"/>
      <c r="P372" s="638"/>
      <c r="Q372" s="638"/>
      <c r="R372" s="638"/>
      <c r="S372" s="638" t="str">
        <f t="shared" ref="S372:AT372" si="3">+S381</f>
        <v>1999Q1</v>
      </c>
      <c r="T372" s="638" t="str">
        <f t="shared" si="3"/>
        <v>1999Q2</v>
      </c>
      <c r="U372" s="638" t="str">
        <f t="shared" si="3"/>
        <v>1999Q3</v>
      </c>
      <c r="V372" s="638" t="str">
        <f t="shared" si="3"/>
        <v>1999Q4</v>
      </c>
      <c r="W372" s="638" t="str">
        <f t="shared" si="3"/>
        <v>2000Q1</v>
      </c>
      <c r="X372" s="638" t="str">
        <f t="shared" si="3"/>
        <v>2000Q2</v>
      </c>
      <c r="Y372" s="638" t="str">
        <f t="shared" si="3"/>
        <v>2000Q3</v>
      </c>
      <c r="Z372" s="638" t="str">
        <f t="shared" si="3"/>
        <v>2000Q4</v>
      </c>
      <c r="AA372" s="638" t="str">
        <f t="shared" si="3"/>
        <v>2001Q1</v>
      </c>
      <c r="AB372" s="638" t="str">
        <f t="shared" si="3"/>
        <v>2001Q2</v>
      </c>
      <c r="AC372" s="638" t="str">
        <f t="shared" si="3"/>
        <v>2001Q3</v>
      </c>
      <c r="AD372" s="638" t="str">
        <f t="shared" si="3"/>
        <v>2001Q4</v>
      </c>
      <c r="AE372" s="638" t="str">
        <f t="shared" si="3"/>
        <v>2002Q1</v>
      </c>
      <c r="AF372" s="638" t="str">
        <f t="shared" si="3"/>
        <v>2002Q2</v>
      </c>
      <c r="AG372" s="638" t="str">
        <f t="shared" si="3"/>
        <v>2002Q3</v>
      </c>
      <c r="AH372" s="638" t="str">
        <f t="shared" si="3"/>
        <v>2002Q4</v>
      </c>
      <c r="AI372" s="638" t="str">
        <f t="shared" si="3"/>
        <v>2003Q1</v>
      </c>
      <c r="AJ372" s="638" t="str">
        <f t="shared" si="3"/>
        <v>2003Q2</v>
      </c>
      <c r="AK372" s="638" t="str">
        <f t="shared" si="3"/>
        <v>2003Q3</v>
      </c>
      <c r="AL372" s="638" t="str">
        <f t="shared" si="3"/>
        <v>2003Q4</v>
      </c>
      <c r="AM372" s="638" t="str">
        <f t="shared" si="3"/>
        <v>2004Q1</v>
      </c>
      <c r="AN372" s="638" t="str">
        <f t="shared" si="3"/>
        <v>2004Q2</v>
      </c>
      <c r="AO372" s="638" t="str">
        <f t="shared" si="3"/>
        <v>2004Q3</v>
      </c>
      <c r="AP372" s="638" t="str">
        <f t="shared" si="3"/>
        <v>2004Q4</v>
      </c>
      <c r="AQ372" s="638" t="str">
        <f t="shared" si="3"/>
        <v>2005Q1</v>
      </c>
      <c r="AR372" s="638" t="str">
        <f t="shared" si="3"/>
        <v>2005Q2</v>
      </c>
      <c r="AS372" s="638" t="str">
        <f t="shared" si="3"/>
        <v>2005Q3</v>
      </c>
      <c r="AT372" s="638" t="str">
        <f t="shared" si="3"/>
        <v>2005Q4</v>
      </c>
      <c r="AU372" s="638" t="str">
        <f>+AU381</f>
        <v>2006Q1</v>
      </c>
      <c r="AV372" s="638" t="str">
        <f t="shared" ref="AV372:CC372" si="4">+AV381</f>
        <v>2006Q2</v>
      </c>
      <c r="AW372" s="638" t="str">
        <f t="shared" si="4"/>
        <v>2006Q3</v>
      </c>
      <c r="AX372" s="638" t="str">
        <f t="shared" si="4"/>
        <v>2006Q4</v>
      </c>
      <c r="AY372" s="638" t="str">
        <f t="shared" si="4"/>
        <v>2007Q1</v>
      </c>
      <c r="AZ372" s="638" t="str">
        <f t="shared" si="4"/>
        <v>2007Q2</v>
      </c>
      <c r="BA372" s="638" t="str">
        <f t="shared" si="4"/>
        <v>2007Q3</v>
      </c>
      <c r="BB372" s="638" t="str">
        <f t="shared" si="4"/>
        <v>2007Q4</v>
      </c>
      <c r="BC372" s="638" t="str">
        <f t="shared" si="4"/>
        <v>2008Q1</v>
      </c>
      <c r="BD372" s="638" t="str">
        <f t="shared" si="4"/>
        <v>2008Q2</v>
      </c>
      <c r="BE372" s="638" t="str">
        <f t="shared" si="4"/>
        <v>2008Q3</v>
      </c>
      <c r="BF372" s="638" t="str">
        <f t="shared" si="4"/>
        <v>2008Q4</v>
      </c>
      <c r="BG372" s="638" t="str">
        <f t="shared" si="4"/>
        <v>2009Q1</v>
      </c>
      <c r="BH372" s="638" t="str">
        <f t="shared" si="4"/>
        <v>2009Q2</v>
      </c>
      <c r="BI372" s="638" t="str">
        <f t="shared" si="4"/>
        <v>2009Q3</v>
      </c>
      <c r="BJ372" s="638" t="str">
        <f t="shared" si="4"/>
        <v>2009Q4</v>
      </c>
      <c r="BK372" s="638" t="str">
        <f t="shared" si="4"/>
        <v>2010Q1</v>
      </c>
      <c r="BL372" s="638" t="str">
        <f t="shared" si="4"/>
        <v>2010Q2</v>
      </c>
      <c r="BM372" s="638" t="str">
        <f t="shared" si="4"/>
        <v>2010Q3</v>
      </c>
      <c r="BN372" s="638" t="str">
        <f t="shared" si="4"/>
        <v>2010Q4</v>
      </c>
      <c r="BO372" s="638" t="str">
        <f t="shared" si="4"/>
        <v>2011Q1</v>
      </c>
      <c r="BP372" s="638" t="str">
        <f t="shared" si="4"/>
        <v>2011Q2</v>
      </c>
      <c r="BQ372" s="638" t="str">
        <f t="shared" si="4"/>
        <v>2011Q3</v>
      </c>
      <c r="BR372" s="638" t="str">
        <f t="shared" si="4"/>
        <v>2011Q4</v>
      </c>
      <c r="BS372" s="638" t="str">
        <f t="shared" si="4"/>
        <v>2012Q1</v>
      </c>
      <c r="BT372" s="638" t="str">
        <f t="shared" si="4"/>
        <v>2012Q2</v>
      </c>
      <c r="BU372" s="638" t="str">
        <f t="shared" si="4"/>
        <v>2012Q3</v>
      </c>
      <c r="BV372" s="638" t="str">
        <f t="shared" si="4"/>
        <v>2012Q4</v>
      </c>
      <c r="BW372" s="638" t="str">
        <f t="shared" si="4"/>
        <v>2013Q1</v>
      </c>
      <c r="BX372" s="638" t="str">
        <f t="shared" si="4"/>
        <v>2013Q2</v>
      </c>
      <c r="BY372" s="638" t="str">
        <f t="shared" si="4"/>
        <v>2013Q3</v>
      </c>
      <c r="BZ372" s="638" t="str">
        <f t="shared" si="4"/>
        <v>2013Q4</v>
      </c>
      <c r="CA372" s="638" t="str">
        <f t="shared" si="4"/>
        <v>2014Q1</v>
      </c>
      <c r="CB372" s="638" t="str">
        <f t="shared" si="4"/>
        <v>2014Q2</v>
      </c>
      <c r="CC372" s="638" t="str">
        <f t="shared" si="4"/>
        <v>2014Q3</v>
      </c>
      <c r="CD372" s="638" t="str">
        <f t="shared" ref="CD372" si="5">+CD381</f>
        <v>2014Q4</v>
      </c>
      <c r="CE372" s="638" t="str">
        <f t="shared" ref="CE372:CX372" si="6">+CE381</f>
        <v>2015Q1</v>
      </c>
      <c r="CF372" s="638" t="str">
        <f t="shared" si="6"/>
        <v>2015Q2</v>
      </c>
      <c r="CG372" s="638" t="str">
        <f t="shared" si="6"/>
        <v>2015Q3</v>
      </c>
      <c r="CH372" s="638" t="str">
        <f t="shared" si="6"/>
        <v>2015Q4</v>
      </c>
      <c r="CI372" s="638" t="str">
        <f t="shared" si="6"/>
        <v>2016Q1</v>
      </c>
      <c r="CJ372" s="638" t="str">
        <f t="shared" si="6"/>
        <v>2016Q2</v>
      </c>
      <c r="CK372" s="638" t="str">
        <f t="shared" si="6"/>
        <v>2016Q3</v>
      </c>
      <c r="CL372" s="638" t="str">
        <f t="shared" si="6"/>
        <v>2016Q4</v>
      </c>
      <c r="CM372" s="638" t="str">
        <f t="shared" si="6"/>
        <v>2017Q1</v>
      </c>
      <c r="CN372" s="638" t="str">
        <f t="shared" si="6"/>
        <v>2017Q2</v>
      </c>
      <c r="CO372" s="638" t="str">
        <f t="shared" si="6"/>
        <v>2017Q3</v>
      </c>
      <c r="CP372" s="638" t="str">
        <f t="shared" si="6"/>
        <v>2017Q4</v>
      </c>
      <c r="CQ372" s="638" t="str">
        <f t="shared" si="6"/>
        <v>2018Q1</v>
      </c>
      <c r="CR372" s="638" t="str">
        <f t="shared" si="6"/>
        <v>2018Q2</v>
      </c>
      <c r="CS372" s="638" t="str">
        <f t="shared" si="6"/>
        <v>2018Q3</v>
      </c>
      <c r="CT372" s="638" t="str">
        <f t="shared" si="6"/>
        <v>2018Q4</v>
      </c>
      <c r="CU372" s="638" t="str">
        <f t="shared" si="6"/>
        <v>2019Q1</v>
      </c>
      <c r="CV372" s="638" t="str">
        <f t="shared" si="6"/>
        <v>2019Q2</v>
      </c>
      <c r="CW372" s="638" t="str">
        <f t="shared" si="6"/>
        <v>2019Q3</v>
      </c>
      <c r="CX372" s="638" t="str">
        <f t="shared" si="6"/>
        <v>2019Q4</v>
      </c>
      <c r="CY372" s="638" t="s">
        <v>551</v>
      </c>
      <c r="CZ372" s="638" t="s">
        <v>552</v>
      </c>
      <c r="DA372" s="638" t="s">
        <v>553</v>
      </c>
      <c r="DB372" s="638" t="s">
        <v>554</v>
      </c>
      <c r="DC372" s="638"/>
      <c r="DD372" s="638"/>
      <c r="DE372" s="638"/>
      <c r="DF372" s="638"/>
      <c r="DG372" s="638"/>
      <c r="DH372" s="638"/>
      <c r="DI372" s="638"/>
      <c r="DJ372" s="638"/>
      <c r="DK372" s="638"/>
      <c r="DL372" s="638"/>
      <c r="DM372" s="638"/>
      <c r="DN372" s="638"/>
      <c r="DO372" s="638"/>
      <c r="DP372" s="638"/>
      <c r="DQ372" s="638"/>
      <c r="DR372" s="638"/>
      <c r="DS372" s="638"/>
      <c r="DT372" s="638"/>
      <c r="DU372" s="638"/>
      <c r="DV372" s="638"/>
      <c r="DW372" s="638"/>
      <c r="DX372" s="638"/>
      <c r="DY372" s="638"/>
      <c r="DZ372" s="638"/>
    </row>
    <row r="373" spans="2:130">
      <c r="B373" s="635" t="str">
        <f>+B368</f>
        <v>Gross National Disposable Income, after taxes, RWF bln in constant 2014 prices</v>
      </c>
      <c r="C373" s="636"/>
      <c r="D373" s="636"/>
      <c r="E373" s="636"/>
      <c r="F373" s="636"/>
      <c r="G373" s="636"/>
      <c r="H373" s="636"/>
      <c r="I373" s="636"/>
      <c r="J373" s="636"/>
      <c r="K373" s="636"/>
      <c r="L373" s="636"/>
      <c r="M373" s="636"/>
      <c r="N373" s="636"/>
      <c r="O373" s="636"/>
      <c r="P373" s="636"/>
      <c r="Q373" s="636"/>
      <c r="R373" s="636"/>
      <c r="S373" s="636">
        <f t="shared" ref="S373:AX373" si="7">+S79</f>
        <v>439.75</v>
      </c>
      <c r="T373" s="636">
        <f t="shared" si="7"/>
        <v>439.75</v>
      </c>
      <c r="U373" s="636">
        <f t="shared" si="7"/>
        <v>439.75</v>
      </c>
      <c r="V373" s="636">
        <f t="shared" si="7"/>
        <v>439.75</v>
      </c>
      <c r="W373" s="636">
        <f t="shared" si="7"/>
        <v>476.5</v>
      </c>
      <c r="X373" s="636">
        <f t="shared" si="7"/>
        <v>476.5</v>
      </c>
      <c r="Y373" s="636">
        <f t="shared" si="7"/>
        <v>476.5</v>
      </c>
      <c r="Z373" s="636">
        <f t="shared" si="7"/>
        <v>476.5</v>
      </c>
      <c r="AA373" s="636">
        <f t="shared" si="7"/>
        <v>517</v>
      </c>
      <c r="AB373" s="636">
        <f t="shared" si="7"/>
        <v>517</v>
      </c>
      <c r="AC373" s="636">
        <f t="shared" si="7"/>
        <v>517</v>
      </c>
      <c r="AD373" s="636">
        <f t="shared" si="7"/>
        <v>517</v>
      </c>
      <c r="AE373" s="636">
        <f t="shared" si="7"/>
        <v>585</v>
      </c>
      <c r="AF373" s="636">
        <f t="shared" si="7"/>
        <v>585</v>
      </c>
      <c r="AG373" s="636">
        <f t="shared" si="7"/>
        <v>585</v>
      </c>
      <c r="AH373" s="636">
        <f t="shared" si="7"/>
        <v>585</v>
      </c>
      <c r="AI373" s="636">
        <f t="shared" si="7"/>
        <v>598</v>
      </c>
      <c r="AJ373" s="636">
        <f t="shared" si="7"/>
        <v>598</v>
      </c>
      <c r="AK373" s="636">
        <f t="shared" si="7"/>
        <v>598</v>
      </c>
      <c r="AL373" s="636">
        <f t="shared" si="7"/>
        <v>598</v>
      </c>
      <c r="AM373" s="636">
        <f t="shared" si="7"/>
        <v>642.5</v>
      </c>
      <c r="AN373" s="636">
        <f t="shared" si="7"/>
        <v>642.5</v>
      </c>
      <c r="AO373" s="636">
        <f t="shared" si="7"/>
        <v>642.5</v>
      </c>
      <c r="AP373" s="636">
        <f t="shared" si="7"/>
        <v>642.5</v>
      </c>
      <c r="AQ373" s="636">
        <f t="shared" si="7"/>
        <v>702.75</v>
      </c>
      <c r="AR373" s="636">
        <f t="shared" si="7"/>
        <v>702.75</v>
      </c>
      <c r="AS373" s="636">
        <f t="shared" si="7"/>
        <v>702.75</v>
      </c>
      <c r="AT373" s="636">
        <f t="shared" si="7"/>
        <v>702.75</v>
      </c>
      <c r="AU373" s="636">
        <f t="shared" si="7"/>
        <v>813</v>
      </c>
      <c r="AV373" s="636">
        <f t="shared" si="7"/>
        <v>873</v>
      </c>
      <c r="AW373" s="636">
        <f t="shared" si="7"/>
        <v>959</v>
      </c>
      <c r="AX373" s="636">
        <f t="shared" si="7"/>
        <v>961</v>
      </c>
      <c r="AY373" s="636">
        <f t="shared" ref="AY373:CD373" si="8">+AY79</f>
        <v>922</v>
      </c>
      <c r="AZ373" s="636">
        <f t="shared" si="8"/>
        <v>941</v>
      </c>
      <c r="BA373" s="636">
        <f t="shared" si="8"/>
        <v>994</v>
      </c>
      <c r="BB373" s="636">
        <f t="shared" si="8"/>
        <v>1024</v>
      </c>
      <c r="BC373" s="636">
        <f t="shared" si="8"/>
        <v>1009</v>
      </c>
      <c r="BD373" s="636">
        <f t="shared" si="8"/>
        <v>1067</v>
      </c>
      <c r="BE373" s="636">
        <f t="shared" si="8"/>
        <v>1112</v>
      </c>
      <c r="BF373" s="636">
        <f t="shared" si="8"/>
        <v>1126</v>
      </c>
      <c r="BG373" s="636">
        <f t="shared" si="8"/>
        <v>1132</v>
      </c>
      <c r="BH373" s="636">
        <f t="shared" si="8"/>
        <v>1120</v>
      </c>
      <c r="BI373" s="636">
        <f t="shared" si="8"/>
        <v>1151</v>
      </c>
      <c r="BJ373" s="636">
        <f t="shared" si="8"/>
        <v>1179</v>
      </c>
      <c r="BK373" s="636">
        <f t="shared" si="8"/>
        <v>1190</v>
      </c>
      <c r="BL373" s="636">
        <f t="shared" si="8"/>
        <v>1192</v>
      </c>
      <c r="BM373" s="636">
        <f t="shared" si="8"/>
        <v>1244</v>
      </c>
      <c r="BN373" s="636">
        <f t="shared" si="8"/>
        <v>1294</v>
      </c>
      <c r="BO373" s="636">
        <f t="shared" si="8"/>
        <v>1291</v>
      </c>
      <c r="BP373" s="636">
        <f t="shared" si="8"/>
        <v>1263</v>
      </c>
      <c r="BQ373" s="636">
        <f t="shared" si="8"/>
        <v>1372</v>
      </c>
      <c r="BR373" s="636">
        <f t="shared" si="8"/>
        <v>1385</v>
      </c>
      <c r="BS373" s="636">
        <f t="shared" si="8"/>
        <v>1399</v>
      </c>
      <c r="BT373" s="636">
        <f t="shared" si="8"/>
        <v>1398</v>
      </c>
      <c r="BU373" s="636">
        <f t="shared" si="8"/>
        <v>1471</v>
      </c>
      <c r="BV373" s="636">
        <f t="shared" si="8"/>
        <v>1502</v>
      </c>
      <c r="BW373" s="636">
        <f t="shared" si="8"/>
        <v>1465</v>
      </c>
      <c r="BX373" s="636">
        <f t="shared" si="8"/>
        <v>1509</v>
      </c>
      <c r="BY373" s="636">
        <f t="shared" si="8"/>
        <v>1508</v>
      </c>
      <c r="BZ373" s="636">
        <f t="shared" si="8"/>
        <v>1560</v>
      </c>
      <c r="CA373" s="636">
        <f t="shared" si="8"/>
        <v>1553</v>
      </c>
      <c r="CB373" s="636">
        <f t="shared" si="8"/>
        <v>1577</v>
      </c>
      <c r="CC373" s="636">
        <f t="shared" si="8"/>
        <v>1642</v>
      </c>
      <c r="CD373" s="636">
        <f t="shared" si="8"/>
        <v>1643</v>
      </c>
      <c r="CE373" s="636">
        <f t="shared" ref="CE373:DB373" si="9">+CE79</f>
        <v>1677</v>
      </c>
      <c r="CF373" s="636">
        <f t="shared" si="9"/>
        <v>1723</v>
      </c>
      <c r="CG373" s="636">
        <f t="shared" si="9"/>
        <v>1775</v>
      </c>
      <c r="CH373" s="636">
        <f t="shared" si="9"/>
        <v>1807</v>
      </c>
      <c r="CI373" s="636">
        <f t="shared" si="9"/>
        <v>1857</v>
      </c>
      <c r="CJ373" s="636">
        <f t="shared" si="9"/>
        <v>1870</v>
      </c>
      <c r="CK373" s="636">
        <f t="shared" si="9"/>
        <v>1832</v>
      </c>
      <c r="CL373" s="636">
        <f t="shared" si="9"/>
        <v>1841</v>
      </c>
      <c r="CM373" s="636">
        <f t="shared" si="9"/>
        <v>1862</v>
      </c>
      <c r="CN373" s="636">
        <f t="shared" si="9"/>
        <v>1904</v>
      </c>
      <c r="CO373" s="636">
        <f t="shared" si="9"/>
        <v>1955</v>
      </c>
      <c r="CP373" s="636">
        <f t="shared" si="9"/>
        <v>1974</v>
      </c>
      <c r="CQ373" s="636">
        <f t="shared" si="9"/>
        <v>2044</v>
      </c>
      <c r="CR373" s="636">
        <f t="shared" si="9"/>
        <v>2053</v>
      </c>
      <c r="CS373" s="636">
        <f t="shared" si="9"/>
        <v>2094</v>
      </c>
      <c r="CT373" s="636">
        <f t="shared" si="9"/>
        <v>2164</v>
      </c>
      <c r="CU373" s="636">
        <f t="shared" si="9"/>
        <v>2170</v>
      </c>
      <c r="CV373" s="636">
        <f t="shared" si="9"/>
        <v>2306</v>
      </c>
      <c r="CW373" s="636">
        <f t="shared" si="9"/>
        <v>2322</v>
      </c>
      <c r="CX373" s="636">
        <f t="shared" si="9"/>
        <v>2347</v>
      </c>
      <c r="CY373" s="636">
        <f t="shared" si="9"/>
        <v>2249</v>
      </c>
      <c r="CZ373" s="636">
        <f t="shared" si="9"/>
        <v>2019</v>
      </c>
      <c r="DA373" s="636">
        <f t="shared" si="9"/>
        <v>2238</v>
      </c>
      <c r="DB373" s="636">
        <f t="shared" si="9"/>
        <v>2331</v>
      </c>
      <c r="DC373" s="636"/>
      <c r="DD373" s="636"/>
      <c r="DE373" s="636"/>
      <c r="DF373" s="636"/>
      <c r="DG373" s="636"/>
      <c r="DH373" s="636"/>
      <c r="DI373" s="636"/>
      <c r="DJ373" s="636"/>
      <c r="DK373" s="636"/>
      <c r="DL373" s="636"/>
      <c r="DM373" s="636"/>
      <c r="DN373" s="636"/>
      <c r="DO373" s="636"/>
      <c r="DP373" s="636"/>
      <c r="DQ373" s="636"/>
      <c r="DR373" s="636"/>
      <c r="DS373" s="636"/>
      <c r="DT373" s="636"/>
      <c r="DU373" s="636"/>
      <c r="DV373" s="636"/>
      <c r="DW373" s="636"/>
      <c r="DX373" s="636"/>
      <c r="DY373" s="636"/>
      <c r="DZ373" s="636"/>
    </row>
    <row r="374" spans="2:130">
      <c r="B374" s="635" t="str">
        <f>+B364</f>
        <v>Net primary income BOP in constant 2014 RWF bln ($ at current ER, divided by Pgdp)</v>
      </c>
      <c r="C374" s="636"/>
      <c r="D374" s="636"/>
      <c r="E374" s="636"/>
      <c r="F374" s="636"/>
      <c r="G374" s="636"/>
      <c r="H374" s="636"/>
      <c r="I374" s="636"/>
      <c r="J374" s="636"/>
      <c r="K374" s="636"/>
      <c r="L374" s="636"/>
      <c r="M374" s="636"/>
      <c r="N374" s="636"/>
      <c r="O374" s="636"/>
      <c r="P374" s="636"/>
      <c r="Q374" s="636"/>
      <c r="R374" s="636"/>
      <c r="S374" s="636">
        <f t="shared" ref="S374:AX374" si="10">+S223*S267/1000/(S103/100)</f>
        <v>-2.7026971140462841</v>
      </c>
      <c r="T374" s="636">
        <f t="shared" si="10"/>
        <v>-2.7231326326709748</v>
      </c>
      <c r="U374" s="636">
        <f t="shared" si="10"/>
        <v>-2.71446796627581</v>
      </c>
      <c r="V374" s="636">
        <f t="shared" si="10"/>
        <v>-2.7834912495103454</v>
      </c>
      <c r="W374" s="636">
        <f t="shared" si="10"/>
        <v>-5.0811500244761936</v>
      </c>
      <c r="X374" s="636">
        <f t="shared" si="10"/>
        <v>-5.3124907605714302</v>
      </c>
      <c r="Y374" s="636">
        <f t="shared" si="10"/>
        <v>-5.6774369575238115</v>
      </c>
      <c r="Z374" s="636">
        <f t="shared" si="10"/>
        <v>-5.9543229200000036</v>
      </c>
      <c r="AA374" s="636">
        <f t="shared" si="10"/>
        <v>-6.7713218364583341</v>
      </c>
      <c r="AB374" s="636">
        <f t="shared" si="10"/>
        <v>-6.869085783680557</v>
      </c>
      <c r="AC374" s="636">
        <f t="shared" si="10"/>
        <v>-6.9462566979166667</v>
      </c>
      <c r="AD374" s="636">
        <f t="shared" si="10"/>
        <v>-7.1283654194444459</v>
      </c>
      <c r="AE374" s="636">
        <f t="shared" si="10"/>
        <v>-6.454333301470589</v>
      </c>
      <c r="AF374" s="636">
        <f t="shared" si="10"/>
        <v>-6.5400036727941178</v>
      </c>
      <c r="AG374" s="636">
        <f t="shared" si="10"/>
        <v>-6.7517350845588231</v>
      </c>
      <c r="AH374" s="636">
        <f t="shared" si="10"/>
        <v>-7.0317976323529408</v>
      </c>
      <c r="AI374" s="636">
        <f t="shared" si="10"/>
        <v>-9.5655570393507467</v>
      </c>
      <c r="AJ374" s="636">
        <f t="shared" si="10"/>
        <v>-9.851461874140071</v>
      </c>
      <c r="AK374" s="636">
        <f t="shared" si="10"/>
        <v>-10.257797926408879</v>
      </c>
      <c r="AL374" s="636">
        <f t="shared" si="10"/>
        <v>-10.616455970739427</v>
      </c>
      <c r="AM374" s="636">
        <f t="shared" si="10"/>
        <v>-10.429345885423102</v>
      </c>
      <c r="AN374" s="636">
        <f t="shared" si="10"/>
        <v>-10.377971637436282</v>
      </c>
      <c r="AO374" s="636">
        <f t="shared" si="10"/>
        <v>-10.315389873035176</v>
      </c>
      <c r="AP374" s="636">
        <f t="shared" si="10"/>
        <v>-10.182985197832824</v>
      </c>
      <c r="AQ374" s="636">
        <f t="shared" si="10"/>
        <v>-8.04991296763958</v>
      </c>
      <c r="AR374" s="636">
        <f t="shared" si="10"/>
        <v>-7.979717582414783</v>
      </c>
      <c r="AS374" s="636">
        <f t="shared" si="10"/>
        <v>-7.9286235789414983</v>
      </c>
      <c r="AT374" s="636">
        <f t="shared" si="10"/>
        <v>-7.9184880059682898</v>
      </c>
      <c r="AU374" s="636">
        <f t="shared" si="10"/>
        <v>-8.3201683100249202</v>
      </c>
      <c r="AV374" s="636">
        <f t="shared" si="10"/>
        <v>-7.8144381508358993</v>
      </c>
      <c r="AW374" s="636">
        <f t="shared" si="10"/>
        <v>-8.1159071984972524</v>
      </c>
      <c r="AX374" s="636">
        <f t="shared" si="10"/>
        <v>-7.7856388919031074</v>
      </c>
      <c r="AY374" s="636">
        <f t="shared" ref="AY374:CD374" si="11">+AY223*AY267/1000/(AY103/100)</f>
        <v>-4.2878734141449577</v>
      </c>
      <c r="AZ374" s="636">
        <f t="shared" si="11"/>
        <v>-4.054934180546919</v>
      </c>
      <c r="BA374" s="636">
        <f t="shared" si="11"/>
        <v>-4.0665272421929055</v>
      </c>
      <c r="BB374" s="636">
        <f t="shared" si="11"/>
        <v>-4.0456905556823735</v>
      </c>
      <c r="BC374" s="636">
        <f t="shared" si="11"/>
        <v>-8.3843018449942726</v>
      </c>
      <c r="BD374" s="636">
        <f t="shared" si="11"/>
        <v>-7.8545069684516395</v>
      </c>
      <c r="BE374" s="636">
        <f t="shared" si="11"/>
        <v>-7.5732309595281606</v>
      </c>
      <c r="BF374" s="636">
        <f t="shared" si="11"/>
        <v>-7.3335856083925988</v>
      </c>
      <c r="BG374" s="636">
        <f t="shared" si="11"/>
        <v>-7.565409166918732</v>
      </c>
      <c r="BH374" s="636">
        <f t="shared" si="11"/>
        <v>-7.5711627396758052</v>
      </c>
      <c r="BI374" s="636">
        <f t="shared" si="11"/>
        <v>-7.4718108164616552</v>
      </c>
      <c r="BJ374" s="636">
        <f t="shared" si="11"/>
        <v>-7.2864210619452683</v>
      </c>
      <c r="BK374" s="636">
        <f t="shared" si="11"/>
        <v>-10.199387076292831</v>
      </c>
      <c r="BL374" s="636">
        <f t="shared" si="11"/>
        <v>-10.358370786260265</v>
      </c>
      <c r="BM374" s="636">
        <f t="shared" si="11"/>
        <v>-10.334982105006398</v>
      </c>
      <c r="BN374" s="636">
        <f t="shared" si="11"/>
        <v>-10.26924876925232</v>
      </c>
      <c r="BO374" s="636">
        <f t="shared" si="11"/>
        <v>-11.420645790032969</v>
      </c>
      <c r="BP374" s="636">
        <f t="shared" si="11"/>
        <v>-10.879142633609696</v>
      </c>
      <c r="BQ374" s="636">
        <f t="shared" si="11"/>
        <v>-10.998088663662577</v>
      </c>
      <c r="BR374" s="636">
        <f t="shared" si="11"/>
        <v>-10.916550671568443</v>
      </c>
      <c r="BS374" s="636">
        <f t="shared" si="11"/>
        <v>-19.440080635088805</v>
      </c>
      <c r="BT374" s="636">
        <f t="shared" si="11"/>
        <v>-19.097196721083353</v>
      </c>
      <c r="BU374" s="636">
        <f t="shared" si="11"/>
        <v>-19.310917384417024</v>
      </c>
      <c r="BV374" s="636">
        <f t="shared" si="11"/>
        <v>-19.6898094099333</v>
      </c>
      <c r="BW374" s="636">
        <f t="shared" si="11"/>
        <v>-25.168502163228798</v>
      </c>
      <c r="BX374" s="636">
        <f t="shared" si="11"/>
        <v>-25.440564640027169</v>
      </c>
      <c r="BY374" s="636">
        <f t="shared" si="11"/>
        <v>-25.561761905662063</v>
      </c>
      <c r="BZ374" s="636">
        <f t="shared" si="11"/>
        <v>-25.8192831089473</v>
      </c>
      <c r="CA374" s="636">
        <f t="shared" si="11"/>
        <v>-36.65822464365182</v>
      </c>
      <c r="CB374" s="636">
        <f t="shared" si="11"/>
        <v>-36.479424314476852</v>
      </c>
      <c r="CC374" s="636">
        <f t="shared" si="11"/>
        <v>-37.162460387734932</v>
      </c>
      <c r="CD374" s="636">
        <f t="shared" si="11"/>
        <v>-37.522076356690732</v>
      </c>
      <c r="CE374" s="636">
        <f t="shared" ref="CE374:DB374" si="12">+CE223*CE267/1000/(CE103/100)</f>
        <v>-26.364408396058941</v>
      </c>
      <c r="CF374" s="636">
        <f t="shared" si="12"/>
        <v>-26.766287904298316</v>
      </c>
      <c r="CG374" s="636">
        <f t="shared" si="12"/>
        <v>-26.905709639375701</v>
      </c>
      <c r="CH374" s="636">
        <f t="shared" si="12"/>
        <v>-27.151345860740285</v>
      </c>
      <c r="CI374" s="636">
        <f t="shared" si="12"/>
        <v>-67.49218877182193</v>
      </c>
      <c r="CJ374" s="636">
        <f t="shared" si="12"/>
        <v>-67.452695400221643</v>
      </c>
      <c r="CK374" s="636">
        <f t="shared" si="12"/>
        <v>-68.880795118896117</v>
      </c>
      <c r="CL374" s="636">
        <f t="shared" si="12"/>
        <v>-66.333607910013441</v>
      </c>
      <c r="CM374" s="636">
        <f t="shared" si="12"/>
        <v>-47.866096172203775</v>
      </c>
      <c r="CN374" s="636">
        <f t="shared" si="12"/>
        <v>-60.294470304614805</v>
      </c>
      <c r="CO374" s="636">
        <f t="shared" si="12"/>
        <v>-67.941811988367405</v>
      </c>
      <c r="CP374" s="636">
        <f t="shared" si="12"/>
        <v>-66.385693341567247</v>
      </c>
      <c r="CQ374" s="636">
        <f t="shared" si="12"/>
        <v>-73.340943224806495</v>
      </c>
      <c r="CR374" s="636">
        <f t="shared" si="12"/>
        <v>-79.91776026396839</v>
      </c>
      <c r="CS374" s="636">
        <f t="shared" si="12"/>
        <v>-72.986055958855275</v>
      </c>
      <c r="CT374" s="636">
        <f t="shared" si="12"/>
        <v>-72.625033377423918</v>
      </c>
      <c r="CU374" s="636">
        <f t="shared" si="12"/>
        <v>-80.094295884447433</v>
      </c>
      <c r="CV374" s="636">
        <f t="shared" si="12"/>
        <v>-74.638304892271506</v>
      </c>
      <c r="CW374" s="636">
        <f t="shared" si="12"/>
        <v>-75.247140860044553</v>
      </c>
      <c r="CX374" s="636">
        <f t="shared" si="12"/>
        <v>-62.369005464122594</v>
      </c>
      <c r="CY374" s="636">
        <f t="shared" si="12"/>
        <v>-69.196608756216477</v>
      </c>
      <c r="CZ374" s="636">
        <f t="shared" si="12"/>
        <v>-42.75763887415566</v>
      </c>
      <c r="DA374" s="636">
        <f t="shared" si="12"/>
        <v>-4.3215767972225922</v>
      </c>
      <c r="DB374" s="636">
        <f t="shared" si="12"/>
        <v>-49.135354979554108</v>
      </c>
      <c r="DC374" s="636"/>
      <c r="DD374" s="636"/>
      <c r="DE374" s="636"/>
      <c r="DF374" s="636"/>
      <c r="DG374" s="636"/>
      <c r="DH374" s="636"/>
      <c r="DI374" s="636"/>
      <c r="DJ374" s="636"/>
      <c r="DK374" s="636"/>
      <c r="DL374" s="636"/>
      <c r="DM374" s="636"/>
      <c r="DN374" s="636"/>
      <c r="DO374" s="636"/>
      <c r="DP374" s="636"/>
      <c r="DQ374" s="636"/>
      <c r="DR374" s="636"/>
      <c r="DS374" s="636"/>
      <c r="DT374" s="636"/>
      <c r="DU374" s="636"/>
      <c r="DV374" s="636"/>
      <c r="DW374" s="636"/>
      <c r="DX374" s="636"/>
      <c r="DY374" s="636"/>
      <c r="DZ374" s="636"/>
    </row>
    <row r="375" spans="2:130">
      <c r="B375" s="635" t="str">
        <f>+B365</f>
        <v>Net secondary income BOP in constant 2014 RWF bln ($ at current ER, divided by Pgdp)</v>
      </c>
      <c r="C375" s="636"/>
      <c r="D375" s="636"/>
      <c r="E375" s="636"/>
      <c r="F375" s="636"/>
      <c r="G375" s="636"/>
      <c r="H375" s="636"/>
      <c r="I375" s="636"/>
      <c r="J375" s="636"/>
      <c r="K375" s="636"/>
      <c r="L375" s="636"/>
      <c r="M375" s="636"/>
      <c r="N375" s="636"/>
      <c r="O375" s="636"/>
      <c r="P375" s="636"/>
      <c r="Q375" s="636"/>
      <c r="R375" s="636"/>
      <c r="S375" s="636">
        <f t="shared" ref="S375:AX375" si="13">+S227*S267/1000/(S103/100)</f>
        <v>47.22344413095238</v>
      </c>
      <c r="T375" s="636">
        <f t="shared" si="13"/>
        <v>47.580508030952387</v>
      </c>
      <c r="U375" s="636">
        <f t="shared" si="13"/>
        <v>47.429112823809533</v>
      </c>
      <c r="V375" s="636">
        <f t="shared" si="13"/>
        <v>48.635136666666668</v>
      </c>
      <c r="W375" s="636">
        <f t="shared" si="13"/>
        <v>61.256835175714286</v>
      </c>
      <c r="X375" s="636">
        <f t="shared" si="13"/>
        <v>64.045810362857139</v>
      </c>
      <c r="Y375" s="636">
        <f t="shared" si="13"/>
        <v>68.445493294285711</v>
      </c>
      <c r="Z375" s="636">
        <f t="shared" si="13"/>
        <v>71.783548199999998</v>
      </c>
      <c r="AA375" s="636">
        <f t="shared" si="13"/>
        <v>58.540238015972221</v>
      </c>
      <c r="AB375" s="636">
        <f t="shared" si="13"/>
        <v>59.385438536342598</v>
      </c>
      <c r="AC375" s="636">
        <f t="shared" si="13"/>
        <v>60.052605715277771</v>
      </c>
      <c r="AD375" s="636">
        <f t="shared" si="13"/>
        <v>61.626993724074083</v>
      </c>
      <c r="AE375" s="636">
        <f t="shared" si="13"/>
        <v>66.176397923529407</v>
      </c>
      <c r="AF375" s="636">
        <f t="shared" si="13"/>
        <v>67.054777814705872</v>
      </c>
      <c r="AG375" s="636">
        <f t="shared" si="13"/>
        <v>69.225663869607828</v>
      </c>
      <c r="AH375" s="636">
        <f t="shared" si="13"/>
        <v>72.097150317647049</v>
      </c>
      <c r="AI375" s="636">
        <f t="shared" si="13"/>
        <v>70.923347778738972</v>
      </c>
      <c r="AJ375" s="636">
        <f t="shared" si="13"/>
        <v>73.043174982316273</v>
      </c>
      <c r="AK375" s="636">
        <f t="shared" si="13"/>
        <v>76.055933468993629</v>
      </c>
      <c r="AL375" s="636">
        <f t="shared" si="13"/>
        <v>78.715185732824622</v>
      </c>
      <c r="AM375" s="636">
        <f t="shared" si="13"/>
        <v>97.283003055357838</v>
      </c>
      <c r="AN375" s="636">
        <f t="shared" si="13"/>
        <v>96.803793603607517</v>
      </c>
      <c r="AO375" s="636">
        <f t="shared" si="13"/>
        <v>96.22004251851294</v>
      </c>
      <c r="AP375" s="636">
        <f t="shared" si="13"/>
        <v>94.984996278435943</v>
      </c>
      <c r="AQ375" s="636">
        <f t="shared" si="13"/>
        <v>101.7188008421283</v>
      </c>
      <c r="AR375" s="636">
        <f t="shared" si="13"/>
        <v>100.83181107734191</v>
      </c>
      <c r="AS375" s="636">
        <f t="shared" si="13"/>
        <v>100.18618661103791</v>
      </c>
      <c r="AT375" s="636">
        <f t="shared" si="13"/>
        <v>100.05811338430524</v>
      </c>
      <c r="AU375" s="636">
        <f t="shared" si="13"/>
        <v>91.992462380523449</v>
      </c>
      <c r="AV375" s="636">
        <f t="shared" si="13"/>
        <v>86.400825179165807</v>
      </c>
      <c r="AW375" s="636">
        <f t="shared" si="13"/>
        <v>89.734036598995388</v>
      </c>
      <c r="AX375" s="636">
        <f t="shared" si="13"/>
        <v>86.082404367801971</v>
      </c>
      <c r="AY375" s="636">
        <f t="shared" ref="AY375:CD375" si="14">+AY227*AY267/1000/(AY103/100)</f>
        <v>114.883255993025</v>
      </c>
      <c r="AZ375" s="636">
        <f t="shared" si="14"/>
        <v>108.64220943694355</v>
      </c>
      <c r="BA375" s="636">
        <f t="shared" si="14"/>
        <v>108.95281764296597</v>
      </c>
      <c r="BB375" s="636">
        <f t="shared" si="14"/>
        <v>108.39454873919208</v>
      </c>
      <c r="BC375" s="636">
        <f t="shared" si="14"/>
        <v>117.48760624482823</v>
      </c>
      <c r="BD375" s="636">
        <f t="shared" si="14"/>
        <v>110.06369272209047</v>
      </c>
      <c r="BE375" s="636">
        <f t="shared" si="14"/>
        <v>106.12222620603841</v>
      </c>
      <c r="BF375" s="636">
        <f t="shared" si="14"/>
        <v>102.76412207606502</v>
      </c>
      <c r="BG375" s="636">
        <f t="shared" si="14"/>
        <v>123.37177138252939</v>
      </c>
      <c r="BH375" s="636">
        <f t="shared" si="14"/>
        <v>123.46559690434283</v>
      </c>
      <c r="BI375" s="636">
        <f t="shared" si="14"/>
        <v>121.84543036916214</v>
      </c>
      <c r="BJ375" s="636">
        <f t="shared" si="14"/>
        <v>118.8222148488608</v>
      </c>
      <c r="BK375" s="636">
        <f t="shared" si="14"/>
        <v>115.54171838709902</v>
      </c>
      <c r="BL375" s="636">
        <f t="shared" si="14"/>
        <v>117.34273357632451</v>
      </c>
      <c r="BM375" s="636">
        <f t="shared" si="14"/>
        <v>117.07777957441579</v>
      </c>
      <c r="BN375" s="636">
        <f t="shared" si="14"/>
        <v>116.33313261558079</v>
      </c>
      <c r="BO375" s="636">
        <f t="shared" si="14"/>
        <v>159.24799161359695</v>
      </c>
      <c r="BP375" s="636">
        <f t="shared" si="14"/>
        <v>151.69734240354205</v>
      </c>
      <c r="BQ375" s="636">
        <f t="shared" si="14"/>
        <v>153.35591029406032</v>
      </c>
      <c r="BR375" s="636">
        <f t="shared" si="14"/>
        <v>152.21895519362914</v>
      </c>
      <c r="BS375" s="636">
        <f t="shared" si="14"/>
        <v>119.65387963598329</v>
      </c>
      <c r="BT375" s="636">
        <f t="shared" si="14"/>
        <v>117.54342591176008</v>
      </c>
      <c r="BU375" s="636">
        <f t="shared" si="14"/>
        <v>118.8588786100422</v>
      </c>
      <c r="BV375" s="636">
        <f t="shared" si="14"/>
        <v>121.19096260018411</v>
      </c>
      <c r="BW375" s="636">
        <f t="shared" si="14"/>
        <v>141.5104867316326</v>
      </c>
      <c r="BX375" s="636">
        <f t="shared" si="14"/>
        <v>143.04016431289924</v>
      </c>
      <c r="BY375" s="636">
        <f t="shared" si="14"/>
        <v>143.72159874786507</v>
      </c>
      <c r="BZ375" s="636">
        <f t="shared" si="14"/>
        <v>145.16951768178762</v>
      </c>
      <c r="CA375" s="636">
        <f t="shared" si="14"/>
        <v>112.2539207161829</v>
      </c>
      <c r="CB375" s="636">
        <f t="shared" si="14"/>
        <v>111.70640271250592</v>
      </c>
      <c r="CC375" s="636">
        <f t="shared" si="14"/>
        <v>113.79797910386515</v>
      </c>
      <c r="CD375" s="636">
        <f t="shared" si="14"/>
        <v>114.89918634616483</v>
      </c>
      <c r="CE375" s="636">
        <f t="shared" ref="CE375:DB375" si="15">+CE227*CE267/1000/(CE103/100)</f>
        <v>108.51107510806135</v>
      </c>
      <c r="CF375" s="636">
        <f t="shared" si="15"/>
        <v>110.16513754131788</v>
      </c>
      <c r="CG375" s="636">
        <f t="shared" si="15"/>
        <v>110.73897186141356</v>
      </c>
      <c r="CH375" s="636">
        <f t="shared" si="15"/>
        <v>111.74996554901468</v>
      </c>
      <c r="CI375" s="636">
        <f t="shared" si="15"/>
        <v>112.1615803242365</v>
      </c>
      <c r="CJ375" s="636">
        <f t="shared" si="15"/>
        <v>112.095948448139</v>
      </c>
      <c r="CK375" s="636">
        <f t="shared" si="15"/>
        <v>114.46922933029649</v>
      </c>
      <c r="CL375" s="636">
        <f t="shared" si="15"/>
        <v>110.23619810210725</v>
      </c>
      <c r="CM375" s="636">
        <f t="shared" si="15"/>
        <v>92.192349633974899</v>
      </c>
      <c r="CN375" s="636">
        <f t="shared" si="15"/>
        <v>127.93962973155224</v>
      </c>
      <c r="CO375" s="636">
        <f t="shared" si="15"/>
        <v>125.17290245324835</v>
      </c>
      <c r="CP375" s="636">
        <f t="shared" si="15"/>
        <v>139.59677802233739</v>
      </c>
      <c r="CQ375" s="636">
        <f t="shared" si="15"/>
        <v>131.61107527369157</v>
      </c>
      <c r="CR375" s="636">
        <f t="shared" si="15"/>
        <v>124.18947313275656</v>
      </c>
      <c r="CS375" s="636">
        <f t="shared" si="15"/>
        <v>157.2785562833468</v>
      </c>
      <c r="CT375" s="636">
        <f t="shared" si="15"/>
        <v>167.62795781529576</v>
      </c>
      <c r="CU375" s="636">
        <f t="shared" si="15"/>
        <v>137.34262607253351</v>
      </c>
      <c r="CV375" s="636">
        <f t="shared" si="15"/>
        <v>96.634163599815167</v>
      </c>
      <c r="CW375" s="636">
        <f t="shared" si="15"/>
        <v>127.73689633582593</v>
      </c>
      <c r="CX375" s="636">
        <f t="shared" si="15"/>
        <v>153.3575996372432</v>
      </c>
      <c r="CY375" s="636">
        <f t="shared" si="15"/>
        <v>131.95699249983184</v>
      </c>
      <c r="CZ375" s="636">
        <f t="shared" si="15"/>
        <v>126.02168157104276</v>
      </c>
      <c r="DA375" s="636">
        <f t="shared" si="15"/>
        <v>128.84588496709029</v>
      </c>
      <c r="DB375" s="636">
        <f t="shared" si="15"/>
        <v>145.77287908345377</v>
      </c>
      <c r="DC375" s="636"/>
      <c r="DD375" s="636"/>
      <c r="DE375" s="636"/>
      <c r="DF375" s="636"/>
      <c r="DG375" s="636"/>
      <c r="DH375" s="636"/>
      <c r="DI375" s="636"/>
      <c r="DJ375" s="636"/>
      <c r="DK375" s="636"/>
      <c r="DL375" s="636"/>
      <c r="DM375" s="636"/>
      <c r="DN375" s="636"/>
      <c r="DO375" s="636"/>
      <c r="DP375" s="636"/>
      <c r="DQ375" s="636"/>
      <c r="DR375" s="636"/>
      <c r="DS375" s="636"/>
      <c r="DT375" s="636"/>
      <c r="DU375" s="636"/>
      <c r="DV375" s="636"/>
      <c r="DW375" s="636"/>
      <c r="DX375" s="636"/>
      <c r="DY375" s="636"/>
      <c r="DZ375" s="636"/>
    </row>
    <row r="376" spans="2:130">
      <c r="B376" s="635" t="str">
        <f>+B367</f>
        <v>Gross National Disposable Income RWF bln in constant 2014 prices</v>
      </c>
      <c r="C376" s="636"/>
      <c r="D376" s="636"/>
      <c r="E376" s="636"/>
      <c r="F376" s="636"/>
      <c r="G376" s="636"/>
      <c r="H376" s="636"/>
      <c r="I376" s="636"/>
      <c r="J376" s="636"/>
      <c r="K376" s="636"/>
      <c r="L376" s="636"/>
      <c r="M376" s="636"/>
      <c r="N376" s="636"/>
      <c r="O376" s="636"/>
      <c r="P376" s="636"/>
      <c r="Q376" s="636"/>
      <c r="R376" s="636"/>
      <c r="S376" s="636">
        <f t="shared" ref="S376:AT376" si="16">+S373+S374+S375</f>
        <v>484.27074701690611</v>
      </c>
      <c r="T376" s="636">
        <f t="shared" si="16"/>
        <v>484.60737539828142</v>
      </c>
      <c r="U376" s="636">
        <f t="shared" si="16"/>
        <v>484.4646448575337</v>
      </c>
      <c r="V376" s="636">
        <f t="shared" si="16"/>
        <v>485.60164541715631</v>
      </c>
      <c r="W376" s="636">
        <f t="shared" si="16"/>
        <v>532.6756851512381</v>
      </c>
      <c r="X376" s="636">
        <f t="shared" si="16"/>
        <v>535.23331960228575</v>
      </c>
      <c r="Y376" s="636">
        <f t="shared" si="16"/>
        <v>539.2680563367619</v>
      </c>
      <c r="Z376" s="636">
        <f t="shared" si="16"/>
        <v>542.32922528000006</v>
      </c>
      <c r="AA376" s="636">
        <f t="shared" si="16"/>
        <v>568.76891617951389</v>
      </c>
      <c r="AB376" s="636">
        <f t="shared" si="16"/>
        <v>569.5163527526621</v>
      </c>
      <c r="AC376" s="636">
        <f t="shared" si="16"/>
        <v>570.10634901736114</v>
      </c>
      <c r="AD376" s="636">
        <f t="shared" si="16"/>
        <v>571.49862830462962</v>
      </c>
      <c r="AE376" s="636">
        <f t="shared" si="16"/>
        <v>644.72206462205884</v>
      </c>
      <c r="AF376" s="636">
        <f t="shared" si="16"/>
        <v>645.51477414191174</v>
      </c>
      <c r="AG376" s="636">
        <f t="shared" si="16"/>
        <v>647.473928785049</v>
      </c>
      <c r="AH376" s="636">
        <f t="shared" si="16"/>
        <v>650.0653526852941</v>
      </c>
      <c r="AI376" s="636">
        <f t="shared" si="16"/>
        <v>659.35779073938818</v>
      </c>
      <c r="AJ376" s="636">
        <f t="shared" si="16"/>
        <v>661.19171310817615</v>
      </c>
      <c r="AK376" s="636">
        <f t="shared" si="16"/>
        <v>663.79813554258476</v>
      </c>
      <c r="AL376" s="636">
        <f t="shared" si="16"/>
        <v>666.0987297620851</v>
      </c>
      <c r="AM376" s="636">
        <f t="shared" si="16"/>
        <v>729.35365716993476</v>
      </c>
      <c r="AN376" s="636">
        <f t="shared" si="16"/>
        <v>728.92582196617127</v>
      </c>
      <c r="AO376" s="636">
        <f t="shared" si="16"/>
        <v>728.40465264547777</v>
      </c>
      <c r="AP376" s="636">
        <f t="shared" si="16"/>
        <v>727.30201108060305</v>
      </c>
      <c r="AQ376" s="636">
        <f t="shared" si="16"/>
        <v>796.41888787448875</v>
      </c>
      <c r="AR376" s="636">
        <f t="shared" si="16"/>
        <v>795.6020934949272</v>
      </c>
      <c r="AS376" s="636">
        <f t="shared" si="16"/>
        <v>795.00756303209641</v>
      </c>
      <c r="AT376" s="636">
        <f t="shared" si="16"/>
        <v>794.88962537833697</v>
      </c>
      <c r="AU376" s="636">
        <f>+AU373+AU374+AU375</f>
        <v>896.67229407049854</v>
      </c>
      <c r="AV376" s="636">
        <f t="shared" ref="AV376" si="17">+AV373+AV374+AV375</f>
        <v>951.58638702832991</v>
      </c>
      <c r="AW376" s="636">
        <f t="shared" ref="AW376" si="18">+AW373+AW374+AW375</f>
        <v>1040.6181294004982</v>
      </c>
      <c r="AX376" s="636">
        <f t="shared" ref="AX376" si="19">+AX373+AX374+AX375</f>
        <v>1039.2967654758988</v>
      </c>
      <c r="AY376" s="636">
        <f t="shared" ref="AY376" si="20">+AY373+AY374+AY375</f>
        <v>1032.5953825788799</v>
      </c>
      <c r="AZ376" s="636">
        <f t="shared" ref="AZ376" si="21">+AZ373+AZ374+AZ375</f>
        <v>1045.5872752563967</v>
      </c>
      <c r="BA376" s="636">
        <f t="shared" ref="BA376" si="22">+BA373+BA374+BA375</f>
        <v>1098.8862904007731</v>
      </c>
      <c r="BB376" s="636">
        <f t="shared" ref="BB376" si="23">+BB373+BB374+BB375</f>
        <v>1128.3488581835097</v>
      </c>
      <c r="BC376" s="636">
        <f t="shared" ref="BC376" si="24">+BC373+BC374+BC375</f>
        <v>1118.1033043998339</v>
      </c>
      <c r="BD376" s="636">
        <f t="shared" ref="BD376" si="25">+BD373+BD374+BD375</f>
        <v>1169.2091857536388</v>
      </c>
      <c r="BE376" s="636">
        <f t="shared" ref="BE376" si="26">+BE373+BE374+BE375</f>
        <v>1210.5489952465102</v>
      </c>
      <c r="BF376" s="636">
        <f t="shared" ref="BF376" si="27">+BF373+BF374+BF375</f>
        <v>1221.4305364676723</v>
      </c>
      <c r="BG376" s="636">
        <f t="shared" ref="BG376" si="28">+BG373+BG374+BG375</f>
        <v>1247.8063622156108</v>
      </c>
      <c r="BH376" s="636">
        <f t="shared" ref="BH376" si="29">+BH373+BH374+BH375</f>
        <v>1235.894434164667</v>
      </c>
      <c r="BI376" s="636">
        <f t="shared" ref="BI376" si="30">+BI373+BI374+BI375</f>
        <v>1265.3736195527006</v>
      </c>
      <c r="BJ376" s="636">
        <f t="shared" ref="BJ376" si="31">+BJ373+BJ374+BJ375</f>
        <v>1290.5357937869155</v>
      </c>
      <c r="BK376" s="636">
        <f t="shared" ref="BK376" si="32">+BK373+BK374+BK375</f>
        <v>1295.3423313108062</v>
      </c>
      <c r="BL376" s="636">
        <f t="shared" ref="BL376" si="33">+BL373+BL374+BL375</f>
        <v>1298.9843627900641</v>
      </c>
      <c r="BM376" s="636">
        <f t="shared" ref="BM376" si="34">+BM373+BM374+BM375</f>
        <v>1350.7427974694092</v>
      </c>
      <c r="BN376" s="636">
        <f t="shared" ref="BN376" si="35">+BN373+BN374+BN375</f>
        <v>1400.0638838463285</v>
      </c>
      <c r="BO376" s="636">
        <f t="shared" ref="BO376" si="36">+BO373+BO374+BO375</f>
        <v>1438.827345823564</v>
      </c>
      <c r="BP376" s="636">
        <f t="shared" ref="BP376" si="37">+BP373+BP374+BP375</f>
        <v>1403.8181997699323</v>
      </c>
      <c r="BQ376" s="636">
        <f t="shared" ref="BQ376" si="38">+BQ373+BQ374+BQ375</f>
        <v>1514.3578216303977</v>
      </c>
      <c r="BR376" s="636">
        <f t="shared" ref="BR376" si="39">+BR373+BR374+BR375</f>
        <v>1526.3024045220607</v>
      </c>
      <c r="BS376" s="636">
        <f t="shared" ref="BS376" si="40">+BS373+BS374+BS375</f>
        <v>1499.2137990008944</v>
      </c>
      <c r="BT376" s="636">
        <f t="shared" ref="BT376" si="41">+BT373+BT374+BT375</f>
        <v>1496.4462291906768</v>
      </c>
      <c r="BU376" s="636">
        <f t="shared" ref="BU376" si="42">+BU373+BU374+BU375</f>
        <v>1570.5479612256252</v>
      </c>
      <c r="BV376" s="636">
        <f t="shared" ref="BV376" si="43">+BV373+BV374+BV375</f>
        <v>1603.5011531902508</v>
      </c>
      <c r="BW376" s="636">
        <f t="shared" ref="BW376" si="44">+BW373+BW374+BW375</f>
        <v>1581.3419845684039</v>
      </c>
      <c r="BX376" s="636">
        <f t="shared" ref="BX376" si="45">+BX373+BX374+BX375</f>
        <v>1626.599599672872</v>
      </c>
      <c r="BY376" s="636">
        <f t="shared" ref="BY376" si="46">+BY373+BY374+BY375</f>
        <v>1626.159836842203</v>
      </c>
      <c r="BZ376" s="636">
        <f t="shared" ref="BZ376" si="47">+BZ373+BZ374+BZ375</f>
        <v>1679.3502345728402</v>
      </c>
      <c r="CA376" s="636">
        <f t="shared" ref="CA376" si="48">+CA373+CA374+CA375</f>
        <v>1628.5956960725309</v>
      </c>
      <c r="CB376" s="636">
        <f t="shared" ref="CB376" si="49">+CB373+CB374+CB375</f>
        <v>1652.2269783980291</v>
      </c>
      <c r="CC376" s="636">
        <f t="shared" ref="CC376" si="50">+CC373+CC374+CC375</f>
        <v>1718.6355187161303</v>
      </c>
      <c r="CD376" s="636">
        <f t="shared" ref="CD376:CX376" si="51">+CD373+CD374+CD375</f>
        <v>1720.3771099894741</v>
      </c>
      <c r="CE376" s="636">
        <f t="shared" si="51"/>
        <v>1759.1466667120023</v>
      </c>
      <c r="CF376" s="636">
        <f t="shared" si="51"/>
        <v>1806.3988496370196</v>
      </c>
      <c r="CG376" s="636">
        <f t="shared" si="51"/>
        <v>1858.8332622220378</v>
      </c>
      <c r="CH376" s="636">
        <f t="shared" si="51"/>
        <v>1891.5986196882743</v>
      </c>
      <c r="CI376" s="636">
        <f t="shared" si="51"/>
        <v>1901.6693915524145</v>
      </c>
      <c r="CJ376" s="636">
        <f t="shared" si="51"/>
        <v>1914.6432530479174</v>
      </c>
      <c r="CK376" s="636">
        <f t="shared" si="51"/>
        <v>1877.5884342114005</v>
      </c>
      <c r="CL376" s="636">
        <f t="shared" si="51"/>
        <v>1884.9025901920938</v>
      </c>
      <c r="CM376" s="636">
        <f t="shared" si="51"/>
        <v>1906.3262534617711</v>
      </c>
      <c r="CN376" s="636">
        <f t="shared" si="51"/>
        <v>1971.6451594269374</v>
      </c>
      <c r="CO376" s="636">
        <f t="shared" si="51"/>
        <v>2012.2310904648809</v>
      </c>
      <c r="CP376" s="636">
        <f t="shared" si="51"/>
        <v>2047.21108468077</v>
      </c>
      <c r="CQ376" s="636">
        <f t="shared" si="51"/>
        <v>2102.270132048885</v>
      </c>
      <c r="CR376" s="636">
        <f t="shared" si="51"/>
        <v>2097.2717128687882</v>
      </c>
      <c r="CS376" s="636">
        <f t="shared" si="51"/>
        <v>2178.2925003244914</v>
      </c>
      <c r="CT376" s="636">
        <f t="shared" si="51"/>
        <v>2259.002924437872</v>
      </c>
      <c r="CU376" s="636">
        <f t="shared" si="51"/>
        <v>2227.2483301880861</v>
      </c>
      <c r="CV376" s="636">
        <f t="shared" si="51"/>
        <v>2327.9958587075434</v>
      </c>
      <c r="CW376" s="636">
        <f t="shared" si="51"/>
        <v>2374.4897554757813</v>
      </c>
      <c r="CX376" s="636">
        <f t="shared" si="51"/>
        <v>2437.9885941731209</v>
      </c>
      <c r="CY376" s="636">
        <f t="shared" ref="CY376" si="52">+CY373+CY374+CY375</f>
        <v>2311.7603837436154</v>
      </c>
      <c r="CZ376" s="636">
        <f>+CZ373+CZ374+CZ375</f>
        <v>2102.2640426968869</v>
      </c>
      <c r="DA376" s="636">
        <f>+DA373+DA374+DA375</f>
        <v>2362.5243081698677</v>
      </c>
      <c r="DB376" s="636">
        <f>+DB373+DB374+DB375</f>
        <v>2427.6375241039</v>
      </c>
      <c r="DC376" s="636"/>
      <c r="DD376" s="636"/>
      <c r="DE376" s="636"/>
      <c r="DF376" s="636"/>
      <c r="DG376" s="636"/>
      <c r="DH376" s="636"/>
      <c r="DI376" s="636"/>
      <c r="DJ376" s="636"/>
      <c r="DK376" s="636"/>
      <c r="DL376" s="636"/>
      <c r="DM376" s="636"/>
      <c r="DN376" s="636"/>
      <c r="DO376" s="636"/>
      <c r="DP376" s="636"/>
      <c r="DQ376" s="636"/>
      <c r="DR376" s="636"/>
      <c r="DS376" s="636"/>
      <c r="DT376" s="636"/>
      <c r="DU376" s="636"/>
      <c r="DV376" s="636"/>
      <c r="DW376" s="636"/>
      <c r="DX376" s="636"/>
      <c r="DY376" s="636"/>
      <c r="DZ376" s="636"/>
    </row>
    <row r="377" spans="2:130">
      <c r="B377" s="635" t="s">
        <v>1070</v>
      </c>
      <c r="C377" s="636"/>
      <c r="D377" s="636"/>
      <c r="E377" s="636"/>
      <c r="F377" s="636"/>
      <c r="G377" s="636"/>
      <c r="H377" s="636"/>
      <c r="I377" s="636"/>
      <c r="J377" s="636"/>
      <c r="K377" s="636"/>
      <c r="L377" s="636"/>
      <c r="M377" s="636"/>
      <c r="N377" s="636"/>
      <c r="O377" s="636"/>
      <c r="P377" s="636"/>
      <c r="Q377" s="636"/>
      <c r="R377" s="636"/>
      <c r="S377" s="636">
        <f t="shared" ref="S377:AX377" si="53">+S277/(S103/100)</f>
        <v>47.127267857142854</v>
      </c>
      <c r="T377" s="636">
        <f t="shared" si="53"/>
        <v>47.127267857142854</v>
      </c>
      <c r="U377" s="636">
        <f t="shared" si="53"/>
        <v>47.127267857142854</v>
      </c>
      <c r="V377" s="636">
        <f t="shared" si="53"/>
        <v>47.127267857142854</v>
      </c>
      <c r="W377" s="636">
        <f t="shared" si="53"/>
        <v>51.185125000000006</v>
      </c>
      <c r="X377" s="636">
        <f t="shared" si="53"/>
        <v>51.185125000000006</v>
      </c>
      <c r="Y377" s="636">
        <f t="shared" si="53"/>
        <v>51.185125000000006</v>
      </c>
      <c r="Z377" s="636">
        <f t="shared" si="53"/>
        <v>51.185125000000006</v>
      </c>
      <c r="AA377" s="636">
        <f t="shared" si="53"/>
        <v>58.942951388888886</v>
      </c>
      <c r="AB377" s="636">
        <f t="shared" si="53"/>
        <v>58.942951388888886</v>
      </c>
      <c r="AC377" s="636">
        <f t="shared" si="53"/>
        <v>58.942951388888886</v>
      </c>
      <c r="AD377" s="636">
        <f t="shared" si="53"/>
        <v>58.942951388888886</v>
      </c>
      <c r="AE377" s="636">
        <f t="shared" si="53"/>
        <v>75.023180147058824</v>
      </c>
      <c r="AF377" s="636">
        <f t="shared" si="53"/>
        <v>75.023180147058824</v>
      </c>
      <c r="AG377" s="636">
        <f t="shared" si="53"/>
        <v>75.023180147058824</v>
      </c>
      <c r="AH377" s="636">
        <f t="shared" si="53"/>
        <v>75.023180147058824</v>
      </c>
      <c r="AI377" s="636">
        <f t="shared" si="53"/>
        <v>74.713185975609761</v>
      </c>
      <c r="AJ377" s="636">
        <f t="shared" si="53"/>
        <v>74.713185975609761</v>
      </c>
      <c r="AK377" s="636">
        <f t="shared" si="53"/>
        <v>74.713185975609761</v>
      </c>
      <c r="AL377" s="636">
        <f t="shared" si="53"/>
        <v>74.713185975609761</v>
      </c>
      <c r="AM377" s="636">
        <f t="shared" si="53"/>
        <v>78.984005828989368</v>
      </c>
      <c r="AN377" s="636">
        <f t="shared" si="53"/>
        <v>78.984005828989368</v>
      </c>
      <c r="AO377" s="636">
        <f t="shared" si="53"/>
        <v>78.984005828989368</v>
      </c>
      <c r="AP377" s="636">
        <f t="shared" si="53"/>
        <v>78.984005828989368</v>
      </c>
      <c r="AQ377" s="636">
        <f t="shared" si="53"/>
        <v>87.369895547549021</v>
      </c>
      <c r="AR377" s="636">
        <f t="shared" si="53"/>
        <v>87.369895547549021</v>
      </c>
      <c r="AS377" s="636">
        <f t="shared" si="53"/>
        <v>87.369895547549021</v>
      </c>
      <c r="AT377" s="636">
        <f t="shared" si="53"/>
        <v>87.369895547549021</v>
      </c>
      <c r="AU377" s="636">
        <f t="shared" si="53"/>
        <v>108.87618926454081</v>
      </c>
      <c r="AV377" s="636">
        <f t="shared" si="53"/>
        <v>102.594870653125</v>
      </c>
      <c r="AW377" s="636">
        <f t="shared" si="53"/>
        <v>106.69866547925</v>
      </c>
      <c r="AX377" s="636">
        <f t="shared" si="53"/>
        <v>102.594870653125</v>
      </c>
      <c r="AY377" s="636">
        <f t="shared" ref="AY377:CD377" si="54">+AY277/(AY103/100)</f>
        <v>102.95763636363635</v>
      </c>
      <c r="AZ377" s="636">
        <f t="shared" si="54"/>
        <v>116.71465882068968</v>
      </c>
      <c r="BA377" s="636">
        <f t="shared" si="54"/>
        <v>106.9545446724138</v>
      </c>
      <c r="BB377" s="636">
        <f t="shared" si="54"/>
        <v>114.79684233793104</v>
      </c>
      <c r="BC377" s="636">
        <f t="shared" si="54"/>
        <v>117.630418015</v>
      </c>
      <c r="BD377" s="636">
        <f t="shared" si="54"/>
        <v>142.2914065375</v>
      </c>
      <c r="BE377" s="636">
        <f t="shared" si="54"/>
        <v>131.1454748014925</v>
      </c>
      <c r="BF377" s="636">
        <f t="shared" si="54"/>
        <v>187.80954001428574</v>
      </c>
      <c r="BG377" s="636">
        <f t="shared" si="54"/>
        <v>136.34348451159423</v>
      </c>
      <c r="BH377" s="636">
        <f t="shared" si="54"/>
        <v>144.38104052608696</v>
      </c>
      <c r="BI377" s="636">
        <f t="shared" si="54"/>
        <v>127.96637219142859</v>
      </c>
      <c r="BJ377" s="636">
        <f t="shared" si="54"/>
        <v>133.45149480833334</v>
      </c>
      <c r="BK377" s="636">
        <f t="shared" si="54"/>
        <v>145.24403155277778</v>
      </c>
      <c r="BL377" s="636">
        <f t="shared" si="54"/>
        <v>138.52029877222222</v>
      </c>
      <c r="BM377" s="636">
        <f t="shared" si="54"/>
        <v>148.52225854794523</v>
      </c>
      <c r="BN377" s="636">
        <f t="shared" si="54"/>
        <v>159.70272836486487</v>
      </c>
      <c r="BO377" s="636">
        <f t="shared" si="54"/>
        <v>166.0363424</v>
      </c>
      <c r="BP377" s="636">
        <f t="shared" si="54"/>
        <v>168.31655469746832</v>
      </c>
      <c r="BQ377" s="636">
        <f t="shared" si="54"/>
        <v>185.89434009217948</v>
      </c>
      <c r="BR377" s="636">
        <f t="shared" si="54"/>
        <v>176.20997050506327</v>
      </c>
      <c r="BS377" s="636">
        <f t="shared" si="54"/>
        <v>185.57675497749997</v>
      </c>
      <c r="BT377" s="636">
        <f t="shared" si="54"/>
        <v>194.10166907317074</v>
      </c>
      <c r="BU377" s="636">
        <f t="shared" si="54"/>
        <v>194.34768292682929</v>
      </c>
      <c r="BV377" s="636">
        <f t="shared" si="54"/>
        <v>227.84919224243458</v>
      </c>
      <c r="BW377" s="636">
        <f t="shared" si="54"/>
        <v>233.58502261121694</v>
      </c>
      <c r="BX377" s="636">
        <f t="shared" si="54"/>
        <v>234.8563264433545</v>
      </c>
      <c r="BY377" s="636">
        <f t="shared" si="54"/>
        <v>227.03446263876606</v>
      </c>
      <c r="BZ377" s="636">
        <f t="shared" si="54"/>
        <v>267.24752546177382</v>
      </c>
      <c r="CA377" s="636">
        <f t="shared" si="54"/>
        <v>246.91184828662568</v>
      </c>
      <c r="CB377" s="636">
        <f t="shared" si="54"/>
        <v>274.07612089345093</v>
      </c>
      <c r="CC377" s="636">
        <f t="shared" si="54"/>
        <v>245.31420725500843</v>
      </c>
      <c r="CD377" s="636">
        <f t="shared" si="54"/>
        <v>268.65748823456221</v>
      </c>
      <c r="CE377" s="636">
        <f t="shared" ref="CE377:DB377" si="55">+CE277/(CE103/100)</f>
        <v>316.10038952850749</v>
      </c>
      <c r="CF377" s="636">
        <f t="shared" si="55"/>
        <v>307.19522129072419</v>
      </c>
      <c r="CG377" s="636">
        <f t="shared" si="55"/>
        <v>273.69578590917138</v>
      </c>
      <c r="CH377" s="636">
        <f t="shared" si="55"/>
        <v>337.40267320992496</v>
      </c>
      <c r="CI377" s="636">
        <f t="shared" si="55"/>
        <v>351.60785292429739</v>
      </c>
      <c r="CJ377" s="636">
        <f t="shared" si="55"/>
        <v>344.87751454838127</v>
      </c>
      <c r="CK377" s="636">
        <f t="shared" si="55"/>
        <v>315.73891569581832</v>
      </c>
      <c r="CL377" s="636">
        <f t="shared" si="55"/>
        <v>318.11912088051241</v>
      </c>
      <c r="CM377" s="636">
        <f t="shared" si="55"/>
        <v>346.03066714819192</v>
      </c>
      <c r="CN377" s="636">
        <f t="shared" si="55"/>
        <v>340.54864888562139</v>
      </c>
      <c r="CO377" s="636">
        <f t="shared" si="55"/>
        <v>311.73238593016163</v>
      </c>
      <c r="CP377" s="636">
        <f t="shared" si="55"/>
        <v>378.2894518443664</v>
      </c>
      <c r="CQ377" s="636">
        <f t="shared" si="55"/>
        <v>362.89146626878386</v>
      </c>
      <c r="CR377" s="636">
        <f t="shared" si="55"/>
        <v>411.55379588257017</v>
      </c>
      <c r="CS377" s="636">
        <f t="shared" si="55"/>
        <v>407.44326226779094</v>
      </c>
      <c r="CT377" s="636">
        <f t="shared" si="55"/>
        <v>406.5712542211399</v>
      </c>
      <c r="CU377" s="636">
        <f t="shared" si="55"/>
        <v>416.07153214186121</v>
      </c>
      <c r="CV377" s="636">
        <f t="shared" si="55"/>
        <v>443.54691434650937</v>
      </c>
      <c r="CW377" s="636">
        <f t="shared" si="55"/>
        <v>427.45612019172574</v>
      </c>
      <c r="CX377" s="636">
        <f t="shared" si="55"/>
        <v>452.8960941489517</v>
      </c>
      <c r="CY377" s="636">
        <f t="shared" si="55"/>
        <v>379.45559871423768</v>
      </c>
      <c r="CZ377" s="636">
        <f t="shared" si="55"/>
        <v>409.36498918624835</v>
      </c>
      <c r="DA377" s="636">
        <f t="shared" si="55"/>
        <v>401.34253315814084</v>
      </c>
      <c r="DB377" s="636">
        <f t="shared" si="55"/>
        <v>460.03823460695605</v>
      </c>
      <c r="DC377" s="636"/>
      <c r="DD377" s="636"/>
      <c r="DE377" s="636"/>
      <c r="DF377" s="636"/>
      <c r="DG377" s="636"/>
      <c r="DH377" s="636"/>
      <c r="DI377" s="636"/>
      <c r="DJ377" s="636"/>
      <c r="DK377" s="636"/>
      <c r="DL377" s="636"/>
      <c r="DM377" s="636"/>
      <c r="DN377" s="636"/>
      <c r="DO377" s="636"/>
      <c r="DP377" s="636"/>
      <c r="DQ377" s="636"/>
      <c r="DR377" s="636"/>
      <c r="DS377" s="636"/>
      <c r="DT377" s="636"/>
      <c r="DU377" s="636"/>
      <c r="DV377" s="636"/>
      <c r="DW377" s="636"/>
      <c r="DX377" s="636"/>
      <c r="DY377" s="636"/>
      <c r="DZ377" s="636"/>
    </row>
    <row r="378" spans="2:130">
      <c r="B378" s="635" t="str">
        <f>+B368</f>
        <v>Gross National Disposable Income, after taxes, RWF bln in constant 2014 prices</v>
      </c>
      <c r="C378" s="636"/>
      <c r="D378" s="636"/>
      <c r="E378" s="636"/>
      <c r="F378" s="636"/>
      <c r="G378" s="636"/>
      <c r="H378" s="636"/>
      <c r="I378" s="636"/>
      <c r="J378" s="636"/>
      <c r="K378" s="636"/>
      <c r="L378" s="636"/>
      <c r="M378" s="636"/>
      <c r="N378" s="636"/>
      <c r="O378" s="636"/>
      <c r="P378" s="636"/>
      <c r="Q378" s="636"/>
      <c r="R378" s="636"/>
      <c r="S378" s="636">
        <f t="shared" ref="S378:AT378" si="56">+S376-S377</f>
        <v>437.14347915976327</v>
      </c>
      <c r="T378" s="636">
        <f t="shared" si="56"/>
        <v>437.48010754113858</v>
      </c>
      <c r="U378" s="636">
        <f t="shared" si="56"/>
        <v>437.33737700039086</v>
      </c>
      <c r="V378" s="636">
        <f t="shared" si="56"/>
        <v>438.47437756001347</v>
      </c>
      <c r="W378" s="636">
        <f t="shared" si="56"/>
        <v>481.49056015123807</v>
      </c>
      <c r="X378" s="636">
        <f t="shared" si="56"/>
        <v>484.04819460228572</v>
      </c>
      <c r="Y378" s="636">
        <f t="shared" si="56"/>
        <v>488.08293133676187</v>
      </c>
      <c r="Z378" s="636">
        <f t="shared" si="56"/>
        <v>491.14410028000003</v>
      </c>
      <c r="AA378" s="636">
        <f t="shared" si="56"/>
        <v>509.82596479062499</v>
      </c>
      <c r="AB378" s="636">
        <f t="shared" si="56"/>
        <v>510.5734013637732</v>
      </c>
      <c r="AC378" s="636">
        <f t="shared" si="56"/>
        <v>511.16339762847224</v>
      </c>
      <c r="AD378" s="636">
        <f t="shared" si="56"/>
        <v>512.55567691574072</v>
      </c>
      <c r="AE378" s="636">
        <f t="shared" si="56"/>
        <v>569.698884475</v>
      </c>
      <c r="AF378" s="636">
        <f t="shared" si="56"/>
        <v>570.49159399485291</v>
      </c>
      <c r="AG378" s="636">
        <f t="shared" si="56"/>
        <v>572.45074863799016</v>
      </c>
      <c r="AH378" s="636">
        <f t="shared" si="56"/>
        <v>575.04217253823526</v>
      </c>
      <c r="AI378" s="636">
        <f t="shared" si="56"/>
        <v>584.64460476377837</v>
      </c>
      <c r="AJ378" s="636">
        <f t="shared" si="56"/>
        <v>586.47852713256634</v>
      </c>
      <c r="AK378" s="636">
        <f t="shared" si="56"/>
        <v>589.08494956697496</v>
      </c>
      <c r="AL378" s="636">
        <f t="shared" si="56"/>
        <v>591.3855437864753</v>
      </c>
      <c r="AM378" s="636">
        <f t="shared" si="56"/>
        <v>650.36965134094544</v>
      </c>
      <c r="AN378" s="636">
        <f t="shared" si="56"/>
        <v>649.94181613718195</v>
      </c>
      <c r="AO378" s="636">
        <f t="shared" si="56"/>
        <v>649.42064681648844</v>
      </c>
      <c r="AP378" s="636">
        <f t="shared" si="56"/>
        <v>648.31800525161373</v>
      </c>
      <c r="AQ378" s="636">
        <f t="shared" si="56"/>
        <v>709.0489923269397</v>
      </c>
      <c r="AR378" s="636">
        <f t="shared" si="56"/>
        <v>708.23219794737815</v>
      </c>
      <c r="AS378" s="636">
        <f t="shared" si="56"/>
        <v>707.63766748454736</v>
      </c>
      <c r="AT378" s="636">
        <f t="shared" si="56"/>
        <v>707.51972983078792</v>
      </c>
      <c r="AU378" s="636">
        <f>+AU376-AU377</f>
        <v>787.79610480595773</v>
      </c>
      <c r="AV378" s="636">
        <f t="shared" ref="AV378" si="57">+AV376-AV377</f>
        <v>848.99151637520492</v>
      </c>
      <c r="AW378" s="636">
        <f t="shared" ref="AW378" si="58">+AW376-AW377</f>
        <v>933.91946392124828</v>
      </c>
      <c r="AX378" s="636">
        <f t="shared" ref="AX378" si="59">+AX376-AX377</f>
        <v>936.70189482277385</v>
      </c>
      <c r="AY378" s="636">
        <f t="shared" ref="AY378" si="60">+AY376-AY377</f>
        <v>929.63774621524362</v>
      </c>
      <c r="AZ378" s="636">
        <f t="shared" ref="AZ378" si="61">+AZ376-AZ377</f>
        <v>928.87261643570696</v>
      </c>
      <c r="BA378" s="636">
        <f t="shared" ref="BA378" si="62">+BA376-BA377</f>
        <v>991.93174572835926</v>
      </c>
      <c r="BB378" s="636">
        <f t="shared" ref="BB378" si="63">+BB376-BB377</f>
        <v>1013.5520158455787</v>
      </c>
      <c r="BC378" s="636">
        <f t="shared" ref="BC378" si="64">+BC376-BC377</f>
        <v>1000.4728863848338</v>
      </c>
      <c r="BD378" s="636">
        <f t="shared" ref="BD378" si="65">+BD376-BD377</f>
        <v>1026.9177792161388</v>
      </c>
      <c r="BE378" s="636">
        <f t="shared" ref="BE378" si="66">+BE376-BE377</f>
        <v>1079.4035204450176</v>
      </c>
      <c r="BF378" s="636">
        <f t="shared" ref="BF378" si="67">+BF376-BF377</f>
        <v>1033.6209964533864</v>
      </c>
      <c r="BG378" s="636">
        <f t="shared" ref="BG378" si="68">+BG376-BG377</f>
        <v>1111.4628777040166</v>
      </c>
      <c r="BH378" s="636">
        <f t="shared" ref="BH378" si="69">+BH376-BH377</f>
        <v>1091.5133936385801</v>
      </c>
      <c r="BI378" s="636">
        <f t="shared" ref="BI378" si="70">+BI376-BI377</f>
        <v>1137.4072473612721</v>
      </c>
      <c r="BJ378" s="636">
        <f t="shared" ref="BJ378" si="71">+BJ376-BJ377</f>
        <v>1157.0842989785822</v>
      </c>
      <c r="BK378" s="636">
        <f t="shared" ref="BK378" si="72">+BK376-BK377</f>
        <v>1150.0982997580284</v>
      </c>
      <c r="BL378" s="636">
        <f t="shared" ref="BL378" si="73">+BL376-BL377</f>
        <v>1160.4640640178418</v>
      </c>
      <c r="BM378" s="636">
        <f t="shared" ref="BM378" si="74">+BM376-BM377</f>
        <v>1202.2205389214639</v>
      </c>
      <c r="BN378" s="636">
        <f t="shared" ref="BN378" si="75">+BN376-BN377</f>
        <v>1240.3611554814636</v>
      </c>
      <c r="BO378" s="636">
        <f t="shared" ref="BO378" si="76">+BO376-BO377</f>
        <v>1272.791003423564</v>
      </c>
      <c r="BP378" s="636">
        <f t="shared" ref="BP378" si="77">+BP376-BP377</f>
        <v>1235.501645072464</v>
      </c>
      <c r="BQ378" s="636">
        <f t="shared" ref="BQ378" si="78">+BQ376-BQ377</f>
        <v>1328.4634815382183</v>
      </c>
      <c r="BR378" s="636">
        <f t="shared" ref="BR378" si="79">+BR376-BR377</f>
        <v>1350.0924340169975</v>
      </c>
      <c r="BS378" s="636">
        <f t="shared" ref="BS378" si="80">+BS376-BS377</f>
        <v>1313.6370440233943</v>
      </c>
      <c r="BT378" s="636">
        <f t="shared" ref="BT378" si="81">+BT376-BT377</f>
        <v>1302.344560117506</v>
      </c>
      <c r="BU378" s="636">
        <f t="shared" ref="BU378" si="82">+BU376-BU377</f>
        <v>1376.2002782987959</v>
      </c>
      <c r="BV378" s="636">
        <f t="shared" ref="BV378" si="83">+BV376-BV377</f>
        <v>1375.6519609478162</v>
      </c>
      <c r="BW378" s="636">
        <f t="shared" ref="BW378" si="84">+BW376-BW377</f>
        <v>1347.7569619571868</v>
      </c>
      <c r="BX378" s="636">
        <f t="shared" ref="BX378" si="85">+BX376-BX377</f>
        <v>1391.7432732295176</v>
      </c>
      <c r="BY378" s="636">
        <f t="shared" ref="BY378" si="86">+BY376-BY377</f>
        <v>1399.1253742034369</v>
      </c>
      <c r="BZ378" s="636">
        <f t="shared" ref="BZ378" si="87">+BZ376-BZ377</f>
        <v>1412.1027091110664</v>
      </c>
      <c r="CA378" s="636">
        <f t="shared" ref="CA378" si="88">+CA376-CA377</f>
        <v>1381.6838477859053</v>
      </c>
      <c r="CB378" s="636">
        <f t="shared" ref="CB378" si="89">+CB376-CB377</f>
        <v>1378.1508575045782</v>
      </c>
      <c r="CC378" s="636">
        <f t="shared" ref="CC378" si="90">+CC376-CC377</f>
        <v>1473.3213114611219</v>
      </c>
      <c r="CD378" s="636">
        <f t="shared" ref="CD378:CX378" si="91">+CD376-CD377</f>
        <v>1451.7196217549119</v>
      </c>
      <c r="CE378" s="636">
        <f t="shared" si="91"/>
        <v>1443.0462771834948</v>
      </c>
      <c r="CF378" s="636">
        <f t="shared" si="91"/>
        <v>1499.2036283462953</v>
      </c>
      <c r="CG378" s="636">
        <f t="shared" si="91"/>
        <v>1585.1374763128665</v>
      </c>
      <c r="CH378" s="636">
        <f t="shared" si="91"/>
        <v>1554.1959464783495</v>
      </c>
      <c r="CI378" s="636">
        <f t="shared" si="91"/>
        <v>1550.061538628117</v>
      </c>
      <c r="CJ378" s="636">
        <f t="shared" si="91"/>
        <v>1569.7657384995362</v>
      </c>
      <c r="CK378" s="636">
        <f t="shared" si="91"/>
        <v>1561.8495185155821</v>
      </c>
      <c r="CL378" s="636">
        <f t="shared" si="91"/>
        <v>1566.7834693115815</v>
      </c>
      <c r="CM378" s="636">
        <f t="shared" si="91"/>
        <v>1560.2955863135792</v>
      </c>
      <c r="CN378" s="636">
        <f t="shared" si="91"/>
        <v>1631.0965105413161</v>
      </c>
      <c r="CO378" s="636">
        <f t="shared" si="91"/>
        <v>1700.4987045347193</v>
      </c>
      <c r="CP378" s="636">
        <f t="shared" si="91"/>
        <v>1668.9216328364037</v>
      </c>
      <c r="CQ378" s="636">
        <f t="shared" si="91"/>
        <v>1739.3786657801011</v>
      </c>
      <c r="CR378" s="636">
        <f t="shared" si="91"/>
        <v>1685.7179169862179</v>
      </c>
      <c r="CS378" s="636">
        <f t="shared" si="91"/>
        <v>1770.8492380567004</v>
      </c>
      <c r="CT378" s="636">
        <f t="shared" si="91"/>
        <v>1852.4316702167321</v>
      </c>
      <c r="CU378" s="636">
        <f t="shared" si="91"/>
        <v>1811.176798046225</v>
      </c>
      <c r="CV378" s="636">
        <f t="shared" si="91"/>
        <v>1884.4489443610341</v>
      </c>
      <c r="CW378" s="636">
        <f t="shared" si="91"/>
        <v>1947.0336352840554</v>
      </c>
      <c r="CX378" s="636">
        <f t="shared" si="91"/>
        <v>1985.0925000241691</v>
      </c>
      <c r="CY378" s="636">
        <f t="shared" ref="CY378" si="92">+CY376-CY377</f>
        <v>1932.3047850293779</v>
      </c>
      <c r="CZ378" s="636">
        <f>+CZ376-CZ377</f>
        <v>1692.8990535106386</v>
      </c>
      <c r="DA378" s="636">
        <f>+DA376-DA377</f>
        <v>1961.1817750117268</v>
      </c>
      <c r="DB378" s="636">
        <f>+DB376-DB377</f>
        <v>1967.599289496944</v>
      </c>
      <c r="DC378" s="636"/>
      <c r="DD378" s="636"/>
      <c r="DE378" s="636"/>
      <c r="DF378" s="636"/>
      <c r="DG378" s="636"/>
      <c r="DH378" s="636"/>
      <c r="DI378" s="636"/>
      <c r="DJ378" s="636"/>
      <c r="DK378" s="636"/>
      <c r="DL378" s="636"/>
      <c r="DM378" s="636"/>
      <c r="DN378" s="636"/>
      <c r="DO378" s="636"/>
      <c r="DP378" s="636"/>
      <c r="DQ378" s="636"/>
      <c r="DR378" s="636"/>
      <c r="DS378" s="636"/>
      <c r="DT378" s="636"/>
      <c r="DU378" s="636"/>
      <c r="DV378" s="636"/>
      <c r="DW378" s="636"/>
      <c r="DX378" s="636"/>
      <c r="DY378" s="636"/>
      <c r="DZ378" s="636"/>
    </row>
    <row r="380" spans="2:130">
      <c r="B380" s="1" t="s">
        <v>975</v>
      </c>
    </row>
    <row r="381" spans="2:130">
      <c r="B381" s="552" t="s">
        <v>946</v>
      </c>
      <c r="C381" s="618" t="s">
        <v>502</v>
      </c>
      <c r="D381" s="618" t="s">
        <v>503</v>
      </c>
      <c r="E381" s="618" t="s">
        <v>504</v>
      </c>
      <c r="F381" s="618" t="s">
        <v>505</v>
      </c>
      <c r="G381" s="618" t="s">
        <v>506</v>
      </c>
      <c r="H381" s="618" t="s">
        <v>507</v>
      </c>
      <c r="I381" s="618" t="s">
        <v>508</v>
      </c>
      <c r="J381" s="618" t="s">
        <v>509</v>
      </c>
      <c r="K381" s="618" t="s">
        <v>510</v>
      </c>
      <c r="L381" s="618" t="s">
        <v>511</v>
      </c>
      <c r="M381" s="618" t="s">
        <v>512</v>
      </c>
      <c r="N381" s="618" t="s">
        <v>513</v>
      </c>
      <c r="O381" s="618" t="s">
        <v>514</v>
      </c>
      <c r="P381" s="618" t="s">
        <v>515</v>
      </c>
      <c r="Q381" s="618" t="s">
        <v>516</v>
      </c>
      <c r="R381" s="618" t="s">
        <v>517</v>
      </c>
      <c r="S381" s="618" t="s">
        <v>518</v>
      </c>
      <c r="T381" s="618" t="s">
        <v>519</v>
      </c>
      <c r="U381" s="618" t="s">
        <v>520</v>
      </c>
      <c r="V381" s="618" t="s">
        <v>521</v>
      </c>
      <c r="W381" s="618" t="s">
        <v>522</v>
      </c>
      <c r="X381" s="618" t="s">
        <v>523</v>
      </c>
      <c r="Y381" s="618" t="s">
        <v>524</v>
      </c>
      <c r="Z381" s="618" t="s">
        <v>525</v>
      </c>
      <c r="AA381" s="618" t="s">
        <v>526</v>
      </c>
      <c r="AB381" s="618" t="s">
        <v>527</v>
      </c>
      <c r="AC381" s="618" t="s">
        <v>528</v>
      </c>
      <c r="AD381" s="618" t="s">
        <v>529</v>
      </c>
      <c r="AE381" s="618" t="s">
        <v>530</v>
      </c>
      <c r="AF381" s="618" t="s">
        <v>531</v>
      </c>
      <c r="AG381" s="618" t="s">
        <v>532</v>
      </c>
      <c r="AH381" s="618" t="s">
        <v>533</v>
      </c>
      <c r="AI381" s="618" t="s">
        <v>534</v>
      </c>
      <c r="AJ381" s="618" t="s">
        <v>535</v>
      </c>
      <c r="AK381" s="618" t="s">
        <v>536</v>
      </c>
      <c r="AL381" s="618" t="s">
        <v>537</v>
      </c>
      <c r="AM381" s="618" t="s">
        <v>538</v>
      </c>
      <c r="AN381" s="618" t="s">
        <v>539</v>
      </c>
      <c r="AO381" s="618" t="s">
        <v>540</v>
      </c>
      <c r="AP381" s="618" t="s">
        <v>541</v>
      </c>
      <c r="AQ381" s="618" t="s">
        <v>542</v>
      </c>
      <c r="AR381" s="618" t="s">
        <v>543</v>
      </c>
      <c r="AS381" s="618" t="s">
        <v>544</v>
      </c>
      <c r="AT381" s="618" t="s">
        <v>545</v>
      </c>
      <c r="AU381" s="618" t="s">
        <v>68</v>
      </c>
      <c r="AV381" s="618" t="s">
        <v>69</v>
      </c>
      <c r="AW381" s="618" t="s">
        <v>70</v>
      </c>
      <c r="AX381" s="618" t="s">
        <v>71</v>
      </c>
      <c r="AY381" s="618" t="s">
        <v>72</v>
      </c>
      <c r="AZ381" s="618" t="s">
        <v>73</v>
      </c>
      <c r="BA381" s="618" t="s">
        <v>74</v>
      </c>
      <c r="BB381" s="618" t="s">
        <v>75</v>
      </c>
      <c r="BC381" s="618" t="s">
        <v>76</v>
      </c>
      <c r="BD381" s="618" t="s">
        <v>77</v>
      </c>
      <c r="BE381" s="618" t="s">
        <v>78</v>
      </c>
      <c r="BF381" s="618" t="s">
        <v>79</v>
      </c>
      <c r="BG381" s="618" t="s">
        <v>80</v>
      </c>
      <c r="BH381" s="618" t="s">
        <v>81</v>
      </c>
      <c r="BI381" s="618" t="s">
        <v>82</v>
      </c>
      <c r="BJ381" s="618" t="s">
        <v>83</v>
      </c>
      <c r="BK381" s="618" t="s">
        <v>84</v>
      </c>
      <c r="BL381" s="618" t="s">
        <v>85</v>
      </c>
      <c r="BM381" s="618" t="s">
        <v>86</v>
      </c>
      <c r="BN381" s="618" t="s">
        <v>87</v>
      </c>
      <c r="BO381" s="618" t="s">
        <v>88</v>
      </c>
      <c r="BP381" s="618" t="s">
        <v>89</v>
      </c>
      <c r="BQ381" s="618" t="s">
        <v>90</v>
      </c>
      <c r="BR381" s="618" t="s">
        <v>91</v>
      </c>
      <c r="BS381" s="618" t="s">
        <v>92</v>
      </c>
      <c r="BT381" s="618" t="s">
        <v>93</v>
      </c>
      <c r="BU381" s="618" t="s">
        <v>94</v>
      </c>
      <c r="BV381" s="618" t="s">
        <v>95</v>
      </c>
      <c r="BW381" s="618" t="s">
        <v>96</v>
      </c>
      <c r="BX381" s="618" t="s">
        <v>97</v>
      </c>
      <c r="BY381" s="618" t="s">
        <v>98</v>
      </c>
      <c r="BZ381" s="618" t="s">
        <v>99</v>
      </c>
      <c r="CA381" s="618" t="s">
        <v>49</v>
      </c>
      <c r="CB381" s="618" t="s">
        <v>50</v>
      </c>
      <c r="CC381" s="618" t="s">
        <v>51</v>
      </c>
      <c r="CD381" s="618" t="s">
        <v>52</v>
      </c>
      <c r="CE381" s="618" t="s">
        <v>53</v>
      </c>
      <c r="CF381" s="618" t="s">
        <v>54</v>
      </c>
      <c r="CG381" s="618" t="s">
        <v>55</v>
      </c>
      <c r="CH381" s="618" t="s">
        <v>56</v>
      </c>
      <c r="CI381" s="618" t="s">
        <v>57</v>
      </c>
      <c r="CJ381" s="618" t="s">
        <v>58</v>
      </c>
      <c r="CK381" s="618" t="s">
        <v>59</v>
      </c>
      <c r="CL381" s="618" t="s">
        <v>60</v>
      </c>
      <c r="CM381" s="618" t="s">
        <v>61</v>
      </c>
      <c r="CN381" s="618" t="s">
        <v>62</v>
      </c>
      <c r="CO381" s="618" t="s">
        <v>63</v>
      </c>
      <c r="CP381" s="618" t="s">
        <v>64</v>
      </c>
      <c r="CQ381" s="618" t="s">
        <v>65</v>
      </c>
      <c r="CR381" s="618" t="s">
        <v>100</v>
      </c>
      <c r="CS381" s="618" t="s">
        <v>105</v>
      </c>
      <c r="CT381" s="618" t="s">
        <v>546</v>
      </c>
      <c r="CU381" s="618" t="s">
        <v>547</v>
      </c>
      <c r="CV381" s="618" t="s">
        <v>548</v>
      </c>
      <c r="CW381" s="618" t="s">
        <v>549</v>
      </c>
      <c r="CX381" s="618" t="s">
        <v>550</v>
      </c>
      <c r="CY381" s="618" t="s">
        <v>551</v>
      </c>
      <c r="CZ381" s="618" t="s">
        <v>552</v>
      </c>
      <c r="DA381" s="618" t="s">
        <v>553</v>
      </c>
      <c r="DB381" s="618" t="s">
        <v>554</v>
      </c>
      <c r="DC381" s="618" t="s">
        <v>555</v>
      </c>
      <c r="DD381" s="618" t="s">
        <v>556</v>
      </c>
      <c r="DE381" s="618" t="s">
        <v>557</v>
      </c>
      <c r="DF381" s="618" t="s">
        <v>558</v>
      </c>
      <c r="DG381" s="618" t="s">
        <v>559</v>
      </c>
      <c r="DH381" s="618" t="s">
        <v>560</v>
      </c>
      <c r="DI381" s="618" t="s">
        <v>561</v>
      </c>
      <c r="DJ381" s="618" t="s">
        <v>562</v>
      </c>
      <c r="DK381" s="618" t="s">
        <v>563</v>
      </c>
      <c r="DL381" s="618" t="s">
        <v>564</v>
      </c>
      <c r="DM381" s="618" t="s">
        <v>565</v>
      </c>
      <c r="DN381" s="618" t="s">
        <v>566</v>
      </c>
      <c r="DO381" s="618" t="s">
        <v>567</v>
      </c>
      <c r="DP381" s="618" t="s">
        <v>851</v>
      </c>
      <c r="DQ381" s="618" t="s">
        <v>852</v>
      </c>
      <c r="DR381" s="618" t="s">
        <v>853</v>
      </c>
      <c r="DS381" s="618"/>
      <c r="DT381" s="618"/>
      <c r="DU381" s="618"/>
      <c r="DV381" s="618"/>
      <c r="DW381" s="618"/>
      <c r="DX381" s="618"/>
      <c r="DY381" s="618"/>
      <c r="DZ381" s="618"/>
    </row>
    <row r="382" spans="2:130">
      <c r="B382" s="553"/>
      <c r="C382" s="547">
        <v>1992</v>
      </c>
      <c r="D382" s="547">
        <v>1993</v>
      </c>
      <c r="E382" s="547">
        <v>1994</v>
      </c>
      <c r="F382" s="547">
        <v>1995</v>
      </c>
      <c r="G382" s="547"/>
      <c r="H382" s="547"/>
      <c r="I382" s="547"/>
      <c r="J382" s="547">
        <v>1996</v>
      </c>
      <c r="K382" s="547"/>
      <c r="L382" s="547"/>
      <c r="M382" s="547"/>
      <c r="N382" s="547">
        <v>1997</v>
      </c>
      <c r="O382" s="547"/>
      <c r="P382" s="547"/>
      <c r="Q382" s="547"/>
      <c r="R382" s="547">
        <v>1998</v>
      </c>
      <c r="S382" s="547"/>
      <c r="T382" s="547"/>
      <c r="U382" s="547"/>
      <c r="V382" s="547">
        <v>1999</v>
      </c>
      <c r="W382" s="547"/>
      <c r="X382" s="547"/>
      <c r="Y382" s="547"/>
      <c r="Z382" s="547">
        <v>2000</v>
      </c>
      <c r="AA382" s="547"/>
      <c r="AB382" s="547"/>
      <c r="AC382" s="547"/>
      <c r="AD382" s="547">
        <v>2001</v>
      </c>
      <c r="AE382" s="547"/>
      <c r="AF382" s="547"/>
      <c r="AG382" s="547"/>
      <c r="AH382" s="547">
        <v>2002</v>
      </c>
      <c r="AI382" s="547"/>
      <c r="AJ382" s="547"/>
      <c r="AK382" s="547"/>
      <c r="AL382" s="547">
        <v>2003</v>
      </c>
      <c r="AM382" s="547"/>
      <c r="AN382" s="547"/>
      <c r="AO382" s="547"/>
      <c r="AP382" s="547">
        <v>2004</v>
      </c>
      <c r="AQ382" s="547"/>
      <c r="AR382" s="547"/>
      <c r="AS382" s="547"/>
      <c r="AT382" s="547">
        <v>2005</v>
      </c>
      <c r="AU382" s="547"/>
      <c r="AV382" s="547"/>
      <c r="AW382" s="547"/>
      <c r="AX382" s="547">
        <v>2006</v>
      </c>
      <c r="AY382" s="547"/>
      <c r="AZ382" s="547"/>
      <c r="BA382" s="547"/>
      <c r="BB382" s="547">
        <v>2007</v>
      </c>
      <c r="BC382" s="547"/>
      <c r="BD382" s="547"/>
      <c r="BE382" s="547"/>
      <c r="BF382" s="547">
        <v>2008</v>
      </c>
      <c r="BG382" s="547"/>
      <c r="BH382" s="547"/>
      <c r="BI382" s="547"/>
      <c r="BJ382" s="547"/>
      <c r="BK382" s="547"/>
      <c r="BL382" s="547"/>
      <c r="BM382" s="547"/>
      <c r="BN382" s="547">
        <v>2010</v>
      </c>
      <c r="BO382" s="547"/>
      <c r="BP382" s="547"/>
      <c r="BQ382" s="547"/>
      <c r="BR382" s="547">
        <v>2011</v>
      </c>
      <c r="BS382" s="547"/>
      <c r="BT382" s="547"/>
      <c r="BU382" s="547"/>
      <c r="BV382" s="547">
        <v>2012</v>
      </c>
      <c r="BW382" s="547"/>
      <c r="BX382" s="547"/>
      <c r="BY382" s="547"/>
      <c r="BZ382" s="547">
        <v>2013</v>
      </c>
      <c r="CA382" s="547"/>
      <c r="CB382" s="547"/>
      <c r="CC382" s="547"/>
      <c r="CD382" s="547">
        <v>2014</v>
      </c>
      <c r="CE382" s="547"/>
      <c r="CF382" s="547"/>
      <c r="CG382" s="547"/>
      <c r="CH382" s="547">
        <v>2015</v>
      </c>
      <c r="CI382" s="547"/>
      <c r="CJ382" s="547"/>
      <c r="CK382" s="547"/>
      <c r="CL382" s="547">
        <v>2016</v>
      </c>
      <c r="CM382" s="547"/>
      <c r="CN382" s="547"/>
      <c r="CO382" s="547"/>
      <c r="CP382" s="547">
        <v>2017</v>
      </c>
      <c r="CQ382" s="547"/>
      <c r="CR382" s="547"/>
      <c r="CS382" s="547"/>
      <c r="CT382" s="547"/>
      <c r="CU382" s="547"/>
      <c r="CV382" s="547"/>
      <c r="CW382" s="547"/>
      <c r="CX382" s="547"/>
      <c r="CY382" s="547"/>
      <c r="CZ382" s="547"/>
      <c r="DA382" s="547"/>
      <c r="DB382" s="547"/>
      <c r="DC382" s="547"/>
      <c r="DD382" s="547"/>
      <c r="DE382" s="547"/>
      <c r="DF382" s="547"/>
      <c r="DG382" s="547"/>
      <c r="DH382" s="547"/>
      <c r="DI382" s="547"/>
      <c r="DJ382" s="547"/>
      <c r="DK382" s="547"/>
      <c r="DL382" s="547"/>
      <c r="DM382" s="547"/>
      <c r="DN382" s="547"/>
      <c r="DO382" s="547"/>
      <c r="DP382" s="547"/>
      <c r="DQ382" s="547"/>
      <c r="DR382" s="547"/>
      <c r="DS382" s="547"/>
      <c r="DT382" s="547"/>
      <c r="DU382" s="547"/>
      <c r="DV382" s="547"/>
      <c r="DW382" s="547"/>
      <c r="DX382" s="547"/>
      <c r="DY382" s="547"/>
      <c r="DZ382" s="547"/>
    </row>
    <row r="383" spans="2:130">
      <c r="B383" s="553" t="s">
        <v>1410</v>
      </c>
      <c r="C383" s="546"/>
      <c r="D383" s="546">
        <v>1.2945094108581543</v>
      </c>
      <c r="E383" s="546">
        <v>1.2945094108581543</v>
      </c>
      <c r="F383" s="546">
        <v>1.3019428253173828</v>
      </c>
      <c r="G383" s="546"/>
      <c r="H383" s="546"/>
      <c r="I383" s="546"/>
      <c r="J383" s="546">
        <v>1.3126082420349121</v>
      </c>
      <c r="K383" s="546"/>
      <c r="L383" s="546"/>
      <c r="M383" s="546"/>
      <c r="N383" s="546">
        <v>1.3233610391616821</v>
      </c>
      <c r="O383" s="546"/>
      <c r="P383" s="546"/>
      <c r="Q383" s="546"/>
      <c r="R383" s="546">
        <v>1.3342019319534302</v>
      </c>
      <c r="S383" s="546"/>
      <c r="T383" s="546"/>
      <c r="U383" s="546"/>
      <c r="V383" s="546">
        <v>1.3451316356658936</v>
      </c>
      <c r="W383" s="546"/>
      <c r="X383" s="546"/>
      <c r="Y383" s="546"/>
      <c r="Z383" s="546">
        <v>1.3561508655548096</v>
      </c>
      <c r="AA383" s="546"/>
      <c r="AB383" s="546"/>
      <c r="AC383" s="546"/>
      <c r="AD383" s="546">
        <v>1.3756282329559326</v>
      </c>
      <c r="AE383" s="546"/>
      <c r="AF383" s="546"/>
      <c r="AG383" s="546"/>
      <c r="AH383" s="546">
        <v>1.3953853845596313</v>
      </c>
      <c r="AI383" s="546"/>
      <c r="AJ383" s="546"/>
      <c r="AK383" s="546"/>
      <c r="AL383" s="546">
        <v>1.4154261350631714</v>
      </c>
      <c r="AM383" s="546"/>
      <c r="AN383" s="546"/>
      <c r="AO383" s="546"/>
      <c r="AP383" s="546">
        <v>1.4357548952102661</v>
      </c>
      <c r="AQ383" s="546"/>
      <c r="AR383" s="546"/>
      <c r="AS383" s="546"/>
      <c r="AT383" s="546">
        <v>1.4563755989074707</v>
      </c>
      <c r="AU383" s="546"/>
      <c r="AV383" s="546"/>
      <c r="AW383" s="546"/>
      <c r="AX383" s="546">
        <v>1.4831138849258423</v>
      </c>
      <c r="AY383" s="546"/>
      <c r="AZ383" s="546"/>
      <c r="BA383" s="546"/>
      <c r="BB383" s="546">
        <v>1.5103431940078735</v>
      </c>
      <c r="BC383" s="546"/>
      <c r="BD383" s="546"/>
      <c r="BE383" s="546"/>
      <c r="BF383" s="546">
        <v>1.5380722284317017</v>
      </c>
      <c r="BG383" s="546"/>
      <c r="BH383" s="546"/>
      <c r="BI383" s="546"/>
      <c r="BJ383" s="546">
        <v>1.5663105249404907</v>
      </c>
      <c r="BK383" s="546"/>
      <c r="BL383" s="546"/>
      <c r="BM383" s="546"/>
      <c r="BN383" s="546">
        <v>1.5950671434402466</v>
      </c>
      <c r="BO383" s="546"/>
      <c r="BP383" s="546"/>
      <c r="BQ383" s="546"/>
      <c r="BR383" s="546">
        <v>1.6283968687057495</v>
      </c>
      <c r="BS383" s="546"/>
      <c r="BT383" s="546"/>
      <c r="BU383" s="546"/>
      <c r="BV383" s="546">
        <v>1.663946270942688</v>
      </c>
      <c r="BW383" s="546"/>
      <c r="BX383" s="546"/>
      <c r="BY383" s="546"/>
      <c r="BZ383" s="546">
        <v>1.7018989324569702</v>
      </c>
      <c r="CA383" s="546"/>
      <c r="CB383" s="546"/>
      <c r="CC383" s="546"/>
      <c r="CD383" s="546">
        <v>1.7341963052749634</v>
      </c>
      <c r="CE383" s="546"/>
      <c r="CF383" s="546"/>
      <c r="CG383" s="546"/>
      <c r="CH383" s="546">
        <v>1.7666441202163696</v>
      </c>
      <c r="CI383" s="546"/>
      <c r="CJ383" s="546"/>
      <c r="CK383" s="546"/>
      <c r="CL383" s="546">
        <v>1.8011772632598877</v>
      </c>
      <c r="CM383" s="546"/>
      <c r="CN383" s="546"/>
      <c r="CO383" s="546"/>
      <c r="CP383" s="546">
        <v>1.8379607200622559</v>
      </c>
      <c r="CQ383" s="546"/>
      <c r="CR383" s="546"/>
      <c r="CS383" s="546"/>
      <c r="CT383" s="546"/>
      <c r="CU383" s="546"/>
      <c r="CV383" s="546"/>
      <c r="CW383" s="546"/>
      <c r="CX383" s="546"/>
      <c r="CY383" s="546"/>
      <c r="CZ383" s="546"/>
      <c r="DA383" s="546"/>
      <c r="DB383" s="546"/>
      <c r="DC383" s="546"/>
      <c r="DD383" s="546"/>
      <c r="DE383" s="546"/>
      <c r="DF383" s="546"/>
      <c r="DG383" s="546"/>
      <c r="DH383" s="546"/>
      <c r="DI383" s="546"/>
      <c r="DJ383" s="546"/>
      <c r="DK383" s="546"/>
      <c r="DL383" s="546"/>
      <c r="DM383" s="546"/>
      <c r="DN383" s="546"/>
      <c r="DO383" s="546"/>
      <c r="DP383" s="546"/>
      <c r="DQ383" s="546"/>
      <c r="DR383" s="546"/>
      <c r="DS383" s="546"/>
      <c r="DT383" s="546"/>
      <c r="DU383" s="546"/>
      <c r="DV383" s="546"/>
      <c r="DW383" s="546"/>
      <c r="DX383" s="546"/>
      <c r="DY383" s="546"/>
      <c r="DZ383" s="546"/>
    </row>
    <row r="384" spans="2:130">
      <c r="B384" s="553" t="s">
        <v>1025</v>
      </c>
      <c r="C384" s="598">
        <v>3904.578857421875</v>
      </c>
      <c r="D384" s="598">
        <v>4182.251953125</v>
      </c>
      <c r="E384" s="598">
        <v>4246.63671875</v>
      </c>
      <c r="F384" s="598">
        <v>4435.2734375</v>
      </c>
      <c r="G384" s="598"/>
      <c r="H384" s="598"/>
      <c r="I384" s="598"/>
      <c r="J384" s="598">
        <v>4626.4736328125</v>
      </c>
      <c r="K384" s="598"/>
      <c r="L384" s="598"/>
      <c r="M384" s="598"/>
      <c r="N384" s="598">
        <v>4908.04052734375</v>
      </c>
      <c r="O384" s="598"/>
      <c r="P384" s="598"/>
      <c r="Q384" s="598"/>
      <c r="R384" s="598">
        <v>5279.64013671875</v>
      </c>
      <c r="S384" s="598"/>
      <c r="T384" s="598"/>
      <c r="U384" s="598"/>
      <c r="V384" s="598">
        <v>5773.58349609375</v>
      </c>
      <c r="W384" s="598"/>
      <c r="X384" s="598"/>
      <c r="Y384" s="598"/>
      <c r="Z384" s="598">
        <v>6395.47607421875</v>
      </c>
      <c r="AA384" s="598"/>
      <c r="AB384" s="598"/>
      <c r="AC384" s="598"/>
      <c r="AD384" s="598">
        <v>7040.27392578125</v>
      </c>
      <c r="AE384" s="598"/>
      <c r="AF384" s="598"/>
      <c r="AG384" s="598"/>
      <c r="AH384" s="598">
        <v>7765.08837890625</v>
      </c>
      <c r="AI384" s="598"/>
      <c r="AJ384" s="598"/>
      <c r="AK384" s="598"/>
      <c r="AL384" s="598">
        <v>8662.2158203125</v>
      </c>
      <c r="AM384" s="598"/>
      <c r="AN384" s="598"/>
      <c r="AO384" s="598"/>
      <c r="AP384" s="598">
        <v>9923.6728515625</v>
      </c>
      <c r="AQ384" s="598"/>
      <c r="AR384" s="598"/>
      <c r="AS384" s="598"/>
      <c r="AT384" s="598">
        <v>11648.78515625</v>
      </c>
      <c r="AU384" s="598"/>
      <c r="AV384" s="598"/>
      <c r="AW384" s="598"/>
      <c r="AX384" s="598">
        <v>13294.1083984375</v>
      </c>
      <c r="AY384" s="598"/>
      <c r="AZ384" s="598"/>
      <c r="BA384" s="598"/>
      <c r="BB384" s="598">
        <v>15069.876953125</v>
      </c>
      <c r="BC384" s="598"/>
      <c r="BD384" s="598"/>
      <c r="BE384" s="598"/>
      <c r="BF384" s="598">
        <v>17345.09765625</v>
      </c>
      <c r="BG384" s="598"/>
      <c r="BH384" s="598"/>
      <c r="BI384" s="598"/>
      <c r="BJ384" s="598">
        <v>19452.49609375</v>
      </c>
      <c r="BK384" s="598"/>
      <c r="BL384" s="598"/>
      <c r="BM384" s="598"/>
      <c r="BN384" s="598">
        <v>21845.4765625</v>
      </c>
      <c r="BO384" s="598"/>
      <c r="BP384" s="598"/>
      <c r="BQ384" s="598"/>
      <c r="BR384" s="598">
        <v>24876.505859375</v>
      </c>
      <c r="BS384" s="598"/>
      <c r="BT384" s="598"/>
      <c r="BU384" s="598"/>
      <c r="BV384" s="598">
        <v>27795.771484375</v>
      </c>
      <c r="BW384" s="598"/>
      <c r="BX384" s="598"/>
      <c r="BY384" s="598"/>
      <c r="BZ384" s="598">
        <v>31202.560546875</v>
      </c>
      <c r="CA384" s="598"/>
      <c r="CB384" s="598"/>
      <c r="CC384" s="598"/>
      <c r="CD384" s="598">
        <v>35242.16796875</v>
      </c>
      <c r="CE384" s="598"/>
      <c r="CF384" s="598"/>
      <c r="CG384" s="598"/>
      <c r="CH384" s="598"/>
      <c r="CI384" s="598"/>
      <c r="CJ384" s="598"/>
      <c r="CK384" s="598"/>
      <c r="CL384" s="598"/>
      <c r="CM384" s="598"/>
      <c r="CN384" s="598"/>
      <c r="CO384" s="598"/>
      <c r="CP384" s="598"/>
      <c r="CQ384" s="598"/>
      <c r="CR384" s="598"/>
      <c r="CS384" s="598"/>
      <c r="CT384" s="598"/>
      <c r="CU384" s="598"/>
      <c r="CV384" s="598"/>
      <c r="CW384" s="598"/>
      <c r="CX384" s="598"/>
      <c r="CY384" s="598"/>
      <c r="CZ384" s="598"/>
      <c r="DA384" s="598"/>
      <c r="DB384" s="598"/>
      <c r="DC384" s="598"/>
      <c r="DD384" s="598"/>
      <c r="DE384" s="598"/>
      <c r="DF384" s="598"/>
      <c r="DG384" s="598"/>
      <c r="DH384" s="598"/>
      <c r="DI384" s="598"/>
      <c r="DJ384" s="598"/>
      <c r="DK384" s="598"/>
      <c r="DL384" s="598"/>
      <c r="DM384" s="598"/>
      <c r="DN384" s="598"/>
      <c r="DO384" s="598"/>
      <c r="DP384" s="598"/>
      <c r="DQ384" s="598"/>
      <c r="DR384" s="598"/>
      <c r="DS384" s="598"/>
      <c r="DT384" s="598"/>
      <c r="DU384" s="598"/>
      <c r="DV384" s="598"/>
      <c r="DW384" s="598"/>
      <c r="DX384" s="598"/>
      <c r="DY384" s="598"/>
      <c r="DZ384" s="598"/>
    </row>
    <row r="385" spans="2:130">
      <c r="B385" s="553" t="s">
        <v>1058</v>
      </c>
      <c r="C385" s="546"/>
      <c r="D385" s="546"/>
      <c r="E385" s="546"/>
      <c r="F385" s="546">
        <v>2.93</v>
      </c>
      <c r="G385" s="546"/>
      <c r="H385" s="546"/>
      <c r="I385" s="546"/>
      <c r="J385" s="546">
        <f>+(F385+N385)/2</f>
        <v>2.9550000000000001</v>
      </c>
      <c r="K385" s="546"/>
      <c r="L385" s="546"/>
      <c r="M385" s="546"/>
      <c r="N385" s="546">
        <v>2.98</v>
      </c>
      <c r="O385" s="546"/>
      <c r="P385" s="546"/>
      <c r="Q385" s="546"/>
      <c r="R385" s="546">
        <v>3</v>
      </c>
      <c r="S385" s="546"/>
      <c r="T385" s="546"/>
      <c r="U385" s="546"/>
      <c r="V385" s="546">
        <v>3.03</v>
      </c>
      <c r="W385" s="546"/>
      <c r="X385" s="546"/>
      <c r="Y385" s="546"/>
      <c r="Z385" s="546">
        <v>3.0498210378929205</v>
      </c>
      <c r="AA385" s="546"/>
      <c r="AB385" s="546"/>
      <c r="AC385" s="546"/>
      <c r="AD385" s="546">
        <v>3.0936233067787007</v>
      </c>
      <c r="AE385" s="546"/>
      <c r="AF385" s="546"/>
      <c r="AG385" s="546"/>
      <c r="AH385" s="546">
        <v>3.1380547768608653</v>
      </c>
      <c r="AI385" s="546"/>
      <c r="AJ385" s="546"/>
      <c r="AK385" s="546"/>
      <c r="AL385" s="546">
        <v>3.1831240269371497</v>
      </c>
      <c r="AM385" s="546"/>
      <c r="AN385" s="546"/>
      <c r="AO385" s="546"/>
      <c r="AP385" s="546">
        <v>3.2288409762424357</v>
      </c>
      <c r="AQ385" s="546"/>
      <c r="AR385" s="546"/>
      <c r="AS385" s="546"/>
      <c r="AT385" s="546">
        <v>3.275214471661887</v>
      </c>
      <c r="AU385" s="546"/>
      <c r="AV385" s="546"/>
      <c r="AW385" s="546"/>
      <c r="AX385" s="546">
        <v>3.3353456777741703</v>
      </c>
      <c r="AY385" s="546"/>
      <c r="AZ385" s="546"/>
      <c r="BA385" s="546"/>
      <c r="BB385" s="546">
        <v>3.3965811360074207</v>
      </c>
      <c r="BC385" s="546"/>
      <c r="BD385" s="546"/>
      <c r="BE385" s="546"/>
      <c r="BF385" s="546">
        <v>3.458940416743971</v>
      </c>
      <c r="BG385" s="546"/>
      <c r="BH385" s="546"/>
      <c r="BI385" s="546"/>
      <c r="BJ385" s="546"/>
      <c r="BK385" s="546"/>
      <c r="BL385" s="546"/>
      <c r="BM385" s="546"/>
      <c r="BN385" s="546">
        <v>3.587115161354606</v>
      </c>
      <c r="BO385" s="546"/>
      <c r="BP385" s="546"/>
      <c r="BQ385" s="546"/>
      <c r="BR385" s="546">
        <v>3.6620697256908801</v>
      </c>
      <c r="BS385" s="546"/>
      <c r="BT385" s="546"/>
      <c r="BU385" s="546"/>
      <c r="BV385" s="546">
        <v>3.7420160779592742</v>
      </c>
      <c r="BW385" s="546"/>
      <c r="BX385" s="546"/>
      <c r="BY385" s="546"/>
      <c r="BZ385" s="546">
        <v>3.8273670728007909</v>
      </c>
      <c r="CA385" s="546"/>
      <c r="CB385" s="546"/>
      <c r="CC385" s="546"/>
      <c r="CD385" s="546">
        <v>3.9</v>
      </c>
      <c r="CE385" s="546"/>
      <c r="CF385" s="546"/>
      <c r="CG385" s="546"/>
      <c r="CH385" s="546">
        <v>3.9893100914363733</v>
      </c>
      <c r="CI385" s="546"/>
      <c r="CJ385" s="546"/>
      <c r="CK385" s="546"/>
      <c r="CL385" s="546">
        <v>4.099749077452727</v>
      </c>
      <c r="CM385" s="546"/>
      <c r="CN385" s="546"/>
      <c r="CO385" s="546"/>
      <c r="CP385" s="546">
        <v>4.2082849478050965</v>
      </c>
      <c r="CQ385" s="546"/>
      <c r="CR385" s="546"/>
      <c r="CS385" s="546"/>
      <c r="CT385" s="546"/>
      <c r="CU385" s="546"/>
      <c r="CV385" s="546"/>
      <c r="CW385" s="546"/>
      <c r="CX385" s="546"/>
      <c r="CY385" s="546"/>
      <c r="CZ385" s="546"/>
      <c r="DA385" s="546"/>
      <c r="DB385" s="546"/>
      <c r="DC385" s="546"/>
      <c r="DD385" s="546"/>
      <c r="DE385" s="546"/>
      <c r="DF385" s="546"/>
      <c r="DG385" s="546"/>
      <c r="DH385" s="546"/>
      <c r="DI385" s="546"/>
      <c r="DJ385" s="546"/>
      <c r="DK385" s="546"/>
      <c r="DL385" s="546"/>
      <c r="DM385" s="546"/>
      <c r="DN385" s="546"/>
      <c r="DO385" s="546"/>
      <c r="DP385" s="546"/>
      <c r="DQ385" s="546"/>
      <c r="DR385" s="546"/>
      <c r="DS385" s="546"/>
      <c r="DT385" s="546"/>
      <c r="DU385" s="546"/>
      <c r="DV385" s="546"/>
      <c r="DW385" s="546"/>
      <c r="DX385" s="546"/>
      <c r="DY385" s="546"/>
      <c r="DZ385" s="546"/>
    </row>
    <row r="386" spans="2:130">
      <c r="B386" s="553"/>
      <c r="C386" s="546"/>
      <c r="D386" s="546"/>
      <c r="E386" s="546"/>
      <c r="F386" s="546"/>
      <c r="G386" s="546"/>
      <c r="H386" s="546"/>
      <c r="I386" s="546"/>
      <c r="J386" s="546"/>
      <c r="K386" s="546"/>
      <c r="L386" s="546"/>
      <c r="M386" s="546"/>
      <c r="N386" s="546"/>
      <c r="O386" s="546"/>
      <c r="P386" s="546"/>
      <c r="Q386" s="546"/>
      <c r="R386" s="546"/>
      <c r="S386" s="546"/>
      <c r="T386" s="546"/>
      <c r="U386" s="546"/>
      <c r="V386" s="546"/>
      <c r="W386" s="546"/>
      <c r="X386" s="546"/>
      <c r="Y386" s="546"/>
      <c r="Z386" s="546"/>
      <c r="AA386" s="546"/>
      <c r="AB386" s="546"/>
      <c r="AC386" s="546"/>
      <c r="AD386" s="546"/>
      <c r="AE386" s="546"/>
      <c r="AF386" s="546"/>
      <c r="AG386" s="546"/>
      <c r="AH386" s="546"/>
      <c r="AI386" s="546"/>
      <c r="AJ386" s="546"/>
      <c r="AK386" s="546"/>
      <c r="AL386" s="546"/>
      <c r="AM386" s="546"/>
      <c r="AN386" s="546"/>
      <c r="AO386" s="546"/>
      <c r="AP386" s="546"/>
      <c r="AQ386" s="546"/>
      <c r="AR386" s="546"/>
      <c r="AS386" s="546"/>
      <c r="AT386" s="546"/>
      <c r="AU386" s="546"/>
      <c r="AV386" s="546"/>
      <c r="AW386" s="546"/>
      <c r="AX386" s="546"/>
      <c r="AY386" s="546"/>
      <c r="AZ386" s="546"/>
      <c r="BA386" s="546"/>
      <c r="BB386" s="546"/>
      <c r="BC386" s="546"/>
      <c r="BD386" s="546"/>
      <c r="BE386" s="546"/>
      <c r="BF386" s="546"/>
      <c r="BG386" s="546"/>
      <c r="BH386" s="546"/>
      <c r="BI386" s="546"/>
      <c r="BJ386" s="546"/>
      <c r="BK386" s="546"/>
      <c r="BL386" s="546"/>
      <c r="BM386" s="546"/>
      <c r="BN386" s="546"/>
      <c r="BO386" s="546"/>
      <c r="BP386" s="546"/>
      <c r="BQ386" s="546"/>
      <c r="BR386" s="546"/>
      <c r="BS386" s="546"/>
      <c r="BT386" s="546"/>
      <c r="BU386" s="546"/>
      <c r="BV386" s="546"/>
      <c r="BW386" s="546"/>
      <c r="BX386" s="546"/>
      <c r="BY386" s="546"/>
      <c r="BZ386" s="546"/>
      <c r="CA386" s="546"/>
      <c r="CB386" s="546"/>
      <c r="CC386" s="546"/>
      <c r="CD386" s="546"/>
      <c r="CE386" s="546"/>
      <c r="CF386" s="546"/>
      <c r="CG386" s="546"/>
      <c r="CH386" s="546"/>
      <c r="CI386" s="546"/>
      <c r="CJ386" s="546"/>
      <c r="CK386" s="546"/>
      <c r="CL386" s="546"/>
      <c r="CM386" s="546"/>
      <c r="CN386" s="546"/>
      <c r="CO386" s="546"/>
      <c r="CP386" s="546"/>
      <c r="CQ386" s="546"/>
      <c r="CR386" s="546"/>
      <c r="CS386" s="546"/>
      <c r="CT386" s="546"/>
      <c r="CU386" s="546"/>
      <c r="CV386" s="546"/>
      <c r="CW386" s="546"/>
      <c r="CX386" s="546"/>
      <c r="CY386" s="546"/>
      <c r="CZ386" s="546"/>
      <c r="DA386" s="546"/>
      <c r="DB386" s="546"/>
      <c r="DC386" s="546"/>
      <c r="DD386" s="546"/>
      <c r="DE386" s="546"/>
      <c r="DF386" s="546"/>
      <c r="DG386" s="546"/>
      <c r="DH386" s="546"/>
      <c r="DI386" s="546"/>
      <c r="DJ386" s="546"/>
      <c r="DK386" s="546"/>
      <c r="DL386" s="546"/>
      <c r="DM386" s="546"/>
      <c r="DN386" s="546"/>
      <c r="DO386" s="546"/>
      <c r="DP386" s="546"/>
      <c r="DQ386" s="546"/>
      <c r="DR386" s="546"/>
      <c r="DS386" s="546"/>
      <c r="DT386" s="546"/>
      <c r="DU386" s="546"/>
      <c r="DV386" s="546"/>
      <c r="DW386" s="546"/>
      <c r="DX386" s="546"/>
      <c r="DY386" s="546"/>
      <c r="DZ386" s="546"/>
    </row>
    <row r="387" spans="2:130">
      <c r="B387" s="553" t="s">
        <v>1059</v>
      </c>
      <c r="C387" s="546"/>
      <c r="D387" s="546"/>
      <c r="E387" s="546"/>
      <c r="F387" s="546">
        <v>33.764499999999998</v>
      </c>
      <c r="G387" s="546"/>
      <c r="H387" s="546"/>
      <c r="I387" s="546"/>
      <c r="J387" s="546">
        <v>36.116723516831875</v>
      </c>
      <c r="K387" s="546"/>
      <c r="L387" s="546"/>
      <c r="M387" s="546"/>
      <c r="N387" s="546">
        <v>38.632816052104332</v>
      </c>
      <c r="O387" s="546"/>
      <c r="P387" s="546"/>
      <c r="Q387" s="546"/>
      <c r="R387" s="546">
        <v>41.324193636229666</v>
      </c>
      <c r="S387" s="546"/>
      <c r="T387" s="546"/>
      <c r="U387" s="546"/>
      <c r="V387" s="546">
        <v>44.203067604013981</v>
      </c>
      <c r="W387" s="546"/>
      <c r="X387" s="546"/>
      <c r="Y387" s="546"/>
      <c r="Z387" s="546">
        <v>47.282499999999999</v>
      </c>
      <c r="AA387" s="546"/>
      <c r="AB387" s="546"/>
      <c r="AC387" s="546"/>
      <c r="AD387" s="546">
        <v>48.674491257933781</v>
      </c>
      <c r="AE387" s="546"/>
      <c r="AF387" s="546"/>
      <c r="AG387" s="546"/>
      <c r="AH387" s="546">
        <v>50.107462575343355</v>
      </c>
      <c r="AI387" s="546"/>
      <c r="AJ387" s="546"/>
      <c r="AK387" s="546"/>
      <c r="AL387" s="546">
        <v>51.582620400376342</v>
      </c>
      <c r="AM387" s="546"/>
      <c r="AN387" s="546"/>
      <c r="AO387" s="546"/>
      <c r="AP387" s="546">
        <v>53.101206698872417</v>
      </c>
      <c r="AQ387" s="546"/>
      <c r="AR387" s="546"/>
      <c r="AS387" s="546"/>
      <c r="AT387" s="546">
        <v>54.664500000000004</v>
      </c>
      <c r="AU387" s="546"/>
      <c r="AV387" s="546"/>
      <c r="AW387" s="546"/>
      <c r="AX387" s="546">
        <v>55.911403573075411</v>
      </c>
      <c r="AY387" s="546"/>
      <c r="AZ387" s="546"/>
      <c r="BA387" s="546"/>
      <c r="BB387" s="546">
        <v>57.186749160996797</v>
      </c>
      <c r="BC387" s="546"/>
      <c r="BD387" s="546"/>
      <c r="BE387" s="546"/>
      <c r="BF387" s="546">
        <v>58.491185529415311</v>
      </c>
      <c r="BG387" s="546"/>
      <c r="BH387" s="546"/>
      <c r="BI387" s="546"/>
      <c r="BJ387" s="546"/>
      <c r="BK387" s="546"/>
      <c r="BL387" s="546"/>
      <c r="BM387" s="546"/>
      <c r="BN387" s="546">
        <v>61.19</v>
      </c>
      <c r="BO387" s="546"/>
      <c r="BP387" s="546"/>
      <c r="BQ387" s="546"/>
      <c r="BR387" s="546">
        <v>61.853168703183293</v>
      </c>
      <c r="BS387" s="546"/>
      <c r="BT387" s="546"/>
      <c r="BU387" s="546"/>
      <c r="BV387" s="546">
        <v>62.523524736467614</v>
      </c>
      <c r="BW387" s="546"/>
      <c r="BX387" s="546"/>
      <c r="BY387" s="546"/>
      <c r="BZ387" s="546">
        <v>63.201145995136223</v>
      </c>
      <c r="CA387" s="546"/>
      <c r="CB387" s="546"/>
      <c r="CC387" s="546"/>
      <c r="CD387" s="546">
        <v>63.886111218690608</v>
      </c>
      <c r="CE387" s="546"/>
      <c r="CF387" s="546"/>
      <c r="CG387" s="546"/>
      <c r="CH387" s="546">
        <v>64.578500000000005</v>
      </c>
      <c r="CI387" s="546"/>
      <c r="CJ387" s="546"/>
      <c r="CK387" s="546"/>
      <c r="CL387" s="546"/>
      <c r="CM387" s="546"/>
      <c r="CN387" s="546"/>
      <c r="CO387" s="546"/>
      <c r="CP387" s="546"/>
      <c r="CQ387" s="546"/>
      <c r="CR387" s="546"/>
      <c r="CS387" s="546"/>
      <c r="CT387" s="546"/>
      <c r="CU387" s="546"/>
      <c r="CV387" s="546"/>
      <c r="CW387" s="546"/>
      <c r="CX387" s="546"/>
      <c r="CY387" s="546"/>
      <c r="CZ387" s="546"/>
      <c r="DA387" s="546"/>
      <c r="DB387" s="546"/>
      <c r="DC387" s="546"/>
      <c r="DD387" s="546"/>
      <c r="DE387" s="546"/>
      <c r="DF387" s="546"/>
      <c r="DG387" s="546"/>
      <c r="DH387" s="546"/>
      <c r="DI387" s="546"/>
      <c r="DJ387" s="546"/>
      <c r="DK387" s="546"/>
      <c r="DL387" s="546"/>
      <c r="DM387" s="546"/>
      <c r="DN387" s="546"/>
      <c r="DO387" s="546"/>
      <c r="DP387" s="546"/>
      <c r="DQ387" s="546"/>
      <c r="DR387" s="546"/>
      <c r="DS387" s="546"/>
      <c r="DT387" s="546"/>
      <c r="DU387" s="546"/>
      <c r="DV387" s="546"/>
      <c r="DW387" s="546"/>
      <c r="DX387" s="546"/>
      <c r="DY387" s="546"/>
      <c r="DZ387" s="546"/>
    </row>
    <row r="388" spans="2:130">
      <c r="B388" s="553" t="s">
        <v>947</v>
      </c>
      <c r="C388" s="546"/>
      <c r="D388" s="546"/>
      <c r="E388" s="546"/>
      <c r="F388" s="546">
        <v>5.9130000000000003</v>
      </c>
      <c r="G388" s="546"/>
      <c r="H388" s="546"/>
      <c r="I388" s="546"/>
      <c r="J388" s="546">
        <f>+F388*($Z388/$F388)^0.2</f>
        <v>6.2849645834857029</v>
      </c>
      <c r="K388" s="546"/>
      <c r="L388" s="546"/>
      <c r="M388" s="546"/>
      <c r="N388" s="546">
        <f>+J388*($Z388/$F388)^0.2</f>
        <v>6.6803280594739745</v>
      </c>
      <c r="O388" s="546"/>
      <c r="P388" s="546"/>
      <c r="Q388" s="546"/>
      <c r="R388" s="546">
        <f>+N388*($Z388/$F388)^0.2</f>
        <v>7.1005623642583622</v>
      </c>
      <c r="S388" s="546"/>
      <c r="T388" s="546"/>
      <c r="U388" s="546"/>
      <c r="V388" s="546">
        <f>+R388*($Z388/$F388)^0.2</f>
        <v>7.5472320281067669</v>
      </c>
      <c r="W388" s="546"/>
      <c r="X388" s="546"/>
      <c r="Y388" s="546"/>
      <c r="Z388" s="546">
        <v>8.0220000000000002</v>
      </c>
      <c r="AA388" s="546"/>
      <c r="AB388" s="546"/>
      <c r="AC388" s="546"/>
      <c r="AD388" s="546">
        <f>+Z388*($AT388/$Z388)^0.2</f>
        <v>8.2101634191593682</v>
      </c>
      <c r="AE388" s="546"/>
      <c r="AF388" s="546"/>
      <c r="AG388" s="546"/>
      <c r="AH388" s="546">
        <f>+AD388*($AT388/$Z388)^0.2</f>
        <v>8.4027403851037938</v>
      </c>
      <c r="AI388" s="546"/>
      <c r="AJ388" s="546"/>
      <c r="AK388" s="546"/>
      <c r="AL388" s="546">
        <f>+AH388*($AT388/$Z388)^0.2</f>
        <v>8.5998344216494971</v>
      </c>
      <c r="AM388" s="546"/>
      <c r="AN388" s="546"/>
      <c r="AO388" s="546"/>
      <c r="AP388" s="546">
        <f>+AL388*($AT388/$Z388)^0.2</f>
        <v>8.801551480859418</v>
      </c>
      <c r="AQ388" s="546"/>
      <c r="AR388" s="546"/>
      <c r="AS388" s="546"/>
      <c r="AT388" s="546">
        <v>9.0079999999999991</v>
      </c>
      <c r="AU388" s="546"/>
      <c r="AV388" s="546"/>
      <c r="AW388" s="546"/>
      <c r="AX388" s="546">
        <f>+AT388*($BN388/$AT388)^0.2</f>
        <v>9.2514774919338549</v>
      </c>
      <c r="AY388" s="546"/>
      <c r="AZ388" s="546"/>
      <c r="BA388" s="546"/>
      <c r="BB388" s="546">
        <f>+AX388*($BN388/$AT388)^0.2</f>
        <v>9.501535944022951</v>
      </c>
      <c r="BC388" s="546"/>
      <c r="BD388" s="546"/>
      <c r="BE388" s="546"/>
      <c r="BF388" s="546">
        <f>+BB388*($BN388/$AT388)^0.2</f>
        <v>9.7583532332292222</v>
      </c>
      <c r="BG388" s="546"/>
      <c r="BH388" s="546"/>
      <c r="BI388" s="546"/>
      <c r="BJ388" s="546">
        <f>+BF388*($BN388/$AT388)^0.2</f>
        <v>10.022112044356142</v>
      </c>
      <c r="BK388" s="546"/>
      <c r="BL388" s="546"/>
      <c r="BM388" s="546"/>
      <c r="BN388" s="546">
        <v>10.292999999999999</v>
      </c>
      <c r="BO388" s="546"/>
      <c r="BP388" s="546"/>
      <c r="BQ388" s="546"/>
      <c r="BR388" s="546">
        <v>10.215378618068414</v>
      </c>
      <c r="BS388" s="546"/>
      <c r="BT388" s="546"/>
      <c r="BU388" s="546"/>
      <c r="BV388" s="546">
        <v>10.481999999999999</v>
      </c>
      <c r="BW388" s="546"/>
      <c r="BX388" s="546"/>
      <c r="BY388" s="546"/>
      <c r="BZ388" s="546">
        <v>10.735664399999999</v>
      </c>
      <c r="CA388" s="546"/>
      <c r="CB388" s="546"/>
      <c r="CC388" s="546"/>
      <c r="CD388" s="546">
        <v>10.995467478479998</v>
      </c>
      <c r="CE388" s="546"/>
      <c r="CF388" s="546"/>
      <c r="CG388" s="546"/>
      <c r="CH388" s="546">
        <v>11.262499999999999</v>
      </c>
      <c r="CI388" s="546"/>
      <c r="CJ388" s="546"/>
      <c r="CK388" s="546"/>
      <c r="CL388" s="546"/>
      <c r="CM388" s="546"/>
      <c r="CN388" s="546"/>
      <c r="CO388" s="546"/>
      <c r="CP388" s="546"/>
      <c r="CQ388" s="546"/>
      <c r="CR388" s="546"/>
      <c r="CS388" s="546"/>
      <c r="CT388" s="546"/>
      <c r="CU388" s="546"/>
      <c r="CV388" s="546"/>
      <c r="CW388" s="546"/>
      <c r="CX388" s="546"/>
      <c r="CY388" s="546"/>
      <c r="CZ388" s="546"/>
      <c r="DA388" s="546"/>
      <c r="DB388" s="546"/>
      <c r="DC388" s="546"/>
      <c r="DD388" s="546"/>
      <c r="DE388" s="546"/>
      <c r="DF388" s="546"/>
      <c r="DG388" s="546"/>
      <c r="DH388" s="546"/>
      <c r="DI388" s="546"/>
      <c r="DJ388" s="546"/>
      <c r="DK388" s="546"/>
      <c r="DL388" s="546"/>
      <c r="DM388" s="546"/>
      <c r="DN388" s="546"/>
      <c r="DO388" s="546"/>
      <c r="DP388" s="546"/>
      <c r="DQ388" s="546"/>
      <c r="DR388" s="546"/>
      <c r="DS388" s="546"/>
      <c r="DT388" s="546"/>
      <c r="DU388" s="546"/>
      <c r="DV388" s="546"/>
      <c r="DW388" s="546"/>
      <c r="DX388" s="546"/>
      <c r="DY388" s="546"/>
      <c r="DZ388" s="546"/>
    </row>
    <row r="389" spans="2:130">
      <c r="B389" s="553" t="s">
        <v>1060</v>
      </c>
      <c r="C389" s="546"/>
      <c r="D389" s="546"/>
      <c r="E389" s="546"/>
      <c r="F389" s="546">
        <v>2.9289999999999998</v>
      </c>
      <c r="G389" s="546"/>
      <c r="H389" s="546"/>
      <c r="I389" s="546"/>
      <c r="J389" s="546">
        <v>3.03</v>
      </c>
      <c r="K389" s="546"/>
      <c r="L389" s="546"/>
      <c r="M389" s="546"/>
      <c r="N389" s="546">
        <v>3.1859999999999999</v>
      </c>
      <c r="O389" s="546"/>
      <c r="P389" s="546"/>
      <c r="Q389" s="546"/>
      <c r="R389" s="546">
        <v>3.343</v>
      </c>
      <c r="S389" s="546"/>
      <c r="T389" s="546"/>
      <c r="U389" s="546"/>
      <c r="V389" s="546">
        <v>3.6190000000000002</v>
      </c>
      <c r="W389" s="546"/>
      <c r="X389" s="546"/>
      <c r="Y389" s="546"/>
      <c r="Z389" s="546">
        <v>3.7130000000000001</v>
      </c>
      <c r="AA389" s="546"/>
      <c r="AB389" s="546"/>
      <c r="AC389" s="546"/>
      <c r="AD389" s="546">
        <v>3.851</v>
      </c>
      <c r="AE389" s="546"/>
      <c r="AF389" s="546"/>
      <c r="AG389" s="546"/>
      <c r="AH389" s="546">
        <v>4.0599999999999996</v>
      </c>
      <c r="AI389" s="546"/>
      <c r="AJ389" s="546"/>
      <c r="AK389" s="546"/>
      <c r="AL389" s="546">
        <v>4.1630000000000003</v>
      </c>
      <c r="AM389" s="546"/>
      <c r="AN389" s="546"/>
      <c r="AO389" s="546"/>
      <c r="AP389" s="546">
        <v>4.1909999999999998</v>
      </c>
      <c r="AQ389" s="546"/>
      <c r="AR389" s="546"/>
      <c r="AS389" s="546"/>
      <c r="AT389" s="546">
        <v>4.3140000000000001</v>
      </c>
      <c r="AU389" s="546"/>
      <c r="AV389" s="546"/>
      <c r="AW389" s="546"/>
      <c r="AX389" s="546">
        <v>4.4290000000000003</v>
      </c>
      <c r="AY389" s="546"/>
      <c r="AZ389" s="546"/>
      <c r="BA389" s="546"/>
      <c r="BB389" s="546">
        <v>4.5529999999999999</v>
      </c>
      <c r="BC389" s="546"/>
      <c r="BD389" s="546"/>
      <c r="BE389" s="546"/>
      <c r="BF389" s="546">
        <v>4.7850000000000001</v>
      </c>
      <c r="BG389" s="546"/>
      <c r="BH389" s="546"/>
      <c r="BI389" s="546"/>
      <c r="BJ389" s="546">
        <v>4.851</v>
      </c>
      <c r="BK389" s="546"/>
      <c r="BL389" s="546"/>
      <c r="BM389" s="546"/>
      <c r="BN389" s="546">
        <v>4.9660000000000002</v>
      </c>
      <c r="BO389" s="546"/>
      <c r="BP389" s="546"/>
      <c r="BQ389" s="546"/>
      <c r="BR389" s="546">
        <v>5.0860000000000003</v>
      </c>
      <c r="BS389" s="546"/>
      <c r="BT389" s="546"/>
      <c r="BU389" s="546"/>
      <c r="BV389" s="546">
        <v>5.1970000000000001</v>
      </c>
      <c r="BW389" s="546"/>
      <c r="BX389" s="546"/>
      <c r="BY389" s="546"/>
      <c r="BZ389" s="546">
        <v>5.3449999999999998</v>
      </c>
      <c r="CA389" s="546"/>
      <c r="CB389" s="546"/>
      <c r="CC389" s="546"/>
      <c r="CD389" s="546">
        <v>5.4930000000000003</v>
      </c>
      <c r="CE389" s="546"/>
      <c r="CF389" s="546"/>
      <c r="CG389" s="546"/>
      <c r="CH389" s="546">
        <v>5.6550000000000002</v>
      </c>
      <c r="CI389" s="546"/>
      <c r="CJ389" s="546"/>
      <c r="CK389" s="546"/>
      <c r="CL389" s="546">
        <v>5.86</v>
      </c>
      <c r="CM389" s="546"/>
      <c r="CN389" s="546"/>
      <c r="CO389" s="546"/>
      <c r="CP389" s="546"/>
      <c r="CQ389" s="546"/>
      <c r="CR389" s="546"/>
      <c r="CS389" s="546"/>
      <c r="CT389" s="546"/>
      <c r="CU389" s="546"/>
      <c r="CV389" s="546"/>
      <c r="CW389" s="546"/>
      <c r="CX389" s="546"/>
      <c r="CY389" s="546"/>
      <c r="CZ389" s="546"/>
      <c r="DA389" s="546"/>
      <c r="DB389" s="546"/>
      <c r="DC389" s="546"/>
      <c r="DD389" s="546"/>
      <c r="DE389" s="546"/>
      <c r="DF389" s="546"/>
      <c r="DG389" s="546"/>
      <c r="DH389" s="546"/>
      <c r="DI389" s="546"/>
      <c r="DJ389" s="546"/>
      <c r="DK389" s="546"/>
      <c r="DL389" s="546"/>
      <c r="DM389" s="546"/>
      <c r="DN389" s="546"/>
      <c r="DO389" s="546"/>
      <c r="DP389" s="546"/>
      <c r="DQ389" s="546"/>
      <c r="DR389" s="546"/>
      <c r="DS389" s="546"/>
      <c r="DT389" s="546"/>
      <c r="DU389" s="546"/>
      <c r="DV389" s="546"/>
      <c r="DW389" s="546"/>
      <c r="DX389" s="546"/>
      <c r="DY389" s="546"/>
      <c r="DZ389" s="546"/>
    </row>
    <row r="390" spans="2:130">
      <c r="B390" s="729" t="s">
        <v>1398</v>
      </c>
      <c r="C390" s="546"/>
      <c r="D390" s="546"/>
      <c r="E390" s="546"/>
      <c r="F390" s="546">
        <v>5.9280781745910645</v>
      </c>
      <c r="G390" s="546"/>
      <c r="H390" s="546"/>
      <c r="I390" s="546"/>
      <c r="J390" s="546">
        <v>6.1151680946350098</v>
      </c>
      <c r="K390" s="546"/>
      <c r="L390" s="546"/>
      <c r="M390" s="546"/>
      <c r="N390" s="546">
        <v>6.5223817825317383</v>
      </c>
      <c r="O390" s="546"/>
      <c r="P390" s="546"/>
      <c r="Q390" s="546"/>
      <c r="R390" s="546">
        <v>7.0598130226135254</v>
      </c>
      <c r="S390" s="546"/>
      <c r="T390" s="546"/>
      <c r="U390" s="546"/>
      <c r="V390" s="546">
        <v>7.5932388305664062</v>
      </c>
      <c r="W390" s="546"/>
      <c r="X390" s="546"/>
      <c r="Y390" s="546"/>
      <c r="Z390" s="546">
        <v>8.0257034301757813</v>
      </c>
      <c r="AA390" s="546"/>
      <c r="AB390" s="546"/>
      <c r="AC390" s="546"/>
      <c r="AD390" s="546">
        <v>8.3294057846069336</v>
      </c>
      <c r="AE390" s="546"/>
      <c r="AF390" s="546"/>
      <c r="AG390" s="546"/>
      <c r="AH390" s="546">
        <v>8.5362052917480469</v>
      </c>
      <c r="AI390" s="546"/>
      <c r="AJ390" s="546"/>
      <c r="AK390" s="546"/>
      <c r="AL390" s="546">
        <v>8.6803455352783203</v>
      </c>
      <c r="AM390" s="546"/>
      <c r="AN390" s="546"/>
      <c r="AO390" s="546"/>
      <c r="AP390" s="546">
        <v>8.8184375762939453</v>
      </c>
      <c r="AQ390" s="546"/>
      <c r="AR390" s="546"/>
      <c r="AS390" s="546"/>
      <c r="AT390" s="546">
        <v>8.9917354583740234</v>
      </c>
      <c r="AU390" s="546"/>
      <c r="AV390" s="546"/>
      <c r="AW390" s="546"/>
      <c r="AX390" s="546">
        <v>9.2065801620483398</v>
      </c>
      <c r="AY390" s="546"/>
      <c r="AZ390" s="546"/>
      <c r="BA390" s="546"/>
      <c r="BB390" s="546">
        <v>9.4474020004272461</v>
      </c>
      <c r="BC390" s="546"/>
      <c r="BD390" s="546"/>
      <c r="BE390" s="546"/>
      <c r="BF390" s="546">
        <v>9.7081689834594727</v>
      </c>
      <c r="BG390" s="546"/>
      <c r="BH390" s="546"/>
      <c r="BI390" s="546"/>
      <c r="BJ390" s="546">
        <v>9.9774456024169922</v>
      </c>
      <c r="BK390" s="546"/>
      <c r="BL390" s="546"/>
      <c r="BM390" s="546"/>
      <c r="BN390" s="546">
        <v>10.246842384338379</v>
      </c>
      <c r="BO390" s="546"/>
      <c r="BP390" s="546"/>
      <c r="BQ390" s="546"/>
      <c r="BR390" s="546">
        <v>10.516071319580078</v>
      </c>
      <c r="BS390" s="546"/>
      <c r="BT390" s="546"/>
      <c r="BU390" s="546"/>
      <c r="BV390" s="546">
        <v>10.788852691650391</v>
      </c>
      <c r="BW390" s="546"/>
      <c r="BX390" s="546"/>
      <c r="BY390" s="546"/>
      <c r="BZ390" s="546">
        <v>11.065151214599609</v>
      </c>
      <c r="CA390" s="546"/>
      <c r="CB390" s="546"/>
      <c r="CC390" s="546"/>
      <c r="CD390" s="546">
        <v>11.345356941223145</v>
      </c>
      <c r="CE390" s="546"/>
      <c r="CF390" s="546"/>
      <c r="CG390" s="546"/>
      <c r="CH390" s="546">
        <v>11.629552841186523</v>
      </c>
      <c r="CI390" s="546"/>
      <c r="CJ390" s="546"/>
      <c r="CK390" s="546"/>
      <c r="CL390" s="546">
        <v>11.917508125305176</v>
      </c>
      <c r="CM390" s="546"/>
      <c r="CN390" s="546"/>
      <c r="CO390" s="546"/>
      <c r="CP390" s="546">
        <v>12.208407402038574</v>
      </c>
      <c r="CQ390" s="546"/>
      <c r="CR390" s="546"/>
      <c r="CS390" s="546"/>
      <c r="CT390" s="546"/>
      <c r="CU390" s="546"/>
      <c r="CV390" s="546"/>
      <c r="CW390" s="546"/>
      <c r="CX390" s="546"/>
      <c r="CY390" s="546"/>
      <c r="CZ390" s="546"/>
      <c r="DA390" s="546"/>
      <c r="DB390" s="546"/>
      <c r="DC390" s="546"/>
      <c r="DD390" s="546"/>
      <c r="DE390" s="546"/>
      <c r="DF390" s="546"/>
      <c r="DG390" s="546"/>
      <c r="DH390" s="546"/>
      <c r="DI390" s="546"/>
      <c r="DJ390" s="546"/>
      <c r="DK390" s="546"/>
      <c r="DL390" s="546"/>
      <c r="DM390" s="546"/>
      <c r="DN390" s="546"/>
      <c r="DO390" s="546"/>
      <c r="DP390" s="546"/>
      <c r="DQ390" s="546"/>
      <c r="DR390" s="546"/>
      <c r="DS390" s="546"/>
      <c r="DT390" s="546"/>
      <c r="DU390" s="546"/>
      <c r="DV390" s="546"/>
      <c r="DW390" s="546"/>
      <c r="DX390" s="546"/>
      <c r="DY390" s="546"/>
      <c r="DZ390" s="546"/>
    </row>
    <row r="391" spans="2:130">
      <c r="B391" s="729" t="s">
        <v>1399</v>
      </c>
      <c r="C391" s="546"/>
      <c r="D391" s="546"/>
      <c r="E391" s="546"/>
      <c r="F391" s="546">
        <v>2.9330000877380371</v>
      </c>
      <c r="G391" s="546"/>
      <c r="H391" s="546"/>
      <c r="I391" s="546"/>
      <c r="J391" s="546">
        <v>2.9939498901367187</v>
      </c>
      <c r="K391" s="546"/>
      <c r="L391" s="546"/>
      <c r="M391" s="546"/>
      <c r="N391" s="546">
        <v>3.2190001010894775</v>
      </c>
      <c r="O391" s="546"/>
      <c r="P391" s="546"/>
      <c r="Q391" s="546"/>
      <c r="R391" s="546">
        <v>3.4519999027252197</v>
      </c>
      <c r="S391" s="546"/>
      <c r="T391" s="546"/>
      <c r="U391" s="546"/>
      <c r="V391" s="546">
        <v>3.6789999008178711</v>
      </c>
      <c r="W391" s="546"/>
      <c r="X391" s="546"/>
      <c r="Y391" s="546"/>
      <c r="Z391" s="546">
        <v>3.8689999580383301</v>
      </c>
      <c r="AA391" s="546"/>
      <c r="AB391" s="546"/>
      <c r="AC391" s="546"/>
      <c r="AD391" s="546">
        <v>4.0260000228881836</v>
      </c>
      <c r="AE391" s="546"/>
      <c r="AF391" s="546"/>
      <c r="AG391" s="546"/>
      <c r="AH391" s="546">
        <v>4.1490001678466797</v>
      </c>
      <c r="AI391" s="546"/>
      <c r="AJ391" s="546"/>
      <c r="AK391" s="546"/>
      <c r="AL391" s="546">
        <v>4.244999885559082</v>
      </c>
      <c r="AM391" s="546"/>
      <c r="AN391" s="546"/>
      <c r="AO391" s="546"/>
      <c r="AP391" s="546">
        <v>4.3330001831054687</v>
      </c>
      <c r="AQ391" s="546"/>
      <c r="AR391" s="546"/>
      <c r="AS391" s="546"/>
      <c r="AT391" s="546">
        <v>4.4289999008178711</v>
      </c>
      <c r="AU391" s="546"/>
      <c r="AV391" s="546"/>
      <c r="AW391" s="546"/>
      <c r="AX391" s="546">
        <v>4.5409998893737793</v>
      </c>
      <c r="AY391" s="546"/>
      <c r="AZ391" s="546"/>
      <c r="BA391" s="546"/>
      <c r="BB391" s="546">
        <v>4.6570000648498535</v>
      </c>
      <c r="BC391" s="546"/>
      <c r="BD391" s="546"/>
      <c r="BE391" s="546"/>
      <c r="BF391" s="546">
        <v>4.7760000228881836</v>
      </c>
      <c r="BG391" s="546"/>
      <c r="BH391" s="546"/>
      <c r="BI391" s="546"/>
      <c r="BJ391" s="546">
        <v>4.9000000953674316</v>
      </c>
      <c r="BK391" s="546"/>
      <c r="BL391" s="546"/>
      <c r="BM391" s="546"/>
      <c r="BN391" s="546">
        <v>5.0260000228881836</v>
      </c>
      <c r="BO391" s="546"/>
      <c r="BP391" s="546"/>
      <c r="BQ391" s="546"/>
      <c r="BR391" s="546">
        <v>5.1510000228881836</v>
      </c>
      <c r="BS391" s="546"/>
      <c r="BT391" s="546"/>
      <c r="BU391" s="546"/>
      <c r="BV391" s="546">
        <v>5.2849998474121094</v>
      </c>
      <c r="BW391" s="546"/>
      <c r="BX391" s="546"/>
      <c r="BY391" s="546"/>
      <c r="BZ391" s="546">
        <v>5.5019998550415039</v>
      </c>
      <c r="CA391" s="546"/>
      <c r="CB391" s="546"/>
      <c r="CC391" s="546"/>
      <c r="CD391" s="546">
        <v>5.7210006713867187</v>
      </c>
      <c r="CE391" s="546"/>
      <c r="CF391" s="546"/>
      <c r="CG391" s="546"/>
      <c r="CH391" s="546">
        <v>5.880000114440918</v>
      </c>
      <c r="CI391" s="546"/>
      <c r="CJ391" s="546"/>
      <c r="CK391" s="546"/>
      <c r="CL391" s="546">
        <v>6.0409998893737793</v>
      </c>
      <c r="CM391" s="546"/>
      <c r="CN391" s="546"/>
      <c r="CO391" s="546"/>
      <c r="CP391" s="546">
        <v>6.2149996757507324</v>
      </c>
      <c r="CQ391" s="546"/>
      <c r="CR391" s="546"/>
      <c r="CS391" s="546"/>
      <c r="CT391" s="546"/>
      <c r="CU391" s="546"/>
      <c r="CV391" s="546"/>
      <c r="CW391" s="546"/>
      <c r="CX391" s="546"/>
      <c r="CY391" s="546"/>
      <c r="CZ391" s="546"/>
      <c r="DA391" s="546"/>
      <c r="DB391" s="546"/>
      <c r="DC391" s="546"/>
      <c r="DD391" s="546"/>
      <c r="DE391" s="546"/>
      <c r="DF391" s="546"/>
      <c r="DG391" s="546"/>
      <c r="DH391" s="546"/>
      <c r="DI391" s="546"/>
      <c r="DJ391" s="546"/>
      <c r="DK391" s="546"/>
      <c r="DL391" s="546"/>
      <c r="DM391" s="546"/>
      <c r="DN391" s="546"/>
      <c r="DO391" s="546"/>
      <c r="DP391" s="546"/>
      <c r="DQ391" s="546"/>
      <c r="DR391" s="546"/>
      <c r="DS391" s="546"/>
      <c r="DT391" s="546"/>
      <c r="DU391" s="546"/>
      <c r="DV391" s="546"/>
      <c r="DW391" s="546"/>
      <c r="DX391" s="546"/>
      <c r="DY391" s="546"/>
      <c r="DZ391" s="546"/>
    </row>
    <row r="392" spans="2:130">
      <c r="B392" s="553" t="s">
        <v>1018</v>
      </c>
      <c r="C392" s="553"/>
      <c r="D392" s="553"/>
      <c r="E392" s="582"/>
      <c r="F392" s="582"/>
      <c r="G392" s="582"/>
      <c r="H392" s="582"/>
      <c r="I392" s="582"/>
      <c r="J392" s="582"/>
      <c r="K392" s="582"/>
      <c r="L392" s="582"/>
      <c r="M392" s="582"/>
      <c r="N392" s="582"/>
      <c r="O392" s="582"/>
      <c r="P392" s="582"/>
      <c r="Q392" s="582"/>
      <c r="R392" s="582"/>
      <c r="S392" s="582"/>
      <c r="T392" s="582"/>
      <c r="U392" s="582"/>
      <c r="V392" s="582"/>
      <c r="W392" s="582"/>
      <c r="X392" s="582"/>
      <c r="Y392" s="582"/>
      <c r="Z392" s="582"/>
      <c r="AA392" s="582"/>
      <c r="AB392" s="582"/>
      <c r="AC392" s="582"/>
      <c r="AD392" s="582"/>
      <c r="AE392" s="582"/>
      <c r="AF392" s="582"/>
      <c r="AG392" s="582"/>
      <c r="AH392" s="582"/>
      <c r="AI392" s="582"/>
      <c r="AJ392" s="582"/>
      <c r="AK392" s="582"/>
      <c r="AL392" s="582"/>
      <c r="AM392" s="582"/>
      <c r="AN392" s="582"/>
      <c r="AO392" s="582"/>
      <c r="AP392" s="582"/>
      <c r="AQ392" s="582"/>
      <c r="AR392" s="582"/>
      <c r="AS392" s="582"/>
      <c r="AT392" s="582"/>
      <c r="AU392" s="582"/>
      <c r="AV392" s="582"/>
      <c r="AW392" s="582"/>
      <c r="AX392" s="582"/>
      <c r="AY392" s="582"/>
      <c r="AZ392" s="582"/>
      <c r="BA392" s="582"/>
      <c r="BB392" s="582"/>
      <c r="BC392" s="582"/>
      <c r="BD392" s="582"/>
      <c r="BE392" s="582"/>
      <c r="BF392" s="582"/>
      <c r="BG392" s="582"/>
      <c r="BH392" s="582"/>
      <c r="BI392" s="582"/>
      <c r="BJ392" s="582"/>
      <c r="BK392" s="582"/>
      <c r="BL392" s="582"/>
      <c r="BM392" s="582"/>
      <c r="BN392" s="582"/>
      <c r="BO392" s="582"/>
      <c r="BP392" s="582"/>
      <c r="BQ392" s="582"/>
      <c r="BR392" s="582"/>
      <c r="BS392" s="582"/>
      <c r="BT392" s="582"/>
      <c r="BU392" s="582"/>
      <c r="BV392" s="582"/>
      <c r="BW392" s="582"/>
      <c r="BX392" s="582"/>
      <c r="BY392" s="582"/>
      <c r="BZ392" s="582"/>
      <c r="CA392" s="582"/>
      <c r="CB392" s="582"/>
      <c r="CC392" s="582"/>
      <c r="CD392" s="582"/>
      <c r="CE392" s="582"/>
      <c r="CF392" s="582"/>
      <c r="CG392" s="582"/>
      <c r="CH392" s="582"/>
      <c r="CI392" s="582"/>
      <c r="CJ392" s="582"/>
      <c r="CK392" s="582"/>
      <c r="CL392" s="582"/>
      <c r="CM392" s="582"/>
      <c r="CN392" s="582"/>
      <c r="CO392" s="582"/>
      <c r="CP392" s="582"/>
      <c r="CQ392" s="582"/>
      <c r="CR392" s="582"/>
      <c r="CS392" s="582"/>
      <c r="CT392" s="582"/>
      <c r="CU392" s="582"/>
      <c r="CV392" s="582"/>
      <c r="CW392" s="582"/>
      <c r="CX392" s="582"/>
      <c r="CY392" s="582"/>
      <c r="CZ392" s="582"/>
      <c r="DA392" s="582"/>
      <c r="DB392" s="582"/>
      <c r="DC392" s="582"/>
      <c r="DD392" s="582"/>
      <c r="DE392" s="582"/>
      <c r="DF392" s="582"/>
      <c r="DG392" s="582"/>
      <c r="DH392" s="582"/>
      <c r="DI392" s="582"/>
      <c r="DJ392" s="582"/>
      <c r="DK392" s="582"/>
      <c r="DL392" s="582"/>
      <c r="DM392" s="582"/>
      <c r="DN392" s="582"/>
      <c r="DO392" s="582"/>
      <c r="DP392" s="582"/>
      <c r="DQ392" s="582"/>
      <c r="DR392" s="582"/>
      <c r="DS392" s="582"/>
      <c r="DT392" s="582"/>
      <c r="DU392" s="582"/>
      <c r="DV392" s="582"/>
      <c r="DW392" s="582"/>
      <c r="DX392" s="582"/>
      <c r="DY392" s="582"/>
      <c r="DZ392" s="582"/>
    </row>
    <row r="393" spans="2:130">
      <c r="B393" s="553"/>
      <c r="C393" s="553"/>
      <c r="D393" s="553"/>
      <c r="E393" s="582"/>
      <c r="F393" s="582"/>
      <c r="G393" s="582"/>
      <c r="H393" s="582"/>
      <c r="I393" s="582"/>
      <c r="J393" s="582"/>
      <c r="K393" s="582"/>
      <c r="L393" s="582"/>
      <c r="M393" s="582"/>
      <c r="N393" s="582"/>
      <c r="O393" s="582"/>
      <c r="P393" s="582"/>
      <c r="Q393" s="582"/>
      <c r="R393" s="582"/>
      <c r="S393" s="582"/>
      <c r="T393" s="582"/>
      <c r="U393" s="582"/>
      <c r="V393" s="582"/>
      <c r="W393" s="582"/>
      <c r="X393" s="582"/>
      <c r="Y393" s="582"/>
      <c r="Z393" s="582"/>
      <c r="AA393" s="582"/>
      <c r="AB393" s="582"/>
      <c r="AC393" s="582"/>
      <c r="AD393" s="582"/>
      <c r="AE393" s="582"/>
      <c r="AF393" s="582"/>
      <c r="AG393" s="582"/>
      <c r="AH393" s="582"/>
      <c r="AI393" s="582"/>
      <c r="AJ393" s="582"/>
      <c r="AK393" s="582"/>
      <c r="AL393" s="582"/>
      <c r="AM393" s="582"/>
      <c r="AN393" s="582"/>
      <c r="AO393" s="582"/>
      <c r="AP393" s="582"/>
      <c r="AQ393" s="582"/>
      <c r="AR393" s="582"/>
      <c r="AS393" s="582"/>
      <c r="AT393" s="582"/>
      <c r="AU393" s="582"/>
      <c r="AV393" s="582"/>
      <c r="AW393" s="582"/>
      <c r="AX393" s="582"/>
      <c r="AY393" s="582"/>
      <c r="AZ393" s="582"/>
      <c r="BA393" s="582"/>
      <c r="BB393" s="582"/>
      <c r="BC393" s="582"/>
      <c r="BD393" s="582"/>
      <c r="BE393" s="582"/>
      <c r="BF393" s="582"/>
      <c r="BG393" s="582"/>
      <c r="BH393" s="582"/>
      <c r="BI393" s="582"/>
      <c r="BJ393" s="582"/>
      <c r="BK393" s="582"/>
      <c r="BL393" s="582"/>
      <c r="BM393" s="582"/>
      <c r="BN393" s="582"/>
      <c r="BO393" s="582"/>
      <c r="BP393" s="582"/>
      <c r="BQ393" s="582"/>
      <c r="BR393" s="582"/>
      <c r="BS393" s="582"/>
      <c r="BT393" s="582"/>
      <c r="BU393" s="582"/>
      <c r="BV393" s="582"/>
      <c r="BW393" s="582"/>
      <c r="BX393" s="582"/>
      <c r="BY393" s="582"/>
      <c r="BZ393" s="582"/>
      <c r="CA393" s="582"/>
      <c r="CB393" s="582"/>
      <c r="CC393" s="582"/>
      <c r="CD393" s="582"/>
      <c r="CE393" s="582"/>
      <c r="CF393" s="582"/>
      <c r="CG393" s="582"/>
      <c r="CH393" s="582"/>
      <c r="CI393" s="582"/>
      <c r="CJ393" s="582"/>
      <c r="CK393" s="582"/>
      <c r="CL393" s="582"/>
      <c r="CM393" s="582"/>
      <c r="CN393" s="582"/>
      <c r="CO393" s="582"/>
      <c r="CP393" s="582"/>
      <c r="CQ393" s="582"/>
      <c r="CR393" s="582"/>
      <c r="CS393" s="582"/>
      <c r="CT393" s="582"/>
      <c r="CU393" s="582"/>
      <c r="CV393" s="582"/>
      <c r="CW393" s="582"/>
      <c r="CX393" s="582"/>
      <c r="CY393" s="582"/>
      <c r="CZ393" s="582"/>
      <c r="DA393" s="582"/>
      <c r="DB393" s="582"/>
      <c r="DC393" s="582"/>
      <c r="DD393" s="582"/>
      <c r="DE393" s="582"/>
      <c r="DF393" s="582"/>
      <c r="DG393" s="582"/>
      <c r="DH393" s="582"/>
      <c r="DI393" s="582"/>
      <c r="DJ393" s="582"/>
      <c r="DK393" s="582"/>
      <c r="DL393" s="582"/>
      <c r="DM393" s="582"/>
      <c r="DN393" s="582"/>
      <c r="DO393" s="582"/>
      <c r="DP393" s="582"/>
      <c r="DQ393" s="582"/>
      <c r="DR393" s="582"/>
      <c r="DS393" s="582"/>
      <c r="DT393" s="582"/>
      <c r="DU393" s="582"/>
      <c r="DV393" s="582"/>
      <c r="DW393" s="582"/>
      <c r="DX393" s="582"/>
      <c r="DY393" s="582"/>
      <c r="DZ393" s="582"/>
    </row>
    <row r="394" spans="2:130" s="581" customFormat="1">
      <c r="B394" s="553" t="s">
        <v>1061</v>
      </c>
      <c r="C394" s="553"/>
      <c r="D394" s="580"/>
      <c r="E394" s="580">
        <v>14850</v>
      </c>
      <c r="F394" s="580">
        <v>14850</v>
      </c>
      <c r="G394" s="580"/>
      <c r="H394" s="580"/>
      <c r="I394" s="580"/>
      <c r="J394" s="580">
        <v>15450</v>
      </c>
      <c r="K394" s="580"/>
      <c r="L394" s="580"/>
      <c r="M394" s="580"/>
      <c r="N394" s="580">
        <v>15950</v>
      </c>
      <c r="O394" s="580"/>
      <c r="P394" s="580"/>
      <c r="Q394" s="580"/>
      <c r="R394" s="580">
        <v>16150</v>
      </c>
      <c r="S394" s="580"/>
      <c r="T394" s="580"/>
      <c r="U394" s="580"/>
      <c r="V394" s="580">
        <v>16610</v>
      </c>
      <c r="W394" s="580"/>
      <c r="X394" s="580"/>
      <c r="Y394" s="580"/>
      <c r="Z394" s="580">
        <v>16700</v>
      </c>
      <c r="AA394" s="580"/>
      <c r="AB394" s="580"/>
      <c r="AC394" s="580"/>
      <c r="AD394" s="580">
        <v>17490</v>
      </c>
      <c r="AE394" s="580"/>
      <c r="AF394" s="580"/>
      <c r="AG394" s="580"/>
      <c r="AH394" s="580">
        <v>18310</v>
      </c>
      <c r="AI394" s="580"/>
      <c r="AJ394" s="580"/>
      <c r="AK394" s="580"/>
      <c r="AL394" s="580">
        <v>18040</v>
      </c>
      <c r="AM394" s="580"/>
      <c r="AN394" s="580"/>
      <c r="AO394" s="580"/>
      <c r="AP394" s="580">
        <v>18158.8000488281</v>
      </c>
      <c r="AQ394" s="580"/>
      <c r="AR394" s="580"/>
      <c r="AS394" s="580"/>
      <c r="AT394" s="580">
        <v>17829.0002441406</v>
      </c>
      <c r="AU394" s="580"/>
      <c r="AV394" s="580"/>
      <c r="AW394" s="580"/>
      <c r="AX394" s="580">
        <v>18029.499511718797</v>
      </c>
      <c r="AY394" s="580"/>
      <c r="AZ394" s="580"/>
      <c r="BA394" s="580"/>
      <c r="BB394" s="580">
        <v>18048.8000488281</v>
      </c>
      <c r="BC394" s="580"/>
      <c r="BD394" s="580"/>
      <c r="BE394" s="580"/>
      <c r="BF394" s="580">
        <v>18074.3994140625</v>
      </c>
      <c r="BG394" s="580"/>
      <c r="BH394" s="580"/>
      <c r="BI394" s="580"/>
      <c r="BJ394" s="580">
        <v>18088.6999511719</v>
      </c>
      <c r="BK394" s="580"/>
      <c r="BL394" s="580"/>
      <c r="BM394" s="580"/>
      <c r="BN394" s="580">
        <v>18039.2004394531</v>
      </c>
      <c r="BO394" s="580"/>
      <c r="BP394" s="580"/>
      <c r="BQ394" s="580"/>
      <c r="BR394" s="580">
        <v>18164.3994140625</v>
      </c>
      <c r="BS394" s="580"/>
      <c r="BT394" s="580"/>
      <c r="BU394" s="580"/>
      <c r="BV394" s="580">
        <v>18157.2998046875</v>
      </c>
      <c r="BW394" s="580"/>
      <c r="BX394" s="580"/>
      <c r="BY394" s="580"/>
      <c r="BZ394" s="580">
        <v>18425</v>
      </c>
      <c r="CA394" s="580"/>
      <c r="CB394" s="580"/>
      <c r="CC394" s="580"/>
      <c r="CD394" s="580">
        <v>18095</v>
      </c>
      <c r="CE394" s="580"/>
      <c r="CF394" s="580"/>
      <c r="CG394" s="580"/>
      <c r="CH394" s="580">
        <v>18116.999511718797</v>
      </c>
      <c r="CI394" s="580"/>
      <c r="CJ394" s="580"/>
      <c r="CK394" s="580"/>
      <c r="CL394" s="580">
        <v>18116.999511718797</v>
      </c>
      <c r="CM394" s="580"/>
      <c r="CN394" s="580"/>
      <c r="CO394" s="580"/>
      <c r="CP394" s="580"/>
      <c r="CQ394" s="580"/>
      <c r="CR394" s="580"/>
      <c r="CS394" s="580"/>
      <c r="CT394" s="580"/>
      <c r="CU394" s="580"/>
      <c r="CV394" s="580"/>
      <c r="CW394" s="580"/>
      <c r="CX394" s="580"/>
      <c r="CY394" s="580"/>
      <c r="CZ394" s="580"/>
      <c r="DA394" s="580"/>
      <c r="DB394" s="580"/>
      <c r="DC394" s="580"/>
      <c r="DD394" s="580"/>
      <c r="DE394" s="580"/>
      <c r="DF394" s="580"/>
      <c r="DG394" s="580"/>
      <c r="DH394" s="580"/>
      <c r="DI394" s="580"/>
      <c r="DJ394" s="580"/>
      <c r="DK394" s="580"/>
      <c r="DL394" s="580"/>
      <c r="DM394" s="580"/>
      <c r="DN394" s="580"/>
      <c r="DO394" s="580"/>
      <c r="DP394" s="580"/>
      <c r="DQ394" s="580"/>
      <c r="DR394" s="580"/>
      <c r="DS394" s="580"/>
      <c r="DT394" s="580"/>
      <c r="DU394" s="580"/>
      <c r="DV394" s="580"/>
      <c r="DW394" s="580"/>
      <c r="DX394" s="580"/>
      <c r="DY394" s="580"/>
      <c r="DZ394" s="580"/>
    </row>
    <row r="395" spans="2:130">
      <c r="B395" s="553" t="s">
        <v>1062</v>
      </c>
      <c r="C395" s="590">
        <v>1661.688846452256</v>
      </c>
      <c r="D395" s="590">
        <v>1213.261729159643</v>
      </c>
      <c r="E395" s="590">
        <v>873.88518054984047</v>
      </c>
      <c r="F395" s="590">
        <v>939.50718054984043</v>
      </c>
      <c r="G395" s="590"/>
      <c r="H395" s="590"/>
      <c r="I395" s="590"/>
      <c r="J395" s="590">
        <v>1100.787341373984</v>
      </c>
      <c r="K395" s="590"/>
      <c r="L395" s="590"/>
      <c r="M395" s="590"/>
      <c r="N395" s="590">
        <v>1250.7153413739841</v>
      </c>
      <c r="O395" s="590"/>
      <c r="P395" s="590"/>
      <c r="Q395" s="590"/>
      <c r="R395" s="590">
        <v>1289.4254217860557</v>
      </c>
      <c r="S395" s="590"/>
      <c r="T395" s="590"/>
      <c r="U395" s="590"/>
      <c r="V395" s="590">
        <v>1393.4824217860557</v>
      </c>
      <c r="W395" s="590"/>
      <c r="X395" s="590"/>
      <c r="Y395" s="590"/>
      <c r="Z395" s="590">
        <v>1602.4689435518212</v>
      </c>
      <c r="AA395" s="590"/>
      <c r="AB395" s="590"/>
      <c r="AC395" s="590"/>
      <c r="AD395" s="590">
        <v>1702.9778731762533</v>
      </c>
      <c r="AE395" s="590"/>
      <c r="AF395" s="590"/>
      <c r="AG395" s="590"/>
      <c r="AH395" s="590">
        <v>1712.7303145299468</v>
      </c>
      <c r="AI395" s="590"/>
      <c r="AJ395" s="590"/>
      <c r="AK395" s="590"/>
      <c r="AL395" s="590">
        <v>1699.6078028006855</v>
      </c>
      <c r="AM395" s="590"/>
      <c r="AN395" s="590"/>
      <c r="AO395" s="590"/>
      <c r="AP395" s="590">
        <v>1711.6262910714242</v>
      </c>
      <c r="AQ395" s="590"/>
      <c r="AR395" s="590"/>
      <c r="AS395" s="590"/>
      <c r="AT395" s="590">
        <v>1703.5417793421627</v>
      </c>
      <c r="AU395" s="590"/>
      <c r="AV395" s="590"/>
      <c r="AW395" s="590"/>
      <c r="AX395" s="590">
        <v>1724.8397793421627</v>
      </c>
      <c r="AY395" s="590"/>
      <c r="AZ395" s="590"/>
      <c r="BA395" s="590"/>
      <c r="BB395" s="590">
        <v>1807.4076041308833</v>
      </c>
      <c r="BC395" s="590"/>
      <c r="BD395" s="590"/>
      <c r="BE395" s="590"/>
      <c r="BF395" s="590">
        <v>1783.6746041308834</v>
      </c>
      <c r="BG395" s="590"/>
      <c r="BH395" s="590"/>
      <c r="BI395" s="590"/>
      <c r="BJ395" s="590">
        <v>1710.9076041308833</v>
      </c>
      <c r="BK395" s="590"/>
      <c r="BL395" s="590"/>
      <c r="BM395" s="590"/>
      <c r="BN395" s="590">
        <v>1729.1745806723607</v>
      </c>
      <c r="BO395" s="590"/>
      <c r="BP395" s="590"/>
      <c r="BQ395" s="590"/>
      <c r="BR395" s="590">
        <v>1730.9930689430994</v>
      </c>
      <c r="BS395" s="590"/>
      <c r="BT395" s="590"/>
      <c r="BU395" s="590"/>
      <c r="BV395" s="590">
        <v>1834.5890454845767</v>
      </c>
      <c r="BW395" s="590"/>
      <c r="BX395" s="590"/>
      <c r="BY395" s="590"/>
      <c r="BZ395" s="590">
        <v>1873.3635337553155</v>
      </c>
      <c r="CA395" s="590"/>
      <c r="CB395" s="590"/>
      <c r="CC395" s="590"/>
      <c r="CD395" s="590">
        <v>1828.7695337553155</v>
      </c>
      <c r="CE395" s="590"/>
      <c r="CF395" s="590"/>
      <c r="CG395" s="590"/>
      <c r="CH395" s="590">
        <v>1891.0065337553156</v>
      </c>
      <c r="CI395" s="590"/>
      <c r="CJ395" s="590"/>
      <c r="CK395" s="590"/>
      <c r="CL395" s="590">
        <v>1993.5575337553155</v>
      </c>
      <c r="CM395" s="590"/>
      <c r="CN395" s="590"/>
      <c r="CO395" s="590"/>
      <c r="CP395" s="590"/>
      <c r="CQ395" s="590"/>
      <c r="CR395" s="590"/>
      <c r="CS395" s="590"/>
      <c r="CT395" s="590"/>
      <c r="CU395" s="590"/>
      <c r="CV395" s="590"/>
      <c r="CW395" s="590"/>
      <c r="CX395" s="590"/>
      <c r="CY395" s="590"/>
      <c r="CZ395" s="590"/>
      <c r="DA395" s="590"/>
      <c r="DB395" s="590"/>
      <c r="DC395" s="590"/>
      <c r="DD395" s="590"/>
      <c r="DE395" s="590"/>
      <c r="DF395" s="590"/>
      <c r="DG395" s="590"/>
      <c r="DH395" s="590"/>
      <c r="DI395" s="590"/>
      <c r="DJ395" s="590"/>
      <c r="DK395" s="590"/>
      <c r="DL395" s="590"/>
      <c r="DM395" s="590"/>
      <c r="DN395" s="590"/>
      <c r="DO395" s="590"/>
      <c r="DP395" s="590"/>
      <c r="DQ395" s="590"/>
      <c r="DR395" s="590"/>
      <c r="DS395" s="590"/>
      <c r="DT395" s="590"/>
      <c r="DU395" s="590"/>
      <c r="DV395" s="590"/>
      <c r="DW395" s="590"/>
      <c r="DX395" s="590"/>
      <c r="DY395" s="590"/>
      <c r="DZ395" s="590"/>
    </row>
    <row r="396" spans="2:130">
      <c r="B396" s="553" t="s">
        <v>1397</v>
      </c>
      <c r="C396" s="582"/>
      <c r="D396" s="582"/>
      <c r="E396" s="582"/>
      <c r="F396" s="582"/>
      <c r="G396" s="582"/>
      <c r="H396" s="582"/>
      <c r="I396" s="582"/>
      <c r="J396" s="582"/>
      <c r="K396" s="582"/>
      <c r="L396" s="582"/>
      <c r="M396" s="582"/>
      <c r="N396" s="582"/>
      <c r="O396" s="582"/>
      <c r="P396" s="582"/>
      <c r="Q396" s="582"/>
      <c r="R396" s="582"/>
      <c r="S396" s="582"/>
      <c r="T396" s="582"/>
      <c r="U396" s="582"/>
      <c r="V396" s="582"/>
      <c r="W396" s="582"/>
      <c r="X396" s="582"/>
      <c r="Y396" s="582"/>
      <c r="Z396" s="582"/>
      <c r="AA396" s="582"/>
      <c r="AB396" s="582"/>
      <c r="AC396" s="582"/>
      <c r="AD396" s="582"/>
      <c r="AE396" s="582"/>
      <c r="AF396" s="582"/>
      <c r="AG396" s="582"/>
      <c r="AH396" s="582"/>
      <c r="AI396" s="582"/>
      <c r="AJ396" s="582"/>
      <c r="AK396" s="582"/>
      <c r="AL396" s="582"/>
      <c r="AM396" s="582"/>
      <c r="AN396" s="582"/>
      <c r="AO396" s="582"/>
      <c r="AP396" s="582"/>
      <c r="AQ396" s="582"/>
      <c r="AR396" s="582"/>
      <c r="AS396" s="582"/>
      <c r="AT396" s="582"/>
      <c r="AU396" s="582"/>
      <c r="AV396" s="582"/>
      <c r="AW396" s="582"/>
      <c r="AX396" s="582">
        <f>2.2*AX395</f>
        <v>3794.6475145527584</v>
      </c>
      <c r="AY396" s="582"/>
      <c r="AZ396" s="582"/>
      <c r="BA396" s="582"/>
      <c r="BB396" s="582"/>
      <c r="BC396" s="582"/>
      <c r="BD396" s="582"/>
      <c r="BE396" s="582"/>
      <c r="BF396" s="582"/>
      <c r="BG396" s="582"/>
      <c r="BH396" s="582"/>
      <c r="BI396" s="582"/>
      <c r="BJ396" s="582"/>
      <c r="BK396" s="582"/>
      <c r="BL396" s="582"/>
      <c r="BM396" s="582"/>
      <c r="BN396" s="582"/>
      <c r="BO396" s="582"/>
      <c r="BP396" s="582"/>
      <c r="BQ396" s="582"/>
      <c r="BR396" s="582"/>
      <c r="BS396" s="582"/>
      <c r="BT396" s="582"/>
      <c r="BU396" s="582"/>
      <c r="BV396" s="582"/>
      <c r="BW396" s="582"/>
      <c r="BX396" s="582"/>
      <c r="BY396" s="582"/>
      <c r="BZ396" s="582"/>
      <c r="CA396" s="582"/>
      <c r="CB396" s="582"/>
      <c r="CC396" s="582"/>
      <c r="CD396" s="582"/>
      <c r="CE396" s="582"/>
      <c r="CF396" s="582"/>
      <c r="CG396" s="582"/>
      <c r="CH396" s="582"/>
      <c r="CI396" s="582"/>
      <c r="CJ396" s="582"/>
      <c r="CK396" s="582"/>
      <c r="CL396" s="582"/>
      <c r="CM396" s="582"/>
      <c r="CN396" s="582"/>
      <c r="CO396" s="582"/>
      <c r="CP396" s="582"/>
      <c r="CQ396" s="582"/>
      <c r="CR396" s="582"/>
      <c r="CS396" s="582"/>
      <c r="CT396" s="582"/>
      <c r="CU396" s="582"/>
      <c r="CV396" s="582"/>
      <c r="CW396" s="582"/>
      <c r="CX396" s="582"/>
      <c r="CY396" s="582"/>
      <c r="CZ396" s="582"/>
      <c r="DA396" s="582"/>
      <c r="DB396" s="582"/>
      <c r="DC396" s="582"/>
      <c r="DD396" s="582"/>
      <c r="DE396" s="582"/>
      <c r="DF396" s="582"/>
      <c r="DG396" s="582"/>
      <c r="DH396" s="582"/>
      <c r="DI396" s="582"/>
      <c r="DJ396" s="582"/>
      <c r="DK396" s="582"/>
      <c r="DL396" s="582"/>
      <c r="DM396" s="582"/>
      <c r="DN396" s="582"/>
      <c r="DO396" s="582"/>
      <c r="DP396" s="582"/>
      <c r="DQ396" s="582"/>
      <c r="DR396" s="582"/>
      <c r="DS396" s="582"/>
      <c r="DT396" s="582"/>
      <c r="DU396" s="582"/>
      <c r="DV396" s="582"/>
      <c r="DW396" s="582"/>
      <c r="DX396" s="582"/>
      <c r="DY396" s="582"/>
      <c r="DZ396" s="582"/>
    </row>
    <row r="397" spans="2:130">
      <c r="B397" s="589" t="s">
        <v>976</v>
      </c>
      <c r="C397" s="554"/>
      <c r="D397" s="554"/>
      <c r="E397" s="554"/>
      <c r="F397" s="554"/>
      <c r="G397" s="554"/>
      <c r="H397" s="554"/>
      <c r="I397" s="554"/>
      <c r="J397" s="554"/>
      <c r="K397" s="554"/>
      <c r="L397" s="554"/>
      <c r="M397" s="554"/>
      <c r="N397" s="554"/>
      <c r="O397" s="554"/>
      <c r="P397" s="554"/>
      <c r="Q397" s="554"/>
      <c r="R397" s="554"/>
      <c r="S397" s="554"/>
      <c r="T397" s="554"/>
      <c r="U397" s="554"/>
      <c r="V397" s="554"/>
      <c r="W397" s="554"/>
      <c r="X397" s="554"/>
      <c r="Y397" s="554"/>
      <c r="Z397" s="554"/>
      <c r="AA397" s="554"/>
      <c r="AB397" s="554"/>
      <c r="AC397" s="554"/>
      <c r="AD397" s="554"/>
      <c r="AE397" s="554"/>
      <c r="AF397" s="554"/>
      <c r="AG397" s="554"/>
      <c r="AH397" s="554"/>
      <c r="AI397" s="554"/>
      <c r="AJ397" s="554"/>
      <c r="AK397" s="554"/>
      <c r="AL397" s="554"/>
      <c r="AM397" s="554"/>
      <c r="AN397" s="554"/>
      <c r="AO397" s="554"/>
      <c r="AP397" s="554"/>
      <c r="AQ397" s="554"/>
      <c r="AR397" s="554"/>
      <c r="AS397" s="554"/>
      <c r="AT397" s="554"/>
      <c r="AU397" s="554"/>
      <c r="AV397" s="554"/>
      <c r="AW397" s="554"/>
      <c r="AX397" s="554"/>
      <c r="AY397" s="554"/>
      <c r="AZ397" s="554"/>
      <c r="BA397" s="554"/>
      <c r="BB397" s="554"/>
      <c r="BC397" s="554"/>
      <c r="BD397" s="554"/>
      <c r="BE397" s="554"/>
      <c r="BF397" s="554"/>
      <c r="BG397" s="554"/>
      <c r="BH397" s="554"/>
      <c r="BI397" s="554"/>
      <c r="BJ397" s="554"/>
      <c r="BK397" s="554"/>
      <c r="BL397" s="554"/>
      <c r="BM397" s="554"/>
      <c r="BN397" s="554"/>
      <c r="BO397" s="554"/>
      <c r="BP397" s="554"/>
      <c r="BQ397" s="554"/>
      <c r="BR397" s="554"/>
      <c r="BS397" s="554"/>
      <c r="BT397" s="554"/>
      <c r="BU397" s="554"/>
      <c r="BV397" s="554"/>
      <c r="BW397" s="554"/>
      <c r="BX397" s="554"/>
      <c r="BY397" s="554"/>
      <c r="BZ397" s="554"/>
      <c r="CA397" s="554"/>
      <c r="CB397" s="554"/>
      <c r="CC397" s="554"/>
      <c r="CD397" s="554"/>
      <c r="CE397" s="554"/>
      <c r="CF397" s="554"/>
      <c r="CG397" s="554"/>
      <c r="CH397" s="554"/>
      <c r="CI397" s="554"/>
      <c r="CJ397" s="554"/>
      <c r="CK397" s="554"/>
      <c r="CL397" s="554"/>
      <c r="CM397" s="554"/>
      <c r="CN397" s="554"/>
      <c r="CO397" s="554"/>
      <c r="CP397" s="554"/>
      <c r="CQ397" s="554"/>
      <c r="CR397" s="554"/>
      <c r="CS397" s="554"/>
      <c r="CT397" s="554"/>
      <c r="CU397" s="554"/>
      <c r="CV397" s="554"/>
      <c r="CW397" s="554"/>
      <c r="CX397" s="554"/>
      <c r="CY397" s="554"/>
      <c r="CZ397" s="554"/>
      <c r="DA397" s="554"/>
      <c r="DB397" s="554"/>
      <c r="DC397" s="554"/>
      <c r="DD397" s="554"/>
      <c r="DE397" s="554"/>
      <c r="DF397" s="554"/>
      <c r="DG397" s="554"/>
      <c r="DH397" s="554"/>
      <c r="DI397" s="554"/>
      <c r="DJ397" s="554"/>
      <c r="DK397" s="554"/>
      <c r="DL397" s="554"/>
      <c r="DM397" s="554"/>
      <c r="DN397" s="554"/>
      <c r="DO397" s="554"/>
      <c r="DP397" s="554"/>
      <c r="DQ397" s="554"/>
      <c r="DR397" s="554"/>
      <c r="DS397" s="554"/>
      <c r="DT397" s="554"/>
      <c r="DU397" s="554"/>
      <c r="DV397" s="554"/>
      <c r="DW397" s="554"/>
      <c r="DX397" s="554"/>
      <c r="DY397" s="554"/>
      <c r="DZ397" s="554"/>
    </row>
    <row r="398" spans="2:130">
      <c r="B398" s="556"/>
      <c r="C398" s="554"/>
      <c r="D398" s="554"/>
      <c r="E398" s="554"/>
      <c r="F398" s="554"/>
      <c r="G398" s="554"/>
      <c r="H398" s="554"/>
      <c r="I398" s="554"/>
      <c r="J398" s="554"/>
      <c r="K398" s="554"/>
      <c r="L398" s="554"/>
      <c r="M398" s="554"/>
      <c r="N398" s="554"/>
      <c r="O398" s="554"/>
      <c r="P398" s="554"/>
      <c r="Q398" s="554"/>
      <c r="R398" s="554"/>
      <c r="S398" s="554"/>
      <c r="T398" s="554"/>
      <c r="U398" s="554"/>
      <c r="V398" s="554"/>
      <c r="W398" s="554"/>
      <c r="X398" s="554"/>
      <c r="Y398" s="554"/>
      <c r="Z398" s="554"/>
      <c r="AA398" s="554"/>
      <c r="AB398" s="554"/>
      <c r="AC398" s="554"/>
      <c r="AD398" s="554"/>
      <c r="AE398" s="554"/>
      <c r="AF398" s="554"/>
      <c r="AG398" s="554"/>
      <c r="AH398" s="554"/>
      <c r="AI398" s="554"/>
      <c r="AJ398" s="554"/>
      <c r="AK398" s="554"/>
      <c r="AL398" s="554"/>
      <c r="AM398" s="554"/>
      <c r="AN398" s="554"/>
      <c r="AO398" s="554"/>
      <c r="AP398" s="554"/>
      <c r="AQ398" s="554"/>
      <c r="AR398" s="554"/>
      <c r="AS398" s="554"/>
      <c r="AT398" s="554"/>
      <c r="AU398" s="554"/>
      <c r="AV398" s="554"/>
      <c r="AW398" s="554"/>
      <c r="AX398" s="554"/>
      <c r="AY398" s="554"/>
      <c r="AZ398" s="554"/>
      <c r="BA398" s="554"/>
      <c r="BB398" s="554"/>
      <c r="BC398" s="554"/>
      <c r="BD398" s="554"/>
      <c r="BE398" s="554"/>
      <c r="BF398" s="554"/>
      <c r="BG398" s="554"/>
      <c r="BH398" s="554"/>
      <c r="BI398" s="554"/>
      <c r="BJ398" s="554"/>
      <c r="BK398" s="554"/>
      <c r="BL398" s="554"/>
      <c r="BM398" s="554"/>
      <c r="BN398" s="554"/>
      <c r="BO398" s="554"/>
      <c r="BP398" s="554"/>
      <c r="BQ398" s="554"/>
      <c r="BR398" s="554"/>
      <c r="BS398" s="554"/>
      <c r="BT398" s="554"/>
      <c r="BU398" s="554"/>
      <c r="BV398" s="554"/>
      <c r="BW398" s="554"/>
      <c r="BX398" s="554"/>
      <c r="BY398" s="554"/>
      <c r="BZ398" s="554"/>
      <c r="CA398" s="554"/>
      <c r="CB398" s="554"/>
      <c r="CC398" s="554"/>
      <c r="CD398" s="554"/>
      <c r="CE398" s="554"/>
      <c r="CF398" s="554"/>
      <c r="CG398" s="554"/>
      <c r="CH398" s="554"/>
      <c r="CI398" s="554"/>
      <c r="CJ398" s="554"/>
      <c r="CK398" s="554"/>
      <c r="CL398" s="554"/>
      <c r="CM398" s="554"/>
      <c r="CN398" s="554"/>
      <c r="CO398" s="554"/>
      <c r="CP398" s="554"/>
      <c r="CQ398" s="554"/>
      <c r="CR398" s="554"/>
      <c r="CS398" s="554"/>
      <c r="CT398" s="554"/>
      <c r="CU398" s="554"/>
      <c r="CV398" s="554"/>
      <c r="CW398" s="554"/>
      <c r="CX398" s="554"/>
      <c r="CY398" s="554"/>
      <c r="CZ398" s="554"/>
      <c r="DA398" s="554"/>
      <c r="DB398" s="554"/>
      <c r="DC398" s="554"/>
      <c r="DD398" s="554"/>
      <c r="DE398" s="554"/>
      <c r="DF398" s="554"/>
      <c r="DG398" s="554"/>
      <c r="DH398" s="554"/>
      <c r="DI398" s="554"/>
      <c r="DJ398" s="554"/>
      <c r="DK398" s="554"/>
      <c r="DL398" s="554"/>
      <c r="DM398" s="554"/>
      <c r="DN398" s="554"/>
      <c r="DO398" s="554"/>
      <c r="DP398" s="554"/>
      <c r="DQ398" s="554"/>
      <c r="DR398" s="554"/>
      <c r="DS398" s="554"/>
      <c r="DT398" s="554"/>
      <c r="DU398" s="554"/>
      <c r="DV398" s="554"/>
      <c r="DW398" s="554"/>
      <c r="DX398" s="554"/>
      <c r="DY398" s="554"/>
      <c r="DZ398" s="554"/>
    </row>
    <row r="399" spans="2:130">
      <c r="B399" s="504" t="s">
        <v>955</v>
      </c>
      <c r="C399" s="554"/>
      <c r="D399" s="554"/>
      <c r="E399" s="554"/>
      <c r="F399" s="554"/>
      <c r="G399" s="554"/>
      <c r="H399" s="554"/>
      <c r="I399" s="554"/>
      <c r="J399" s="554"/>
      <c r="K399" s="554"/>
      <c r="L399" s="554"/>
      <c r="M399" s="554"/>
      <c r="N399" s="554"/>
      <c r="O399" s="554"/>
      <c r="P399" s="554"/>
      <c r="Q399" s="554"/>
      <c r="R399" s="554"/>
      <c r="S399" s="554"/>
      <c r="T399" s="554"/>
      <c r="U399" s="554"/>
      <c r="V399" s="554"/>
      <c r="W399" s="554"/>
      <c r="X399" s="554"/>
      <c r="Y399" s="554"/>
      <c r="Z399" s="554"/>
      <c r="AA399" s="554"/>
      <c r="AB399" s="554"/>
      <c r="AC399" s="554"/>
      <c r="AD399" s="554"/>
      <c r="AE399" s="554"/>
      <c r="AF399" s="554"/>
      <c r="AG399" s="554"/>
      <c r="AH399" s="554"/>
      <c r="AI399" s="554"/>
      <c r="AJ399" s="554"/>
      <c r="AK399" s="554"/>
      <c r="AL399" s="554"/>
      <c r="AM399" s="554"/>
      <c r="AN399" s="554"/>
      <c r="AO399" s="554"/>
      <c r="AP399" s="554"/>
      <c r="AQ399" s="554"/>
      <c r="AR399" s="554"/>
      <c r="AS399" s="554"/>
      <c r="AT399" s="554"/>
      <c r="AU399" s="554"/>
      <c r="AV399" s="554"/>
      <c r="AW399" s="554"/>
      <c r="AX399" s="554"/>
      <c r="AY399" s="554"/>
      <c r="AZ399" s="554"/>
      <c r="BA399" s="554"/>
      <c r="BB399" s="554"/>
      <c r="BC399" s="554"/>
      <c r="BD399" s="554"/>
      <c r="BE399" s="554"/>
      <c r="BF399" s="554"/>
      <c r="BG399" s="554"/>
      <c r="BH399" s="554"/>
      <c r="BI399" s="554"/>
      <c r="BJ399" s="554"/>
      <c r="BK399" s="554"/>
      <c r="BL399" s="554"/>
      <c r="BM399" s="554"/>
      <c r="BN399" s="554"/>
      <c r="BO399" s="554"/>
      <c r="BP399" s="554"/>
      <c r="BQ399" s="554"/>
      <c r="BR399" s="554"/>
      <c r="BS399" s="554"/>
      <c r="BT399" s="554"/>
      <c r="BU399" s="554"/>
      <c r="BV399" s="554"/>
      <c r="BW399" s="554"/>
      <c r="BX399" s="554"/>
      <c r="BY399" s="554"/>
      <c r="BZ399" s="554"/>
      <c r="CA399" s="554"/>
      <c r="CB399" s="554"/>
      <c r="CC399" s="554"/>
      <c r="CD399" s="554"/>
      <c r="CE399" s="554"/>
      <c r="CF399" s="554"/>
      <c r="CG399" s="554"/>
      <c r="CH399" s="554"/>
      <c r="CI399" s="554"/>
      <c r="CJ399" s="554"/>
      <c r="CK399" s="554"/>
      <c r="CL399" s="554"/>
      <c r="CM399" s="554"/>
      <c r="CN399" s="554"/>
      <c r="CO399" s="554"/>
      <c r="CP399" s="554"/>
      <c r="CQ399" s="554"/>
      <c r="CR399" s="554"/>
      <c r="CS399" s="554"/>
      <c r="CT399" s="554"/>
      <c r="CU399" s="554"/>
      <c r="CV399" s="554"/>
      <c r="CW399" s="554"/>
      <c r="CX399" s="554"/>
      <c r="CY399" s="554"/>
      <c r="CZ399" s="554"/>
      <c r="DA399" s="554"/>
      <c r="DB399" s="554"/>
      <c r="DC399" s="554"/>
      <c r="DD399" s="554"/>
      <c r="DE399" s="554"/>
      <c r="DF399" s="554"/>
      <c r="DG399" s="554"/>
      <c r="DH399" s="554"/>
      <c r="DI399" s="554"/>
      <c r="DJ399" s="554"/>
      <c r="DK399" s="554"/>
      <c r="DL399" s="554"/>
      <c r="DM399" s="554"/>
      <c r="DN399" s="554"/>
      <c r="DO399" s="554"/>
      <c r="DP399" s="554"/>
      <c r="DQ399" s="554"/>
      <c r="DR399" s="554"/>
      <c r="DS399" s="554"/>
      <c r="DT399" s="554"/>
      <c r="DU399" s="554"/>
      <c r="DV399" s="554"/>
      <c r="DW399" s="554"/>
      <c r="DX399" s="554"/>
      <c r="DY399" s="554"/>
      <c r="DZ399" s="554"/>
    </row>
    <row r="400" spans="2:130">
      <c r="B400" s="557" t="s">
        <v>948</v>
      </c>
      <c r="C400" s="618" t="s">
        <v>502</v>
      </c>
      <c r="D400" s="618" t="s">
        <v>503</v>
      </c>
      <c r="E400" s="618" t="s">
        <v>504</v>
      </c>
      <c r="F400" s="618" t="s">
        <v>505</v>
      </c>
      <c r="G400" s="618" t="s">
        <v>506</v>
      </c>
      <c r="H400" s="618" t="s">
        <v>507</v>
      </c>
      <c r="I400" s="618" t="s">
        <v>508</v>
      </c>
      <c r="J400" s="618" t="s">
        <v>509</v>
      </c>
      <c r="K400" s="618" t="s">
        <v>510</v>
      </c>
      <c r="L400" s="618" t="s">
        <v>511</v>
      </c>
      <c r="M400" s="618" t="s">
        <v>512</v>
      </c>
      <c r="N400" s="618" t="s">
        <v>513</v>
      </c>
      <c r="O400" s="618" t="s">
        <v>514</v>
      </c>
      <c r="P400" s="618" t="s">
        <v>515</v>
      </c>
      <c r="Q400" s="618" t="s">
        <v>516</v>
      </c>
      <c r="R400" s="618" t="s">
        <v>517</v>
      </c>
      <c r="S400" s="618" t="s">
        <v>518</v>
      </c>
      <c r="T400" s="618" t="s">
        <v>519</v>
      </c>
      <c r="U400" s="618" t="s">
        <v>520</v>
      </c>
      <c r="V400" s="618" t="s">
        <v>521</v>
      </c>
      <c r="W400" s="618" t="s">
        <v>522</v>
      </c>
      <c r="X400" s="618" t="s">
        <v>523</v>
      </c>
      <c r="Y400" s="618" t="s">
        <v>524</v>
      </c>
      <c r="Z400" s="618" t="s">
        <v>525</v>
      </c>
      <c r="AA400" s="618" t="s">
        <v>526</v>
      </c>
      <c r="AB400" s="618" t="s">
        <v>527</v>
      </c>
      <c r="AC400" s="618" t="s">
        <v>528</v>
      </c>
      <c r="AD400" s="618" t="s">
        <v>529</v>
      </c>
      <c r="AE400" s="618" t="s">
        <v>530</v>
      </c>
      <c r="AF400" s="618" t="s">
        <v>531</v>
      </c>
      <c r="AG400" s="618" t="s">
        <v>532</v>
      </c>
      <c r="AH400" s="618" t="s">
        <v>533</v>
      </c>
      <c r="AI400" s="618" t="s">
        <v>534</v>
      </c>
      <c r="AJ400" s="618" t="s">
        <v>535</v>
      </c>
      <c r="AK400" s="618" t="s">
        <v>536</v>
      </c>
      <c r="AL400" s="618" t="s">
        <v>537</v>
      </c>
      <c r="AM400" s="618" t="s">
        <v>538</v>
      </c>
      <c r="AN400" s="618" t="s">
        <v>539</v>
      </c>
      <c r="AO400" s="618" t="s">
        <v>540</v>
      </c>
      <c r="AP400" s="618" t="s">
        <v>541</v>
      </c>
      <c r="AQ400" s="618" t="s">
        <v>542</v>
      </c>
      <c r="AR400" s="618" t="s">
        <v>543</v>
      </c>
      <c r="AS400" s="618" t="s">
        <v>544</v>
      </c>
      <c r="AT400" s="618" t="s">
        <v>545</v>
      </c>
      <c r="AU400" s="618" t="s">
        <v>68</v>
      </c>
      <c r="AV400" s="618" t="s">
        <v>69</v>
      </c>
      <c r="AW400" s="618" t="s">
        <v>70</v>
      </c>
      <c r="AX400" s="618" t="s">
        <v>71</v>
      </c>
      <c r="AY400" s="618" t="s">
        <v>72</v>
      </c>
      <c r="AZ400" s="618" t="s">
        <v>73</v>
      </c>
      <c r="BA400" s="618" t="s">
        <v>74</v>
      </c>
      <c r="BB400" s="618" t="s">
        <v>75</v>
      </c>
      <c r="BC400" s="618" t="s">
        <v>76</v>
      </c>
      <c r="BD400" s="618" t="s">
        <v>77</v>
      </c>
      <c r="BE400" s="618" t="s">
        <v>78</v>
      </c>
      <c r="BF400" s="618" t="s">
        <v>79</v>
      </c>
      <c r="BG400" s="618" t="s">
        <v>80</v>
      </c>
      <c r="BH400" s="618" t="s">
        <v>81</v>
      </c>
      <c r="BI400" s="618" t="s">
        <v>82</v>
      </c>
      <c r="BJ400" s="618" t="s">
        <v>83</v>
      </c>
      <c r="BK400" s="618" t="s">
        <v>84</v>
      </c>
      <c r="BL400" s="618" t="s">
        <v>85</v>
      </c>
      <c r="BM400" s="618" t="s">
        <v>86</v>
      </c>
      <c r="BN400" s="618" t="s">
        <v>87</v>
      </c>
      <c r="BO400" s="618" t="s">
        <v>88</v>
      </c>
      <c r="BP400" s="618" t="s">
        <v>89</v>
      </c>
      <c r="BQ400" s="618" t="s">
        <v>90</v>
      </c>
      <c r="BR400" s="618" t="s">
        <v>91</v>
      </c>
      <c r="BS400" s="618" t="s">
        <v>92</v>
      </c>
      <c r="BT400" s="618" t="s">
        <v>93</v>
      </c>
      <c r="BU400" s="618" t="s">
        <v>94</v>
      </c>
      <c r="BV400" s="618" t="s">
        <v>95</v>
      </c>
      <c r="BW400" s="618" t="s">
        <v>96</v>
      </c>
      <c r="BX400" s="618" t="s">
        <v>97</v>
      </c>
      <c r="BY400" s="618" t="s">
        <v>98</v>
      </c>
      <c r="BZ400" s="618" t="s">
        <v>99</v>
      </c>
      <c r="CA400" s="618" t="s">
        <v>49</v>
      </c>
      <c r="CB400" s="618" t="s">
        <v>50</v>
      </c>
      <c r="CC400" s="618" t="s">
        <v>51</v>
      </c>
      <c r="CD400" s="618" t="s">
        <v>52</v>
      </c>
      <c r="CE400" s="618" t="s">
        <v>53</v>
      </c>
      <c r="CF400" s="618" t="s">
        <v>54</v>
      </c>
      <c r="CG400" s="618" t="s">
        <v>55</v>
      </c>
      <c r="CH400" s="618" t="s">
        <v>56</v>
      </c>
      <c r="CI400" s="618" t="s">
        <v>57</v>
      </c>
      <c r="CJ400" s="618" t="s">
        <v>58</v>
      </c>
      <c r="CK400" s="618" t="s">
        <v>59</v>
      </c>
      <c r="CL400" s="618" t="s">
        <v>60</v>
      </c>
      <c r="CM400" s="618" t="s">
        <v>61</v>
      </c>
      <c r="CN400" s="618" t="s">
        <v>62</v>
      </c>
      <c r="CO400" s="618" t="s">
        <v>63</v>
      </c>
      <c r="CP400" s="618" t="s">
        <v>64</v>
      </c>
      <c r="CQ400" s="618" t="s">
        <v>65</v>
      </c>
      <c r="CR400" s="618" t="s">
        <v>100</v>
      </c>
      <c r="CS400" s="618" t="s">
        <v>105</v>
      </c>
      <c r="CT400" s="618" t="s">
        <v>546</v>
      </c>
      <c r="CU400" s="618" t="s">
        <v>547</v>
      </c>
      <c r="CV400" s="618" t="s">
        <v>548</v>
      </c>
      <c r="CW400" s="618" t="s">
        <v>549</v>
      </c>
      <c r="CX400" s="618" t="s">
        <v>550</v>
      </c>
      <c r="CY400" s="618" t="s">
        <v>551</v>
      </c>
      <c r="CZ400" s="618" t="s">
        <v>552</v>
      </c>
      <c r="DA400" s="618" t="s">
        <v>553</v>
      </c>
      <c r="DB400" s="618" t="s">
        <v>554</v>
      </c>
      <c r="DC400" s="618" t="s">
        <v>555</v>
      </c>
      <c r="DD400" s="618" t="s">
        <v>556</v>
      </c>
      <c r="DE400" s="618" t="s">
        <v>557</v>
      </c>
      <c r="DF400" s="618" t="s">
        <v>558</v>
      </c>
      <c r="DG400" s="618" t="s">
        <v>559</v>
      </c>
      <c r="DH400" s="618" t="s">
        <v>560</v>
      </c>
      <c r="DI400" s="618" t="s">
        <v>561</v>
      </c>
      <c r="DJ400" s="618" t="s">
        <v>562</v>
      </c>
      <c r="DK400" s="618" t="s">
        <v>563</v>
      </c>
      <c r="DL400" s="618" t="s">
        <v>564</v>
      </c>
      <c r="DM400" s="618" t="s">
        <v>565</v>
      </c>
      <c r="DN400" s="618" t="s">
        <v>566</v>
      </c>
      <c r="DO400" s="618" t="s">
        <v>567</v>
      </c>
      <c r="DP400" s="618" t="s">
        <v>851</v>
      </c>
      <c r="DQ400" s="618" t="s">
        <v>852</v>
      </c>
      <c r="DR400" s="618" t="s">
        <v>853</v>
      </c>
      <c r="DS400" s="618"/>
      <c r="DT400" s="618"/>
      <c r="DU400" s="618"/>
      <c r="DV400" s="618"/>
      <c r="DW400" s="618"/>
      <c r="DX400" s="618"/>
      <c r="DY400" s="618"/>
      <c r="DZ400" s="618"/>
    </row>
    <row r="401" spans="2:130">
      <c r="B401" s="551" t="s">
        <v>954</v>
      </c>
      <c r="C401" s="558"/>
      <c r="D401" s="231"/>
      <c r="E401" s="231"/>
      <c r="F401" s="231"/>
      <c r="G401" s="231"/>
      <c r="H401" s="231"/>
      <c r="I401" s="231"/>
      <c r="J401" s="231"/>
      <c r="K401" s="231"/>
      <c r="L401" s="231"/>
      <c r="M401" s="231"/>
      <c r="N401" s="231"/>
      <c r="O401" s="231"/>
      <c r="P401" s="231"/>
      <c r="Q401" s="231"/>
      <c r="R401" s="231"/>
      <c r="S401" s="231"/>
      <c r="T401" s="231"/>
      <c r="U401" s="231"/>
      <c r="V401" s="231"/>
      <c r="W401" s="231"/>
      <c r="X401" s="231"/>
      <c r="Y401" s="231"/>
      <c r="Z401" s="231"/>
      <c r="AA401" s="231"/>
      <c r="AB401" s="231"/>
      <c r="AC401" s="231"/>
      <c r="AD401" s="231"/>
      <c r="AE401" s="231"/>
      <c r="AF401" s="231"/>
      <c r="AG401" s="231"/>
      <c r="AH401" s="231"/>
      <c r="AI401" s="231"/>
      <c r="AJ401" s="231"/>
      <c r="AK401" s="231"/>
      <c r="AL401" s="231"/>
      <c r="AM401" s="231"/>
      <c r="AN401" s="231"/>
      <c r="AO401" s="231"/>
      <c r="AP401" s="231"/>
      <c r="AQ401" s="231"/>
      <c r="AR401" s="231"/>
      <c r="AS401" s="231"/>
      <c r="AT401" s="231"/>
      <c r="AU401" s="231"/>
      <c r="AV401" s="231"/>
      <c r="AW401" s="231"/>
      <c r="AX401" s="231"/>
      <c r="AY401" s="231"/>
      <c r="AZ401" s="231"/>
      <c r="BA401" s="231"/>
      <c r="BB401" s="231"/>
      <c r="BC401" s="231"/>
      <c r="BD401" s="231"/>
      <c r="BE401" s="231"/>
      <c r="BF401" s="231"/>
      <c r="BG401" s="231"/>
      <c r="BH401" s="231"/>
      <c r="BI401" s="231"/>
      <c r="BJ401" s="231"/>
      <c r="BK401" s="231"/>
      <c r="BL401" s="231"/>
      <c r="BM401" s="231"/>
      <c r="BN401" s="231"/>
      <c r="BO401" s="231"/>
      <c r="BP401" s="231"/>
      <c r="BQ401" s="231"/>
      <c r="BR401" s="231"/>
      <c r="BS401" s="231"/>
      <c r="BT401" s="231"/>
      <c r="BU401" s="231"/>
      <c r="BV401" s="231"/>
      <c r="BW401" s="231"/>
      <c r="BX401" s="231"/>
      <c r="BY401" s="231"/>
      <c r="BZ401" s="231"/>
      <c r="CA401" s="231"/>
      <c r="CB401" s="231"/>
      <c r="CC401" s="231"/>
      <c r="CD401" s="231"/>
      <c r="CE401" s="231"/>
      <c r="CF401" s="231"/>
      <c r="CG401" s="231"/>
      <c r="CH401" s="231"/>
      <c r="CI401" s="231"/>
      <c r="CJ401" s="231"/>
      <c r="CK401" s="231"/>
      <c r="CL401" s="231"/>
      <c r="CM401" s="231"/>
      <c r="CN401" s="231"/>
      <c r="CO401" s="231"/>
      <c r="CP401" s="231"/>
      <c r="CQ401" s="231"/>
      <c r="CR401" s="231"/>
      <c r="CS401" s="231"/>
      <c r="CT401" s="231"/>
      <c r="CU401" s="231"/>
      <c r="CV401" s="231"/>
      <c r="CW401" s="231"/>
      <c r="CX401" s="231"/>
      <c r="CY401" s="231"/>
      <c r="CZ401" s="231"/>
      <c r="DA401" s="231"/>
      <c r="DB401" s="231"/>
      <c r="DC401" s="231"/>
      <c r="DD401" s="231"/>
      <c r="DE401" s="231"/>
      <c r="DF401" s="231"/>
      <c r="DG401" s="231"/>
      <c r="DH401" s="231"/>
      <c r="DI401" s="231"/>
      <c r="DJ401" s="231"/>
      <c r="DK401" s="231"/>
      <c r="DL401" s="231"/>
      <c r="DM401" s="231"/>
      <c r="DN401" s="231"/>
      <c r="DO401" s="231"/>
      <c r="DP401" s="231"/>
      <c r="DQ401" s="231"/>
      <c r="DR401" s="231"/>
      <c r="DS401" s="231"/>
      <c r="DT401" s="231"/>
      <c r="DU401" s="231"/>
      <c r="DV401" s="231"/>
      <c r="DW401" s="231"/>
      <c r="DX401" s="231"/>
      <c r="DY401" s="231"/>
      <c r="DZ401" s="231"/>
    </row>
    <row r="402" spans="2:130">
      <c r="B402" s="548" t="s">
        <v>949</v>
      </c>
      <c r="C402" s="558"/>
      <c r="D402" s="231"/>
      <c r="E402" s="231"/>
      <c r="F402" s="231"/>
      <c r="G402" s="231"/>
      <c r="H402" s="231"/>
      <c r="I402" s="231"/>
      <c r="J402" s="231"/>
      <c r="K402" s="231"/>
      <c r="L402" s="231"/>
      <c r="M402" s="231"/>
      <c r="N402" s="231"/>
      <c r="O402" s="231"/>
      <c r="P402" s="231"/>
      <c r="Q402" s="231"/>
      <c r="R402" s="231"/>
      <c r="S402" s="231"/>
      <c r="T402" s="231"/>
      <c r="U402" s="231"/>
      <c r="V402" s="231"/>
      <c r="W402" s="231"/>
      <c r="X402" s="231"/>
      <c r="Y402" s="231"/>
      <c r="Z402" s="231"/>
      <c r="AA402" s="231"/>
      <c r="AB402" s="231"/>
      <c r="AC402" s="231"/>
      <c r="AD402" s="231"/>
      <c r="AE402" s="231"/>
      <c r="AF402" s="231"/>
      <c r="AG402" s="231"/>
      <c r="AH402" s="231"/>
      <c r="AI402" s="231"/>
      <c r="AJ402" s="231"/>
      <c r="AK402" s="231"/>
      <c r="AL402" s="231"/>
      <c r="AM402" s="231"/>
      <c r="AN402" s="231"/>
      <c r="AO402" s="231"/>
      <c r="AP402" s="231"/>
      <c r="AQ402" s="231"/>
      <c r="AR402" s="231"/>
      <c r="AS402" s="231"/>
      <c r="AT402" s="231"/>
      <c r="AU402" s="231"/>
      <c r="AV402" s="231"/>
      <c r="AW402" s="231"/>
      <c r="AX402" s="231"/>
      <c r="AY402" s="231"/>
      <c r="AZ402" s="231"/>
      <c r="BA402" s="231"/>
      <c r="BB402" s="231"/>
      <c r="BC402" s="231"/>
      <c r="BD402" s="231"/>
      <c r="BE402" s="231"/>
      <c r="BF402" s="231"/>
      <c r="BG402" s="231"/>
      <c r="BH402" s="231"/>
      <c r="BI402" s="231"/>
      <c r="BJ402" s="231"/>
      <c r="BK402" s="231"/>
      <c r="BL402" s="231"/>
      <c r="BM402" s="231"/>
      <c r="BN402" s="231"/>
      <c r="BO402" s="231"/>
      <c r="BP402" s="231"/>
      <c r="BQ402" s="231"/>
      <c r="BR402" s="231"/>
      <c r="BS402" s="231"/>
      <c r="BT402" s="231"/>
      <c r="BU402" s="231"/>
      <c r="BV402" s="231"/>
      <c r="BW402" s="231"/>
      <c r="BX402" s="231"/>
      <c r="BY402" s="231"/>
      <c r="BZ402" s="231"/>
      <c r="CA402" s="231"/>
      <c r="CB402" s="231"/>
      <c r="CC402" s="231"/>
      <c r="CD402" s="231"/>
      <c r="CE402" s="231"/>
      <c r="CF402" s="231"/>
      <c r="CG402" s="231"/>
      <c r="CH402" s="231"/>
      <c r="CI402" s="231"/>
      <c r="CJ402" s="231"/>
      <c r="CK402" s="231"/>
      <c r="CL402" s="231"/>
      <c r="CM402" s="231"/>
      <c r="CN402" s="231"/>
      <c r="CO402" s="231"/>
      <c r="CP402" s="231"/>
      <c r="CQ402" s="231"/>
      <c r="CR402" s="231"/>
      <c r="CS402" s="231"/>
      <c r="CT402" s="231"/>
      <c r="CU402" s="231"/>
      <c r="CV402" s="231"/>
      <c r="CW402" s="231"/>
      <c r="CX402" s="231"/>
      <c r="CY402" s="231"/>
      <c r="CZ402" s="231"/>
      <c r="DA402" s="231"/>
      <c r="DB402" s="231"/>
      <c r="DC402" s="231"/>
      <c r="DD402" s="231"/>
      <c r="DE402" s="231"/>
      <c r="DF402" s="231"/>
      <c r="DG402" s="231"/>
      <c r="DH402" s="231"/>
      <c r="DI402" s="231"/>
      <c r="DJ402" s="231"/>
      <c r="DK402" s="231"/>
      <c r="DL402" s="231"/>
      <c r="DM402" s="231"/>
      <c r="DN402" s="231"/>
      <c r="DO402" s="231"/>
      <c r="DP402" s="231"/>
      <c r="DQ402" s="231"/>
      <c r="DR402" s="231"/>
      <c r="DS402" s="231"/>
      <c r="DT402" s="231"/>
      <c r="DU402" s="231"/>
      <c r="DV402" s="231"/>
      <c r="DW402" s="231"/>
      <c r="DX402" s="231"/>
      <c r="DY402" s="231"/>
      <c r="DZ402" s="231"/>
    </row>
    <row r="403" spans="2:130">
      <c r="B403" s="548" t="s">
        <v>950</v>
      </c>
      <c r="C403" s="558"/>
      <c r="D403" s="231"/>
      <c r="E403" s="231"/>
      <c r="F403" s="231"/>
      <c r="G403" s="231"/>
      <c r="H403" s="231"/>
      <c r="I403" s="231"/>
      <c r="J403" s="231"/>
      <c r="K403" s="231"/>
      <c r="L403" s="231"/>
      <c r="M403" s="231"/>
      <c r="N403" s="231"/>
      <c r="O403" s="231"/>
      <c r="P403" s="231"/>
      <c r="Q403" s="231"/>
      <c r="R403" s="231"/>
      <c r="S403" s="231"/>
      <c r="T403" s="231"/>
      <c r="U403" s="231"/>
      <c r="V403" s="231"/>
      <c r="W403" s="231"/>
      <c r="X403" s="231"/>
      <c r="Y403" s="231"/>
      <c r="Z403" s="231"/>
      <c r="AA403" s="231"/>
      <c r="AB403" s="231"/>
      <c r="AC403" s="231"/>
      <c r="AD403" s="231"/>
      <c r="AE403" s="231"/>
      <c r="AF403" s="231"/>
      <c r="AG403" s="231"/>
      <c r="AH403" s="231"/>
      <c r="AI403" s="231"/>
      <c r="AJ403" s="231"/>
      <c r="AK403" s="231"/>
      <c r="AL403" s="231"/>
      <c r="AM403" s="231"/>
      <c r="AN403" s="231"/>
      <c r="AO403" s="231"/>
      <c r="AP403" s="231"/>
      <c r="AQ403" s="231"/>
      <c r="AR403" s="231"/>
      <c r="AS403" s="231"/>
      <c r="AT403" s="231"/>
      <c r="AU403" s="231"/>
      <c r="AV403" s="231"/>
      <c r="AW403" s="231"/>
      <c r="AX403" s="231"/>
      <c r="AY403" s="231"/>
      <c r="AZ403" s="231"/>
      <c r="BA403" s="231"/>
      <c r="BB403" s="231"/>
      <c r="BC403" s="231"/>
      <c r="BD403" s="231"/>
      <c r="BE403" s="231"/>
      <c r="BF403" s="231"/>
      <c r="BG403" s="231"/>
      <c r="BH403" s="231"/>
      <c r="BI403" s="231"/>
      <c r="BJ403" s="231"/>
      <c r="BK403" s="231"/>
      <c r="BL403" s="231"/>
      <c r="BM403" s="231"/>
      <c r="BN403" s="231"/>
      <c r="BO403" s="231"/>
      <c r="BP403" s="231"/>
      <c r="BQ403" s="231"/>
      <c r="BR403" s="231"/>
      <c r="BS403" s="231"/>
      <c r="BT403" s="231"/>
      <c r="BU403" s="231"/>
      <c r="BV403" s="231"/>
      <c r="BW403" s="231"/>
      <c r="BX403" s="231"/>
      <c r="BY403" s="231"/>
      <c r="BZ403" s="231"/>
      <c r="CA403" s="231"/>
      <c r="CB403" s="231"/>
      <c r="CC403" s="231"/>
      <c r="CD403" s="231"/>
      <c r="CE403" s="231"/>
      <c r="CF403" s="231"/>
      <c r="CG403" s="231"/>
      <c r="CH403" s="231"/>
      <c r="CI403" s="231"/>
      <c r="CJ403" s="231"/>
      <c r="CK403" s="231"/>
      <c r="CL403" s="231"/>
      <c r="CM403" s="231"/>
      <c r="CN403" s="231"/>
      <c r="CO403" s="231"/>
      <c r="CP403" s="231"/>
      <c r="CQ403" s="231"/>
      <c r="CR403" s="231"/>
      <c r="CS403" s="231"/>
      <c r="CT403" s="231"/>
      <c r="CU403" s="231"/>
      <c r="CV403" s="231"/>
      <c r="CW403" s="231"/>
      <c r="CX403" s="231"/>
      <c r="CY403" s="231"/>
      <c r="CZ403" s="231"/>
      <c r="DA403" s="231"/>
      <c r="DB403" s="231"/>
      <c r="DC403" s="231"/>
      <c r="DD403" s="231"/>
      <c r="DE403" s="231"/>
      <c r="DF403" s="231"/>
      <c r="DG403" s="231"/>
      <c r="DH403" s="231"/>
      <c r="DI403" s="231"/>
      <c r="DJ403" s="231"/>
      <c r="DK403" s="231"/>
      <c r="DL403" s="231"/>
      <c r="DM403" s="231"/>
      <c r="DN403" s="231"/>
      <c r="DO403" s="231"/>
      <c r="DP403" s="231"/>
      <c r="DQ403" s="231"/>
      <c r="DR403" s="231"/>
      <c r="DS403" s="231"/>
      <c r="DT403" s="231"/>
      <c r="DU403" s="231"/>
      <c r="DV403" s="231"/>
      <c r="DW403" s="231"/>
      <c r="DX403" s="231"/>
      <c r="DY403" s="231"/>
      <c r="DZ403" s="231"/>
    </row>
    <row r="404" spans="2:130">
      <c r="B404" s="548" t="s">
        <v>951</v>
      </c>
      <c r="C404" s="558"/>
      <c r="D404" s="231"/>
      <c r="E404" s="231"/>
      <c r="F404" s="231"/>
      <c r="G404" s="231"/>
      <c r="H404" s="231"/>
      <c r="I404" s="231"/>
      <c r="J404" s="231"/>
      <c r="K404" s="231"/>
      <c r="L404" s="231"/>
      <c r="M404" s="231"/>
      <c r="N404" s="231"/>
      <c r="O404" s="231"/>
      <c r="P404" s="231"/>
      <c r="Q404" s="231"/>
      <c r="R404" s="231"/>
      <c r="S404" s="231"/>
      <c r="T404" s="231"/>
      <c r="U404" s="231"/>
      <c r="V404" s="231"/>
      <c r="W404" s="231"/>
      <c r="X404" s="231"/>
      <c r="Y404" s="231"/>
      <c r="Z404" s="231"/>
      <c r="AA404" s="231"/>
      <c r="AB404" s="231"/>
      <c r="AC404" s="231"/>
      <c r="AD404" s="231"/>
      <c r="AE404" s="231"/>
      <c r="AF404" s="231"/>
      <c r="AG404" s="231"/>
      <c r="AH404" s="231"/>
      <c r="AI404" s="231"/>
      <c r="AJ404" s="231"/>
      <c r="AK404" s="231"/>
      <c r="AL404" s="231"/>
      <c r="AM404" s="231"/>
      <c r="AN404" s="231"/>
      <c r="AO404" s="231"/>
      <c r="AP404" s="231"/>
      <c r="AQ404" s="231"/>
      <c r="AR404" s="231"/>
      <c r="AS404" s="231"/>
      <c r="AT404" s="231"/>
      <c r="AU404" s="231"/>
      <c r="AV404" s="231"/>
      <c r="AW404" s="231"/>
      <c r="AX404" s="231"/>
      <c r="AY404" s="231"/>
      <c r="AZ404" s="231"/>
      <c r="BA404" s="231"/>
      <c r="BB404" s="231"/>
      <c r="BC404" s="231"/>
      <c r="BD404" s="231"/>
      <c r="BE404" s="231"/>
      <c r="BF404" s="231"/>
      <c r="BG404" s="231"/>
      <c r="BH404" s="231"/>
      <c r="BI404" s="231"/>
      <c r="BJ404" s="231"/>
      <c r="BK404" s="231"/>
      <c r="BL404" s="231"/>
      <c r="BM404" s="231"/>
      <c r="BN404" s="231"/>
      <c r="BO404" s="231"/>
      <c r="BP404" s="231"/>
      <c r="BQ404" s="231"/>
      <c r="BR404" s="231"/>
      <c r="BS404" s="231"/>
      <c r="BT404" s="231"/>
      <c r="BU404" s="231"/>
      <c r="BV404" s="231"/>
      <c r="BW404" s="231"/>
      <c r="BX404" s="231"/>
      <c r="BY404" s="231"/>
      <c r="BZ404" s="231"/>
      <c r="CA404" s="231"/>
      <c r="CB404" s="231"/>
      <c r="CC404" s="231"/>
      <c r="CD404" s="231"/>
      <c r="CE404" s="231"/>
      <c r="CF404" s="231"/>
      <c r="CG404" s="231"/>
      <c r="CH404" s="231"/>
      <c r="CI404" s="231"/>
      <c r="CJ404" s="231"/>
      <c r="CK404" s="231"/>
      <c r="CL404" s="231"/>
      <c r="CM404" s="231"/>
      <c r="CN404" s="231"/>
      <c r="CO404" s="231"/>
      <c r="CP404" s="231"/>
      <c r="CQ404" s="231"/>
      <c r="CR404" s="231"/>
      <c r="CS404" s="231"/>
      <c r="CT404" s="231"/>
      <c r="CU404" s="231"/>
      <c r="CV404" s="231"/>
      <c r="CW404" s="231"/>
      <c r="CX404" s="231"/>
      <c r="CY404" s="231"/>
      <c r="CZ404" s="231"/>
      <c r="DA404" s="231"/>
      <c r="DB404" s="231"/>
      <c r="DC404" s="231"/>
      <c r="DD404" s="231"/>
      <c r="DE404" s="231"/>
      <c r="DF404" s="231"/>
      <c r="DG404" s="231"/>
      <c r="DH404" s="231"/>
      <c r="DI404" s="231"/>
      <c r="DJ404" s="231"/>
      <c r="DK404" s="231"/>
      <c r="DL404" s="231"/>
      <c r="DM404" s="231"/>
      <c r="DN404" s="231"/>
      <c r="DO404" s="231"/>
      <c r="DP404" s="231"/>
      <c r="DQ404" s="231"/>
      <c r="DR404" s="231"/>
      <c r="DS404" s="231"/>
      <c r="DT404" s="231"/>
      <c r="DU404" s="231"/>
      <c r="DV404" s="231"/>
      <c r="DW404" s="231"/>
      <c r="DX404" s="231"/>
      <c r="DY404" s="231"/>
      <c r="DZ404" s="231"/>
    </row>
    <row r="405" spans="2:130">
      <c r="B405" s="548" t="s">
        <v>952</v>
      </c>
      <c r="C405" s="558"/>
      <c r="D405" s="231"/>
      <c r="E405" s="231"/>
      <c r="F405" s="231"/>
      <c r="G405" s="231"/>
      <c r="H405" s="231"/>
      <c r="I405" s="231"/>
      <c r="J405" s="231"/>
      <c r="K405" s="231"/>
      <c r="L405" s="231"/>
      <c r="M405" s="231"/>
      <c r="N405" s="231"/>
      <c r="O405" s="231"/>
      <c r="P405" s="231"/>
      <c r="Q405" s="231"/>
      <c r="R405" s="231"/>
      <c r="S405" s="231"/>
      <c r="T405" s="231"/>
      <c r="U405" s="231"/>
      <c r="V405" s="231"/>
      <c r="W405" s="231"/>
      <c r="X405" s="231"/>
      <c r="Y405" s="231"/>
      <c r="Z405" s="231"/>
      <c r="AA405" s="231"/>
      <c r="AB405" s="231"/>
      <c r="AC405" s="231"/>
      <c r="AD405" s="231"/>
      <c r="AE405" s="231"/>
      <c r="AF405" s="231"/>
      <c r="AG405" s="231"/>
      <c r="AH405" s="231"/>
      <c r="AI405" s="231"/>
      <c r="AJ405" s="231"/>
      <c r="AK405" s="231"/>
      <c r="AL405" s="231"/>
      <c r="AM405" s="231"/>
      <c r="AN405" s="231"/>
      <c r="AO405" s="231"/>
      <c r="AP405" s="231"/>
      <c r="AQ405" s="231"/>
      <c r="AR405" s="231"/>
      <c r="AS405" s="231"/>
      <c r="AT405" s="231"/>
      <c r="AU405" s="231"/>
      <c r="AV405" s="231"/>
      <c r="AW405" s="231"/>
      <c r="AX405" s="231"/>
      <c r="AY405" s="231"/>
      <c r="AZ405" s="231"/>
      <c r="BA405" s="231"/>
      <c r="BB405" s="231"/>
      <c r="BC405" s="231"/>
      <c r="BD405" s="231"/>
      <c r="BE405" s="231"/>
      <c r="BF405" s="231"/>
      <c r="BG405" s="231"/>
      <c r="BH405" s="231"/>
      <c r="BI405" s="231"/>
      <c r="BJ405" s="231"/>
      <c r="BK405" s="231"/>
      <c r="BL405" s="231"/>
      <c r="BM405" s="231"/>
      <c r="BN405" s="231"/>
      <c r="BO405" s="231"/>
      <c r="BP405" s="231"/>
      <c r="BQ405" s="231"/>
      <c r="BR405" s="231"/>
      <c r="BS405" s="231"/>
      <c r="BT405" s="231"/>
      <c r="BU405" s="231"/>
      <c r="BV405" s="231"/>
      <c r="BW405" s="231"/>
      <c r="BX405" s="231"/>
      <c r="BY405" s="231"/>
      <c r="BZ405" s="231"/>
      <c r="CA405" s="231"/>
      <c r="CB405" s="231"/>
      <c r="CC405" s="231"/>
      <c r="CD405" s="231"/>
      <c r="CE405" s="231"/>
      <c r="CF405" s="231"/>
      <c r="CG405" s="231"/>
      <c r="CH405" s="231"/>
      <c r="CI405" s="231"/>
      <c r="CJ405" s="231"/>
      <c r="CK405" s="231"/>
      <c r="CL405" s="231"/>
      <c r="CM405" s="231"/>
      <c r="CN405" s="231"/>
      <c r="CO405" s="231"/>
      <c r="CP405" s="231"/>
      <c r="CQ405" s="231"/>
      <c r="CR405" s="231"/>
      <c r="CS405" s="231"/>
      <c r="CT405" s="231"/>
      <c r="CU405" s="231"/>
      <c r="CV405" s="231"/>
      <c r="CW405" s="231"/>
      <c r="CX405" s="231"/>
      <c r="CY405" s="231"/>
      <c r="CZ405" s="231"/>
      <c r="DA405" s="231"/>
      <c r="DB405" s="231"/>
      <c r="DC405" s="231"/>
      <c r="DD405" s="231"/>
      <c r="DE405" s="231"/>
      <c r="DF405" s="231"/>
      <c r="DG405" s="231"/>
      <c r="DH405" s="231"/>
      <c r="DI405" s="231"/>
      <c r="DJ405" s="231"/>
      <c r="DK405" s="231"/>
      <c r="DL405" s="231"/>
      <c r="DM405" s="231"/>
      <c r="DN405" s="231"/>
      <c r="DO405" s="231"/>
      <c r="DP405" s="231"/>
      <c r="DQ405" s="231"/>
      <c r="DR405" s="231"/>
      <c r="DS405" s="231"/>
      <c r="DT405" s="231"/>
      <c r="DU405" s="231"/>
      <c r="DV405" s="231"/>
      <c r="DW405" s="231"/>
      <c r="DX405" s="231"/>
      <c r="DY405" s="231"/>
      <c r="DZ405" s="231"/>
    </row>
    <row r="406" spans="2:130">
      <c r="B406" s="548" t="s">
        <v>1019</v>
      </c>
      <c r="C406" s="558"/>
      <c r="D406" s="231"/>
      <c r="E406" s="231"/>
      <c r="F406" s="231"/>
      <c r="G406" s="231"/>
      <c r="H406" s="231"/>
      <c r="I406" s="231"/>
      <c r="J406" s="231"/>
      <c r="K406" s="231"/>
      <c r="L406" s="231"/>
      <c r="M406" s="231"/>
      <c r="N406" s="231"/>
      <c r="O406" s="231"/>
      <c r="P406" s="231"/>
      <c r="Q406" s="231"/>
      <c r="R406" s="231"/>
      <c r="S406" s="231"/>
      <c r="T406" s="231"/>
      <c r="U406" s="231"/>
      <c r="V406" s="231"/>
      <c r="W406" s="231"/>
      <c r="X406" s="231"/>
      <c r="Y406" s="231"/>
      <c r="Z406" s="231"/>
      <c r="AA406" s="231"/>
      <c r="AB406" s="231"/>
      <c r="AC406" s="231"/>
      <c r="AD406" s="231"/>
      <c r="AE406" s="231"/>
      <c r="AF406" s="231"/>
      <c r="AG406" s="231"/>
      <c r="AH406" s="231"/>
      <c r="AI406" s="231"/>
      <c r="AJ406" s="231"/>
      <c r="AK406" s="231"/>
      <c r="AL406" s="231"/>
      <c r="AM406" s="231"/>
      <c r="AN406" s="231"/>
      <c r="AO406" s="231"/>
      <c r="AP406" s="231"/>
      <c r="AQ406" s="231"/>
      <c r="AR406" s="231"/>
      <c r="AS406" s="231"/>
      <c r="AT406" s="231"/>
      <c r="AU406" s="231"/>
      <c r="AV406" s="231"/>
      <c r="AW406" s="231"/>
      <c r="AX406" s="231"/>
      <c r="AY406" s="231"/>
      <c r="AZ406" s="231"/>
      <c r="BA406" s="231"/>
      <c r="BB406" s="231"/>
      <c r="BC406" s="231"/>
      <c r="BD406" s="231"/>
      <c r="BE406" s="231"/>
      <c r="BF406" s="231"/>
      <c r="BG406" s="231"/>
      <c r="BH406" s="231"/>
      <c r="BI406" s="231"/>
      <c r="BJ406" s="231"/>
      <c r="BK406" s="231"/>
      <c r="BL406" s="231"/>
      <c r="BM406" s="231"/>
      <c r="BN406" s="231"/>
      <c r="BO406" s="231"/>
      <c r="BP406" s="231"/>
      <c r="BQ406" s="231"/>
      <c r="BR406" s="231"/>
      <c r="BS406" s="231"/>
      <c r="BT406" s="231"/>
      <c r="BU406" s="231"/>
      <c r="BV406" s="231"/>
      <c r="BW406" s="231"/>
      <c r="BX406" s="231"/>
      <c r="BY406" s="231"/>
      <c r="BZ406" s="231"/>
      <c r="CA406" s="231"/>
      <c r="CB406" s="231"/>
      <c r="CC406" s="231"/>
      <c r="CD406" s="231"/>
      <c r="CE406" s="231"/>
      <c r="CF406" s="231"/>
      <c r="CG406" s="231"/>
      <c r="CH406" s="231"/>
      <c r="CI406" s="231"/>
      <c r="CJ406" s="231"/>
      <c r="CK406" s="231"/>
      <c r="CL406" s="231"/>
      <c r="CM406" s="231"/>
      <c r="CN406" s="231"/>
      <c r="CO406" s="231"/>
      <c r="CP406" s="231"/>
      <c r="CQ406" s="231"/>
      <c r="CR406" s="231"/>
      <c r="CS406" s="231"/>
      <c r="CT406" s="231"/>
      <c r="CU406" s="231"/>
      <c r="CV406" s="231"/>
      <c r="CW406" s="231"/>
      <c r="CX406" s="231"/>
      <c r="CY406" s="231"/>
      <c r="CZ406" s="231"/>
      <c r="DA406" s="231"/>
      <c r="DB406" s="231"/>
      <c r="DC406" s="231"/>
      <c r="DD406" s="231"/>
      <c r="DE406" s="231"/>
      <c r="DF406" s="231"/>
      <c r="DG406" s="231"/>
      <c r="DH406" s="231"/>
      <c r="DI406" s="231"/>
      <c r="DJ406" s="231"/>
      <c r="DK406" s="231"/>
      <c r="DL406" s="231"/>
      <c r="DM406" s="231"/>
      <c r="DN406" s="231"/>
      <c r="DO406" s="231"/>
      <c r="DP406" s="231"/>
      <c r="DQ406" s="231"/>
      <c r="DR406" s="231"/>
      <c r="DS406" s="231"/>
      <c r="DT406" s="231"/>
      <c r="DU406" s="231"/>
      <c r="DV406" s="231"/>
      <c r="DW406" s="231"/>
      <c r="DX406" s="231"/>
      <c r="DY406" s="231"/>
      <c r="DZ406" s="231"/>
    </row>
    <row r="407" spans="2:130">
      <c r="B407" s="551" t="s">
        <v>953</v>
      </c>
      <c r="C407" s="558"/>
      <c r="D407" s="231"/>
      <c r="E407" s="231"/>
      <c r="F407" s="231"/>
      <c r="G407" s="231"/>
      <c r="H407" s="231"/>
      <c r="I407" s="231"/>
      <c r="J407" s="231"/>
      <c r="K407" s="231"/>
      <c r="L407" s="231"/>
      <c r="M407" s="231"/>
      <c r="N407" s="231"/>
      <c r="O407" s="231"/>
      <c r="P407" s="231"/>
      <c r="Q407" s="231"/>
      <c r="R407" s="231"/>
      <c r="S407" s="231"/>
      <c r="T407" s="231"/>
      <c r="U407" s="231"/>
      <c r="V407" s="231"/>
      <c r="W407" s="231"/>
      <c r="X407" s="231"/>
      <c r="Y407" s="231"/>
      <c r="Z407" s="231"/>
      <c r="AA407" s="231"/>
      <c r="AB407" s="231"/>
      <c r="AC407" s="231"/>
      <c r="AD407" s="231"/>
      <c r="AE407" s="231"/>
      <c r="AF407" s="231"/>
      <c r="AG407" s="231"/>
      <c r="AH407" s="231"/>
      <c r="AI407" s="231"/>
      <c r="AJ407" s="231"/>
      <c r="AK407" s="231"/>
      <c r="AL407" s="231"/>
      <c r="AM407" s="231"/>
      <c r="AN407" s="231"/>
      <c r="AO407" s="231"/>
      <c r="AP407" s="231"/>
      <c r="AQ407" s="231"/>
      <c r="AR407" s="231"/>
      <c r="AS407" s="231"/>
      <c r="AT407" s="231"/>
      <c r="AU407" s="231"/>
      <c r="AV407" s="231"/>
      <c r="AW407" s="231"/>
      <c r="AX407" s="231"/>
      <c r="AY407" s="231"/>
      <c r="AZ407" s="231"/>
      <c r="BA407" s="231"/>
      <c r="BB407" s="231"/>
      <c r="BC407" s="231"/>
      <c r="BD407" s="231"/>
      <c r="BE407" s="231"/>
      <c r="BF407" s="231"/>
      <c r="BG407" s="231"/>
      <c r="BH407" s="231"/>
      <c r="BI407" s="231"/>
      <c r="BJ407" s="231"/>
      <c r="BK407" s="231"/>
      <c r="BL407" s="231"/>
      <c r="BM407" s="231"/>
      <c r="BN407" s="231"/>
      <c r="BO407" s="231"/>
      <c r="BP407" s="231"/>
      <c r="BQ407" s="231"/>
      <c r="BR407" s="231"/>
      <c r="BS407" s="231"/>
      <c r="BT407" s="231"/>
      <c r="BU407" s="231"/>
      <c r="BV407" s="231"/>
      <c r="BW407" s="231"/>
      <c r="BX407" s="231"/>
      <c r="BY407" s="231"/>
      <c r="BZ407" s="231"/>
      <c r="CA407" s="231"/>
      <c r="CB407" s="231"/>
      <c r="CC407" s="231"/>
      <c r="CD407" s="231"/>
      <c r="CE407" s="231"/>
      <c r="CF407" s="231"/>
      <c r="CG407" s="231"/>
      <c r="CH407" s="231"/>
      <c r="CI407" s="231"/>
      <c r="CJ407" s="231"/>
      <c r="CK407" s="231"/>
      <c r="CL407" s="231"/>
      <c r="CM407" s="231"/>
      <c r="CN407" s="231"/>
      <c r="CO407" s="231"/>
      <c r="CP407" s="231"/>
      <c r="CQ407" s="231"/>
      <c r="CR407" s="231"/>
      <c r="CS407" s="231"/>
      <c r="CT407" s="231"/>
      <c r="CU407" s="231"/>
      <c r="CV407" s="231"/>
      <c r="CW407" s="231"/>
      <c r="CX407" s="231"/>
      <c r="CY407" s="231"/>
      <c r="CZ407" s="231"/>
      <c r="DA407" s="231"/>
      <c r="DB407" s="231"/>
      <c r="DC407" s="231"/>
      <c r="DD407" s="231"/>
      <c r="DE407" s="231"/>
      <c r="DF407" s="231"/>
      <c r="DG407" s="231"/>
      <c r="DH407" s="231"/>
      <c r="DI407" s="231"/>
      <c r="DJ407" s="231"/>
      <c r="DK407" s="231"/>
      <c r="DL407" s="231"/>
      <c r="DM407" s="231"/>
      <c r="DN407" s="231"/>
      <c r="DO407" s="231"/>
      <c r="DP407" s="231"/>
      <c r="DQ407" s="231"/>
      <c r="DR407" s="231"/>
      <c r="DS407" s="231"/>
      <c r="DT407" s="231"/>
      <c r="DU407" s="231"/>
      <c r="DV407" s="231"/>
      <c r="DW407" s="231"/>
      <c r="DX407" s="231"/>
      <c r="DY407" s="231"/>
      <c r="DZ407" s="231"/>
    </row>
    <row r="408" spans="2:130">
      <c r="B408" s="548" t="s">
        <v>949</v>
      </c>
      <c r="C408" s="558"/>
      <c r="D408" s="231"/>
      <c r="E408" s="231"/>
      <c r="F408" s="231"/>
      <c r="G408" s="231"/>
      <c r="H408" s="231"/>
      <c r="I408" s="231"/>
      <c r="J408" s="231"/>
      <c r="K408" s="231"/>
      <c r="L408" s="231"/>
      <c r="M408" s="231"/>
      <c r="N408" s="231"/>
      <c r="O408" s="231"/>
      <c r="P408" s="231"/>
      <c r="Q408" s="231"/>
      <c r="R408" s="231"/>
      <c r="S408" s="231"/>
      <c r="T408" s="231"/>
      <c r="U408" s="231"/>
      <c r="V408" s="231"/>
      <c r="W408" s="231"/>
      <c r="X408" s="231"/>
      <c r="Y408" s="231"/>
      <c r="Z408" s="231"/>
      <c r="AA408" s="231"/>
      <c r="AB408" s="231"/>
      <c r="AC408" s="231"/>
      <c r="AD408" s="231"/>
      <c r="AE408" s="231"/>
      <c r="AF408" s="231"/>
      <c r="AG408" s="231"/>
      <c r="AH408" s="231"/>
      <c r="AI408" s="231"/>
      <c r="AJ408" s="231"/>
      <c r="AK408" s="231"/>
      <c r="AL408" s="231"/>
      <c r="AM408" s="231"/>
      <c r="AN408" s="231"/>
      <c r="AO408" s="231"/>
      <c r="AP408" s="231"/>
      <c r="AQ408" s="231"/>
      <c r="AR408" s="231"/>
      <c r="AS408" s="231"/>
      <c r="AT408" s="231"/>
      <c r="AU408" s="231"/>
      <c r="AV408" s="231"/>
      <c r="AW408" s="231"/>
      <c r="AX408" s="231"/>
      <c r="AY408" s="231"/>
      <c r="AZ408" s="231"/>
      <c r="BA408" s="231"/>
      <c r="BB408" s="231"/>
      <c r="BC408" s="231"/>
      <c r="BD408" s="231"/>
      <c r="BE408" s="231"/>
      <c r="BF408" s="231"/>
      <c r="BG408" s="231"/>
      <c r="BH408" s="231"/>
      <c r="BI408" s="231"/>
      <c r="BJ408" s="231"/>
      <c r="BK408" s="231"/>
      <c r="BL408" s="231"/>
      <c r="BM408" s="231"/>
      <c r="BN408" s="231"/>
      <c r="BO408" s="231"/>
      <c r="BP408" s="231"/>
      <c r="BQ408" s="231"/>
      <c r="BR408" s="231"/>
      <c r="BS408" s="231"/>
      <c r="BT408" s="231"/>
      <c r="BU408" s="231"/>
      <c r="BV408" s="231"/>
      <c r="BW408" s="231"/>
      <c r="BX408" s="231"/>
      <c r="BY408" s="231"/>
      <c r="BZ408" s="231"/>
      <c r="CA408" s="231"/>
      <c r="CB408" s="231"/>
      <c r="CC408" s="231"/>
      <c r="CD408" s="231"/>
      <c r="CE408" s="231"/>
      <c r="CF408" s="231"/>
      <c r="CG408" s="231"/>
      <c r="CH408" s="231"/>
      <c r="CI408" s="231"/>
      <c r="CJ408" s="231"/>
      <c r="CK408" s="231"/>
      <c r="CL408" s="231"/>
      <c r="CM408" s="231"/>
      <c r="CN408" s="231"/>
      <c r="CO408" s="231"/>
      <c r="CP408" s="231"/>
      <c r="CQ408" s="231"/>
      <c r="CR408" s="231"/>
      <c r="CS408" s="231"/>
      <c r="CT408" s="231"/>
      <c r="CU408" s="231"/>
      <c r="CV408" s="231"/>
      <c r="CW408" s="231"/>
      <c r="CX408" s="231"/>
      <c r="CY408" s="231"/>
      <c r="CZ408" s="231"/>
      <c r="DA408" s="231"/>
      <c r="DB408" s="231"/>
      <c r="DC408" s="231"/>
      <c r="DD408" s="231"/>
      <c r="DE408" s="231"/>
      <c r="DF408" s="231"/>
      <c r="DG408" s="231"/>
      <c r="DH408" s="231"/>
      <c r="DI408" s="231"/>
      <c r="DJ408" s="231"/>
      <c r="DK408" s="231"/>
      <c r="DL408" s="231"/>
      <c r="DM408" s="231"/>
      <c r="DN408" s="231"/>
      <c r="DO408" s="231"/>
      <c r="DP408" s="231"/>
      <c r="DQ408" s="231"/>
      <c r="DR408" s="231"/>
      <c r="DS408" s="231"/>
      <c r="DT408" s="231"/>
      <c r="DU408" s="231"/>
      <c r="DV408" s="231"/>
      <c r="DW408" s="231"/>
      <c r="DX408" s="231"/>
      <c r="DY408" s="231"/>
      <c r="DZ408" s="231"/>
    </row>
    <row r="409" spans="2:130">
      <c r="B409" s="548" t="s">
        <v>950</v>
      </c>
      <c r="C409" s="558"/>
      <c r="D409" s="231"/>
      <c r="E409" s="231"/>
      <c r="F409" s="231"/>
      <c r="G409" s="231"/>
      <c r="H409" s="231"/>
      <c r="I409" s="231"/>
      <c r="J409" s="231"/>
      <c r="K409" s="231"/>
      <c r="L409" s="231"/>
      <c r="M409" s="231"/>
      <c r="N409" s="231"/>
      <c r="O409" s="231"/>
      <c r="P409" s="231"/>
      <c r="Q409" s="231"/>
      <c r="R409" s="231"/>
      <c r="S409" s="231"/>
      <c r="T409" s="231"/>
      <c r="U409" s="231"/>
      <c r="V409" s="231"/>
      <c r="W409" s="231"/>
      <c r="X409" s="231"/>
      <c r="Y409" s="231"/>
      <c r="Z409" s="231"/>
      <c r="AA409" s="231"/>
      <c r="AB409" s="231"/>
      <c r="AC409" s="231"/>
      <c r="AD409" s="231"/>
      <c r="AE409" s="231"/>
      <c r="AF409" s="231"/>
      <c r="AG409" s="231"/>
      <c r="AH409" s="231"/>
      <c r="AI409" s="231"/>
      <c r="AJ409" s="231"/>
      <c r="AK409" s="231"/>
      <c r="AL409" s="231"/>
      <c r="AM409" s="231"/>
      <c r="AN409" s="231"/>
      <c r="AO409" s="231"/>
      <c r="AP409" s="231"/>
      <c r="AQ409" s="231"/>
      <c r="AR409" s="231"/>
      <c r="AS409" s="231"/>
      <c r="AT409" s="231"/>
      <c r="AU409" s="231"/>
      <c r="AV409" s="231"/>
      <c r="AW409" s="231"/>
      <c r="AX409" s="231"/>
      <c r="AY409" s="231"/>
      <c r="AZ409" s="231"/>
      <c r="BA409" s="231"/>
      <c r="BB409" s="231"/>
      <c r="BC409" s="231"/>
      <c r="BD409" s="231"/>
      <c r="BE409" s="231"/>
      <c r="BF409" s="231"/>
      <c r="BG409" s="231"/>
      <c r="BH409" s="231"/>
      <c r="BI409" s="231"/>
      <c r="BJ409" s="231"/>
      <c r="BK409" s="231"/>
      <c r="BL409" s="231"/>
      <c r="BM409" s="231"/>
      <c r="BN409" s="231"/>
      <c r="BO409" s="231"/>
      <c r="BP409" s="231"/>
      <c r="BQ409" s="231"/>
      <c r="BR409" s="231"/>
      <c r="BS409" s="231"/>
      <c r="BT409" s="231"/>
      <c r="BU409" s="231"/>
      <c r="BV409" s="231"/>
      <c r="BW409" s="231"/>
      <c r="BX409" s="231"/>
      <c r="BY409" s="231"/>
      <c r="BZ409" s="231"/>
      <c r="CA409" s="231"/>
      <c r="CB409" s="231"/>
      <c r="CC409" s="231"/>
      <c r="CD409" s="231"/>
      <c r="CE409" s="231"/>
      <c r="CF409" s="231"/>
      <c r="CG409" s="231"/>
      <c r="CH409" s="231"/>
      <c r="CI409" s="231"/>
      <c r="CJ409" s="231"/>
      <c r="CK409" s="231"/>
      <c r="CL409" s="231"/>
      <c r="CM409" s="231"/>
      <c r="CN409" s="231"/>
      <c r="CO409" s="231"/>
      <c r="CP409" s="231"/>
      <c r="CQ409" s="231"/>
      <c r="CR409" s="231"/>
      <c r="CS409" s="231"/>
      <c r="CT409" s="231"/>
      <c r="CU409" s="231"/>
      <c r="CV409" s="231"/>
      <c r="CW409" s="231"/>
      <c r="CX409" s="231"/>
      <c r="CY409" s="231"/>
      <c r="CZ409" s="231"/>
      <c r="DA409" s="231"/>
      <c r="DB409" s="231"/>
      <c r="DC409" s="231"/>
      <c r="DD409" s="231"/>
      <c r="DE409" s="231"/>
      <c r="DF409" s="231"/>
      <c r="DG409" s="231"/>
      <c r="DH409" s="231"/>
      <c r="DI409" s="231"/>
      <c r="DJ409" s="231"/>
      <c r="DK409" s="231"/>
      <c r="DL409" s="231"/>
      <c r="DM409" s="231"/>
      <c r="DN409" s="231"/>
      <c r="DO409" s="231"/>
      <c r="DP409" s="231"/>
      <c r="DQ409" s="231"/>
      <c r="DR409" s="231"/>
      <c r="DS409" s="231"/>
      <c r="DT409" s="231"/>
      <c r="DU409" s="231"/>
      <c r="DV409" s="231"/>
      <c r="DW409" s="231"/>
      <c r="DX409" s="231"/>
      <c r="DY409" s="231"/>
      <c r="DZ409" s="231"/>
    </row>
    <row r="410" spans="2:130">
      <c r="B410" s="548" t="s">
        <v>951</v>
      </c>
      <c r="C410" s="55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c r="B411" s="548" t="s">
        <v>952</v>
      </c>
      <c r="C411" s="55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c r="B412" s="548" t="str">
        <f>+B406</f>
        <v>Average SS contributions employer/ee</v>
      </c>
      <c r="C412" s="55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c r="B413" s="504" t="s">
        <v>955</v>
      </c>
    </row>
    <row r="415" spans="2:130">
      <c r="B415" s="597" t="s">
        <v>1020</v>
      </c>
    </row>
    <row r="416" spans="2:130">
      <c r="B416" s="600" t="s">
        <v>1072</v>
      </c>
      <c r="C416" s="618" t="s">
        <v>502</v>
      </c>
      <c r="D416" s="618" t="s">
        <v>503</v>
      </c>
      <c r="E416" s="618" t="s">
        <v>504</v>
      </c>
      <c r="F416" s="618" t="s">
        <v>505</v>
      </c>
      <c r="G416" s="618" t="s">
        <v>506</v>
      </c>
      <c r="H416" s="618" t="s">
        <v>507</v>
      </c>
      <c r="I416" s="618" t="s">
        <v>508</v>
      </c>
      <c r="J416" s="618" t="s">
        <v>509</v>
      </c>
      <c r="K416" s="618" t="s">
        <v>510</v>
      </c>
      <c r="L416" s="618" t="s">
        <v>511</v>
      </c>
      <c r="M416" s="618" t="s">
        <v>512</v>
      </c>
      <c r="N416" s="618" t="s">
        <v>513</v>
      </c>
      <c r="O416" s="618" t="s">
        <v>514</v>
      </c>
      <c r="P416" s="618" t="s">
        <v>515</v>
      </c>
      <c r="Q416" s="618" t="s">
        <v>516</v>
      </c>
      <c r="R416" s="618" t="s">
        <v>517</v>
      </c>
      <c r="S416" s="618" t="s">
        <v>518</v>
      </c>
      <c r="T416" s="618" t="s">
        <v>519</v>
      </c>
      <c r="U416" s="618" t="s">
        <v>520</v>
      </c>
      <c r="V416" s="618" t="s">
        <v>521</v>
      </c>
      <c r="W416" s="618" t="s">
        <v>522</v>
      </c>
      <c r="X416" s="618" t="s">
        <v>523</v>
      </c>
      <c r="Y416" s="618" t="s">
        <v>524</v>
      </c>
      <c r="Z416" s="618" t="s">
        <v>525</v>
      </c>
      <c r="AA416" s="618" t="s">
        <v>526</v>
      </c>
      <c r="AB416" s="618" t="s">
        <v>527</v>
      </c>
      <c r="AC416" s="618" t="s">
        <v>528</v>
      </c>
      <c r="AD416" s="618" t="s">
        <v>529</v>
      </c>
      <c r="AE416" s="618" t="s">
        <v>530</v>
      </c>
      <c r="AF416" s="618" t="s">
        <v>531</v>
      </c>
      <c r="AG416" s="618" t="s">
        <v>532</v>
      </c>
      <c r="AH416" s="618" t="s">
        <v>533</v>
      </c>
      <c r="AI416" s="618" t="s">
        <v>534</v>
      </c>
      <c r="AJ416" s="618" t="s">
        <v>535</v>
      </c>
      <c r="AK416" s="618" t="s">
        <v>536</v>
      </c>
      <c r="AL416" s="618" t="s">
        <v>537</v>
      </c>
      <c r="AM416" s="618" t="s">
        <v>538</v>
      </c>
      <c r="AN416" s="618" t="s">
        <v>539</v>
      </c>
      <c r="AO416" s="618" t="s">
        <v>540</v>
      </c>
      <c r="AP416" s="618" t="s">
        <v>541</v>
      </c>
      <c r="AQ416" s="618" t="s">
        <v>542</v>
      </c>
      <c r="AR416" s="618" t="s">
        <v>543</v>
      </c>
      <c r="AS416" s="618" t="s">
        <v>544</v>
      </c>
      <c r="AT416" s="618" t="s">
        <v>545</v>
      </c>
      <c r="AU416" s="618" t="s">
        <v>68</v>
      </c>
      <c r="AV416" s="618" t="s">
        <v>69</v>
      </c>
      <c r="AW416" s="618" t="s">
        <v>70</v>
      </c>
      <c r="AX416" s="618" t="s">
        <v>71</v>
      </c>
      <c r="AY416" s="618" t="s">
        <v>72</v>
      </c>
      <c r="AZ416" s="618" t="s">
        <v>73</v>
      </c>
      <c r="BA416" s="618" t="s">
        <v>74</v>
      </c>
      <c r="BB416" s="618" t="s">
        <v>75</v>
      </c>
      <c r="BC416" s="618" t="s">
        <v>76</v>
      </c>
      <c r="BD416" s="618" t="s">
        <v>77</v>
      </c>
      <c r="BE416" s="618" t="s">
        <v>78</v>
      </c>
      <c r="BF416" s="618" t="s">
        <v>79</v>
      </c>
      <c r="BG416" s="618" t="s">
        <v>80</v>
      </c>
      <c r="BH416" s="618" t="s">
        <v>81</v>
      </c>
      <c r="BI416" s="618" t="s">
        <v>82</v>
      </c>
      <c r="BJ416" s="618" t="s">
        <v>83</v>
      </c>
      <c r="BK416" s="618" t="s">
        <v>84</v>
      </c>
      <c r="BL416" s="618" t="s">
        <v>85</v>
      </c>
      <c r="BM416" s="618" t="s">
        <v>86</v>
      </c>
      <c r="BN416" s="618" t="s">
        <v>87</v>
      </c>
      <c r="BO416" s="618" t="s">
        <v>88</v>
      </c>
      <c r="BP416" s="618" t="s">
        <v>89</v>
      </c>
      <c r="BQ416" s="618" t="s">
        <v>90</v>
      </c>
      <c r="BR416" s="618" t="s">
        <v>91</v>
      </c>
      <c r="BS416" s="618" t="s">
        <v>92</v>
      </c>
      <c r="BT416" s="618" t="s">
        <v>93</v>
      </c>
      <c r="BU416" s="618" t="s">
        <v>94</v>
      </c>
      <c r="BV416" s="618" t="s">
        <v>95</v>
      </c>
      <c r="BW416" s="618" t="s">
        <v>96</v>
      </c>
      <c r="BX416" s="618" t="s">
        <v>97</v>
      </c>
      <c r="BY416" s="618" t="s">
        <v>98</v>
      </c>
      <c r="BZ416" s="618" t="s">
        <v>99</v>
      </c>
      <c r="CA416" s="618" t="s">
        <v>49</v>
      </c>
      <c r="CB416" s="618" t="s">
        <v>50</v>
      </c>
      <c r="CC416" s="618" t="s">
        <v>51</v>
      </c>
      <c r="CD416" s="618" t="s">
        <v>52</v>
      </c>
      <c r="CE416" s="618" t="s">
        <v>53</v>
      </c>
      <c r="CF416" s="618" t="s">
        <v>54</v>
      </c>
      <c r="CG416" s="618" t="s">
        <v>55</v>
      </c>
      <c r="CH416" s="618" t="s">
        <v>56</v>
      </c>
      <c r="CI416" s="618" t="s">
        <v>57</v>
      </c>
      <c r="CJ416" s="618" t="s">
        <v>58</v>
      </c>
      <c r="CK416" s="618" t="s">
        <v>59</v>
      </c>
      <c r="CL416" s="618" t="s">
        <v>60</v>
      </c>
      <c r="CM416" s="618" t="s">
        <v>61</v>
      </c>
      <c r="CN416" s="618" t="s">
        <v>62</v>
      </c>
      <c r="CO416" s="618" t="s">
        <v>63</v>
      </c>
      <c r="CP416" s="618" t="s">
        <v>64</v>
      </c>
      <c r="CQ416" s="618" t="s">
        <v>65</v>
      </c>
      <c r="CR416" s="618" t="s">
        <v>100</v>
      </c>
      <c r="CS416" s="618" t="s">
        <v>105</v>
      </c>
      <c r="CT416" s="618" t="s">
        <v>546</v>
      </c>
      <c r="CU416" s="618" t="s">
        <v>547</v>
      </c>
      <c r="CV416" s="618" t="s">
        <v>548</v>
      </c>
      <c r="CW416" s="618" t="s">
        <v>549</v>
      </c>
      <c r="CX416" s="618" t="s">
        <v>550</v>
      </c>
      <c r="CY416" s="618" t="s">
        <v>551</v>
      </c>
      <c r="CZ416" s="618" t="s">
        <v>552</v>
      </c>
      <c r="DA416" s="618" t="s">
        <v>553</v>
      </c>
      <c r="DB416" s="618" t="s">
        <v>554</v>
      </c>
      <c r="DC416" s="618" t="s">
        <v>555</v>
      </c>
      <c r="DD416" s="618" t="s">
        <v>556</v>
      </c>
      <c r="DE416" s="618" t="s">
        <v>557</v>
      </c>
      <c r="DF416" s="618" t="s">
        <v>558</v>
      </c>
      <c r="DG416" s="618" t="s">
        <v>559</v>
      </c>
      <c r="DH416" s="618" t="s">
        <v>560</v>
      </c>
      <c r="DI416" s="618" t="s">
        <v>561</v>
      </c>
      <c r="DJ416" s="618" t="s">
        <v>562</v>
      </c>
      <c r="DK416" s="618" t="s">
        <v>563</v>
      </c>
      <c r="DL416" s="618" t="s">
        <v>564</v>
      </c>
      <c r="DM416" s="618" t="s">
        <v>565</v>
      </c>
      <c r="DN416" s="618" t="s">
        <v>566</v>
      </c>
      <c r="DO416" s="618" t="s">
        <v>567</v>
      </c>
      <c r="DP416" s="618" t="s">
        <v>851</v>
      </c>
      <c r="DQ416" s="618" t="s">
        <v>852</v>
      </c>
      <c r="DR416" s="618" t="s">
        <v>853</v>
      </c>
      <c r="DS416" s="618"/>
      <c r="DT416" s="618"/>
      <c r="DU416" s="618"/>
      <c r="DV416" s="618"/>
      <c r="DW416" s="618"/>
      <c r="DX416" s="618"/>
      <c r="DY416" s="618"/>
      <c r="DZ416" s="618"/>
    </row>
    <row r="417" spans="2:130">
      <c r="B417" s="600" t="s">
        <v>1031</v>
      </c>
      <c r="C417" s="601"/>
      <c r="D417" s="601"/>
      <c r="E417" s="601"/>
      <c r="F417" s="601"/>
      <c r="G417" s="601"/>
      <c r="H417" s="601"/>
      <c r="I417" s="601"/>
      <c r="J417" s="601"/>
      <c r="K417" s="601"/>
      <c r="L417" s="601"/>
      <c r="M417" s="601"/>
      <c r="N417" s="601"/>
      <c r="O417" s="601"/>
      <c r="P417" s="601"/>
      <c r="Q417" s="601"/>
      <c r="R417" s="601"/>
      <c r="S417" s="601"/>
      <c r="T417" s="601"/>
      <c r="U417" s="601"/>
      <c r="V417" s="601">
        <f t="shared" ref="V417:BA417" si="93">+(V267/$V267)*V418/(V153/$V153)</f>
        <v>1</v>
      </c>
      <c r="W417" s="601">
        <f t="shared" si="93"/>
        <v>1.0548545329599086</v>
      </c>
      <c r="X417" s="601">
        <f t="shared" si="93"/>
        <v>1.0623589219029608</v>
      </c>
      <c r="Y417" s="601">
        <f t="shared" si="93"/>
        <v>1.0778767136871494</v>
      </c>
      <c r="Z417" s="601">
        <f t="shared" si="93"/>
        <v>1.0331791898746523</v>
      </c>
      <c r="AA417" s="601">
        <f t="shared" si="93"/>
        <v>1.0800312330965107</v>
      </c>
      <c r="AB417" s="601">
        <f t="shared" si="93"/>
        <v>1.1055086962955325</v>
      </c>
      <c r="AC417" s="601">
        <f t="shared" si="93"/>
        <v>1.15692282736653</v>
      </c>
      <c r="AD417" s="601">
        <f t="shared" si="93"/>
        <v>1.2035849271857848</v>
      </c>
      <c r="AE417" s="601">
        <f t="shared" si="93"/>
        <v>1.256040059156293</v>
      </c>
      <c r="AF417" s="601">
        <f t="shared" si="93"/>
        <v>1.2693846344555895</v>
      </c>
      <c r="AG417" s="601">
        <f t="shared" si="93"/>
        <v>1.2832236861432618</v>
      </c>
      <c r="AH417" s="601">
        <f t="shared" si="93"/>
        <v>1.2784500325591679</v>
      </c>
      <c r="AI417" s="601">
        <f t="shared" si="93"/>
        <v>1.3723476299442579</v>
      </c>
      <c r="AJ417" s="601">
        <f t="shared" si="93"/>
        <v>1.4217457608020894</v>
      </c>
      <c r="AK417" s="601">
        <f t="shared" si="93"/>
        <v>1.4733882573686925</v>
      </c>
      <c r="AL417" s="601">
        <f t="shared" si="93"/>
        <v>1.5420708302367774</v>
      </c>
      <c r="AM417" s="601">
        <f t="shared" si="93"/>
        <v>1.5826515857198364</v>
      </c>
      <c r="AN417" s="601">
        <f t="shared" si="93"/>
        <v>1.5747783746094044</v>
      </c>
      <c r="AO417" s="601">
        <f t="shared" si="93"/>
        <v>1.5499847178744874</v>
      </c>
      <c r="AP417" s="601">
        <f t="shared" si="93"/>
        <v>1.51845691803889</v>
      </c>
      <c r="AQ417" s="601">
        <f t="shared" si="93"/>
        <v>1.4739436525447851</v>
      </c>
      <c r="AR417" s="601">
        <f t="shared" si="93"/>
        <v>1.4368937629083298</v>
      </c>
      <c r="AS417" s="601">
        <f t="shared" si="93"/>
        <v>1.4268296602707828</v>
      </c>
      <c r="AT417" s="601">
        <f t="shared" si="93"/>
        <v>1.4426914266065853</v>
      </c>
      <c r="AU417" s="601">
        <f t="shared" si="93"/>
        <v>1.3892506728299039</v>
      </c>
      <c r="AV417" s="601">
        <f t="shared" si="93"/>
        <v>1.3423073202093692</v>
      </c>
      <c r="AW417" s="601">
        <f t="shared" si="93"/>
        <v>1.3274657639743281</v>
      </c>
      <c r="AX417" s="601">
        <f t="shared" si="93"/>
        <v>1.3158919137286349</v>
      </c>
      <c r="AY417" s="601">
        <f t="shared" si="93"/>
        <v>1.2748371136242227</v>
      </c>
      <c r="AZ417" s="601">
        <f t="shared" si="93"/>
        <v>1.2859748507666526</v>
      </c>
      <c r="BA417" s="601">
        <f t="shared" si="93"/>
        <v>1.3024933492007416</v>
      </c>
      <c r="BB417" s="601">
        <f t="shared" ref="BB417:CG417" si="94">+(BB267/$V267)*BB418/(BB153/$V153)</f>
        <v>1.3127567206296238</v>
      </c>
      <c r="BC417" s="601">
        <f t="shared" si="94"/>
        <v>1.2880595135068309</v>
      </c>
      <c r="BD417" s="601">
        <f t="shared" si="94"/>
        <v>1.2341470338584142</v>
      </c>
      <c r="BE417" s="601">
        <f t="shared" si="94"/>
        <v>1.1914218327478368</v>
      </c>
      <c r="BF417" s="601">
        <f t="shared" si="94"/>
        <v>1.1987186078691099</v>
      </c>
      <c r="BG417" s="601">
        <f t="shared" si="94"/>
        <v>1.1994483808057241</v>
      </c>
      <c r="BH417" s="601">
        <f t="shared" si="94"/>
        <v>1.1873234438215838</v>
      </c>
      <c r="BI417" s="601">
        <f t="shared" si="94"/>
        <v>1.1566405871294287</v>
      </c>
      <c r="BJ417" s="601">
        <f t="shared" si="94"/>
        <v>1.1222539633694517</v>
      </c>
      <c r="BK417" s="601">
        <f t="shared" si="94"/>
        <v>1.1477332147604475</v>
      </c>
      <c r="BL417" s="601">
        <f t="shared" si="94"/>
        <v>1.1568713601467306</v>
      </c>
      <c r="BM417" s="601">
        <f t="shared" si="94"/>
        <v>1.1745425591369352</v>
      </c>
      <c r="BN417" s="601">
        <f t="shared" si="94"/>
        <v>1.1819213353441762</v>
      </c>
      <c r="BO417" s="601">
        <f t="shared" si="94"/>
        <v>1.2098802556913306</v>
      </c>
      <c r="BP417" s="601">
        <f t="shared" si="94"/>
        <v>1.1987624242389918</v>
      </c>
      <c r="BQ417" s="601">
        <f t="shared" si="94"/>
        <v>1.2016062309348143</v>
      </c>
      <c r="BR417" s="601">
        <f t="shared" si="94"/>
        <v>1.2220081245984411</v>
      </c>
      <c r="BS417" s="601">
        <f t="shared" si="94"/>
        <v>1.2058129632927725</v>
      </c>
      <c r="BT417" s="601">
        <f t="shared" si="94"/>
        <v>1.1726089609777086</v>
      </c>
      <c r="BU417" s="601">
        <f t="shared" si="94"/>
        <v>1.1701489689041875</v>
      </c>
      <c r="BV417" s="601">
        <f t="shared" si="94"/>
        <v>1.1826873785114655</v>
      </c>
      <c r="BW417" s="601">
        <f t="shared" si="94"/>
        <v>1.1848160687786571</v>
      </c>
      <c r="BX417" s="601">
        <f t="shared" si="94"/>
        <v>1.1797814551859482</v>
      </c>
      <c r="BY417" s="601">
        <f t="shared" si="94"/>
        <v>1.1911273399338205</v>
      </c>
      <c r="BZ417" s="601">
        <f t="shared" si="94"/>
        <v>1.2179819769803444</v>
      </c>
      <c r="CA417" s="601">
        <f t="shared" si="94"/>
        <v>1.2393757747776581</v>
      </c>
      <c r="CB417" s="601">
        <f t="shared" si="94"/>
        <v>1.2373961537768101</v>
      </c>
      <c r="CC417" s="601">
        <f t="shared" si="94"/>
        <v>1.2459914171348998</v>
      </c>
      <c r="CD417" s="601">
        <f t="shared" si="94"/>
        <v>1.2527363314566915</v>
      </c>
      <c r="CE417" s="601">
        <f t="shared" si="94"/>
        <v>1.241943007721958</v>
      </c>
      <c r="CF417" s="601">
        <f t="shared" si="94"/>
        <v>1.2017699548737106</v>
      </c>
      <c r="CG417" s="601">
        <f t="shared" si="94"/>
        <v>1.1735396861717926</v>
      </c>
      <c r="CH417" s="601">
        <f t="shared" ref="CH417:DB417" si="95">+(CH267/$V267)*CH418/(CH153/$V153)</f>
        <v>1.1454955573913805</v>
      </c>
      <c r="CI417" s="601">
        <f t="shared" si="95"/>
        <v>1.1768652558447579</v>
      </c>
      <c r="CJ417" s="601">
        <f t="shared" si="95"/>
        <v>1.1777507795462463</v>
      </c>
      <c r="CK417" s="601">
        <f t="shared" si="95"/>
        <v>1.1881959481982336</v>
      </c>
      <c r="CL417" s="601">
        <f t="shared" si="95"/>
        <v>1.1831153326255355</v>
      </c>
      <c r="CM417" s="601">
        <f t="shared" si="95"/>
        <v>1.1923417789930881</v>
      </c>
      <c r="CN417" s="601">
        <f t="shared" si="95"/>
        <v>1.1965433604713651</v>
      </c>
      <c r="CO417" s="601">
        <f t="shared" si="95"/>
        <v>1.2141824545808633</v>
      </c>
      <c r="CP417" s="601">
        <f t="shared" si="95"/>
        <v>1.2228414637590392</v>
      </c>
      <c r="CQ417" s="601">
        <f t="shared" si="95"/>
        <v>1.2521986380457677</v>
      </c>
      <c r="CR417" s="601">
        <f t="shared" si="95"/>
        <v>1.247242282464176</v>
      </c>
      <c r="CS417" s="601">
        <f t="shared" si="95"/>
        <v>1.284784441239597</v>
      </c>
      <c r="CT417" s="601">
        <f t="shared" si="95"/>
        <v>1.3226487027852567</v>
      </c>
      <c r="CU417" s="601">
        <f t="shared" si="95"/>
        <v>1.3260522975478581</v>
      </c>
      <c r="CV417" s="601">
        <f t="shared" si="95"/>
        <v>1.3088872201165591</v>
      </c>
      <c r="CW417" s="601">
        <f t="shared" si="95"/>
        <v>1.3020283050909425</v>
      </c>
      <c r="CX417" s="601">
        <f t="shared" si="95"/>
        <v>1.2773528180823321</v>
      </c>
      <c r="CY417" s="601">
        <f t="shared" si="95"/>
        <v>1.2687544329280738</v>
      </c>
      <c r="CZ417" s="601">
        <f t="shared" si="95"/>
        <v>1.2548065654785272</v>
      </c>
      <c r="DA417" s="601">
        <f t="shared" si="95"/>
        <v>1.266565938364818</v>
      </c>
      <c r="DB417" s="601">
        <f t="shared" si="95"/>
        <v>1.3110227990928307</v>
      </c>
      <c r="DC417" s="601"/>
      <c r="DD417" s="601"/>
      <c r="DE417" s="601"/>
      <c r="DF417" s="601"/>
      <c r="DG417" s="601"/>
      <c r="DH417" s="601"/>
      <c r="DI417" s="601"/>
      <c r="DJ417" s="601"/>
      <c r="DK417" s="601"/>
      <c r="DL417" s="601"/>
      <c r="DM417" s="601"/>
      <c r="DN417" s="601"/>
      <c r="DO417" s="601"/>
      <c r="DP417" s="601"/>
      <c r="DQ417" s="601"/>
      <c r="DR417" s="601"/>
      <c r="DS417" s="601"/>
      <c r="DT417" s="601"/>
      <c r="DU417" s="601"/>
      <c r="DV417" s="601"/>
      <c r="DW417" s="601"/>
      <c r="DX417" s="601"/>
      <c r="DY417" s="601"/>
      <c r="DZ417" s="601"/>
    </row>
    <row r="418" spans="2:130">
      <c r="B418" s="600" t="s">
        <v>1033</v>
      </c>
      <c r="C418" s="601"/>
      <c r="D418" s="601"/>
      <c r="E418" s="601"/>
      <c r="F418" s="601"/>
      <c r="G418" s="601"/>
      <c r="H418" s="601"/>
      <c r="I418" s="601"/>
      <c r="J418" s="601"/>
      <c r="K418" s="601"/>
      <c r="L418" s="601"/>
      <c r="M418" s="601"/>
      <c r="N418" s="601"/>
      <c r="O418" s="601"/>
      <c r="P418" s="601"/>
      <c r="Q418" s="601"/>
      <c r="R418" s="601"/>
      <c r="S418" s="601"/>
      <c r="T418" s="601"/>
      <c r="U418" s="601"/>
      <c r="V418" s="601">
        <v>1</v>
      </c>
      <c r="W418" s="601">
        <f t="shared" ref="W418:BB418" si="96">+V418*(1+W353)</f>
        <v>0.98364213303421977</v>
      </c>
      <c r="X418" s="601">
        <f t="shared" si="96"/>
        <v>0.96755184588010967</v>
      </c>
      <c r="Y418" s="601">
        <f t="shared" si="96"/>
        <v>0.95172476150270779</v>
      </c>
      <c r="Z418" s="601">
        <f t="shared" si="96"/>
        <v>0.93615657446600753</v>
      </c>
      <c r="AA418" s="601">
        <f t="shared" si="96"/>
        <v>0.93099056192698793</v>
      </c>
      <c r="AB418" s="601">
        <f t="shared" si="96"/>
        <v>0.92585305710375132</v>
      </c>
      <c r="AC418" s="601">
        <f t="shared" si="96"/>
        <v>0.92074390268156947</v>
      </c>
      <c r="AD418" s="601">
        <f t="shared" si="96"/>
        <v>0.91566294221382716</v>
      </c>
      <c r="AE418" s="601">
        <f t="shared" si="96"/>
        <v>0.92846265365477432</v>
      </c>
      <c r="AF418" s="601">
        <f t="shared" si="96"/>
        <v>0.941441287497643</v>
      </c>
      <c r="AG418" s="601">
        <f t="shared" si="96"/>
        <v>0.95460134483209125</v>
      </c>
      <c r="AH418" s="601">
        <f t="shared" si="96"/>
        <v>0.96794536170957834</v>
      </c>
      <c r="AI418" s="601">
        <f t="shared" si="96"/>
        <v>1.0067932868434952</v>
      </c>
      <c r="AJ418" s="601">
        <f t="shared" si="96"/>
        <v>1.0472003508987917</v>
      </c>
      <c r="AK418" s="601">
        <f t="shared" si="96"/>
        <v>1.0892291290108911</v>
      </c>
      <c r="AL418" s="601">
        <f t="shared" si="96"/>
        <v>1.1329447077319474</v>
      </c>
      <c r="AM418" s="601">
        <f t="shared" si="96"/>
        <v>1.1601377507356443</v>
      </c>
      <c r="AN418" s="601">
        <f t="shared" si="96"/>
        <v>1.1879834836568228</v>
      </c>
      <c r="AO418" s="601">
        <f t="shared" si="96"/>
        <v>1.2164975724188709</v>
      </c>
      <c r="AP418" s="601">
        <f t="shared" si="96"/>
        <v>1.2456960589601098</v>
      </c>
      <c r="AQ418" s="601">
        <f t="shared" si="96"/>
        <v>1.2519583258726568</v>
      </c>
      <c r="AR418" s="601">
        <f t="shared" si="96"/>
        <v>1.2582520739692389</v>
      </c>
      <c r="AS418" s="601">
        <f t="shared" si="96"/>
        <v>1.2645774615096304</v>
      </c>
      <c r="AT418" s="601">
        <f t="shared" si="96"/>
        <v>1.2709346475491969</v>
      </c>
      <c r="AU418" s="601">
        <f t="shared" si="96"/>
        <v>1.2780010624312061</v>
      </c>
      <c r="AV418" s="601">
        <f t="shared" si="96"/>
        <v>1.2851067666813831</v>
      </c>
      <c r="AW418" s="601">
        <f t="shared" si="96"/>
        <v>1.2922519787491789</v>
      </c>
      <c r="AX418" s="601">
        <f t="shared" si="96"/>
        <v>1.2994369182986261</v>
      </c>
      <c r="AY418" s="601">
        <f t="shared" si="96"/>
        <v>1.3258745576444422</v>
      </c>
      <c r="AZ418" s="601">
        <f t="shared" si="96"/>
        <v>1.352850082873241</v>
      </c>
      <c r="BA418" s="601">
        <f t="shared" si="96"/>
        <v>1.3803744375197053</v>
      </c>
      <c r="BB418" s="601">
        <f t="shared" si="96"/>
        <v>1.4084587877697441</v>
      </c>
      <c r="BC418" s="601">
        <f t="shared" ref="BC418:CH418" si="97">+BB418*(1+BC353)</f>
        <v>1.4411570734270607</v>
      </c>
      <c r="BD418" s="601">
        <f t="shared" si="97"/>
        <v>1.4746144710258922</v>
      </c>
      <c r="BE418" s="601">
        <f t="shared" si="97"/>
        <v>1.5088486038430606</v>
      </c>
      <c r="BF418" s="601">
        <f t="shared" si="97"/>
        <v>1.5438775042912074</v>
      </c>
      <c r="BG418" s="601">
        <f t="shared" si="97"/>
        <v>1.5295975682666745</v>
      </c>
      <c r="BH418" s="601">
        <f t="shared" si="97"/>
        <v>1.5154497130401958</v>
      </c>
      <c r="BI418" s="601">
        <f t="shared" si="97"/>
        <v>1.5014327169440282</v>
      </c>
      <c r="BJ418" s="601">
        <f t="shared" si="97"/>
        <v>1.4875453696101189</v>
      </c>
      <c r="BK418" s="601">
        <f t="shared" si="97"/>
        <v>1.4930983155765059</v>
      </c>
      <c r="BL418" s="601">
        <f t="shared" si="97"/>
        <v>1.4986719904628543</v>
      </c>
      <c r="BM418" s="601">
        <f t="shared" si="97"/>
        <v>1.5042664716493737</v>
      </c>
      <c r="BN418" s="601">
        <f t="shared" si="97"/>
        <v>1.509881836805131</v>
      </c>
      <c r="BO418" s="601">
        <f t="shared" si="97"/>
        <v>1.5450305043386721</v>
      </c>
      <c r="BP418" s="601">
        <f t="shared" si="97"/>
        <v>1.580997400689375</v>
      </c>
      <c r="BQ418" s="601">
        <f t="shared" si="97"/>
        <v>1.6178015734753779</v>
      </c>
      <c r="BR418" s="601">
        <f t="shared" si="97"/>
        <v>1.6554625137259391</v>
      </c>
      <c r="BS418" s="601">
        <f t="shared" si="97"/>
        <v>1.6431020153644138</v>
      </c>
      <c r="BT418" s="601">
        <f t="shared" si="97"/>
        <v>1.6308338065705945</v>
      </c>
      <c r="BU418" s="601">
        <f t="shared" si="97"/>
        <v>1.6186571982651206</v>
      </c>
      <c r="BV418" s="601">
        <f t="shared" si="97"/>
        <v>1.6065715065136374</v>
      </c>
      <c r="BW418" s="601">
        <f t="shared" si="97"/>
        <v>1.6127502312002846</v>
      </c>
      <c r="BX418" s="601">
        <f t="shared" si="97"/>
        <v>1.6189527186877772</v>
      </c>
      <c r="BY418" s="601">
        <f t="shared" si="97"/>
        <v>1.6251790603656389</v>
      </c>
      <c r="BZ418" s="601">
        <f t="shared" si="97"/>
        <v>1.6314293479748683</v>
      </c>
      <c r="CA418" s="601">
        <f t="shared" si="97"/>
        <v>1.63188748952823</v>
      </c>
      <c r="CB418" s="601">
        <f t="shared" si="97"/>
        <v>1.6323457597379036</v>
      </c>
      <c r="CC418" s="601">
        <f t="shared" si="97"/>
        <v>1.6328041586400186</v>
      </c>
      <c r="CD418" s="601">
        <f t="shared" si="97"/>
        <v>1.6332626862707145</v>
      </c>
      <c r="CE418" s="601">
        <f t="shared" si="97"/>
        <v>1.5851727220277334</v>
      </c>
      <c r="CF418" s="601">
        <f t="shared" si="97"/>
        <v>1.538498723924389</v>
      </c>
      <c r="CG418" s="601">
        <f t="shared" si="97"/>
        <v>1.4931990000996003</v>
      </c>
      <c r="CH418" s="601">
        <f t="shared" si="97"/>
        <v>1.4492330862719807</v>
      </c>
      <c r="CI418" s="601">
        <f t="shared" ref="CI418:DB418" si="98">+CH418*(1+CI353)</f>
        <v>1.4510009085352651</v>
      </c>
      <c r="CJ418" s="601">
        <f t="shared" si="98"/>
        <v>1.4527708872463869</v>
      </c>
      <c r="CK418" s="601">
        <f t="shared" si="98"/>
        <v>1.454543025035852</v>
      </c>
      <c r="CL418" s="601">
        <f t="shared" si="98"/>
        <v>1.4563173245373753</v>
      </c>
      <c r="CM418" s="601">
        <f t="shared" si="98"/>
        <v>1.4643206506942712</v>
      </c>
      <c r="CN418" s="601">
        <f t="shared" si="98"/>
        <v>1.4723679598681199</v>
      </c>
      <c r="CO418" s="601">
        <f t="shared" si="98"/>
        <v>1.4804594937716469</v>
      </c>
      <c r="CP418" s="601">
        <f t="shared" si="98"/>
        <v>1.4885954954459326</v>
      </c>
      <c r="CQ418" s="601">
        <f t="shared" si="98"/>
        <v>1.5045725750172563</v>
      </c>
      <c r="CR418" s="601">
        <f t="shared" si="98"/>
        <v>1.5207211364131652</v>
      </c>
      <c r="CS418" s="601">
        <f t="shared" si="98"/>
        <v>1.537043020146253</v>
      </c>
      <c r="CT418" s="601">
        <f t="shared" si="98"/>
        <v>1.5535400864833158</v>
      </c>
      <c r="CU418" s="601">
        <f t="shared" si="98"/>
        <v>1.5439728649121267</v>
      </c>
      <c r="CV418" s="601">
        <f t="shared" si="98"/>
        <v>1.5344645615042916</v>
      </c>
      <c r="CW418" s="601">
        <f t="shared" si="98"/>
        <v>1.5250148134219741</v>
      </c>
      <c r="CX418" s="601">
        <f t="shared" si="98"/>
        <v>1.5156232600618154</v>
      </c>
      <c r="CY418" s="601">
        <f t="shared" si="98"/>
        <v>1.5241925911550021</v>
      </c>
      <c r="CZ418" s="601">
        <f t="shared" si="98"/>
        <v>1.5328103732302498</v>
      </c>
      <c r="DA418" s="601">
        <f t="shared" si="98"/>
        <v>1.5414768802293213</v>
      </c>
      <c r="DB418" s="601">
        <f t="shared" si="98"/>
        <v>1.5501923876428449</v>
      </c>
      <c r="DC418" s="601"/>
      <c r="DD418" s="601"/>
      <c r="DE418" s="601"/>
      <c r="DF418" s="601"/>
      <c r="DG418" s="601"/>
      <c r="DH418" s="601"/>
      <c r="DI418" s="601"/>
      <c r="DJ418" s="601"/>
      <c r="DK418" s="601"/>
      <c r="DL418" s="601"/>
      <c r="DM418" s="601"/>
      <c r="DN418" s="601"/>
      <c r="DO418" s="601"/>
      <c r="DP418" s="601"/>
      <c r="DQ418" s="601"/>
      <c r="DR418" s="601"/>
      <c r="DS418" s="601"/>
      <c r="DT418" s="601"/>
      <c r="DU418" s="601"/>
      <c r="DV418" s="601"/>
      <c r="DW418" s="601"/>
      <c r="DX418" s="601"/>
      <c r="DY418" s="601"/>
      <c r="DZ418" s="601"/>
    </row>
    <row r="419" spans="2:130">
      <c r="B419" s="602" t="s">
        <v>1057</v>
      </c>
      <c r="C419" s="603"/>
      <c r="D419" s="603"/>
      <c r="E419" s="603"/>
      <c r="F419" s="603"/>
      <c r="G419" s="603"/>
      <c r="H419" s="603"/>
      <c r="I419" s="603"/>
      <c r="J419" s="603"/>
      <c r="K419" s="603"/>
      <c r="L419" s="603"/>
      <c r="M419" s="603"/>
      <c r="N419" s="603"/>
      <c r="O419" s="603"/>
      <c r="P419" s="603"/>
      <c r="Q419" s="603"/>
      <c r="R419" s="603"/>
      <c r="S419" s="603"/>
      <c r="T419" s="603"/>
      <c r="U419" s="603"/>
      <c r="V419" s="603"/>
      <c r="W419" s="603"/>
      <c r="X419" s="603"/>
      <c r="Y419" s="603"/>
      <c r="Z419" s="603"/>
      <c r="AA419" s="603"/>
      <c r="AB419" s="603"/>
      <c r="AC419" s="603"/>
      <c r="AD419" s="603"/>
      <c r="AE419" s="603"/>
      <c r="AF419" s="603"/>
      <c r="AG419" s="603"/>
      <c r="AH419" s="603"/>
      <c r="AI419" s="603"/>
      <c r="AJ419" s="603"/>
      <c r="AK419" s="603"/>
      <c r="AL419" s="603"/>
      <c r="AM419" s="603"/>
      <c r="AN419" s="603"/>
      <c r="AO419" s="603"/>
      <c r="AP419" s="603"/>
      <c r="AQ419" s="603">
        <f t="shared" ref="AQ419:BV419" si="99">+AQ273</f>
        <v>98.805755174868395</v>
      </c>
      <c r="AR419" s="603">
        <f t="shared" si="99"/>
        <v>94.810452586461921</v>
      </c>
      <c r="AS419" s="603">
        <f t="shared" si="99"/>
        <v>93.95804027780018</v>
      </c>
      <c r="AT419" s="603">
        <f t="shared" si="99"/>
        <v>94.359247975668907</v>
      </c>
      <c r="AU419" s="603">
        <f t="shared" si="99"/>
        <v>91.978569141371892</v>
      </c>
      <c r="AV419" s="603">
        <f t="shared" si="99"/>
        <v>90.721891249562773</v>
      </c>
      <c r="AW419" s="603">
        <f t="shared" si="99"/>
        <v>89.29170753540059</v>
      </c>
      <c r="AX419" s="603">
        <f t="shared" si="99"/>
        <v>89.072894206443607</v>
      </c>
      <c r="AY419" s="603">
        <f t="shared" si="99"/>
        <v>86.41381440420146</v>
      </c>
      <c r="AZ419" s="603">
        <f t="shared" si="99"/>
        <v>88.312908344592799</v>
      </c>
      <c r="BA419" s="603">
        <f t="shared" si="99"/>
        <v>88.262535894420537</v>
      </c>
      <c r="BB419" s="603">
        <f t="shared" si="99"/>
        <v>90.428643801544808</v>
      </c>
      <c r="BC419" s="603">
        <f t="shared" si="99"/>
        <v>88.192314424346094</v>
      </c>
      <c r="BD419" s="603">
        <f t="shared" si="99"/>
        <v>86.361703734583614</v>
      </c>
      <c r="BE419" s="603">
        <f t="shared" si="99"/>
        <v>81.263533135674024</v>
      </c>
      <c r="BF419" s="603">
        <f t="shared" si="99"/>
        <v>72.977157845614357</v>
      </c>
      <c r="BG419" s="603">
        <f t="shared" si="99"/>
        <v>73.065816540771436</v>
      </c>
      <c r="BH419" s="603">
        <f t="shared" si="99"/>
        <v>74.831765447287481</v>
      </c>
      <c r="BI419" s="603">
        <f t="shared" si="99"/>
        <v>76.798775270710181</v>
      </c>
      <c r="BJ419" s="603">
        <f t="shared" si="99"/>
        <v>77.619092396903042</v>
      </c>
      <c r="BK419" s="603">
        <f t="shared" si="99"/>
        <v>77.317465406867825</v>
      </c>
      <c r="BL419" s="603">
        <f t="shared" si="99"/>
        <v>74.079194743005431</v>
      </c>
      <c r="BM419" s="603">
        <f t="shared" si="99"/>
        <v>76.104040443996709</v>
      </c>
      <c r="BN419" s="603">
        <f t="shared" si="99"/>
        <v>75.134079753687871</v>
      </c>
      <c r="BO419" s="603">
        <f t="shared" si="99"/>
        <v>78.57304209114605</v>
      </c>
      <c r="BP419" s="603">
        <f t="shared" si="99"/>
        <v>79.774112202291278</v>
      </c>
      <c r="BQ419" s="603">
        <f t="shared" si="99"/>
        <v>77.166111057254128</v>
      </c>
      <c r="BR419" s="603">
        <f t="shared" si="99"/>
        <v>76.400035973486766</v>
      </c>
      <c r="BS419" s="603">
        <f t="shared" si="99"/>
        <v>78.909196968887159</v>
      </c>
      <c r="BT419" s="603">
        <f t="shared" si="99"/>
        <v>77.282423005933424</v>
      </c>
      <c r="BU419" s="603">
        <f t="shared" si="99"/>
        <v>76.980192863001022</v>
      </c>
      <c r="BV419" s="603">
        <f t="shared" si="99"/>
        <v>78.841603223321314</v>
      </c>
      <c r="BW419" s="603">
        <f t="shared" ref="BW419:CW419" si="100">+BW273</f>
        <v>79.199207635584102</v>
      </c>
      <c r="BX419" s="603">
        <f t="shared" si="100"/>
        <v>79.327557091109597</v>
      </c>
      <c r="BY419" s="603">
        <f t="shared" si="100"/>
        <v>79.978910657985679</v>
      </c>
      <c r="BZ419" s="603">
        <f t="shared" si="100"/>
        <v>83.078318979455389</v>
      </c>
      <c r="CA419" s="603">
        <f t="shared" si="100"/>
        <v>85.081096625170531</v>
      </c>
      <c r="CB419" s="603">
        <f t="shared" si="100"/>
        <v>85.450235288550402</v>
      </c>
      <c r="CC419" s="603">
        <f t="shared" si="100"/>
        <v>84.434745993002636</v>
      </c>
      <c r="CD419" s="603">
        <f t="shared" si="100"/>
        <v>82.386237907417069</v>
      </c>
      <c r="CE419" s="603">
        <f t="shared" si="100"/>
        <v>80.876069650967267</v>
      </c>
      <c r="CF419" s="603">
        <f t="shared" si="100"/>
        <v>80.446148031601865</v>
      </c>
      <c r="CG419" s="603">
        <f t="shared" si="100"/>
        <v>78.331985727496857</v>
      </c>
      <c r="CH419" s="603">
        <f t="shared" si="100"/>
        <v>78.692928739801133</v>
      </c>
      <c r="CI419" s="603">
        <f t="shared" si="100"/>
        <v>80.942220188173096</v>
      </c>
      <c r="CJ419" s="603">
        <f t="shared" si="100"/>
        <v>82.413223521176391</v>
      </c>
      <c r="CK419" s="603">
        <f t="shared" si="100"/>
        <v>83.268902757841033</v>
      </c>
      <c r="CL419" s="603">
        <f t="shared" si="100"/>
        <v>82.045098421024079</v>
      </c>
      <c r="CM419" s="603">
        <f t="shared" si="100"/>
        <v>83.028058809072391</v>
      </c>
      <c r="CN419" s="603">
        <f t="shared" si="100"/>
        <v>84.925435358874594</v>
      </c>
      <c r="CO419" s="603">
        <f t="shared" si="100"/>
        <v>86.859285960674967</v>
      </c>
      <c r="CP419" s="603">
        <f t="shared" si="100"/>
        <v>87.252436841494486</v>
      </c>
      <c r="CQ419" s="603">
        <f t="shared" si="100"/>
        <v>90.979567707995059</v>
      </c>
      <c r="CR419" s="603">
        <f t="shared" si="100"/>
        <v>88.806396017173711</v>
      </c>
      <c r="CS419" s="603">
        <f t="shared" si="100"/>
        <v>90.06207154392483</v>
      </c>
      <c r="CT419" s="603">
        <f t="shared" si="100"/>
        <v>91.306686698795446</v>
      </c>
      <c r="CU419" s="603">
        <f t="shared" si="100"/>
        <v>92.829202226980783</v>
      </c>
      <c r="CV419" s="603">
        <f t="shared" si="100"/>
        <v>92.811071821503944</v>
      </c>
      <c r="CW419" s="603">
        <f t="shared" si="100"/>
        <v>92.249154655259701</v>
      </c>
      <c r="CX419" s="603"/>
      <c r="CY419" s="603"/>
      <c r="CZ419" s="603"/>
      <c r="DA419" s="603"/>
      <c r="DB419" s="603"/>
      <c r="DC419" s="603"/>
      <c r="DD419" s="603"/>
      <c r="DE419" s="603"/>
      <c r="DF419" s="603"/>
      <c r="DG419" s="603"/>
      <c r="DH419" s="603"/>
      <c r="DI419" s="603"/>
      <c r="DJ419" s="603"/>
      <c r="DK419" s="603"/>
      <c r="DL419" s="603"/>
      <c r="DM419" s="603"/>
      <c r="DN419" s="603"/>
      <c r="DO419" s="603"/>
      <c r="DP419" s="603"/>
      <c r="DQ419" s="603"/>
      <c r="DR419" s="603"/>
      <c r="DS419" s="603"/>
      <c r="DT419" s="603"/>
      <c r="DU419" s="603"/>
      <c r="DV419" s="603"/>
      <c r="DW419" s="603"/>
      <c r="DX419" s="603"/>
      <c r="DY419" s="603"/>
      <c r="DZ419" s="603"/>
    </row>
    <row r="420" spans="2:130">
      <c r="B420" s="602" t="s">
        <v>1034</v>
      </c>
      <c r="C420" s="603"/>
      <c r="D420" s="603"/>
      <c r="E420" s="603"/>
      <c r="F420" s="603"/>
      <c r="G420" s="603"/>
      <c r="H420" s="603"/>
      <c r="I420" s="603"/>
      <c r="J420" s="603"/>
      <c r="K420" s="603"/>
      <c r="L420" s="603"/>
      <c r="M420" s="603"/>
      <c r="N420" s="603"/>
      <c r="O420" s="603"/>
      <c r="P420" s="603"/>
      <c r="Q420" s="603"/>
      <c r="R420" s="603"/>
      <c r="S420" s="603"/>
      <c r="T420" s="603"/>
      <c r="U420" s="603"/>
      <c r="V420" s="603"/>
      <c r="W420" s="603"/>
      <c r="X420" s="603"/>
      <c r="Y420" s="603"/>
      <c r="Z420" s="603"/>
      <c r="AA420" s="603"/>
      <c r="AB420" s="603"/>
      <c r="AC420" s="603"/>
      <c r="AD420" s="603"/>
      <c r="AE420" s="603"/>
      <c r="AF420" s="603"/>
      <c r="AG420" s="603"/>
      <c r="AH420" s="603"/>
      <c r="AI420" s="603"/>
      <c r="AJ420" s="603"/>
      <c r="AK420" s="603"/>
      <c r="AL420" s="603"/>
      <c r="AM420" s="603"/>
      <c r="AN420" s="603"/>
      <c r="AO420" s="603"/>
      <c r="AP420" s="603"/>
      <c r="AQ420" s="603">
        <f t="shared" ref="AQ420:BV420" si="101">+AQ272</f>
        <v>99.76747925996078</v>
      </c>
      <c r="AR420" s="603">
        <f t="shared" si="101"/>
        <v>96.123921044530093</v>
      </c>
      <c r="AS420" s="603">
        <f t="shared" si="101"/>
        <v>94.9481447434393</v>
      </c>
      <c r="AT420" s="603">
        <f t="shared" si="101"/>
        <v>94.068378772819628</v>
      </c>
      <c r="AU420" s="603">
        <f t="shared" si="101"/>
        <v>94.823994059295686</v>
      </c>
      <c r="AV420" s="603">
        <f t="shared" si="101"/>
        <v>95.360459382214671</v>
      </c>
      <c r="AW420" s="603">
        <f t="shared" si="101"/>
        <v>94.881834301439355</v>
      </c>
      <c r="AX420" s="603">
        <f t="shared" si="101"/>
        <v>95.266791127194026</v>
      </c>
      <c r="AY420" s="603">
        <f t="shared" si="101"/>
        <v>96.039168186566187</v>
      </c>
      <c r="AZ420" s="603">
        <f t="shared" si="101"/>
        <v>97.57019441506425</v>
      </c>
      <c r="BA420" s="603">
        <f t="shared" si="101"/>
        <v>98.184986884077034</v>
      </c>
      <c r="BB420" s="603">
        <f t="shared" si="101"/>
        <v>99.839384336365129</v>
      </c>
      <c r="BC420" s="603">
        <f t="shared" si="101"/>
        <v>99.685485848840372</v>
      </c>
      <c r="BD420" s="603">
        <f t="shared" si="101"/>
        <v>101.52580312882333</v>
      </c>
      <c r="BE420" s="603">
        <f t="shared" si="101"/>
        <v>100.4334873060473</v>
      </c>
      <c r="BF420" s="603">
        <f t="shared" si="101"/>
        <v>92.744143993535246</v>
      </c>
      <c r="BG420" s="603">
        <f t="shared" si="101"/>
        <v>92.873648799970667</v>
      </c>
      <c r="BH420" s="603">
        <f t="shared" si="101"/>
        <v>93.897909335001444</v>
      </c>
      <c r="BI420" s="603">
        <f t="shared" si="101"/>
        <v>97.195846264433712</v>
      </c>
      <c r="BJ420" s="603">
        <f t="shared" si="101"/>
        <v>99.729387980513835</v>
      </c>
      <c r="BK420" s="603">
        <f t="shared" si="101"/>
        <v>97.53409100137344</v>
      </c>
      <c r="BL420" s="603">
        <f t="shared" si="101"/>
        <v>93.999215207522752</v>
      </c>
      <c r="BM420" s="603">
        <f t="shared" si="101"/>
        <v>96.427898514592968</v>
      </c>
      <c r="BN420" s="603">
        <f t="shared" si="101"/>
        <v>94.918263705440253</v>
      </c>
      <c r="BO420" s="603">
        <f t="shared" si="101"/>
        <v>97.91138804212703</v>
      </c>
      <c r="BP420" s="603">
        <f t="shared" si="101"/>
        <v>100.06914690702017</v>
      </c>
      <c r="BQ420" s="603">
        <f t="shared" si="101"/>
        <v>97.036850099623464</v>
      </c>
      <c r="BR420" s="603">
        <f t="shared" si="101"/>
        <v>95.464953467446549</v>
      </c>
      <c r="BS420" s="603">
        <f t="shared" si="101"/>
        <v>98.264944359537978</v>
      </c>
      <c r="BT420" s="603">
        <f t="shared" si="101"/>
        <v>97.596471074362015</v>
      </c>
      <c r="BU420" s="603">
        <f t="shared" si="101"/>
        <v>97.971124903003272</v>
      </c>
      <c r="BV420" s="603">
        <f t="shared" si="101"/>
        <v>99.792307723441709</v>
      </c>
      <c r="BW420" s="603">
        <f t="shared" ref="BW420:CW420" si="102">+BW272</f>
        <v>100.19557105047166</v>
      </c>
      <c r="BX420" s="603">
        <f t="shared" si="102"/>
        <v>101.29192912733335</v>
      </c>
      <c r="BY420" s="603">
        <f t="shared" si="102"/>
        <v>102.61210334285146</v>
      </c>
      <c r="BZ420" s="603">
        <f t="shared" si="102"/>
        <v>106.4784244741697</v>
      </c>
      <c r="CA420" s="603">
        <f t="shared" si="102"/>
        <v>107.73780659389676</v>
      </c>
      <c r="CB420" s="603">
        <f t="shared" si="102"/>
        <v>107.96611797034122</v>
      </c>
      <c r="CC420" s="603">
        <f t="shared" si="102"/>
        <v>106.57690548427054</v>
      </c>
      <c r="CD420" s="603">
        <f t="shared" si="102"/>
        <v>104.63838145911065</v>
      </c>
      <c r="CE420" s="603">
        <f t="shared" si="102"/>
        <v>102.21085803921868</v>
      </c>
      <c r="CF420" s="603">
        <f t="shared" si="102"/>
        <v>101.68367289221207</v>
      </c>
      <c r="CG420" s="603">
        <f t="shared" si="102"/>
        <v>99.774566978868975</v>
      </c>
      <c r="CH420" s="603">
        <f t="shared" si="102"/>
        <v>101.20107802811928</v>
      </c>
      <c r="CI420" s="603">
        <f t="shared" si="102"/>
        <v>104.02801699876568</v>
      </c>
      <c r="CJ420" s="603">
        <f t="shared" si="102"/>
        <v>106.84484900724111</v>
      </c>
      <c r="CK420" s="603">
        <f t="shared" si="102"/>
        <v>110.15855664553526</v>
      </c>
      <c r="CL420" s="603">
        <f t="shared" si="102"/>
        <v>109.76562465435559</v>
      </c>
      <c r="CM420" s="603">
        <f t="shared" si="102"/>
        <v>110.49133383860537</v>
      </c>
      <c r="CN420" s="603">
        <f t="shared" si="102"/>
        <v>112.34636075454451</v>
      </c>
      <c r="CO420" s="603">
        <f t="shared" si="102"/>
        <v>114.9726398880495</v>
      </c>
      <c r="CP420" s="603">
        <f t="shared" si="102"/>
        <v>115.7951698409787</v>
      </c>
      <c r="CQ420" s="603">
        <f t="shared" si="102"/>
        <v>119.16638324657244</v>
      </c>
      <c r="CR420" s="603">
        <f t="shared" si="102"/>
        <v>117.49069422598467</v>
      </c>
      <c r="CS420" s="603">
        <f t="shared" si="102"/>
        <v>117.8049513172637</v>
      </c>
      <c r="CT420" s="603">
        <f t="shared" si="102"/>
        <v>118.16875620853735</v>
      </c>
      <c r="CU420" s="603">
        <f t="shared" si="102"/>
        <v>119.94147019767904</v>
      </c>
      <c r="CV420" s="603">
        <f t="shared" si="102"/>
        <v>120.09276355386162</v>
      </c>
      <c r="CW420" s="603">
        <f t="shared" si="102"/>
        <v>120.52363960389123</v>
      </c>
      <c r="CX420" s="603"/>
      <c r="CY420" s="603"/>
      <c r="CZ420" s="603"/>
      <c r="DA420" s="603"/>
      <c r="DB420" s="603"/>
      <c r="DC420" s="603"/>
      <c r="DD420" s="603"/>
      <c r="DE420" s="603"/>
      <c r="DF420" s="603"/>
      <c r="DG420" s="603"/>
      <c r="DH420" s="603"/>
      <c r="DI420" s="603"/>
      <c r="DJ420" s="603"/>
      <c r="DK420" s="603"/>
      <c r="DL420" s="603"/>
      <c r="DM420" s="603"/>
      <c r="DN420" s="603"/>
      <c r="DO420" s="603"/>
      <c r="DP420" s="603"/>
      <c r="DQ420" s="603"/>
      <c r="DR420" s="603"/>
      <c r="DS420" s="603"/>
      <c r="DT420" s="603"/>
      <c r="DU420" s="603"/>
      <c r="DV420" s="603"/>
      <c r="DW420" s="603"/>
      <c r="DX420" s="603"/>
      <c r="DY420" s="603"/>
      <c r="DZ420" s="603"/>
    </row>
    <row r="421" spans="2:130">
      <c r="B421" s="602" t="s">
        <v>1035</v>
      </c>
      <c r="C421" s="603"/>
      <c r="D421" s="603"/>
      <c r="E421" s="603"/>
      <c r="F421" s="603"/>
      <c r="G421" s="603"/>
      <c r="H421" s="603"/>
      <c r="I421" s="603"/>
      <c r="J421" s="603"/>
      <c r="K421" s="603"/>
      <c r="L421" s="603"/>
      <c r="M421" s="603"/>
      <c r="N421" s="603"/>
      <c r="O421" s="603"/>
      <c r="P421" s="603"/>
      <c r="Q421" s="603"/>
      <c r="R421" s="603"/>
      <c r="S421" s="603"/>
      <c r="T421" s="603"/>
      <c r="U421" s="603"/>
      <c r="V421" s="603"/>
      <c r="W421" s="603"/>
      <c r="X421" s="603"/>
      <c r="Y421" s="603"/>
      <c r="Z421" s="603"/>
      <c r="AA421" s="603"/>
      <c r="AB421" s="603"/>
      <c r="AC421" s="603"/>
      <c r="AD421" s="603"/>
      <c r="AE421" s="603"/>
      <c r="AF421" s="603"/>
      <c r="AG421" s="603"/>
      <c r="AH421" s="603"/>
      <c r="AI421" s="603"/>
      <c r="AJ421" s="603"/>
      <c r="AK421" s="603"/>
      <c r="AL421" s="603"/>
      <c r="AM421" s="603"/>
      <c r="AN421" s="603"/>
      <c r="AO421" s="603"/>
      <c r="AP421" s="603"/>
      <c r="AQ421" s="603">
        <f t="shared" ref="AQ421:BV421" si="103">+(AQ419/AQ420)*(AQ153/$V153)*100</f>
        <v>138.18728665680203</v>
      </c>
      <c r="AR421" s="603">
        <f t="shared" si="103"/>
        <v>140.64682365105455</v>
      </c>
      <c r="AS421" s="603">
        <f t="shared" si="103"/>
        <v>141.90354512739952</v>
      </c>
      <c r="AT421" s="603">
        <f t="shared" si="103"/>
        <v>142.79319595112889</v>
      </c>
      <c r="AU421" s="603">
        <f t="shared" si="103"/>
        <v>144.22479314586445</v>
      </c>
      <c r="AV421" s="603">
        <f t="shared" si="103"/>
        <v>146.73200201776467</v>
      </c>
      <c r="AW421" s="603">
        <f t="shared" si="103"/>
        <v>147.38447482179623</v>
      </c>
      <c r="AX421" s="603">
        <f t="shared" si="103"/>
        <v>148.19356275077359</v>
      </c>
      <c r="AY421" s="603">
        <f t="shared" si="103"/>
        <v>149.61677413258002</v>
      </c>
      <c r="AZ421" s="603">
        <f t="shared" si="103"/>
        <v>151.82005132641123</v>
      </c>
      <c r="BA421" s="603">
        <f t="shared" si="103"/>
        <v>152.33423120386374</v>
      </c>
      <c r="BB421" s="603">
        <f t="shared" si="103"/>
        <v>154.58871567330192</v>
      </c>
      <c r="BC421" s="603">
        <f t="shared" si="103"/>
        <v>157.07001744741933</v>
      </c>
      <c r="BD421" s="603">
        <f t="shared" si="103"/>
        <v>161.15960612513328</v>
      </c>
      <c r="BE421" s="603">
        <f t="shared" si="103"/>
        <v>164.00391356391825</v>
      </c>
      <c r="BF421" s="603">
        <f t="shared" si="103"/>
        <v>164.10105949943539</v>
      </c>
      <c r="BG421" s="603">
        <f t="shared" si="103"/>
        <v>166.15495400390193</v>
      </c>
      <c r="BH421" s="603">
        <f t="shared" si="103"/>
        <v>168.58877467456085</v>
      </c>
      <c r="BI421" s="603">
        <f t="shared" si="103"/>
        <v>170.19718395359845</v>
      </c>
      <c r="BJ421" s="603">
        <f t="shared" si="103"/>
        <v>171.70607719267355</v>
      </c>
      <c r="BK421" s="603">
        <f t="shared" si="103"/>
        <v>172.43525326709204</v>
      </c>
      <c r="BL421" s="603">
        <f t="shared" si="103"/>
        <v>173.36776913687547</v>
      </c>
      <c r="BM421" s="603">
        <f t="shared" si="103"/>
        <v>173.63788399562549</v>
      </c>
      <c r="BN421" s="603">
        <f t="shared" si="103"/>
        <v>174.96969488805311</v>
      </c>
      <c r="BO421" s="603">
        <f t="shared" si="103"/>
        <v>179.07333725414466</v>
      </c>
      <c r="BP421" s="603">
        <f t="shared" si="103"/>
        <v>184.3425331846008</v>
      </c>
      <c r="BQ421" s="603">
        <f t="shared" si="103"/>
        <v>187.37377063202928</v>
      </c>
      <c r="BR421" s="603">
        <f t="shared" si="103"/>
        <v>190.74420570781425</v>
      </c>
      <c r="BS421" s="603">
        <f t="shared" si="103"/>
        <v>193.43435569370803</v>
      </c>
      <c r="BT421" s="603">
        <f t="shared" si="103"/>
        <v>196.02820252218231</v>
      </c>
      <c r="BU421" s="603">
        <f t="shared" si="103"/>
        <v>195.63356016274156</v>
      </c>
      <c r="BV421" s="603">
        <f t="shared" si="103"/>
        <v>196.95899299970895</v>
      </c>
      <c r="BW421" s="603">
        <f t="shared" ref="BW421:CW421" si="104">+(BW419/BW420)*(BW153/$V153)*100</f>
        <v>199.08225639794307</v>
      </c>
      <c r="BX421" s="603">
        <f t="shared" si="104"/>
        <v>200.99963969416316</v>
      </c>
      <c r="BY421" s="603">
        <f t="shared" si="104"/>
        <v>202.2546864755106</v>
      </c>
      <c r="BZ421" s="603">
        <f t="shared" si="104"/>
        <v>203.15391707430425</v>
      </c>
      <c r="CA421" s="603">
        <f t="shared" si="104"/>
        <v>205.06738456795932</v>
      </c>
      <c r="CB421" s="603">
        <f t="shared" si="104"/>
        <v>207.25908229620961</v>
      </c>
      <c r="CC421" s="603">
        <f t="shared" si="104"/>
        <v>207.56523061551957</v>
      </c>
      <c r="CD421" s="603">
        <f t="shared" si="104"/>
        <v>207.21438125667845</v>
      </c>
      <c r="CE421" s="603">
        <f t="shared" si="104"/>
        <v>207.49925336339916</v>
      </c>
      <c r="CF421" s="603">
        <f t="shared" si="104"/>
        <v>211.26062145158687</v>
      </c>
      <c r="CG421" s="603">
        <f t="shared" si="104"/>
        <v>211.85935483402497</v>
      </c>
      <c r="CH421" s="603">
        <f t="shared" si="104"/>
        <v>212.94041601329431</v>
      </c>
      <c r="CI421" s="603">
        <f t="shared" si="104"/>
        <v>213.23722151829094</v>
      </c>
      <c r="CJ421" s="603">
        <f t="shared" si="104"/>
        <v>216.11330305621829</v>
      </c>
      <c r="CK421" s="603">
        <f t="shared" si="104"/>
        <v>216.99156369158919</v>
      </c>
      <c r="CL421" s="603">
        <f t="shared" si="104"/>
        <v>219.06567517001619</v>
      </c>
      <c r="CM421" s="603">
        <f t="shared" si="104"/>
        <v>221.88223121322608</v>
      </c>
      <c r="CN421" s="603">
        <f t="shared" si="104"/>
        <v>224.8861941780807</v>
      </c>
      <c r="CO421" s="603">
        <f t="shared" si="104"/>
        <v>224.41786429507368</v>
      </c>
      <c r="CP421" s="603">
        <f t="shared" si="104"/>
        <v>225.61635827569847</v>
      </c>
      <c r="CQ421" s="603">
        <f t="shared" si="104"/>
        <v>227.56985417544448</v>
      </c>
      <c r="CR421" s="603">
        <f t="shared" si="104"/>
        <v>230.57442779655753</v>
      </c>
      <c r="CS421" s="603">
        <f t="shared" si="104"/>
        <v>231.12828216169979</v>
      </c>
      <c r="CT421" s="603">
        <f t="shared" si="104"/>
        <v>231.81805709543104</v>
      </c>
      <c r="CU421" s="603">
        <f t="shared" si="104"/>
        <v>232.91018979307293</v>
      </c>
      <c r="CV421" s="603">
        <f t="shared" si="104"/>
        <v>236.59484690625345</v>
      </c>
      <c r="CW421" s="603">
        <f t="shared" si="104"/>
        <v>237.01612151076645</v>
      </c>
      <c r="CX421" s="603"/>
      <c r="CY421" s="603"/>
      <c r="CZ421" s="603"/>
      <c r="DA421" s="603"/>
      <c r="DB421" s="603"/>
      <c r="DC421" s="603"/>
      <c r="DD421" s="603"/>
      <c r="DE421" s="603"/>
      <c r="DF421" s="603"/>
      <c r="DG421" s="603"/>
      <c r="DH421" s="603"/>
      <c r="DI421" s="603"/>
      <c r="DJ421" s="603"/>
      <c r="DK421" s="603"/>
      <c r="DL421" s="603"/>
      <c r="DM421" s="603"/>
      <c r="DN421" s="603"/>
      <c r="DO421" s="603"/>
      <c r="DP421" s="603"/>
      <c r="DQ421" s="603"/>
      <c r="DR421" s="603"/>
      <c r="DS421" s="603"/>
      <c r="DT421" s="603"/>
      <c r="DU421" s="603"/>
      <c r="DV421" s="603"/>
      <c r="DW421" s="603"/>
      <c r="DX421" s="603"/>
      <c r="DY421" s="603"/>
      <c r="DZ421" s="603"/>
    </row>
    <row r="422" spans="2:130">
      <c r="B422" s="600" t="s">
        <v>1032</v>
      </c>
      <c r="C422" s="601"/>
      <c r="D422" s="601"/>
      <c r="E422" s="601"/>
      <c r="F422" s="601"/>
      <c r="G422" s="601"/>
      <c r="H422" s="601"/>
      <c r="I422" s="601"/>
      <c r="J422" s="601"/>
      <c r="K422" s="601"/>
      <c r="L422" s="601"/>
      <c r="M422" s="601"/>
      <c r="N422" s="601"/>
      <c r="O422" s="601"/>
      <c r="P422" s="601"/>
      <c r="Q422" s="601"/>
      <c r="R422" s="601"/>
      <c r="S422" s="601"/>
      <c r="T422" s="601"/>
      <c r="U422" s="601"/>
      <c r="V422" s="601">
        <f t="shared" ref="V422:BA422" si="105">+(V267/$V267)*V423/(V153/$V153)</f>
        <v>1</v>
      </c>
      <c r="W422" s="601">
        <f t="shared" si="105"/>
        <v>1.0604596369071133</v>
      </c>
      <c r="X422" s="601">
        <f t="shared" si="105"/>
        <v>1.076032251664307</v>
      </c>
      <c r="Y422" s="601">
        <f t="shared" si="105"/>
        <v>1.0930904112507884</v>
      </c>
      <c r="Z422" s="601">
        <f t="shared" si="105"/>
        <v>1.0397596722782538</v>
      </c>
      <c r="AA422" s="601">
        <f t="shared" si="105"/>
        <v>1.0814758174958918</v>
      </c>
      <c r="AB422" s="601">
        <f t="shared" si="105"/>
        <v>1.0983348355331342</v>
      </c>
      <c r="AC422" s="601">
        <f t="shared" si="105"/>
        <v>1.1497737487015571</v>
      </c>
      <c r="AD422" s="601">
        <f t="shared" si="105"/>
        <v>1.2060687225430551</v>
      </c>
      <c r="AE422" s="601">
        <f t="shared" si="105"/>
        <v>1.2304516259192675</v>
      </c>
      <c r="AF422" s="601">
        <f t="shared" si="105"/>
        <v>1.2409435052778564</v>
      </c>
      <c r="AG422" s="601">
        <f t="shared" si="105"/>
        <v>1.2660340881986913</v>
      </c>
      <c r="AH422" s="601">
        <f t="shared" si="105"/>
        <v>1.2747922652273842</v>
      </c>
      <c r="AI422" s="601">
        <f t="shared" si="105"/>
        <v>1.3748494079493108</v>
      </c>
      <c r="AJ422" s="601">
        <f t="shared" si="105"/>
        <v>1.429896063962885</v>
      </c>
      <c r="AK422" s="601">
        <f t="shared" si="105"/>
        <v>1.4627820676404462</v>
      </c>
      <c r="AL422" s="601">
        <f t="shared" si="105"/>
        <v>1.5288921993720386</v>
      </c>
      <c r="AM422" s="601">
        <f t="shared" si="105"/>
        <v>1.5848273922738059</v>
      </c>
      <c r="AN422" s="601">
        <f t="shared" si="105"/>
        <v>1.5667023244083949</v>
      </c>
      <c r="AO422" s="601">
        <f t="shared" si="105"/>
        <v>1.5387256772554423</v>
      </c>
      <c r="AP422" s="601">
        <f t="shared" si="105"/>
        <v>1.5040717985951377</v>
      </c>
      <c r="AQ422" s="601">
        <f t="shared" si="105"/>
        <v>1.4753183163968067</v>
      </c>
      <c r="AR422" s="601">
        <f t="shared" si="105"/>
        <v>1.4518753568694009</v>
      </c>
      <c r="AS422" s="601">
        <f t="shared" si="105"/>
        <v>1.4415098157786355</v>
      </c>
      <c r="AT422" s="601">
        <f t="shared" si="105"/>
        <v>1.4316555924980272</v>
      </c>
      <c r="AU422" s="601">
        <f t="shared" si="105"/>
        <v>1.3536381513247309</v>
      </c>
      <c r="AV422" s="601">
        <f t="shared" si="105"/>
        <v>1.3046193428712161</v>
      </c>
      <c r="AW422" s="601">
        <f t="shared" si="105"/>
        <v>1.2987250679513658</v>
      </c>
      <c r="AX422" s="601">
        <f t="shared" si="105"/>
        <v>1.3068193078229078</v>
      </c>
      <c r="AY422" s="601">
        <f t="shared" si="105"/>
        <v>1.2633477173774565</v>
      </c>
      <c r="AZ422" s="601">
        <f t="shared" si="105"/>
        <v>1.2674406890860317</v>
      </c>
      <c r="BA422" s="601">
        <f t="shared" si="105"/>
        <v>1.2809883874721912</v>
      </c>
      <c r="BB422" s="601">
        <f t="shared" ref="BB422:CG422" si="106">+(BB267/$V267)*BB423/(BB153/$V153)</f>
        <v>1.3010666525814287</v>
      </c>
      <c r="BC422" s="601">
        <f t="shared" si="106"/>
        <v>1.2981627363435642</v>
      </c>
      <c r="BD422" s="601">
        <f t="shared" si="106"/>
        <v>1.2649321870921584</v>
      </c>
      <c r="BE422" s="601">
        <f t="shared" si="106"/>
        <v>1.2225562875702134</v>
      </c>
      <c r="BF422" s="601">
        <f t="shared" si="106"/>
        <v>1.1884224477712333</v>
      </c>
      <c r="BG422" s="601">
        <f t="shared" si="106"/>
        <v>1.1681596182701584</v>
      </c>
      <c r="BH422" s="601">
        <f t="shared" si="106"/>
        <v>1.1387824048849808</v>
      </c>
      <c r="BI422" s="601">
        <f t="shared" si="106"/>
        <v>1.1135602864327827</v>
      </c>
      <c r="BJ422" s="601">
        <f t="shared" si="106"/>
        <v>1.1200484840002751</v>
      </c>
      <c r="BK422" s="601">
        <f t="shared" si="106"/>
        <v>1.165673918771265</v>
      </c>
      <c r="BL422" s="601">
        <f t="shared" si="106"/>
        <v>1.1706073148813358</v>
      </c>
      <c r="BM422" s="601">
        <f t="shared" si="106"/>
        <v>1.1792215886718767</v>
      </c>
      <c r="BN422" s="601">
        <f t="shared" si="106"/>
        <v>1.1816141841720922</v>
      </c>
      <c r="BO422" s="601">
        <f t="shared" si="106"/>
        <v>1.1992857935824288</v>
      </c>
      <c r="BP422" s="601">
        <f t="shared" si="106"/>
        <v>1.207924504648735</v>
      </c>
      <c r="BQ422" s="601">
        <f t="shared" si="106"/>
        <v>1.2207193156369758</v>
      </c>
      <c r="BR422" s="601">
        <f t="shared" si="106"/>
        <v>1.2232842031078754</v>
      </c>
      <c r="BS422" s="601">
        <f t="shared" si="106"/>
        <v>1.2173411326912018</v>
      </c>
      <c r="BT422" s="601">
        <f t="shared" si="106"/>
        <v>1.176780657335583</v>
      </c>
      <c r="BU422" s="601">
        <f t="shared" si="106"/>
        <v>1.1645020241793294</v>
      </c>
      <c r="BV422" s="601">
        <f t="shared" si="106"/>
        <v>1.1845830953888279</v>
      </c>
      <c r="BW422" s="601">
        <f t="shared" si="106"/>
        <v>1.1843485559914138</v>
      </c>
      <c r="BX422" s="601">
        <f t="shared" si="106"/>
        <v>1.1769202146936035</v>
      </c>
      <c r="BY422" s="601">
        <f t="shared" si="106"/>
        <v>1.1906901674222679</v>
      </c>
      <c r="BZ422" s="601">
        <f t="shared" si="106"/>
        <v>1.2190333260416806</v>
      </c>
      <c r="CA422" s="601">
        <f t="shared" si="106"/>
        <v>1.2477378161075181</v>
      </c>
      <c r="CB422" s="601">
        <f t="shared" si="106"/>
        <v>1.2585629243719565</v>
      </c>
      <c r="CC422" s="601">
        <f t="shared" si="106"/>
        <v>1.2688637641398903</v>
      </c>
      <c r="CD422" s="601">
        <f t="shared" si="106"/>
        <v>1.2544781717479048</v>
      </c>
      <c r="CE422" s="601">
        <f t="shared" si="106"/>
        <v>1.2397931397376563</v>
      </c>
      <c r="CF422" s="601">
        <f t="shared" si="106"/>
        <v>1.1928101000525368</v>
      </c>
      <c r="CG422" s="601">
        <f t="shared" si="106"/>
        <v>1.1639919698025325</v>
      </c>
      <c r="CH422" s="601">
        <f t="shared" ref="CH422:DB422" si="107">+(CH267/$V267)*CH423/(CH153/$V153)</f>
        <v>1.1465454647742352</v>
      </c>
      <c r="CI422" s="601">
        <f t="shared" si="107"/>
        <v>1.1707680602250805</v>
      </c>
      <c r="CJ422" s="601">
        <f t="shared" si="107"/>
        <v>1.1756670206522368</v>
      </c>
      <c r="CK422" s="601">
        <f t="shared" si="107"/>
        <v>1.1905741373528511</v>
      </c>
      <c r="CL422" s="601">
        <f t="shared" si="107"/>
        <v>1.184090830018744</v>
      </c>
      <c r="CM422" s="601">
        <f t="shared" si="107"/>
        <v>1.1843957638323011</v>
      </c>
      <c r="CN422" s="601">
        <f t="shared" si="107"/>
        <v>1.1788844474752258</v>
      </c>
      <c r="CO422" s="601">
        <f t="shared" si="107"/>
        <v>1.2013260328424502</v>
      </c>
      <c r="CP422" s="601">
        <f t="shared" si="107"/>
        <v>1.2245136428022578</v>
      </c>
      <c r="CQ422" s="601">
        <f t="shared" si="107"/>
        <v>1.2786699950100107</v>
      </c>
      <c r="CR422" s="601">
        <f t="shared" si="107"/>
        <v>1.2810732876434316</v>
      </c>
      <c r="CS422" s="601">
        <f t="shared" si="107"/>
        <v>1.3057950033803565</v>
      </c>
      <c r="CT422" s="601">
        <f t="shared" si="107"/>
        <v>1.3265659963632046</v>
      </c>
      <c r="CU422" s="601">
        <f t="shared" si="107"/>
        <v>1.3232471095052678</v>
      </c>
      <c r="CV422" s="601">
        <f t="shared" si="107"/>
        <v>1.3044077322809566</v>
      </c>
      <c r="CW422" s="601">
        <f t="shared" si="107"/>
        <v>1.3000780598186552</v>
      </c>
      <c r="CX422" s="601">
        <f t="shared" si="107"/>
        <v>1.2811476879975785</v>
      </c>
      <c r="CY422" s="601">
        <f t="shared" si="107"/>
        <v>1.2602015052947226</v>
      </c>
      <c r="CZ422" s="601">
        <f t="shared" si="107"/>
        <v>1.2369145504812009</v>
      </c>
      <c r="DA422" s="601">
        <f t="shared" si="107"/>
        <v>1.2561551190539841</v>
      </c>
      <c r="DB422" s="601">
        <f t="shared" si="107"/>
        <v>1.3157471214530194</v>
      </c>
      <c r="DC422" s="601"/>
      <c r="DD422" s="601"/>
      <c r="DE422" s="601"/>
      <c r="DF422" s="601"/>
      <c r="DG422" s="601"/>
      <c r="DH422" s="601"/>
      <c r="DI422" s="601"/>
      <c r="DJ422" s="601"/>
      <c r="DK422" s="601"/>
      <c r="DL422" s="601"/>
      <c r="DM422" s="601"/>
      <c r="DN422" s="601"/>
      <c r="DO422" s="601"/>
      <c r="DP422" s="601"/>
      <c r="DQ422" s="601"/>
      <c r="DR422" s="601"/>
      <c r="DS422" s="601"/>
      <c r="DT422" s="601"/>
      <c r="DU422" s="601"/>
      <c r="DV422" s="601"/>
      <c r="DW422" s="601"/>
      <c r="DX422" s="601"/>
      <c r="DY422" s="601"/>
      <c r="DZ422" s="601"/>
    </row>
    <row r="423" spans="2:130">
      <c r="B423" s="600" t="s">
        <v>1030</v>
      </c>
      <c r="C423" s="601"/>
      <c r="D423" s="601"/>
      <c r="E423" s="601"/>
      <c r="F423" s="601"/>
      <c r="G423" s="601"/>
      <c r="H423" s="601"/>
      <c r="I423" s="601"/>
      <c r="J423" s="601"/>
      <c r="K423" s="601"/>
      <c r="L423" s="601"/>
      <c r="M423" s="601"/>
      <c r="N423" s="601"/>
      <c r="O423" s="601"/>
      <c r="P423" s="601"/>
      <c r="Q423" s="601"/>
      <c r="R423" s="601"/>
      <c r="S423" s="601"/>
      <c r="T423" s="601"/>
      <c r="U423" s="601"/>
      <c r="V423" s="601">
        <v>1</v>
      </c>
      <c r="W423" s="601">
        <f t="shared" ref="W423:BB423" si="108">+V423*(1+W45/4)</f>
        <v>0.98886884082210447</v>
      </c>
      <c r="X423" s="601">
        <f t="shared" si="108"/>
        <v>0.98000493981772197</v>
      </c>
      <c r="Y423" s="601">
        <f t="shared" si="108"/>
        <v>0.96515788655445767</v>
      </c>
      <c r="Z423" s="601">
        <f t="shared" si="108"/>
        <v>0.94211910441789004</v>
      </c>
      <c r="AA423" s="601">
        <f t="shared" si="108"/>
        <v>0.93223579854655758</v>
      </c>
      <c r="AB423" s="601">
        <f t="shared" si="108"/>
        <v>0.91984501669632623</v>
      </c>
      <c r="AC423" s="601">
        <f t="shared" si="108"/>
        <v>0.91505426597040862</v>
      </c>
      <c r="AD423" s="601">
        <f t="shared" si="108"/>
        <v>0.91755256322296774</v>
      </c>
      <c r="AE423" s="601">
        <f t="shared" si="108"/>
        <v>0.90954772777090143</v>
      </c>
      <c r="AF423" s="601">
        <f t="shared" si="108"/>
        <v>0.92034787534801876</v>
      </c>
      <c r="AG423" s="601">
        <f t="shared" si="108"/>
        <v>0.94181385229107695</v>
      </c>
      <c r="AH423" s="601">
        <f t="shared" si="108"/>
        <v>0.96517597782061582</v>
      </c>
      <c r="AI423" s="601">
        <f t="shared" si="108"/>
        <v>1.0086286624041045</v>
      </c>
      <c r="AJ423" s="601">
        <f t="shared" si="108"/>
        <v>1.0532035341438057</v>
      </c>
      <c r="AK423" s="601">
        <f t="shared" si="108"/>
        <v>1.0813883099042874</v>
      </c>
      <c r="AL423" s="601">
        <f t="shared" si="108"/>
        <v>1.1232624935297202</v>
      </c>
      <c r="AM423" s="601">
        <f t="shared" si="108"/>
        <v>1.1617326913683987</v>
      </c>
      <c r="AN423" s="601">
        <f t="shared" si="108"/>
        <v>1.1818910617600831</v>
      </c>
      <c r="AO423" s="601">
        <f t="shared" si="108"/>
        <v>1.2076609720170191</v>
      </c>
      <c r="AP423" s="601">
        <f t="shared" si="108"/>
        <v>1.2338949427177759</v>
      </c>
      <c r="AQ423" s="601">
        <f t="shared" si="108"/>
        <v>1.2531259565699655</v>
      </c>
      <c r="AR423" s="601">
        <f t="shared" si="108"/>
        <v>1.2713710825970781</v>
      </c>
      <c r="AS423" s="601">
        <f t="shared" si="108"/>
        <v>1.2775882604182847</v>
      </c>
      <c r="AT423" s="601">
        <f t="shared" si="108"/>
        <v>1.2612126628790847</v>
      </c>
      <c r="AU423" s="601">
        <f t="shared" si="108"/>
        <v>1.2452403510566667</v>
      </c>
      <c r="AV423" s="601">
        <f t="shared" si="108"/>
        <v>1.2490248099114232</v>
      </c>
      <c r="AW423" s="601">
        <f t="shared" si="108"/>
        <v>1.2642736893542743</v>
      </c>
      <c r="AX423" s="601">
        <f t="shared" si="108"/>
        <v>1.2904777637236347</v>
      </c>
      <c r="AY423" s="601">
        <f t="shared" si="108"/>
        <v>1.3139251893655601</v>
      </c>
      <c r="AZ423" s="601">
        <f t="shared" si="108"/>
        <v>1.3333520793542251</v>
      </c>
      <c r="BA423" s="601">
        <f t="shared" si="108"/>
        <v>1.3575836113952215</v>
      </c>
      <c r="BB423" s="601">
        <f t="shared" si="108"/>
        <v>1.3959164950407383</v>
      </c>
      <c r="BC423" s="601">
        <f t="shared" ref="BC423:CH423" si="109">+BB423*(1+BC45/4)</f>
        <v>1.4524611559658605</v>
      </c>
      <c r="BD423" s="601">
        <f t="shared" si="109"/>
        <v>1.5113979588971085</v>
      </c>
      <c r="BE423" s="601">
        <f t="shared" si="109"/>
        <v>1.548278113525464</v>
      </c>
      <c r="BF423" s="601">
        <f t="shared" si="109"/>
        <v>1.5306166690531946</v>
      </c>
      <c r="BG423" s="601">
        <f t="shared" si="109"/>
        <v>1.4896965472187114</v>
      </c>
      <c r="BH423" s="601">
        <f t="shared" si="109"/>
        <v>1.453493972243586</v>
      </c>
      <c r="BI423" s="601">
        <f t="shared" si="109"/>
        <v>1.4455102690881561</v>
      </c>
      <c r="BJ423" s="601">
        <f t="shared" si="109"/>
        <v>1.4846220111453921</v>
      </c>
      <c r="BK423" s="601">
        <f t="shared" si="109"/>
        <v>1.5164375677601236</v>
      </c>
      <c r="BL423" s="601">
        <f t="shared" si="109"/>
        <v>1.5164662684890708</v>
      </c>
      <c r="BM423" s="601">
        <f t="shared" si="109"/>
        <v>1.5102590235535307</v>
      </c>
      <c r="BN423" s="601">
        <f t="shared" si="109"/>
        <v>1.5094894570739132</v>
      </c>
      <c r="BO423" s="601">
        <f t="shared" si="109"/>
        <v>1.531501258730841</v>
      </c>
      <c r="BP423" s="601">
        <f t="shared" si="109"/>
        <v>1.593080883637972</v>
      </c>
      <c r="BQ423" s="601">
        <f t="shared" si="109"/>
        <v>1.6435347776724545</v>
      </c>
      <c r="BR423" s="601">
        <f t="shared" si="109"/>
        <v>1.6571912257487287</v>
      </c>
      <c r="BS423" s="601">
        <f t="shared" si="109"/>
        <v>1.6588108847733938</v>
      </c>
      <c r="BT423" s="601">
        <f t="shared" si="109"/>
        <v>1.6366356925168661</v>
      </c>
      <c r="BU423" s="601">
        <f t="shared" si="109"/>
        <v>1.6108458272602333</v>
      </c>
      <c r="BV423" s="601">
        <f t="shared" si="109"/>
        <v>1.6091466627002373</v>
      </c>
      <c r="BW423" s="601">
        <f t="shared" si="109"/>
        <v>1.6121138612390866</v>
      </c>
      <c r="BX423" s="601">
        <f t="shared" si="109"/>
        <v>1.6150263872019419</v>
      </c>
      <c r="BY423" s="601">
        <f t="shared" si="109"/>
        <v>1.6245825803859399</v>
      </c>
      <c r="BZ423" s="601">
        <f t="shared" si="109"/>
        <v>1.6328375804003445</v>
      </c>
      <c r="CA423" s="601">
        <f t="shared" si="109"/>
        <v>1.6428977988394349</v>
      </c>
      <c r="CB423" s="601">
        <f t="shared" si="109"/>
        <v>1.6602684974342132</v>
      </c>
      <c r="CC423" s="601">
        <f t="shared" si="109"/>
        <v>1.6627771285931197</v>
      </c>
      <c r="CD423" s="601">
        <f t="shared" si="109"/>
        <v>1.635533621248527</v>
      </c>
      <c r="CE423" s="601">
        <f t="shared" si="109"/>
        <v>1.5824287055442985</v>
      </c>
      <c r="CF423" s="601">
        <f t="shared" si="109"/>
        <v>1.5270283712557933</v>
      </c>
      <c r="CG423" s="601">
        <f t="shared" si="109"/>
        <v>1.481050590715747</v>
      </c>
      <c r="CH423" s="601">
        <f t="shared" si="109"/>
        <v>1.4505613851963515</v>
      </c>
      <c r="CI423" s="601">
        <f t="shared" ref="CI423:DB423" si="110">+CH423*(1+CI45/4)</f>
        <v>1.4434834494721043</v>
      </c>
      <c r="CJ423" s="601">
        <f t="shared" si="110"/>
        <v>1.4502005435796019</v>
      </c>
      <c r="CK423" s="601">
        <f t="shared" si="110"/>
        <v>1.4574543112191707</v>
      </c>
      <c r="CL423" s="601">
        <f t="shared" si="110"/>
        <v>1.4575180813145003</v>
      </c>
      <c r="CM423" s="601">
        <f t="shared" si="110"/>
        <v>1.4545621114099259</v>
      </c>
      <c r="CN423" s="601">
        <f t="shared" si="110"/>
        <v>1.4506383522662929</v>
      </c>
      <c r="CO423" s="601">
        <f t="shared" si="110"/>
        <v>1.4647835864590708</v>
      </c>
      <c r="CP423" s="601">
        <f t="shared" si="110"/>
        <v>1.4906310808141803</v>
      </c>
      <c r="CQ423" s="601">
        <f t="shared" si="110"/>
        <v>1.5363790923714431</v>
      </c>
      <c r="CR423" s="601">
        <f t="shared" si="110"/>
        <v>1.5619701586484862</v>
      </c>
      <c r="CS423" s="601">
        <f t="shared" si="110"/>
        <v>1.5621788614992547</v>
      </c>
      <c r="CT423" s="601">
        <f t="shared" si="110"/>
        <v>1.5581412119303453</v>
      </c>
      <c r="CU423" s="601">
        <f t="shared" si="110"/>
        <v>1.5407066783320462</v>
      </c>
      <c r="CV423" s="601">
        <f t="shared" si="110"/>
        <v>1.5292130660111891</v>
      </c>
      <c r="CW423" s="601">
        <f t="shared" si="110"/>
        <v>1.522730567435604</v>
      </c>
      <c r="CX423" s="601">
        <f t="shared" si="110"/>
        <v>1.5201260043553544</v>
      </c>
      <c r="CY423" s="601">
        <f t="shared" si="110"/>
        <v>1.5139177037590597</v>
      </c>
      <c r="CZ423" s="601">
        <f t="shared" si="110"/>
        <v>1.510954362160182</v>
      </c>
      <c r="DA423" s="601">
        <f t="shared" si="110"/>
        <v>1.5288063695312253</v>
      </c>
      <c r="DB423" s="601">
        <f t="shared" si="110"/>
        <v>1.5557785670476603</v>
      </c>
      <c r="DC423" s="601"/>
      <c r="DD423" s="601"/>
      <c r="DE423" s="601"/>
      <c r="DF423" s="601"/>
      <c r="DG423" s="601"/>
      <c r="DH423" s="601"/>
      <c r="DI423" s="601"/>
      <c r="DJ423" s="601"/>
      <c r="DK423" s="601"/>
      <c r="DL423" s="601"/>
      <c r="DM423" s="601"/>
      <c r="DN423" s="601"/>
      <c r="DO423" s="601"/>
      <c r="DP423" s="601"/>
      <c r="DQ423" s="601"/>
      <c r="DR423" s="601"/>
      <c r="DS423" s="601"/>
      <c r="DT423" s="601"/>
      <c r="DU423" s="601"/>
      <c r="DV423" s="601"/>
      <c r="DW423" s="601"/>
      <c r="DX423" s="601"/>
      <c r="DY423" s="601"/>
      <c r="DZ423" s="601"/>
    </row>
    <row r="424" spans="2:130">
      <c r="B424" s="600" t="s">
        <v>1022</v>
      </c>
      <c r="C424" s="640" t="str">
        <f>+C354</f>
        <v>from BOP</v>
      </c>
      <c r="D424" s="601"/>
      <c r="E424" s="601"/>
      <c r="F424" s="601"/>
      <c r="G424" s="601"/>
      <c r="H424" s="601"/>
      <c r="I424" s="601"/>
      <c r="J424" s="601"/>
      <c r="K424" s="601"/>
      <c r="L424" s="601"/>
      <c r="M424" s="601"/>
      <c r="N424" s="601"/>
      <c r="O424" s="601"/>
      <c r="P424" s="601"/>
      <c r="Q424" s="601"/>
      <c r="R424" s="601"/>
      <c r="S424" s="601"/>
      <c r="T424" s="601"/>
      <c r="U424" s="601"/>
      <c r="V424" s="601">
        <f t="shared" ref="V424:BA424" si="111">+(V354/$V354)/(V153/$V153)</f>
        <v>1</v>
      </c>
      <c r="W424" s="601">
        <f t="shared" si="111"/>
        <v>1.0856849556975356</v>
      </c>
      <c r="X424" s="601">
        <f t="shared" si="111"/>
        <v>1.1346365009924817</v>
      </c>
      <c r="Y424" s="601">
        <f t="shared" si="111"/>
        <v>1.1640864240126858</v>
      </c>
      <c r="Z424" s="601">
        <f t="shared" si="111"/>
        <v>1.1456966408104989</v>
      </c>
      <c r="AA424" s="601">
        <f t="shared" si="111"/>
        <v>1.2222417899094955</v>
      </c>
      <c r="AB424" s="601">
        <f t="shared" si="111"/>
        <v>1.2820767736701373</v>
      </c>
      <c r="AC424" s="601">
        <f t="shared" si="111"/>
        <v>1.377829108984773</v>
      </c>
      <c r="AD424" s="601">
        <f t="shared" si="111"/>
        <v>1.4490489877770369</v>
      </c>
      <c r="AE424" s="601">
        <f t="shared" si="111"/>
        <v>1.4145255162032877</v>
      </c>
      <c r="AF424" s="601">
        <f t="shared" si="111"/>
        <v>1.3293745748295367</v>
      </c>
      <c r="AG424" s="601">
        <f t="shared" si="111"/>
        <v>1.2239022959372969</v>
      </c>
      <c r="AH424" s="601">
        <f t="shared" si="111"/>
        <v>1.0981561975382259</v>
      </c>
      <c r="AI424" s="601">
        <f t="shared" si="111"/>
        <v>1.164030951491976</v>
      </c>
      <c r="AJ424" s="601">
        <f t="shared" si="111"/>
        <v>1.180592984462485</v>
      </c>
      <c r="AK424" s="601">
        <f t="shared" si="111"/>
        <v>1.1821487470110656</v>
      </c>
      <c r="AL424" s="601">
        <f t="shared" si="111"/>
        <v>1.2003483831830433</v>
      </c>
      <c r="AM424" s="601">
        <f t="shared" si="111"/>
        <v>1.2719411963882774</v>
      </c>
      <c r="AN424" s="601">
        <f t="shared" si="111"/>
        <v>1.3342419964475725</v>
      </c>
      <c r="AO424" s="601">
        <f t="shared" si="111"/>
        <v>1.3793693399311815</v>
      </c>
      <c r="AP424" s="601">
        <f t="shared" si="111"/>
        <v>1.4231805750393021</v>
      </c>
      <c r="AQ424" s="601">
        <f t="shared" si="111"/>
        <v>1.42166054518301</v>
      </c>
      <c r="AR424" s="601">
        <f t="shared" si="111"/>
        <v>1.4230867157072593</v>
      </c>
      <c r="AS424" s="601">
        <f t="shared" si="111"/>
        <v>1.4468963336017437</v>
      </c>
      <c r="AT424" s="601">
        <f t="shared" si="111"/>
        <v>1.4895445967538596</v>
      </c>
      <c r="AU424" s="601">
        <f t="shared" si="111"/>
        <v>1.360959372681745</v>
      </c>
      <c r="AV424" s="601">
        <f t="shared" si="111"/>
        <v>1.2492118975604229</v>
      </c>
      <c r="AW424" s="601">
        <f t="shared" si="111"/>
        <v>1.1684100902852226</v>
      </c>
      <c r="AX424" s="601">
        <f t="shared" si="111"/>
        <v>1.0933952401416158</v>
      </c>
      <c r="AY424" s="601">
        <f t="shared" si="111"/>
        <v>1.0520647705451096</v>
      </c>
      <c r="AZ424" s="601">
        <f t="shared" si="111"/>
        <v>1.0527209709299714</v>
      </c>
      <c r="BA424" s="601">
        <f t="shared" si="111"/>
        <v>1.0516694097508144</v>
      </c>
      <c r="BB424" s="601">
        <f t="shared" ref="BB424:CG424" si="112">+(BB354/$V354)/(BB153/$V153)</f>
        <v>1.0537682737880265</v>
      </c>
      <c r="BC424" s="601">
        <f t="shared" si="112"/>
        <v>1.0927858259448757</v>
      </c>
      <c r="BD424" s="601">
        <f t="shared" si="112"/>
        <v>1.098777118766749</v>
      </c>
      <c r="BE424" s="601">
        <f t="shared" si="112"/>
        <v>1.0968865336784155</v>
      </c>
      <c r="BF424" s="601">
        <f t="shared" si="112"/>
        <v>1.13396746799037</v>
      </c>
      <c r="BG424" s="601">
        <f t="shared" si="112"/>
        <v>1.1103391781343928</v>
      </c>
      <c r="BH424" s="601">
        <f t="shared" si="112"/>
        <v>1.0991403509706283</v>
      </c>
      <c r="BI424" s="601">
        <f t="shared" si="112"/>
        <v>1.0702340218907918</v>
      </c>
      <c r="BJ424" s="601">
        <f t="shared" si="112"/>
        <v>1.0359166319725854</v>
      </c>
      <c r="BK424" s="601">
        <f t="shared" si="112"/>
        <v>1.1257175644212736</v>
      </c>
      <c r="BL424" s="601">
        <f t="shared" si="112"/>
        <v>1.1873315562259676</v>
      </c>
      <c r="BM424" s="601">
        <f t="shared" si="112"/>
        <v>1.2614280352794063</v>
      </c>
      <c r="BN424" s="601">
        <f t="shared" si="112"/>
        <v>1.3293949808867103</v>
      </c>
      <c r="BO424" s="601">
        <f t="shared" si="112"/>
        <v>1.3490675594731933</v>
      </c>
      <c r="BP424" s="601">
        <f t="shared" si="112"/>
        <v>1.332930340813975</v>
      </c>
      <c r="BQ424" s="601">
        <f t="shared" si="112"/>
        <v>1.3386378386746463</v>
      </c>
      <c r="BR424" s="601">
        <f t="shared" si="112"/>
        <v>1.3535222436935592</v>
      </c>
      <c r="BS424" s="601">
        <f t="shared" si="112"/>
        <v>1.3495030008219511</v>
      </c>
      <c r="BT424" s="601">
        <f t="shared" si="112"/>
        <v>1.3231002670938574</v>
      </c>
      <c r="BU424" s="601">
        <f t="shared" si="112"/>
        <v>1.3254513939628627</v>
      </c>
      <c r="BV424" s="601">
        <f t="shared" si="112"/>
        <v>1.3336629401798239</v>
      </c>
      <c r="BW424" s="601">
        <f t="shared" si="112"/>
        <v>1.3224376676857172</v>
      </c>
      <c r="BX424" s="601">
        <f t="shared" si="112"/>
        <v>1.3000497710505952</v>
      </c>
      <c r="BY424" s="601">
        <f t="shared" si="112"/>
        <v>1.2881116949169569</v>
      </c>
      <c r="BZ424" s="601">
        <f t="shared" si="112"/>
        <v>1.2860088206040325</v>
      </c>
      <c r="CA424" s="601">
        <f t="shared" si="112"/>
        <v>1.3160183234270204</v>
      </c>
      <c r="CB424" s="601">
        <f t="shared" si="112"/>
        <v>1.331311034547437</v>
      </c>
      <c r="CC424" s="601">
        <f t="shared" si="112"/>
        <v>1.3569839634337875</v>
      </c>
      <c r="CD424" s="601">
        <f t="shared" si="112"/>
        <v>1.3770685838748786</v>
      </c>
      <c r="CE424" s="601">
        <f t="shared" si="112"/>
        <v>1.3582700662544491</v>
      </c>
      <c r="CF424" s="601">
        <f t="shared" si="112"/>
        <v>1.3105393260068601</v>
      </c>
      <c r="CG424" s="601">
        <f t="shared" si="112"/>
        <v>1.2737477167180113</v>
      </c>
      <c r="CH424" s="601">
        <f t="shared" ref="CH424:DB424" si="113">+(CH354/$V354)/(CH153/$V153)</f>
        <v>1.2324198661997146</v>
      </c>
      <c r="CI424" s="601">
        <f t="shared" si="113"/>
        <v>1.2546133347309798</v>
      </c>
      <c r="CJ424" s="601">
        <f t="shared" si="113"/>
        <v>1.2498105334709051</v>
      </c>
      <c r="CK424" s="601">
        <f t="shared" si="113"/>
        <v>1.2419268531321779</v>
      </c>
      <c r="CL424" s="601">
        <f t="shared" si="113"/>
        <v>1.23805736789858</v>
      </c>
      <c r="CM424" s="601">
        <f t="shared" si="113"/>
        <v>1.2430348211528837</v>
      </c>
      <c r="CN424" s="601">
        <f t="shared" si="113"/>
        <v>1.2478115422656015</v>
      </c>
      <c r="CO424" s="601">
        <f t="shared" si="113"/>
        <v>1.2637641058291773</v>
      </c>
      <c r="CP424" s="601">
        <f t="shared" si="113"/>
        <v>1.2677479565611871</v>
      </c>
      <c r="CQ424" s="601">
        <f t="shared" si="113"/>
        <v>1.2743892844466695</v>
      </c>
      <c r="CR424" s="601">
        <f t="shared" si="113"/>
        <v>1.2461390201456219</v>
      </c>
      <c r="CS424" s="601">
        <f t="shared" si="113"/>
        <v>1.2582648406295884</v>
      </c>
      <c r="CT424" s="601">
        <f t="shared" si="113"/>
        <v>1.2688465622746958</v>
      </c>
      <c r="CU424" s="601">
        <f t="shared" si="113"/>
        <v>1.2341675744915874</v>
      </c>
      <c r="CV424" s="601">
        <f t="shared" si="113"/>
        <v>1.1828922842562954</v>
      </c>
      <c r="CW424" s="601">
        <f t="shared" si="113"/>
        <v>1.1395021590709344</v>
      </c>
      <c r="CX424" s="601">
        <f t="shared" si="113"/>
        <v>1.0805584265353587</v>
      </c>
      <c r="CY424" s="601">
        <f t="shared" si="113"/>
        <v>1.0467686448761933</v>
      </c>
      <c r="CZ424" s="601">
        <f t="shared" si="113"/>
        <v>1.0152304184679599</v>
      </c>
      <c r="DA424" s="601">
        <f t="shared" si="113"/>
        <v>0.99330838487625495</v>
      </c>
      <c r="DB424" s="601">
        <f t="shared" si="113"/>
        <v>0.99509169658969854</v>
      </c>
      <c r="DC424" s="601"/>
      <c r="DD424" s="601"/>
      <c r="DE424" s="601"/>
      <c r="DF424" s="601"/>
      <c r="DG424" s="601"/>
      <c r="DH424" s="601"/>
      <c r="DI424" s="601"/>
      <c r="DJ424" s="601"/>
      <c r="DK424" s="601"/>
      <c r="DL424" s="601"/>
      <c r="DM424" s="601"/>
      <c r="DN424" s="601"/>
      <c r="DO424" s="601"/>
      <c r="DP424" s="601"/>
      <c r="DQ424" s="601"/>
      <c r="DR424" s="601"/>
      <c r="DS424" s="601"/>
      <c r="DT424" s="601"/>
      <c r="DU424" s="601"/>
      <c r="DV424" s="601"/>
      <c r="DW424" s="601"/>
      <c r="DX424" s="601"/>
      <c r="DY424" s="601"/>
      <c r="DZ424" s="601"/>
    </row>
    <row r="425" spans="2:130">
      <c r="B425" s="600" t="s">
        <v>1023</v>
      </c>
      <c r="C425" s="640" t="str">
        <f>+C356</f>
        <v>from BOP</v>
      </c>
      <c r="D425" s="601"/>
      <c r="E425" s="601"/>
      <c r="F425" s="601"/>
      <c r="G425" s="601"/>
      <c r="H425" s="601"/>
      <c r="I425" s="601"/>
      <c r="J425" s="601"/>
      <c r="K425" s="601"/>
      <c r="L425" s="601"/>
      <c r="M425" s="601"/>
      <c r="N425" s="601"/>
      <c r="O425" s="601"/>
      <c r="P425" s="601"/>
      <c r="Q425" s="601"/>
      <c r="R425" s="601"/>
      <c r="S425" s="601"/>
      <c r="T425" s="601"/>
      <c r="U425" s="601"/>
      <c r="V425" s="601">
        <f t="shared" ref="V425:BA425" si="114">+(V356/$V356)/(V153/$V153)</f>
        <v>1</v>
      </c>
      <c r="W425" s="601">
        <f t="shared" si="114"/>
        <v>1.0079523851380232</v>
      </c>
      <c r="X425" s="601">
        <f t="shared" si="114"/>
        <v>0.98239311696786502</v>
      </c>
      <c r="Y425" s="601">
        <f t="shared" si="114"/>
        <v>0.94367390793379391</v>
      </c>
      <c r="Z425" s="601">
        <f t="shared" si="114"/>
        <v>0.87263269412801114</v>
      </c>
      <c r="AA425" s="601">
        <f t="shared" si="114"/>
        <v>1.2238221582468061</v>
      </c>
      <c r="AB425" s="601">
        <f t="shared" si="114"/>
        <v>1.5708483998735083</v>
      </c>
      <c r="AC425" s="601">
        <f t="shared" si="114"/>
        <v>1.9771654703870452</v>
      </c>
      <c r="AD425" s="601">
        <f t="shared" si="114"/>
        <v>2.3646264557738599</v>
      </c>
      <c r="AE425" s="601">
        <f t="shared" si="114"/>
        <v>2.3854980993919868</v>
      </c>
      <c r="AF425" s="601">
        <f t="shared" si="114"/>
        <v>2.3212265397299028</v>
      </c>
      <c r="AG425" s="601">
        <f t="shared" si="114"/>
        <v>2.2172427089544797</v>
      </c>
      <c r="AH425" s="601">
        <f t="shared" si="114"/>
        <v>2.0687841038217161</v>
      </c>
      <c r="AI425" s="601">
        <f t="shared" si="114"/>
        <v>2.1951298960496937</v>
      </c>
      <c r="AJ425" s="601">
        <f t="shared" si="114"/>
        <v>2.2284291661111602</v>
      </c>
      <c r="AK425" s="601">
        <f t="shared" si="114"/>
        <v>2.2332513381924173</v>
      </c>
      <c r="AL425" s="601">
        <f t="shared" si="114"/>
        <v>2.2693849676578264</v>
      </c>
      <c r="AM425" s="601">
        <f t="shared" si="114"/>
        <v>2.2913491053569892</v>
      </c>
      <c r="AN425" s="601">
        <f t="shared" si="114"/>
        <v>2.301072157598766</v>
      </c>
      <c r="AO425" s="601">
        <f t="shared" si="114"/>
        <v>2.2866201345189223</v>
      </c>
      <c r="AP425" s="601">
        <f t="shared" si="114"/>
        <v>2.2755945598479554</v>
      </c>
      <c r="AQ425" s="601">
        <f t="shared" si="114"/>
        <v>2.2190518131993966</v>
      </c>
      <c r="AR425" s="601">
        <f t="shared" si="114"/>
        <v>2.1695445691403257</v>
      </c>
      <c r="AS425" s="601">
        <f t="shared" si="114"/>
        <v>2.1555551804591389</v>
      </c>
      <c r="AT425" s="601">
        <f t="shared" si="114"/>
        <v>2.1695470268837194</v>
      </c>
      <c r="AU425" s="601">
        <f t="shared" si="114"/>
        <v>2.0625614142598376</v>
      </c>
      <c r="AV425" s="601">
        <f t="shared" si="114"/>
        <v>1.9743233788711485</v>
      </c>
      <c r="AW425" s="601">
        <f t="shared" si="114"/>
        <v>1.9305215989620874</v>
      </c>
      <c r="AX425" s="601">
        <f t="shared" si="114"/>
        <v>1.8938680154814294</v>
      </c>
      <c r="AY425" s="601">
        <f t="shared" si="114"/>
        <v>1.8047310023614187</v>
      </c>
      <c r="AZ425" s="601">
        <f t="shared" si="114"/>
        <v>1.7886229091019927</v>
      </c>
      <c r="BA425" s="601">
        <f t="shared" si="114"/>
        <v>1.7699361932677629</v>
      </c>
      <c r="BB425" s="601">
        <f t="shared" ref="BB425:CG425" si="115">+(BB356/$V356)/(BB153/$V153)</f>
        <v>1.7568431838264955</v>
      </c>
      <c r="BC425" s="601">
        <f t="shared" si="115"/>
        <v>1.8041919238103421</v>
      </c>
      <c r="BD425" s="601">
        <f t="shared" si="115"/>
        <v>1.7987063119294451</v>
      </c>
      <c r="BE425" s="601">
        <f t="shared" si="115"/>
        <v>1.7822158290967667</v>
      </c>
      <c r="BF425" s="601">
        <f t="shared" si="115"/>
        <v>1.8302745729951282</v>
      </c>
      <c r="BG425" s="601">
        <f t="shared" si="115"/>
        <v>1.7809431884395923</v>
      </c>
      <c r="BH425" s="601">
        <f t="shared" si="115"/>
        <v>1.7517099350688594</v>
      </c>
      <c r="BI425" s="601">
        <f t="shared" si="115"/>
        <v>1.6944781410448932</v>
      </c>
      <c r="BJ425" s="601">
        <f t="shared" si="115"/>
        <v>1.6291507250986104</v>
      </c>
      <c r="BK425" s="601">
        <f t="shared" si="115"/>
        <v>1.6939575188494627</v>
      </c>
      <c r="BL425" s="601">
        <f t="shared" si="115"/>
        <v>1.7161474486823931</v>
      </c>
      <c r="BM425" s="601">
        <f t="shared" si="115"/>
        <v>1.7571347876910568</v>
      </c>
      <c r="BN425" s="601">
        <f t="shared" si="115"/>
        <v>1.7898810722221961</v>
      </c>
      <c r="BO425" s="601">
        <f t="shared" si="115"/>
        <v>1.8667274624911203</v>
      </c>
      <c r="BP425" s="601">
        <f t="shared" si="115"/>
        <v>1.8918347032186507</v>
      </c>
      <c r="BQ425" s="601">
        <f t="shared" si="115"/>
        <v>1.9454039563423495</v>
      </c>
      <c r="BR425" s="601">
        <f t="shared" si="115"/>
        <v>2.0109606340068198</v>
      </c>
      <c r="BS425" s="601">
        <f t="shared" si="115"/>
        <v>1.9813331538810548</v>
      </c>
      <c r="BT425" s="601">
        <f t="shared" si="115"/>
        <v>1.919725304687161</v>
      </c>
      <c r="BU425" s="601">
        <f t="shared" si="115"/>
        <v>1.9005949691787465</v>
      </c>
      <c r="BV425" s="601">
        <f t="shared" si="115"/>
        <v>1.890025263645571</v>
      </c>
      <c r="BW425" s="601">
        <f t="shared" si="115"/>
        <v>1.9101096505370392</v>
      </c>
      <c r="BX425" s="601">
        <f t="shared" si="115"/>
        <v>1.9130306150130552</v>
      </c>
      <c r="BY425" s="601">
        <f t="shared" si="115"/>
        <v>1.9302739824163397</v>
      </c>
      <c r="BZ425" s="601">
        <f t="shared" si="115"/>
        <v>1.9617534664720258</v>
      </c>
      <c r="CA425" s="601">
        <f t="shared" si="115"/>
        <v>2.002810924644379</v>
      </c>
      <c r="CB425" s="601">
        <f t="shared" si="115"/>
        <v>2.0214976749069109</v>
      </c>
      <c r="CC425" s="601">
        <f t="shared" si="115"/>
        <v>2.0559861915569626</v>
      </c>
      <c r="CD425" s="601">
        <f t="shared" si="115"/>
        <v>2.0820297395092298</v>
      </c>
      <c r="CE425" s="601">
        <f t="shared" si="115"/>
        <v>2.0416577240619525</v>
      </c>
      <c r="CF425" s="601">
        <f t="shared" si="115"/>
        <v>1.9579714989320398</v>
      </c>
      <c r="CG425" s="601">
        <f t="shared" si="115"/>
        <v>1.8909778657615688</v>
      </c>
      <c r="CH425" s="601">
        <f t="shared" ref="CH425:DB425" si="116">+(CH356/$V356)/(CH153/$V153)</f>
        <v>1.8175577138641099</v>
      </c>
      <c r="CI425" s="601">
        <f t="shared" si="116"/>
        <v>1.8667624463136352</v>
      </c>
      <c r="CJ425" s="601">
        <f t="shared" si="116"/>
        <v>1.8754330911186596</v>
      </c>
      <c r="CK425" s="601">
        <f t="shared" si="116"/>
        <v>1.8787611513186711</v>
      </c>
      <c r="CL425" s="601">
        <f t="shared" si="116"/>
        <v>1.8874903518257176</v>
      </c>
      <c r="CM425" s="601">
        <f t="shared" si="116"/>
        <v>1.8683375853123949</v>
      </c>
      <c r="CN425" s="601">
        <f t="shared" si="116"/>
        <v>1.8492785252241564</v>
      </c>
      <c r="CO425" s="601">
        <f t="shared" si="116"/>
        <v>1.8469388612852551</v>
      </c>
      <c r="CP425" s="601">
        <f t="shared" si="116"/>
        <v>1.8272722501956213</v>
      </c>
      <c r="CQ425" s="601">
        <f t="shared" si="116"/>
        <v>1.8533700943039433</v>
      </c>
      <c r="CR425" s="601">
        <f t="shared" si="116"/>
        <v>1.8284211119273595</v>
      </c>
      <c r="CS425" s="601">
        <f t="shared" si="116"/>
        <v>1.8624826697544117</v>
      </c>
      <c r="CT425" s="601">
        <f t="shared" si="116"/>
        <v>1.8945288786636985</v>
      </c>
      <c r="CU425" s="601">
        <f t="shared" si="116"/>
        <v>1.900794293044346</v>
      </c>
      <c r="CV425" s="601">
        <f t="shared" si="116"/>
        <v>1.880305368231564</v>
      </c>
      <c r="CW425" s="601">
        <f t="shared" si="116"/>
        <v>1.8706310525427028</v>
      </c>
      <c r="CX425" s="601">
        <f t="shared" si="116"/>
        <v>1.8331332141670902</v>
      </c>
      <c r="CY425" s="601">
        <f t="shared" si="116"/>
        <v>1.7872118867544629</v>
      </c>
      <c r="CZ425" s="601">
        <f t="shared" si="116"/>
        <v>1.7446062550442478</v>
      </c>
      <c r="DA425" s="601">
        <f t="shared" si="116"/>
        <v>1.7181170540241164</v>
      </c>
      <c r="DB425" s="601">
        <f t="shared" si="116"/>
        <v>1.7325926430256438</v>
      </c>
      <c r="DC425" s="601"/>
      <c r="DD425" s="601"/>
      <c r="DE425" s="601"/>
      <c r="DF425" s="601"/>
      <c r="DG425" s="601"/>
      <c r="DH425" s="601"/>
      <c r="DI425" s="601"/>
      <c r="DJ425" s="601"/>
      <c r="DK425" s="601"/>
      <c r="DL425" s="601"/>
      <c r="DM425" s="601"/>
      <c r="DN425" s="601"/>
      <c r="DO425" s="601"/>
      <c r="DP425" s="601"/>
      <c r="DQ425" s="601"/>
      <c r="DR425" s="601"/>
      <c r="DS425" s="601"/>
      <c r="DT425" s="601"/>
      <c r="DU425" s="601"/>
      <c r="DV425" s="601"/>
      <c r="DW425" s="601"/>
      <c r="DX425" s="601"/>
      <c r="DY425" s="601"/>
      <c r="DZ425" s="601"/>
    </row>
    <row r="426" spans="2:130">
      <c r="B426" s="601" t="s">
        <v>1079</v>
      </c>
      <c r="C426" s="601"/>
      <c r="D426" s="601"/>
      <c r="E426" s="601"/>
      <c r="F426" s="601"/>
      <c r="G426" s="601"/>
      <c r="H426" s="601"/>
      <c r="I426" s="601"/>
      <c r="J426" s="601"/>
      <c r="K426" s="601"/>
      <c r="L426" s="601"/>
      <c r="M426" s="601"/>
      <c r="N426" s="601"/>
      <c r="O426" s="601"/>
      <c r="P426" s="601"/>
      <c r="Q426" s="601"/>
      <c r="R426" s="601"/>
      <c r="S426" s="601"/>
      <c r="T426" s="601"/>
      <c r="U426" s="601"/>
      <c r="V426" s="601"/>
      <c r="W426" s="601"/>
      <c r="X426" s="601"/>
      <c r="Y426" s="601"/>
      <c r="Z426" s="601"/>
      <c r="AA426" s="601"/>
      <c r="AB426" s="601"/>
      <c r="AC426" s="601"/>
      <c r="AD426" s="601"/>
      <c r="AE426" s="601"/>
      <c r="AF426" s="601"/>
      <c r="AG426" s="601"/>
      <c r="AH426" s="601"/>
      <c r="AI426" s="601"/>
      <c r="AJ426" s="601"/>
      <c r="AK426" s="601"/>
      <c r="AL426" s="601"/>
      <c r="AM426" s="601"/>
      <c r="AN426" s="601"/>
      <c r="AO426" s="601"/>
      <c r="AP426" s="601"/>
      <c r="AQ426" s="601"/>
      <c r="AR426" s="601"/>
      <c r="AS426" s="601"/>
      <c r="AT426" s="601"/>
      <c r="AU426" s="601"/>
      <c r="AV426" s="601"/>
      <c r="AW426" s="601"/>
      <c r="AX426" s="601"/>
      <c r="AY426" s="601"/>
      <c r="AZ426" s="601"/>
      <c r="BA426" s="601"/>
      <c r="BB426" s="601"/>
      <c r="BC426" s="601"/>
      <c r="BD426" s="601"/>
      <c r="BE426" s="601"/>
      <c r="BF426" s="601"/>
      <c r="BG426" s="601"/>
      <c r="BH426" s="601"/>
      <c r="BI426" s="601"/>
      <c r="BJ426" s="601"/>
      <c r="BK426" s="601"/>
      <c r="BL426" s="601"/>
      <c r="BM426" s="601"/>
      <c r="BN426" s="601"/>
      <c r="BO426" s="601"/>
      <c r="BP426" s="601"/>
      <c r="BQ426" s="601"/>
      <c r="BR426" s="601"/>
      <c r="BS426" s="601"/>
      <c r="BT426" s="601"/>
      <c r="BU426" s="601"/>
      <c r="BV426" s="601"/>
      <c r="BW426" s="601"/>
      <c r="BX426" s="601"/>
      <c r="BY426" s="601"/>
      <c r="BZ426" s="601"/>
      <c r="CA426" s="601"/>
      <c r="CB426" s="601"/>
      <c r="CC426" s="601"/>
      <c r="CD426" s="601"/>
      <c r="CE426" s="601"/>
      <c r="CF426" s="601"/>
      <c r="CG426" s="601"/>
      <c r="CH426" s="601"/>
      <c r="CI426" s="601"/>
      <c r="CJ426" s="601"/>
      <c r="CK426" s="601"/>
      <c r="CL426" s="601"/>
      <c r="CM426" s="601"/>
      <c r="CN426" s="601"/>
      <c r="CO426" s="601"/>
      <c r="CP426" s="601"/>
      <c r="CQ426" s="601"/>
      <c r="CR426" s="601"/>
      <c r="CS426" s="601"/>
      <c r="CT426" s="601"/>
      <c r="CU426" s="601"/>
      <c r="CV426" s="601"/>
      <c r="CW426" s="601"/>
      <c r="CX426" s="601"/>
      <c r="CY426" s="601"/>
      <c r="CZ426" s="601"/>
      <c r="DA426" s="601"/>
      <c r="DB426" s="601"/>
      <c r="DC426" s="601"/>
      <c r="DD426" s="601"/>
      <c r="DE426" s="601"/>
      <c r="DF426" s="601"/>
      <c r="DG426" s="601"/>
      <c r="DH426" s="601"/>
      <c r="DI426" s="601"/>
      <c r="DJ426" s="601"/>
      <c r="DK426" s="601"/>
      <c r="DL426" s="601"/>
      <c r="DM426" s="601"/>
      <c r="DN426" s="601"/>
      <c r="DO426" s="601"/>
      <c r="DP426" s="601"/>
      <c r="DQ426" s="601"/>
      <c r="DR426" s="601"/>
      <c r="DS426" s="601"/>
      <c r="DT426" s="601"/>
      <c r="DU426" s="601"/>
      <c r="DV426" s="601"/>
      <c r="DW426" s="601"/>
      <c r="DX426" s="601"/>
      <c r="DY426" s="601"/>
      <c r="DZ426" s="601"/>
    </row>
    <row r="427" spans="2:130">
      <c r="B427" s="601" t="s">
        <v>1024</v>
      </c>
      <c r="C427" s="601"/>
      <c r="D427" s="601"/>
      <c r="E427" s="601"/>
      <c r="F427" s="601"/>
      <c r="G427" s="601"/>
      <c r="H427" s="601"/>
      <c r="I427" s="601"/>
      <c r="J427" s="601"/>
      <c r="K427" s="601"/>
      <c r="L427" s="601"/>
      <c r="M427" s="601"/>
      <c r="N427" s="601"/>
      <c r="O427" s="601"/>
      <c r="P427" s="601"/>
      <c r="Q427" s="601"/>
      <c r="R427" s="601"/>
      <c r="S427" s="601"/>
      <c r="T427" s="601"/>
      <c r="U427" s="601"/>
      <c r="V427" s="601"/>
      <c r="W427" s="601"/>
      <c r="X427" s="601"/>
      <c r="Y427" s="601"/>
      <c r="Z427" s="601"/>
      <c r="AA427" s="601"/>
      <c r="AB427" s="601"/>
      <c r="AC427" s="601"/>
      <c r="AD427" s="601"/>
      <c r="AE427" s="601"/>
      <c r="AF427" s="601"/>
      <c r="AG427" s="601"/>
      <c r="AH427" s="601"/>
      <c r="AI427" s="601"/>
      <c r="AJ427" s="601"/>
      <c r="AK427" s="601"/>
      <c r="AL427" s="601"/>
      <c r="AM427" s="601"/>
      <c r="AN427" s="601"/>
      <c r="AO427" s="601"/>
      <c r="AP427" s="601"/>
      <c r="AQ427" s="601"/>
      <c r="AR427" s="601"/>
      <c r="AS427" s="601"/>
      <c r="AT427" s="601"/>
      <c r="AU427" s="601"/>
      <c r="AV427" s="601"/>
      <c r="AW427" s="601"/>
      <c r="AX427" s="601"/>
      <c r="AY427" s="601"/>
      <c r="AZ427" s="601"/>
      <c r="BA427" s="601"/>
      <c r="BB427" s="601"/>
      <c r="BC427" s="601"/>
      <c r="BD427" s="601"/>
      <c r="BE427" s="601"/>
      <c r="BF427" s="601"/>
      <c r="BG427" s="601"/>
      <c r="BH427" s="601"/>
      <c r="BI427" s="601"/>
      <c r="BJ427" s="601"/>
      <c r="BK427" s="601"/>
      <c r="BL427" s="601"/>
      <c r="BM427" s="601"/>
      <c r="BN427" s="601"/>
      <c r="BO427" s="601"/>
      <c r="BP427" s="601"/>
      <c r="BQ427" s="601"/>
      <c r="BR427" s="601"/>
      <c r="BS427" s="601"/>
      <c r="BT427" s="601"/>
      <c r="BU427" s="601"/>
      <c r="BV427" s="601"/>
      <c r="BW427" s="601"/>
      <c r="BX427" s="601"/>
      <c r="BY427" s="601"/>
      <c r="BZ427" s="601"/>
      <c r="CA427" s="601"/>
      <c r="CB427" s="601"/>
      <c r="CC427" s="601"/>
      <c r="CD427" s="601"/>
      <c r="CE427" s="601"/>
      <c r="CF427" s="601"/>
      <c r="CG427" s="601"/>
      <c r="CH427" s="601"/>
      <c r="CI427" s="601"/>
      <c r="CJ427" s="601"/>
      <c r="CK427" s="601"/>
      <c r="CL427" s="601"/>
      <c r="CM427" s="601"/>
      <c r="CN427" s="601"/>
      <c r="CO427" s="601"/>
      <c r="CP427" s="601"/>
      <c r="CQ427" s="601"/>
      <c r="CR427" s="601"/>
      <c r="CS427" s="601"/>
      <c r="CT427" s="601"/>
      <c r="CU427" s="601"/>
      <c r="CV427" s="601"/>
      <c r="CW427" s="601"/>
      <c r="CX427" s="601"/>
      <c r="CY427" s="601"/>
      <c r="CZ427" s="601"/>
      <c r="DA427" s="601"/>
      <c r="DB427" s="601"/>
      <c r="DC427" s="601"/>
      <c r="DD427" s="601"/>
      <c r="DE427" s="601"/>
      <c r="DF427" s="601"/>
      <c r="DG427" s="601"/>
      <c r="DH427" s="601"/>
      <c r="DI427" s="601"/>
      <c r="DJ427" s="601"/>
      <c r="DK427" s="601"/>
      <c r="DL427" s="601"/>
      <c r="DM427" s="601"/>
      <c r="DN427" s="601"/>
      <c r="DO427" s="601"/>
      <c r="DP427" s="601"/>
      <c r="DQ427" s="601"/>
      <c r="DR427" s="601"/>
      <c r="DS427" s="601"/>
      <c r="DT427" s="601"/>
      <c r="DU427" s="601"/>
      <c r="DV427" s="601"/>
      <c r="DW427" s="601"/>
      <c r="DX427" s="601"/>
      <c r="DY427" s="601"/>
      <c r="DZ427" s="601"/>
    </row>
    <row r="428" spans="2:130">
      <c r="B428" s="597" t="s">
        <v>1029</v>
      </c>
    </row>
    <row r="429" spans="2:130">
      <c r="B429" s="597"/>
    </row>
    <row r="430" spans="2:130">
      <c r="B430" s="597"/>
    </row>
    <row r="431" spans="2:130">
      <c r="B431" s="597"/>
    </row>
    <row r="432" spans="2:130">
      <c r="B432" s="597"/>
    </row>
    <row r="433" spans="2:2">
      <c r="B433" s="597"/>
    </row>
    <row r="434" spans="2:2">
      <c r="B434" s="597"/>
    </row>
    <row r="435" spans="2:2">
      <c r="B435" s="597"/>
    </row>
    <row r="436" spans="2:2">
      <c r="B436" s="597"/>
    </row>
    <row r="437" spans="2:2">
      <c r="B437" s="597"/>
    </row>
    <row r="438" spans="2:2">
      <c r="B438" s="597"/>
    </row>
    <row r="439" spans="2:2">
      <c r="B439" s="597"/>
    </row>
    <row r="440" spans="2:2">
      <c r="B440" s="597"/>
    </row>
    <row r="441" spans="2:2">
      <c r="B441" s="597"/>
    </row>
    <row r="442" spans="2:2">
      <c r="B442" s="597"/>
    </row>
    <row r="443" spans="2:2">
      <c r="B443" s="597"/>
    </row>
    <row r="444" spans="2:2">
      <c r="B444" s="597"/>
    </row>
    <row r="445" spans="2:2">
      <c r="B445" s="597"/>
    </row>
    <row r="446" spans="2:2">
      <c r="B446" s="597"/>
    </row>
    <row r="447" spans="2:2">
      <c r="B447" s="597"/>
    </row>
    <row r="448" spans="2:2">
      <c r="B448" s="597"/>
    </row>
    <row r="449" spans="2:106">
      <c r="B449" s="597"/>
    </row>
    <row r="450" spans="2:106">
      <c r="B450" s="597"/>
    </row>
    <row r="451" spans="2:106">
      <c r="B451" s="597"/>
    </row>
    <row r="452" spans="2:106">
      <c r="B452" s="597"/>
    </row>
    <row r="453" spans="2:106">
      <c r="B453" s="597" t="s">
        <v>1405</v>
      </c>
    </row>
    <row r="455" spans="2:106">
      <c r="B455" s="1" t="s">
        <v>1406</v>
      </c>
      <c r="AV455" t="str">
        <f t="shared" ref="AV455:CD455" si="117">+AV416</f>
        <v>2006Q2</v>
      </c>
      <c r="AW455" t="str">
        <f t="shared" si="117"/>
        <v>2006Q3</v>
      </c>
      <c r="AX455" t="str">
        <f t="shared" si="117"/>
        <v>2006Q4</v>
      </c>
      <c r="AY455" t="str">
        <f t="shared" si="117"/>
        <v>2007Q1</v>
      </c>
      <c r="AZ455" t="str">
        <f t="shared" si="117"/>
        <v>2007Q2</v>
      </c>
      <c r="BA455" t="str">
        <f t="shared" si="117"/>
        <v>2007Q3</v>
      </c>
      <c r="BB455" t="str">
        <f t="shared" si="117"/>
        <v>2007Q4</v>
      </c>
      <c r="BC455" t="str">
        <f t="shared" si="117"/>
        <v>2008Q1</v>
      </c>
      <c r="BD455" t="str">
        <f t="shared" si="117"/>
        <v>2008Q2</v>
      </c>
      <c r="BE455" t="str">
        <f t="shared" si="117"/>
        <v>2008Q3</v>
      </c>
      <c r="BF455" t="str">
        <f t="shared" si="117"/>
        <v>2008Q4</v>
      </c>
      <c r="BG455" t="str">
        <f t="shared" si="117"/>
        <v>2009Q1</v>
      </c>
      <c r="BH455" t="str">
        <f t="shared" si="117"/>
        <v>2009Q2</v>
      </c>
      <c r="BI455" t="str">
        <f t="shared" si="117"/>
        <v>2009Q3</v>
      </c>
      <c r="BJ455" t="str">
        <f t="shared" si="117"/>
        <v>2009Q4</v>
      </c>
      <c r="BK455" t="str">
        <f t="shared" si="117"/>
        <v>2010Q1</v>
      </c>
      <c r="BL455" t="str">
        <f t="shared" si="117"/>
        <v>2010Q2</v>
      </c>
      <c r="BM455" t="str">
        <f t="shared" si="117"/>
        <v>2010Q3</v>
      </c>
      <c r="BN455" t="str">
        <f t="shared" si="117"/>
        <v>2010Q4</v>
      </c>
      <c r="BO455" t="str">
        <f t="shared" si="117"/>
        <v>2011Q1</v>
      </c>
      <c r="BP455" t="str">
        <f t="shared" si="117"/>
        <v>2011Q2</v>
      </c>
      <c r="BQ455" t="str">
        <f t="shared" si="117"/>
        <v>2011Q3</v>
      </c>
      <c r="BR455" t="str">
        <f t="shared" si="117"/>
        <v>2011Q4</v>
      </c>
      <c r="BS455" t="str">
        <f t="shared" si="117"/>
        <v>2012Q1</v>
      </c>
      <c r="BT455" t="str">
        <f t="shared" si="117"/>
        <v>2012Q2</v>
      </c>
      <c r="BU455" t="str">
        <f t="shared" si="117"/>
        <v>2012Q3</v>
      </c>
      <c r="BV455" t="str">
        <f t="shared" si="117"/>
        <v>2012Q4</v>
      </c>
      <c r="BW455" t="str">
        <f t="shared" si="117"/>
        <v>2013Q1</v>
      </c>
      <c r="BX455" t="str">
        <f t="shared" si="117"/>
        <v>2013Q2</v>
      </c>
      <c r="BY455" t="str">
        <f t="shared" si="117"/>
        <v>2013Q3</v>
      </c>
      <c r="BZ455" t="str">
        <f t="shared" si="117"/>
        <v>2013Q4</v>
      </c>
      <c r="CA455" t="str">
        <f t="shared" si="117"/>
        <v>2014Q1</v>
      </c>
      <c r="CB455" t="str">
        <f t="shared" si="117"/>
        <v>2014Q2</v>
      </c>
      <c r="CC455" t="str">
        <f t="shared" si="117"/>
        <v>2014Q3</v>
      </c>
      <c r="CD455" t="str">
        <f t="shared" si="117"/>
        <v>2014Q4</v>
      </c>
      <c r="CE455" t="str">
        <f>+CE416</f>
        <v>2015Q1</v>
      </c>
      <c r="CF455" t="str">
        <f t="shared" ref="CF455:DB455" si="118">+CF416</f>
        <v>2015Q2</v>
      </c>
      <c r="CG455" t="str">
        <f t="shared" si="118"/>
        <v>2015Q3</v>
      </c>
      <c r="CH455" t="str">
        <f t="shared" si="118"/>
        <v>2015Q4</v>
      </c>
      <c r="CI455" t="str">
        <f t="shared" si="118"/>
        <v>2016Q1</v>
      </c>
      <c r="CJ455" t="str">
        <f t="shared" si="118"/>
        <v>2016Q2</v>
      </c>
      <c r="CK455" t="str">
        <f t="shared" si="118"/>
        <v>2016Q3</v>
      </c>
      <c r="CL455" t="str">
        <f t="shared" si="118"/>
        <v>2016Q4</v>
      </c>
      <c r="CM455" t="str">
        <f t="shared" si="118"/>
        <v>2017Q1</v>
      </c>
      <c r="CN455" t="str">
        <f t="shared" si="118"/>
        <v>2017Q2</v>
      </c>
      <c r="CO455" t="str">
        <f t="shared" si="118"/>
        <v>2017Q3</v>
      </c>
      <c r="CP455" t="str">
        <f t="shared" si="118"/>
        <v>2017Q4</v>
      </c>
      <c r="CQ455" t="str">
        <f t="shared" si="118"/>
        <v>2018Q1</v>
      </c>
      <c r="CR455" t="str">
        <f t="shared" si="118"/>
        <v>2018Q2</v>
      </c>
      <c r="CS455" t="str">
        <f t="shared" si="118"/>
        <v>2018Q3</v>
      </c>
      <c r="CT455" t="str">
        <f t="shared" si="118"/>
        <v>2018Q4</v>
      </c>
      <c r="CU455" t="str">
        <f t="shared" si="118"/>
        <v>2019Q1</v>
      </c>
      <c r="CV455" t="str">
        <f t="shared" si="118"/>
        <v>2019Q2</v>
      </c>
      <c r="CW455" t="str">
        <f t="shared" si="118"/>
        <v>2019Q3</v>
      </c>
      <c r="CX455" t="str">
        <f t="shared" si="118"/>
        <v>2019Q4</v>
      </c>
      <c r="CY455" t="str">
        <f t="shared" si="118"/>
        <v>2020Q1</v>
      </c>
      <c r="CZ455" t="str">
        <f t="shared" si="118"/>
        <v>2020Q2</v>
      </c>
      <c r="DA455" t="str">
        <f t="shared" si="118"/>
        <v>2020Q3</v>
      </c>
      <c r="DB455" t="str">
        <f t="shared" si="118"/>
        <v>2020Q4</v>
      </c>
    </row>
    <row r="456" spans="2:106" ht="15.6">
      <c r="B456" s="593" t="s">
        <v>1404</v>
      </c>
      <c r="C456" s="641" t="s">
        <v>1080</v>
      </c>
    </row>
    <row r="457" spans="2:106">
      <c r="B457" s="216" t="s">
        <v>1368</v>
      </c>
    </row>
    <row r="458" spans="2:106">
      <c r="B458" t="s">
        <v>1369</v>
      </c>
      <c r="C458" s="642" t="s">
        <v>1081</v>
      </c>
      <c r="AU458">
        <f t="shared" ref="AU458:BZ458" si="119">+AU57/AU79</f>
        <v>0.49323493234932347</v>
      </c>
      <c r="AV458">
        <f t="shared" si="119"/>
        <v>0.51660939289805274</v>
      </c>
      <c r="AW458">
        <f t="shared" si="119"/>
        <v>0.49947862356621481</v>
      </c>
      <c r="AX458">
        <f t="shared" si="119"/>
        <v>0.51925078043704476</v>
      </c>
      <c r="AY458">
        <f t="shared" si="119"/>
        <v>0.5488069414316703</v>
      </c>
      <c r="AZ458">
        <f t="shared" si="119"/>
        <v>0.58129649309245479</v>
      </c>
      <c r="BA458">
        <f t="shared" si="119"/>
        <v>0.57645875251509049</v>
      </c>
      <c r="BB458">
        <f t="shared" si="119"/>
        <v>0.5849609375</v>
      </c>
      <c r="BC458">
        <f t="shared" si="119"/>
        <v>0.60158572844400393</v>
      </c>
      <c r="BD458">
        <f t="shared" si="119"/>
        <v>0.6429240862230553</v>
      </c>
      <c r="BE458">
        <f t="shared" si="119"/>
        <v>0.67356115107913672</v>
      </c>
      <c r="BF458">
        <f t="shared" si="119"/>
        <v>0.69982238010657194</v>
      </c>
      <c r="BG458">
        <f t="shared" si="119"/>
        <v>0.69434628975265023</v>
      </c>
      <c r="BH458">
        <f t="shared" si="119"/>
        <v>0.69107142857142856</v>
      </c>
      <c r="BI458">
        <f t="shared" si="119"/>
        <v>0.70199826238053864</v>
      </c>
      <c r="BJ458">
        <f t="shared" si="119"/>
        <v>0.72519083969465647</v>
      </c>
      <c r="BK458">
        <f t="shared" si="119"/>
        <v>0.71680672268907564</v>
      </c>
      <c r="BL458">
        <f t="shared" si="119"/>
        <v>0.71895973154362414</v>
      </c>
      <c r="BM458">
        <f t="shared" si="119"/>
        <v>0.727491961414791</v>
      </c>
      <c r="BN458">
        <f t="shared" si="119"/>
        <v>0.73802163833075729</v>
      </c>
      <c r="BO458">
        <f t="shared" si="119"/>
        <v>0.74593338497288919</v>
      </c>
      <c r="BP458">
        <f t="shared" si="119"/>
        <v>0.79097387173396672</v>
      </c>
      <c r="BQ458">
        <f t="shared" si="119"/>
        <v>0.78279883381924198</v>
      </c>
      <c r="BR458">
        <f t="shared" si="119"/>
        <v>0.79061371841155237</v>
      </c>
      <c r="BS458">
        <f t="shared" si="119"/>
        <v>0.79628305932809151</v>
      </c>
      <c r="BT458">
        <f t="shared" si="119"/>
        <v>0.81759656652360513</v>
      </c>
      <c r="BU458">
        <f t="shared" si="119"/>
        <v>0.82188987083616583</v>
      </c>
      <c r="BV458">
        <f t="shared" si="119"/>
        <v>0.82157123834886814</v>
      </c>
      <c r="BW458">
        <f t="shared" si="119"/>
        <v>0.82798634812286687</v>
      </c>
      <c r="BX458">
        <f t="shared" si="119"/>
        <v>0.82968853545394305</v>
      </c>
      <c r="BY458">
        <f t="shared" si="119"/>
        <v>0.83620689655172409</v>
      </c>
      <c r="BZ458">
        <f t="shared" si="119"/>
        <v>0.85128205128205126</v>
      </c>
      <c r="CA458">
        <f t="shared" ref="CA458:DB458" si="120">+CA57/CA79</f>
        <v>0.87250482936252416</v>
      </c>
      <c r="CB458">
        <f t="shared" si="120"/>
        <v>0.88395688015218765</v>
      </c>
      <c r="CC458">
        <f t="shared" si="120"/>
        <v>0.87454323995127892</v>
      </c>
      <c r="CD458">
        <f t="shared" si="120"/>
        <v>0.87340231284236158</v>
      </c>
      <c r="CE458">
        <f t="shared" si="120"/>
        <v>0.87298747763864037</v>
      </c>
      <c r="CF458">
        <f t="shared" si="120"/>
        <v>0.87057457922228676</v>
      </c>
      <c r="CG458">
        <f t="shared" si="120"/>
        <v>0.8828169014084507</v>
      </c>
      <c r="CH458">
        <f t="shared" si="120"/>
        <v>0.8942999446596569</v>
      </c>
      <c r="CI458">
        <f t="shared" si="120"/>
        <v>0.89391491653204092</v>
      </c>
      <c r="CJ458">
        <f t="shared" si="120"/>
        <v>0.91390374331550805</v>
      </c>
      <c r="CK458">
        <f t="shared" si="120"/>
        <v>0.92521834061135366</v>
      </c>
      <c r="CL458">
        <f t="shared" si="120"/>
        <v>0.96523628462791966</v>
      </c>
      <c r="CM458">
        <f t="shared" si="120"/>
        <v>0.99087003222341563</v>
      </c>
      <c r="CN458">
        <f t="shared" si="120"/>
        <v>1.006827731092437</v>
      </c>
      <c r="CO458">
        <f t="shared" si="120"/>
        <v>0.99386189258312019</v>
      </c>
      <c r="CP458">
        <f t="shared" si="120"/>
        <v>1.0075987841945289</v>
      </c>
      <c r="CQ458">
        <f t="shared" si="120"/>
        <v>0.9916829745596869</v>
      </c>
      <c r="CR458">
        <f t="shared" si="120"/>
        <v>1.0019483682415977</v>
      </c>
      <c r="CS458">
        <f t="shared" si="120"/>
        <v>0.99283667621776506</v>
      </c>
      <c r="CT458">
        <f t="shared" si="120"/>
        <v>0.98844731977818856</v>
      </c>
      <c r="CU458">
        <f t="shared" si="120"/>
        <v>0.99216589861751148</v>
      </c>
      <c r="CV458">
        <f t="shared" si="120"/>
        <v>1.0177797051170858</v>
      </c>
      <c r="CW458">
        <f t="shared" si="120"/>
        <v>1.0150732127476314</v>
      </c>
      <c r="CX458">
        <f t="shared" si="120"/>
        <v>1.0472944184064763</v>
      </c>
      <c r="CY458">
        <f t="shared" si="120"/>
        <v>1.0715873721654068</v>
      </c>
      <c r="CZ458">
        <f t="shared" si="120"/>
        <v>1.0782565626547795</v>
      </c>
      <c r="DA458">
        <f t="shared" si="120"/>
        <v>1.1599642537980339</v>
      </c>
      <c r="DB458">
        <f t="shared" si="120"/>
        <v>1.0995280995280996</v>
      </c>
    </row>
    <row r="459" spans="2:106">
      <c r="B459" t="s">
        <v>1375</v>
      </c>
      <c r="AV459">
        <f>+AV79</f>
        <v>873</v>
      </c>
    </row>
    <row r="460" spans="2:106">
      <c r="B460" s="535" t="s">
        <v>1370</v>
      </c>
      <c r="C460" s="642" t="s">
        <v>1081</v>
      </c>
    </row>
    <row r="461" spans="2:106">
      <c r="B461" t="s">
        <v>1371</v>
      </c>
      <c r="AV461">
        <f>+(AV223*AV$267/1000)/AV$458</f>
        <v>-7.8657258158613406</v>
      </c>
    </row>
    <row r="462" spans="2:106">
      <c r="B462" s="535" t="s">
        <v>1372</v>
      </c>
      <c r="AV462">
        <f>+(AV226*AV$267/1000)/AV$458</f>
        <v>-3.2443933973634373</v>
      </c>
    </row>
    <row r="463" spans="2:106">
      <c r="B463" t="s">
        <v>1373</v>
      </c>
      <c r="AV463">
        <f>+(AV229*AV$267/1000)/AV$458</f>
        <v>20.611386669202442</v>
      </c>
    </row>
    <row r="464" spans="2:106">
      <c r="B464" t="s">
        <v>1374</v>
      </c>
      <c r="AV464">
        <f>+AV277/AV$458</f>
        <v>103.2682205802497</v>
      </c>
    </row>
    <row r="465" spans="2:48">
      <c r="B465" t="s">
        <v>1093</v>
      </c>
      <c r="AV465">
        <f>+AV459+AV461-AV462+AV463-AV464</f>
        <v>785.72183367045488</v>
      </c>
    </row>
    <row r="466" spans="2:48">
      <c r="B466" s="643" t="s">
        <v>1082</v>
      </c>
      <c r="C466" s="644" t="s">
        <v>1083</v>
      </c>
      <c r="AV466">
        <f>+AV153/AU153-1</f>
        <v>3.7312383836046514E-2</v>
      </c>
    </row>
    <row r="467" spans="2:48">
      <c r="B467" s="645" t="s">
        <v>1376</v>
      </c>
      <c r="C467" s="646">
        <v>0.67999999999999994</v>
      </c>
      <c r="AV467">
        <f>+(AV466-(AV181/AU181-1)*$C468-AV473*$C474)/(1-$C468-$C474)</f>
        <v>1.1517322975296869E-2</v>
      </c>
    </row>
    <row r="468" spans="2:48">
      <c r="B468" s="645" t="s">
        <v>1084</v>
      </c>
      <c r="C468" s="646">
        <v>0.28000000000000003</v>
      </c>
      <c r="AV468">
        <f>+AV178/AU178-1</f>
        <v>9.8364314675655429E-2</v>
      </c>
    </row>
    <row r="469" spans="2:48">
      <c r="B469" s="646" t="s">
        <v>1085</v>
      </c>
      <c r="C469" s="646"/>
      <c r="AV469">
        <f>+(AV466-AV470*$C470)/(1-$C470)</f>
        <v>3.9897347434438728E-2</v>
      </c>
    </row>
    <row r="470" spans="2:48">
      <c r="B470" s="645" t="s">
        <v>1086</v>
      </c>
      <c r="C470" s="648">
        <v>0.2</v>
      </c>
      <c r="AV470">
        <f>+AV166/AU166-1</f>
        <v>2.6972529442477633E-2</v>
      </c>
    </row>
    <row r="471" spans="2:48">
      <c r="B471" s="645" t="s">
        <v>1087</v>
      </c>
      <c r="C471" s="647"/>
      <c r="AV471">
        <f>+(1+AV472)*(AV$267/AU$267)-1</f>
        <v>6.5082773242747249E-2</v>
      </c>
    </row>
    <row r="472" spans="2:48">
      <c r="B472" s="646" t="s">
        <v>1088</v>
      </c>
      <c r="C472" s="646">
        <v>0.16</v>
      </c>
      <c r="AV472">
        <f>+AV46</f>
        <v>6.8588387672878073E-2</v>
      </c>
    </row>
    <row r="473" spans="2:48">
      <c r="B473" s="645" t="s">
        <v>1089</v>
      </c>
      <c r="C473" s="647"/>
      <c r="AV473">
        <f>+(1+AV474)*(AV$267/AU$267)-1</f>
        <v>0.11736381108043759</v>
      </c>
    </row>
    <row r="474" spans="2:48">
      <c r="B474" s="646" t="s">
        <v>1090</v>
      </c>
      <c r="C474" s="646">
        <v>0.04</v>
      </c>
      <c r="AV474">
        <f>+AV20/AU20-1</f>
        <v>0.12104150336711683</v>
      </c>
    </row>
    <row r="475" spans="2:48">
      <c r="B475" s="645" t="s">
        <v>1091</v>
      </c>
      <c r="C475" s="646"/>
      <c r="AV475">
        <f>+(1+AV476)*(AV$267/AU$267)-1</f>
        <v>7.5538980810285317E-2</v>
      </c>
    </row>
    <row r="476" spans="2:48">
      <c r="B476" s="646" t="s">
        <v>1092</v>
      </c>
      <c r="C476" s="648">
        <v>0.2</v>
      </c>
      <c r="AV476">
        <f>+($C472*AV472+$C474*AV474)/($C472+$C474)</f>
        <v>7.9079010811725817E-2</v>
      </c>
    </row>
    <row r="477" spans="2:48">
      <c r="B477" s="504" t="s">
        <v>1383</v>
      </c>
      <c r="AV477">
        <f>+AV$267/AU$267-1</f>
        <v>-3.2806031495113963E-3</v>
      </c>
    </row>
    <row r="478" spans="2:48" ht="15.6">
      <c r="B478" s="593" t="s">
        <v>1094</v>
      </c>
      <c r="C478" s="649" t="s">
        <v>1095</v>
      </c>
    </row>
    <row r="479" spans="2:48">
      <c r="B479" s="650" t="s">
        <v>1096</v>
      </c>
      <c r="C479" s="651">
        <v>0</v>
      </c>
    </row>
    <row r="480" spans="2:48">
      <c r="B480" t="s">
        <v>1378</v>
      </c>
      <c r="AV480">
        <f>+AV83</f>
        <v>696</v>
      </c>
    </row>
    <row r="481" spans="2:48">
      <c r="B481" s="535" t="s">
        <v>1377</v>
      </c>
    </row>
    <row r="482" spans="2:48">
      <c r="B482" t="s">
        <v>1097</v>
      </c>
      <c r="C482" s="721">
        <v>0.75</v>
      </c>
      <c r="AV482">
        <f>+AU480</f>
        <v>0</v>
      </c>
    </row>
    <row r="483" spans="2:48">
      <c r="B483" t="s">
        <v>1098</v>
      </c>
      <c r="C483" s="721">
        <v>0.35</v>
      </c>
      <c r="AV483">
        <f>+AV465</f>
        <v>785.72183367045488</v>
      </c>
    </row>
    <row r="484" spans="2:48">
      <c r="B484" t="s">
        <v>1099</v>
      </c>
      <c r="C484" s="721">
        <v>0.35</v>
      </c>
      <c r="AV484">
        <f>+AU483</f>
        <v>0</v>
      </c>
    </row>
    <row r="485" spans="2:48">
      <c r="B485" s="652" t="s">
        <v>1100</v>
      </c>
      <c r="C485" s="721"/>
    </row>
    <row r="486" spans="2:48">
      <c r="B486" s="653" t="s">
        <v>1101</v>
      </c>
      <c r="C486" s="722">
        <v>0.2</v>
      </c>
    </row>
    <row r="487" spans="2:48">
      <c r="B487" s="653" t="s">
        <v>1102</v>
      </c>
      <c r="C487" s="722">
        <v>0.8</v>
      </c>
    </row>
    <row r="488" spans="2:48">
      <c r="B488" s="653" t="s">
        <v>1103</v>
      </c>
      <c r="C488" s="721"/>
    </row>
    <row r="489" spans="2:48">
      <c r="B489" s="654" t="s">
        <v>1104</v>
      </c>
      <c r="C489" s="721"/>
    </row>
    <row r="490" spans="2:48">
      <c r="B490" t="s">
        <v>1105</v>
      </c>
      <c r="C490" s="721">
        <v>-0.8</v>
      </c>
      <c r="AV490">
        <f ca="1">+AV734</f>
        <v>-1.5000000000000003E-2</v>
      </c>
    </row>
    <row r="491" spans="2:48">
      <c r="B491" s="216"/>
      <c r="C491" s="649" t="s">
        <v>1095</v>
      </c>
    </row>
    <row r="492" spans="2:48">
      <c r="B492" s="650" t="s">
        <v>1106</v>
      </c>
      <c r="C492" s="655">
        <v>0</v>
      </c>
    </row>
    <row r="493" spans="2:48">
      <c r="B493" t="s">
        <v>1379</v>
      </c>
      <c r="C493" s="721"/>
      <c r="AV493">
        <f>+AV85-AV532</f>
        <v>85.580091115210763</v>
      </c>
    </row>
    <row r="494" spans="2:48">
      <c r="B494" s="535" t="s">
        <v>1107</v>
      </c>
      <c r="C494" s="721"/>
    </row>
    <row r="495" spans="2:48">
      <c r="B495" t="s">
        <v>1108</v>
      </c>
      <c r="C495" s="721">
        <v>0.5</v>
      </c>
      <c r="AV495">
        <f>+AU493</f>
        <v>0</v>
      </c>
    </row>
    <row r="496" spans="2:48">
      <c r="B496" t="s">
        <v>1109</v>
      </c>
      <c r="C496" s="721">
        <v>7.0000000000000007E-2</v>
      </c>
      <c r="AV496">
        <f>+AV459</f>
        <v>873</v>
      </c>
    </row>
    <row r="497" spans="2:48">
      <c r="B497" t="s">
        <v>1110</v>
      </c>
      <c r="C497" s="721">
        <v>3.5000000000000003E-2</v>
      </c>
      <c r="AV497">
        <f>+AU496</f>
        <v>0</v>
      </c>
    </row>
    <row r="498" spans="2:48">
      <c r="B498" s="652" t="s">
        <v>1100</v>
      </c>
      <c r="C498" s="721"/>
    </row>
    <row r="499" spans="2:48">
      <c r="B499" s="535" t="s">
        <v>1111</v>
      </c>
      <c r="C499" s="722"/>
    </row>
    <row r="500" spans="2:48">
      <c r="B500" t="s">
        <v>1112</v>
      </c>
      <c r="C500" s="721"/>
    </row>
    <row r="501" spans="2:48">
      <c r="B501" s="653" t="s">
        <v>1113</v>
      </c>
      <c r="C501" s="721"/>
    </row>
    <row r="502" spans="2:48">
      <c r="B502" t="s">
        <v>1114</v>
      </c>
      <c r="C502" s="721">
        <v>-0.8</v>
      </c>
      <c r="AV502">
        <f ca="1">+AV737</f>
        <v>7.4999999999999997E-2</v>
      </c>
    </row>
    <row r="503" spans="2:48">
      <c r="B503"/>
      <c r="C503" s="721"/>
    </row>
    <row r="504" spans="2:48">
      <c r="B504" s="656" t="s">
        <v>1115</v>
      </c>
      <c r="C504" s="721"/>
    </row>
    <row r="505" spans="2:48">
      <c r="B505" t="s">
        <v>1381</v>
      </c>
      <c r="C505" s="723"/>
      <c r="AV505">
        <f>+AV92</f>
        <v>116</v>
      </c>
    </row>
    <row r="506" spans="2:48">
      <c r="B506" s="535" t="s">
        <v>1116</v>
      </c>
      <c r="C506" s="723"/>
    </row>
    <row r="507" spans="2:48">
      <c r="B507" t="s">
        <v>1117</v>
      </c>
      <c r="C507" s="721"/>
      <c r="AV507">
        <f>+AU505</f>
        <v>0</v>
      </c>
    </row>
    <row r="508" spans="2:48">
      <c r="B508" s="652" t="s">
        <v>1118</v>
      </c>
      <c r="C508" s="721"/>
    </row>
    <row r="509" spans="2:48">
      <c r="B509" t="s">
        <v>1119</v>
      </c>
      <c r="C509" s="721">
        <v>0.75</v>
      </c>
      <c r="AV509">
        <f>+AV43</f>
        <v>5.8746824124966922E-2</v>
      </c>
    </row>
    <row r="510" spans="2:48">
      <c r="B510" s="535" t="s">
        <v>1120</v>
      </c>
      <c r="C510" s="721"/>
    </row>
    <row r="511" spans="2:48">
      <c r="B511" t="s">
        <v>1121</v>
      </c>
      <c r="C511" s="721">
        <v>0.75</v>
      </c>
      <c r="AV511">
        <f>+AU509</f>
        <v>0</v>
      </c>
    </row>
    <row r="512" spans="2:48">
      <c r="B512" t="s">
        <v>1122</v>
      </c>
      <c r="C512" s="721">
        <v>0.5</v>
      </c>
    </row>
    <row r="513" spans="2:48">
      <c r="B513" s="653" t="s">
        <v>1123</v>
      </c>
      <c r="C513" s="721"/>
    </row>
    <row r="514" spans="2:48">
      <c r="B514" t="s">
        <v>1384</v>
      </c>
      <c r="C514" s="721">
        <v>0.2</v>
      </c>
      <c r="AV514">
        <f>+(1+AV50)*(1+AV$477)/(1+AV$466)-1</f>
        <v>1.3898491577426508E-2</v>
      </c>
    </row>
    <row r="515" spans="2:48">
      <c r="B515" t="s">
        <v>1124</v>
      </c>
      <c r="C515" s="721">
        <v>0.2</v>
      </c>
    </row>
    <row r="516" spans="2:48">
      <c r="B516"/>
    </row>
    <row r="517" spans="2:48">
      <c r="B517" s="656" t="s">
        <v>1125</v>
      </c>
    </row>
    <row r="518" spans="2:48">
      <c r="B518" t="s">
        <v>1382</v>
      </c>
      <c r="C518" s="534"/>
      <c r="AV518">
        <f>+AV95</f>
        <v>207</v>
      </c>
    </row>
    <row r="519" spans="2:48">
      <c r="B519" s="535" t="s">
        <v>1126</v>
      </c>
      <c r="C519" s="534"/>
    </row>
    <row r="520" spans="2:48">
      <c r="B520" t="s">
        <v>1127</v>
      </c>
      <c r="AV520">
        <f>+AU518</f>
        <v>0</v>
      </c>
    </row>
    <row r="521" spans="2:48">
      <c r="B521" s="652" t="s">
        <v>1128</v>
      </c>
    </row>
    <row r="522" spans="2:48">
      <c r="B522" t="s">
        <v>1129</v>
      </c>
      <c r="C522" s="721">
        <v>0.6</v>
      </c>
    </row>
    <row r="523" spans="2:48">
      <c r="B523" t="s">
        <v>1130</v>
      </c>
      <c r="C523" s="721">
        <v>0.6</v>
      </c>
    </row>
    <row r="524" spans="2:48">
      <c r="B524" t="s">
        <v>1131</v>
      </c>
      <c r="C524" s="721">
        <v>0.5</v>
      </c>
    </row>
    <row r="525" spans="2:48">
      <c r="B525" s="653" t="s">
        <v>1132</v>
      </c>
      <c r="C525" s="721"/>
    </row>
    <row r="526" spans="2:48">
      <c r="B526" t="s">
        <v>1385</v>
      </c>
      <c r="C526" s="721">
        <v>-0.4</v>
      </c>
      <c r="AV526">
        <f>+(1+AV46)*(1+AV$477)/(1+AV$466)-1</f>
        <v>2.6771481609044301E-2</v>
      </c>
    </row>
    <row r="527" spans="2:48">
      <c r="B527" t="s">
        <v>1133</v>
      </c>
      <c r="C527" s="721">
        <v>-0.4</v>
      </c>
    </row>
    <row r="528" spans="2:48">
      <c r="B528"/>
    </row>
    <row r="529" spans="2:48">
      <c r="B529" s="216" t="s">
        <v>1134</v>
      </c>
    </row>
    <row r="530" spans="2:48">
      <c r="B530" t="s">
        <v>1386</v>
      </c>
      <c r="C530" s="634" t="s">
        <v>1135</v>
      </c>
      <c r="AV530">
        <f>+AV82</f>
        <v>138</v>
      </c>
    </row>
    <row r="531" spans="2:48">
      <c r="B531" s="535" t="s">
        <v>1136</v>
      </c>
      <c r="C531" s="642" t="s">
        <v>1137</v>
      </c>
    </row>
    <row r="532" spans="2:48">
      <c r="B532" t="s">
        <v>1380</v>
      </c>
      <c r="C532" s="719">
        <v>0.8</v>
      </c>
      <c r="AV532">
        <f>+AV294*$C532/AV$458</f>
        <v>48.419908884789244</v>
      </c>
    </row>
    <row r="533" spans="2:48">
      <c r="B533" s="535" t="s">
        <v>1136</v>
      </c>
      <c r="C533" s="642" t="s">
        <v>1137</v>
      </c>
    </row>
    <row r="534" spans="2:48">
      <c r="B534" t="s">
        <v>1390</v>
      </c>
      <c r="C534" s="657" t="s">
        <v>1135</v>
      </c>
      <c r="AV534">
        <f>+AV286/AV$458-AV530-AV532-AV536</f>
        <v>0.86249807720979987</v>
      </c>
    </row>
    <row r="535" spans="2:48">
      <c r="B535" s="535" t="s">
        <v>1136</v>
      </c>
      <c r="C535" s="642" t="s">
        <v>1137</v>
      </c>
    </row>
    <row r="536" spans="2:48">
      <c r="B536" t="s">
        <v>1387</v>
      </c>
      <c r="C536" s="642"/>
      <c r="AV536">
        <f>+AV291/AV$458</f>
        <v>0</v>
      </c>
    </row>
    <row r="537" spans="2:48">
      <c r="B537" s="535" t="s">
        <v>1389</v>
      </c>
      <c r="C537" s="642"/>
      <c r="AV537">
        <f>-(AV226*AV267/1000)/AV$458</f>
        <v>3.2443933973634373</v>
      </c>
    </row>
    <row r="538" spans="2:48">
      <c r="B538" t="s">
        <v>1388</v>
      </c>
      <c r="C538" s="658" t="s">
        <v>1138</v>
      </c>
      <c r="AV538">
        <f>+AV277/AV$458</f>
        <v>103.2682205802497</v>
      </c>
    </row>
    <row r="539" spans="2:48">
      <c r="B539" t="s">
        <v>1139</v>
      </c>
      <c r="C539" s="641" t="s">
        <v>1137</v>
      </c>
      <c r="AV539">
        <f>+(AV280+AV281)/AV$458</f>
        <v>63.99372395005792</v>
      </c>
    </row>
    <row r="540" spans="2:48">
      <c r="B540" t="s">
        <v>1140</v>
      </c>
      <c r="AV540">
        <f>+AV538-AV539</f>
        <v>39.274496630191784</v>
      </c>
    </row>
    <row r="541" spans="2:48">
      <c r="B541" t="s">
        <v>1141</v>
      </c>
      <c r="AV541">
        <f>+AV538-AV530-AV532-AV534-AV536</f>
        <v>-84.01418638174934</v>
      </c>
    </row>
    <row r="542" spans="2:48">
      <c r="B542" s="535" t="s">
        <v>1142</v>
      </c>
      <c r="C542" s="535"/>
    </row>
    <row r="543" spans="2:48">
      <c r="B543" t="s">
        <v>1143</v>
      </c>
      <c r="C543" s="659" t="s">
        <v>1144</v>
      </c>
      <c r="AV543">
        <f>+(AV283)/AV$458</f>
        <v>77.80753906496264</v>
      </c>
    </row>
    <row r="544" spans="2:48">
      <c r="B544" t="s">
        <v>1145</v>
      </c>
      <c r="C544" s="641" t="s">
        <v>1137</v>
      </c>
    </row>
    <row r="545" spans="2:48">
      <c r="B545" t="s">
        <v>1146</v>
      </c>
      <c r="AV545">
        <f>+(AV298)/AV$458</f>
        <v>11.040994082594233</v>
      </c>
    </row>
    <row r="546" spans="2:48">
      <c r="B546" t="s">
        <v>1145</v>
      </c>
      <c r="C546" s="641" t="s">
        <v>1137</v>
      </c>
    </row>
    <row r="547" spans="2:48">
      <c r="B547" t="s">
        <v>1147</v>
      </c>
      <c r="C547" s="634" t="s">
        <v>1148</v>
      </c>
      <c r="AV547">
        <f>+(AV299)/AV$458</f>
        <v>-4.0620481578363563</v>
      </c>
    </row>
    <row r="548" spans="2:48">
      <c r="B548" t="s">
        <v>1145</v>
      </c>
      <c r="C548" s="641" t="s">
        <v>1137</v>
      </c>
    </row>
    <row r="549" spans="2:48">
      <c r="B549" s="660" t="s">
        <v>1149</v>
      </c>
      <c r="AV549">
        <f>+AV541+AV543+AV545+AV547</f>
        <v>0.77229860797117666</v>
      </c>
    </row>
    <row r="550" spans="2:48">
      <c r="B550" s="660"/>
    </row>
    <row r="551" spans="2:48">
      <c r="B551" s="661" t="s">
        <v>1150</v>
      </c>
      <c r="C551" s="662" t="s">
        <v>1151</v>
      </c>
    </row>
    <row r="552" spans="2:48">
      <c r="B552" s="663" t="s">
        <v>1152</v>
      </c>
      <c r="C552" s="724">
        <v>0.69</v>
      </c>
    </row>
    <row r="553" spans="2:48">
      <c r="B553" s="663" t="s">
        <v>1153</v>
      </c>
      <c r="C553" s="724">
        <v>-0.29999999999999993</v>
      </c>
    </row>
    <row r="554" spans="2:48">
      <c r="B554" s="663" t="s">
        <v>1154</v>
      </c>
      <c r="C554" s="724">
        <v>0.5</v>
      </c>
    </row>
    <row r="555" spans="2:48">
      <c r="B555" s="663" t="s">
        <v>1155</v>
      </c>
      <c r="C555" s="724">
        <v>0.5</v>
      </c>
    </row>
    <row r="556" spans="2:48">
      <c r="B556" s="663" t="s">
        <v>1156</v>
      </c>
      <c r="C556" s="724"/>
    </row>
    <row r="557" spans="2:48">
      <c r="B557" s="664" t="s">
        <v>1157</v>
      </c>
      <c r="C557" s="724"/>
    </row>
    <row r="558" spans="2:48">
      <c r="B558" s="665" t="s">
        <v>1119</v>
      </c>
      <c r="C558" s="724"/>
    </row>
    <row r="559" spans="2:48">
      <c r="B559" s="666" t="s">
        <v>1122</v>
      </c>
      <c r="C559" s="724"/>
    </row>
    <row r="560" spans="2:48">
      <c r="B560" s="665" t="s">
        <v>1111</v>
      </c>
      <c r="C560" s="724"/>
    </row>
    <row r="561" spans="2:49">
      <c r="B561" s="665" t="s">
        <v>1158</v>
      </c>
      <c r="C561" s="724"/>
    </row>
    <row r="562" spans="2:49">
      <c r="B562" s="667" t="s">
        <v>1159</v>
      </c>
      <c r="C562" s="724">
        <v>0.05</v>
      </c>
    </row>
    <row r="563" spans="2:49">
      <c r="B563"/>
    </row>
    <row r="564" spans="2:49">
      <c r="B564" s="656" t="s">
        <v>1160</v>
      </c>
    </row>
    <row r="565" spans="2:49">
      <c r="B565" t="s">
        <v>1161</v>
      </c>
      <c r="C565" s="668" t="s">
        <v>1162</v>
      </c>
      <c r="AV565">
        <f t="shared" ref="AV565" si="121">+AV480+AV493+AV530+AV532+AV505-AV518</f>
        <v>877</v>
      </c>
    </row>
    <row r="566" spans="2:49">
      <c r="B566" s="535" t="s">
        <v>1163</v>
      </c>
      <c r="C566" s="668"/>
    </row>
    <row r="567" spans="2:49">
      <c r="B567" s="535" t="s">
        <v>1164</v>
      </c>
      <c r="C567" s="534" t="s">
        <v>1165</v>
      </c>
    </row>
    <row r="568" spans="2:49">
      <c r="B568"/>
    </row>
    <row r="569" spans="2:49" ht="15.6">
      <c r="B569" s="593" t="s">
        <v>1166</v>
      </c>
      <c r="C569" s="641" t="s">
        <v>1080</v>
      </c>
    </row>
    <row r="570" spans="2:49" ht="15.6">
      <c r="B570" s="669" t="s">
        <v>1167</v>
      </c>
    </row>
    <row r="571" spans="2:49">
      <c r="B571" s="216" t="s">
        <v>1168</v>
      </c>
    </row>
    <row r="572" spans="2:49">
      <c r="B572" s="670" t="s">
        <v>1393</v>
      </c>
      <c r="C572" s="641" t="s">
        <v>1169</v>
      </c>
      <c r="AV572">
        <f>+AV154/AU154-1</f>
        <v>3.144650775648028E-2</v>
      </c>
      <c r="AW572">
        <f>+AW154/AV154-1</f>
        <v>1.8383398006725171E-2</v>
      </c>
    </row>
    <row r="573" spans="2:49">
      <c r="B573" s="671" t="s">
        <v>1170</v>
      </c>
      <c r="C573" s="725">
        <v>0.7</v>
      </c>
      <c r="AV573">
        <f>+AU572</f>
        <v>0</v>
      </c>
      <c r="AW573">
        <f>+AV572</f>
        <v>3.144650775648028E-2</v>
      </c>
    </row>
    <row r="574" spans="2:49">
      <c r="B574" s="671" t="s">
        <v>1171</v>
      </c>
      <c r="C574" s="725"/>
    </row>
    <row r="575" spans="2:49">
      <c r="B575" s="672" t="s">
        <v>1172</v>
      </c>
      <c r="C575" s="725">
        <v>0.5</v>
      </c>
      <c r="AV575">
        <f>+$C575*AV573+(1-$C575)*AV574</f>
        <v>0</v>
      </c>
      <c r="AW575">
        <f>+$C575*AW573+(1-$C575)*AW574</f>
        <v>1.572325387824014E-2</v>
      </c>
    </row>
    <row r="576" spans="2:49">
      <c r="B576" s="653" t="s">
        <v>1173</v>
      </c>
      <c r="C576" s="725"/>
    </row>
    <row r="577" spans="2:48">
      <c r="B577" s="673" t="s">
        <v>1174</v>
      </c>
      <c r="C577" s="721"/>
    </row>
    <row r="578" spans="2:48">
      <c r="B578" s="216" t="s">
        <v>1175</v>
      </c>
      <c r="C578" s="721">
        <v>0.51</v>
      </c>
    </row>
    <row r="579" spans="2:48">
      <c r="B579" t="s">
        <v>1176</v>
      </c>
      <c r="C579" s="721">
        <v>0.8</v>
      </c>
      <c r="AV579">
        <f t="shared" ref="AV579" si="122">+AV600</f>
        <v>0.92115325149599869</v>
      </c>
    </row>
    <row r="580" spans="2:48">
      <c r="B580" t="s">
        <v>1177</v>
      </c>
      <c r="C580" s="642" t="s">
        <v>1151</v>
      </c>
    </row>
    <row r="581" spans="2:48">
      <c r="B581" s="653" t="s">
        <v>1178</v>
      </c>
    </row>
    <row r="582" spans="2:48">
      <c r="B582" t="s">
        <v>1179</v>
      </c>
      <c r="C582" s="720">
        <v>0.2</v>
      </c>
    </row>
    <row r="583" spans="2:48">
      <c r="B583" t="s">
        <v>1180</v>
      </c>
      <c r="C583" s="642" t="s">
        <v>1151</v>
      </c>
    </row>
    <row r="584" spans="2:48">
      <c r="B584" t="s">
        <v>1181</v>
      </c>
    </row>
    <row r="585" spans="2:48">
      <c r="B585" s="653" t="s">
        <v>1182</v>
      </c>
      <c r="C585" s="674" t="s">
        <v>1151</v>
      </c>
    </row>
    <row r="586" spans="2:48">
      <c r="B586" s="535" t="s">
        <v>1183</v>
      </c>
      <c r="C586" s="726">
        <v>0.2</v>
      </c>
    </row>
    <row r="587" spans="2:48">
      <c r="B587" s="653" t="s">
        <v>1182</v>
      </c>
      <c r="C587" s="675"/>
    </row>
    <row r="588" spans="2:48">
      <c r="B588"/>
    </row>
    <row r="589" spans="2:48">
      <c r="B589" s="676" t="s">
        <v>1184</v>
      </c>
      <c r="C589" s="677" t="s">
        <v>1185</v>
      </c>
    </row>
    <row r="590" spans="2:48">
      <c r="B590" s="678" t="s">
        <v>1186</v>
      </c>
      <c r="C590" s="679"/>
    </row>
    <row r="591" spans="2:48">
      <c r="B591" s="679" t="s">
        <v>1187</v>
      </c>
      <c r="C591" s="677" t="s">
        <v>1188</v>
      </c>
    </row>
    <row r="592" spans="2:48">
      <c r="B592" s="679" t="s">
        <v>1189</v>
      </c>
      <c r="C592" s="728">
        <v>0.7</v>
      </c>
    </row>
    <row r="593" spans="2:48">
      <c r="B593" s="679" t="s">
        <v>1190</v>
      </c>
      <c r="C593" s="679"/>
    </row>
    <row r="594" spans="2:48">
      <c r="B594" s="680" t="s">
        <v>1191</v>
      </c>
      <c r="C594" s="728">
        <v>0</v>
      </c>
    </row>
    <row r="595" spans="2:48">
      <c r="B595" s="680" t="s">
        <v>1192</v>
      </c>
      <c r="C595" s="676"/>
    </row>
    <row r="596" spans="2:48">
      <c r="B596" s="679" t="s">
        <v>1193</v>
      </c>
      <c r="C596" s="727"/>
    </row>
    <row r="597" spans="2:48">
      <c r="B597" s="679" t="s">
        <v>1194</v>
      </c>
      <c r="C597" s="728">
        <v>0.5</v>
      </c>
    </row>
    <row r="598" spans="2:48">
      <c r="B598" s="679" t="s">
        <v>1195</v>
      </c>
      <c r="C598" s="679"/>
    </row>
    <row r="599" spans="2:48">
      <c r="B599"/>
    </row>
    <row r="600" spans="2:48">
      <c r="B600" s="216" t="s">
        <v>1196</v>
      </c>
      <c r="C600" t="s">
        <v>1197</v>
      </c>
      <c r="AV600">
        <f t="shared" ref="AV600" si="123">+AV604/AV602</f>
        <v>0.92115325149599869</v>
      </c>
    </row>
    <row r="601" spans="2:48">
      <c r="B601" s="681" t="s">
        <v>1198</v>
      </c>
      <c r="AV601">
        <f t="shared" ref="AV601" si="124">+LN(AV600)</f>
        <v>-8.212885972234589E-2</v>
      </c>
    </row>
    <row r="602" spans="2:48" ht="15.6">
      <c r="B602" s="682" t="s">
        <v>1199</v>
      </c>
      <c r="AV602">
        <f>+(AV615*AV606^$C606*AV609^$C609*AV612^$C612)/4</f>
        <v>947.72503769834668</v>
      </c>
    </row>
    <row r="603" spans="2:48">
      <c r="B603" s="620" t="s">
        <v>1200</v>
      </c>
      <c r="AV603" t="e">
        <f t="shared" ref="AV603" si="125">+AV602/AU602-1</f>
        <v>#DIV/0!</v>
      </c>
    </row>
    <row r="604" spans="2:48">
      <c r="B604" t="s">
        <v>1201</v>
      </c>
      <c r="AV604">
        <f t="shared" ref="AV604" si="126">+AV459</f>
        <v>873</v>
      </c>
    </row>
    <row r="605" spans="2:48">
      <c r="B605" s="620" t="s">
        <v>1202</v>
      </c>
      <c r="AV605" t="e">
        <f>+(AV604/AL604)^0.1-1</f>
        <v>#DIV/0!</v>
      </c>
    </row>
    <row r="606" spans="2:48">
      <c r="B606" t="s">
        <v>1203</v>
      </c>
      <c r="C606">
        <v>0.25</v>
      </c>
      <c r="AU606">
        <f>+AU346</f>
        <v>4351.677425639723</v>
      </c>
      <c r="AV606">
        <f>+AU606*(1-AV608)+AV492</f>
        <v>4177.6103286141342</v>
      </c>
    </row>
    <row r="607" spans="2:48">
      <c r="B607" t="s">
        <v>1204</v>
      </c>
      <c r="AV607">
        <f t="shared" ref="AV607" si="127">+AV606/AU606-1</f>
        <v>-3.9999999999999925E-2</v>
      </c>
    </row>
    <row r="608" spans="2:48">
      <c r="B608" t="s">
        <v>1205</v>
      </c>
      <c r="AU608">
        <f>+AX347</f>
        <v>0.04</v>
      </c>
      <c r="AV608">
        <f>+AU608</f>
        <v>0.04</v>
      </c>
    </row>
    <row r="609" spans="2:48">
      <c r="B609" t="s">
        <v>1394</v>
      </c>
      <c r="C609">
        <v>0.15</v>
      </c>
      <c r="AU609">
        <f>+AX396</f>
        <v>3794.6475145527584</v>
      </c>
      <c r="AV609">
        <f>+AU609*1</f>
        <v>3794.6475145527584</v>
      </c>
    </row>
    <row r="610" spans="2:48">
      <c r="B610" t="s">
        <v>1206</v>
      </c>
      <c r="C610">
        <v>0.6</v>
      </c>
      <c r="AU610">
        <f>+AX389</f>
        <v>4.4290000000000003</v>
      </c>
      <c r="AV610">
        <f t="shared" ref="AV610" si="128">+AU610*(1+AV611)</f>
        <v>4.4290000000000003</v>
      </c>
    </row>
    <row r="611" spans="2:48">
      <c r="B611" t="s">
        <v>1207</v>
      </c>
      <c r="AV611">
        <f t="shared" ref="AV611" si="129">+AU611</f>
        <v>0</v>
      </c>
    </row>
    <row r="612" spans="2:48">
      <c r="B612" t="s">
        <v>1208</v>
      </c>
      <c r="C612">
        <v>0.6</v>
      </c>
      <c r="AU612">
        <f t="shared" ref="AU612:AV612" si="130">+AU610*(1-AU614)</f>
        <v>4.2961299999999998</v>
      </c>
      <c r="AV612">
        <f t="shared" si="130"/>
        <v>4.2961299999999998</v>
      </c>
    </row>
    <row r="613" spans="2:48">
      <c r="B613" t="s">
        <v>1209</v>
      </c>
      <c r="AV613">
        <f t="shared" ref="AV613" si="131">+AV612/AU612-1</f>
        <v>0</v>
      </c>
    </row>
    <row r="614" spans="2:48">
      <c r="B614" t="s">
        <v>1210</v>
      </c>
      <c r="AU614">
        <v>0.03</v>
      </c>
      <c r="AV614">
        <f t="shared" ref="AV614" si="132">+AU614</f>
        <v>0.03</v>
      </c>
    </row>
    <row r="615" spans="2:48">
      <c r="B615" t="s">
        <v>1211</v>
      </c>
      <c r="C615">
        <v>1</v>
      </c>
      <c r="AU615">
        <v>56</v>
      </c>
      <c r="AV615">
        <f t="shared" ref="AV615" si="133">+AU615*(1+AV616)</f>
        <v>57.120000000000005</v>
      </c>
    </row>
    <row r="616" spans="2:48">
      <c r="B616" t="s">
        <v>1212</v>
      </c>
      <c r="AV616">
        <v>0.02</v>
      </c>
    </row>
    <row r="617" spans="2:48">
      <c r="B617"/>
    </row>
    <row r="618" spans="2:48">
      <c r="B618" s="216" t="s">
        <v>1213</v>
      </c>
      <c r="AV618">
        <f ca="1">+$F620*AV620+$F622*AV622+$F626*AV626</f>
        <v>0</v>
      </c>
    </row>
    <row r="619" spans="2:48">
      <c r="B619" s="650" t="s">
        <v>1214</v>
      </c>
      <c r="C619" s="683"/>
      <c r="AV619">
        <f ca="1">+AV618</f>
        <v>0</v>
      </c>
    </row>
    <row r="620" spans="2:48">
      <c r="B620" t="s">
        <v>1215</v>
      </c>
      <c r="C620" s="684">
        <v>0.79999999999999993</v>
      </c>
      <c r="AV620">
        <f t="shared" ref="AV620" si="134">+AV571</f>
        <v>0</v>
      </c>
    </row>
    <row r="621" spans="2:48">
      <c r="B621" t="s">
        <v>1216</v>
      </c>
      <c r="C621" s="535">
        <v>0.28000000000000003</v>
      </c>
    </row>
    <row r="622" spans="2:48">
      <c r="B622" t="s">
        <v>1217</v>
      </c>
      <c r="C622" s="535">
        <v>0.16</v>
      </c>
      <c r="AV622">
        <f ca="1">+AV624+AV$627</f>
        <v>2.2862795890959357E-2</v>
      </c>
    </row>
    <row r="623" spans="2:48">
      <c r="B623" t="s">
        <v>1218</v>
      </c>
      <c r="C623" s="685"/>
    </row>
    <row r="624" spans="2:48">
      <c r="B624" t="s">
        <v>1219</v>
      </c>
      <c r="C624" s="685"/>
      <c r="AV624">
        <f t="shared" ref="AV624" si="135">+(AT472+AU472+AV472)/3</f>
        <v>2.2862795890959357E-2</v>
      </c>
    </row>
    <row r="625" spans="2:48">
      <c r="B625" t="s">
        <v>1220</v>
      </c>
      <c r="C625" s="535">
        <v>0.08</v>
      </c>
    </row>
    <row r="626" spans="2:48">
      <c r="B626" t="s">
        <v>1221</v>
      </c>
      <c r="C626" s="535">
        <v>0.04</v>
      </c>
      <c r="AV626">
        <f ca="1">+AV629+AV$627</f>
        <v>4.0347167789038942E-2</v>
      </c>
    </row>
    <row r="627" spans="2:48">
      <c r="B627" s="673" t="s">
        <v>1222</v>
      </c>
      <c r="C627" s="535"/>
      <c r="AV627">
        <f ca="1">+AV683</f>
        <v>0</v>
      </c>
    </row>
    <row r="628" spans="2:48">
      <c r="B628" t="s">
        <v>1223</v>
      </c>
    </row>
    <row r="629" spans="2:48">
      <c r="B629" t="s">
        <v>1224</v>
      </c>
      <c r="AV629">
        <f t="shared" ref="AV629" si="136">+(AT474+AU474+AV474)/3</f>
        <v>4.0347167789038942E-2</v>
      </c>
    </row>
    <row r="630" spans="2:48">
      <c r="B630"/>
    </row>
    <row r="631" spans="2:48">
      <c r="B631" s="216" t="s">
        <v>1225</v>
      </c>
      <c r="AV631">
        <f t="shared" ref="AV631" ca="1" si="137">+(1-AV$639)*AV632+AV$639*AV633</f>
        <v>0</v>
      </c>
    </row>
    <row r="632" spans="2:48">
      <c r="B632" t="s">
        <v>1226</v>
      </c>
      <c r="AV632">
        <f t="shared" ref="AV632" si="138">+AV571</f>
        <v>0</v>
      </c>
    </row>
    <row r="633" spans="2:48">
      <c r="B633" t="s">
        <v>1227</v>
      </c>
      <c r="C633" s="534" t="s">
        <v>1228</v>
      </c>
      <c r="AV633">
        <f t="shared" ref="AV633" ca="1" si="139">+AV634+AV683</f>
        <v>0</v>
      </c>
    </row>
    <row r="634" spans="2:48">
      <c r="B634" t="s">
        <v>1229</v>
      </c>
      <c r="AV634">
        <f>+AV16</f>
        <v>0</v>
      </c>
    </row>
    <row r="635" spans="2:48">
      <c r="B635" s="650" t="s">
        <v>1230</v>
      </c>
    </row>
    <row r="636" spans="2:48">
      <c r="B636" s="535" t="s">
        <v>1231</v>
      </c>
      <c r="C636" s="535"/>
    </row>
    <row r="637" spans="2:48">
      <c r="B637" t="s">
        <v>1232</v>
      </c>
    </row>
    <row r="638" spans="2:48">
      <c r="B638" t="s">
        <v>1233</v>
      </c>
    </row>
    <row r="639" spans="2:48">
      <c r="B639" t="s">
        <v>1234</v>
      </c>
      <c r="C639" s="658" t="s">
        <v>1235</v>
      </c>
      <c r="AV639">
        <f>+AV106</f>
        <v>58</v>
      </c>
    </row>
    <row r="640" spans="2:48">
      <c r="B640"/>
    </row>
    <row r="641" spans="2:48">
      <c r="B641" s="216" t="s">
        <v>1236</v>
      </c>
      <c r="AV641" t="e">
        <f>+AV644</f>
        <v>#DIV/0!</v>
      </c>
    </row>
    <row r="642" spans="2:48">
      <c r="B642" t="s">
        <v>1237</v>
      </c>
      <c r="AV642">
        <f t="shared" ref="AV642" si="140">+AV612</f>
        <v>4.2961299999999998</v>
      </c>
    </row>
    <row r="643" spans="2:48">
      <c r="B643" t="s">
        <v>1238</v>
      </c>
      <c r="AV643" t="e">
        <f t="shared" ref="AV643" si="141">+(AV604*AV606^(-$F606)*AV609^(-$F609)*AV615^(-1))^(1/$F610)</f>
        <v>#DIV/0!</v>
      </c>
    </row>
    <row r="644" spans="2:48">
      <c r="B644" s="656" t="s">
        <v>1239</v>
      </c>
      <c r="AV644" t="e">
        <f t="shared" ref="AV644" si="142">+$F645*AV645+(1-$F645)*AU644*(1+$F646*AV646)*(1+$F647*AV647)</f>
        <v>#DIV/0!</v>
      </c>
    </row>
    <row r="645" spans="2:48">
      <c r="B645" t="s">
        <v>1240</v>
      </c>
      <c r="C645" s="686">
        <v>0.5</v>
      </c>
      <c r="AV645">
        <f t="shared" ref="AV645" si="143">+AU642</f>
        <v>0</v>
      </c>
    </row>
    <row r="646" spans="2:48">
      <c r="B646" t="s">
        <v>1241</v>
      </c>
      <c r="C646" s="686">
        <v>1</v>
      </c>
      <c r="AV646" t="e">
        <f t="shared" ref="AV646" si="144">+AV604/AU604-1</f>
        <v>#DIV/0!</v>
      </c>
    </row>
    <row r="647" spans="2:48">
      <c r="B647" t="s">
        <v>1242</v>
      </c>
      <c r="C647" s="686">
        <v>-0.2</v>
      </c>
      <c r="AV647">
        <f t="shared" ref="AV647" si="145">+AV595</f>
        <v>0</v>
      </c>
    </row>
    <row r="648" spans="2:48">
      <c r="B648"/>
    </row>
    <row r="649" spans="2:48">
      <c r="B649"/>
      <c r="AV649">
        <f t="shared" ref="AV649" si="146">+AV$456</f>
        <v>0</v>
      </c>
    </row>
    <row r="650" spans="2:48" ht="15.6">
      <c r="B650" s="687" t="s">
        <v>1243</v>
      </c>
    </row>
    <row r="651" spans="2:48">
      <c r="B651" s="688" t="s">
        <v>1244</v>
      </c>
      <c r="C651" s="689" t="s">
        <v>1245</v>
      </c>
      <c r="AV651" t="e">
        <f t="shared" ref="AV651" si="147">+LN(AV652/AV653)</f>
        <v>#DIV/0!</v>
      </c>
    </row>
    <row r="652" spans="2:48">
      <c r="B652" s="690" t="s">
        <v>1246</v>
      </c>
      <c r="C652" s="691" t="s">
        <v>1081</v>
      </c>
      <c r="AV652">
        <f>+AU652/(1+AV75)</f>
        <v>0</v>
      </c>
    </row>
    <row r="653" spans="2:48">
      <c r="B653" s="690" t="s">
        <v>1247</v>
      </c>
      <c r="C653" s="691" t="s">
        <v>1248</v>
      </c>
      <c r="AV653">
        <f t="shared" ref="AV653" si="148">+AVERAGE(AO652:AV652)</f>
        <v>0</v>
      </c>
    </row>
    <row r="654" spans="2:48">
      <c r="B654" s="690" t="s">
        <v>1249</v>
      </c>
      <c r="C654" s="690"/>
      <c r="AV654" t="e">
        <f t="shared" ref="AV654" si="149">+AV653/AU653-1</f>
        <v>#DIV/0!</v>
      </c>
    </row>
    <row r="655" spans="2:48">
      <c r="B655" s="690" t="s">
        <v>1250</v>
      </c>
      <c r="C655" s="691" t="s">
        <v>1081</v>
      </c>
      <c r="AV655">
        <f>+AV74</f>
        <v>62</v>
      </c>
    </row>
    <row r="656" spans="2:48">
      <c r="B656" s="690" t="s">
        <v>1251</v>
      </c>
      <c r="C656" s="690"/>
      <c r="AV656" t="e">
        <f t="shared" ref="AV656" si="150">+AV655/AU655-1</f>
        <v>#DIV/0!</v>
      </c>
    </row>
    <row r="657" spans="2:48">
      <c r="B657"/>
      <c r="C657" s="692" t="s">
        <v>1252</v>
      </c>
    </row>
    <row r="658" spans="2:48" ht="15.6">
      <c r="B658" s="693" t="s">
        <v>1253</v>
      </c>
      <c r="C658" s="692">
        <v>0.2</v>
      </c>
      <c r="AV658">
        <f ca="1">+AV669-$F668*AV668</f>
        <v>0</v>
      </c>
    </row>
    <row r="659" spans="2:48">
      <c r="B659" s="694" t="s">
        <v>1254</v>
      </c>
      <c r="C659" s="670"/>
      <c r="AV659">
        <f t="shared" ref="AV659" si="151">+LN(AV655)</f>
        <v>4.1271343850450917</v>
      </c>
    </row>
    <row r="660" spans="2:48">
      <c r="B660" t="s">
        <v>1255</v>
      </c>
      <c r="AV660">
        <f ca="1">+AV705</f>
        <v>-3.5000000000000003E-2</v>
      </c>
    </row>
    <row r="661" spans="2:48">
      <c r="B661" s="653" t="s">
        <v>1256</v>
      </c>
      <c r="AV661">
        <f ca="1">-$F668*AV668</f>
        <v>0</v>
      </c>
    </row>
    <row r="662" spans="2:48">
      <c r="B662" t="s">
        <v>1257</v>
      </c>
      <c r="AV662">
        <f t="shared" ref="AV662" ca="1" si="152">+AV660-AV663</f>
        <v>-3.5000000000000003E-2</v>
      </c>
    </row>
    <row r="663" spans="2:48">
      <c r="B663" t="s">
        <v>1258</v>
      </c>
      <c r="AV663">
        <f t="shared" ref="AV663" ca="1" si="153">+AV619</f>
        <v>0</v>
      </c>
    </row>
    <row r="664" spans="2:48">
      <c r="B664" t="s">
        <v>1259</v>
      </c>
      <c r="AV664">
        <v>2.5000000000000001E-2</v>
      </c>
    </row>
    <row r="665" spans="2:48">
      <c r="B665" t="s">
        <v>1260</v>
      </c>
      <c r="AV665">
        <f t="shared" ref="AV665" si="154">+AV664-AV666</f>
        <v>5.000000000000001E-3</v>
      </c>
    </row>
    <row r="666" spans="2:48">
      <c r="B666" s="695" t="s">
        <v>1261</v>
      </c>
      <c r="C666" s="658" t="s">
        <v>1262</v>
      </c>
      <c r="AV666">
        <v>0.02</v>
      </c>
    </row>
    <row r="667" spans="2:48">
      <c r="B667" s="695" t="s">
        <v>1263</v>
      </c>
      <c r="C667" s="696" t="s">
        <v>1264</v>
      </c>
      <c r="AV667">
        <v>0.03</v>
      </c>
    </row>
    <row r="668" spans="2:48">
      <c r="B668" t="s">
        <v>1265</v>
      </c>
      <c r="C668" s="675">
        <v>0.5</v>
      </c>
      <c r="AV668">
        <f ca="1">+AV660-AV664-AV667</f>
        <v>-0.09</v>
      </c>
    </row>
    <row r="669" spans="2:48">
      <c r="B669" t="s">
        <v>1266</v>
      </c>
      <c r="C669">
        <v>0.5</v>
      </c>
      <c r="AV669">
        <f t="shared" ref="AV669" si="155">+AU658*$F669+AW658*(1-$F669)</f>
        <v>0</v>
      </c>
    </row>
    <row r="670" spans="2:48">
      <c r="B670" s="535" t="s">
        <v>1267</v>
      </c>
      <c r="C670" s="697" t="s">
        <v>1151</v>
      </c>
      <c r="AV670">
        <f ca="1">+AV662-AV665-AV667</f>
        <v>-7.0000000000000007E-2</v>
      </c>
    </row>
    <row r="671" spans="2:48">
      <c r="B671"/>
    </row>
    <row r="672" spans="2:48" ht="15.6">
      <c r="B672" s="698" t="s">
        <v>1268</v>
      </c>
    </row>
    <row r="673" spans="2:48">
      <c r="B673" t="s">
        <v>1269</v>
      </c>
      <c r="C673" s="699" t="s">
        <v>1270</v>
      </c>
      <c r="AV673">
        <v>5.0000000000000001E-3</v>
      </c>
    </row>
    <row r="674" spans="2:48">
      <c r="B674" t="s">
        <v>1271</v>
      </c>
      <c r="C674" s="634" t="s">
        <v>1262</v>
      </c>
      <c r="AV674">
        <v>0.05</v>
      </c>
    </row>
    <row r="675" spans="2:48">
      <c r="B675" t="s">
        <v>1272</v>
      </c>
      <c r="AV675">
        <f>+AV13*0+AV666</f>
        <v>0.02</v>
      </c>
    </row>
    <row r="676" spans="2:48">
      <c r="B676" t="s">
        <v>1273</v>
      </c>
      <c r="AV676">
        <f t="shared" ref="AV676" si="156">+AV673+AV674-AV675</f>
        <v>3.5000000000000003E-2</v>
      </c>
    </row>
    <row r="677" spans="2:48">
      <c r="B677" s="216" t="s">
        <v>1274</v>
      </c>
      <c r="C677" s="642" t="s">
        <v>1275</v>
      </c>
    </row>
    <row r="678" spans="2:48">
      <c r="B678" t="s">
        <v>1276</v>
      </c>
      <c r="C678" s="535">
        <v>0.8</v>
      </c>
      <c r="AV678">
        <f t="shared" ref="AV678" si="157">+$F678*AU676+(1-$F678)*AV676</f>
        <v>3.5000000000000003E-2</v>
      </c>
    </row>
    <row r="679" spans="2:48">
      <c r="B679"/>
      <c r="C679" s="700" t="s">
        <v>1277</v>
      </c>
    </row>
    <row r="680" spans="2:48">
      <c r="B680" s="695" t="s">
        <v>1278</v>
      </c>
      <c r="C680" s="653">
        <v>0.8</v>
      </c>
      <c r="AV680">
        <f t="shared" ref="AV680" si="158">+AU680+AV678</f>
        <v>3.5000000000000003E-2</v>
      </c>
    </row>
    <row r="681" spans="2:48">
      <c r="B681" s="695"/>
      <c r="C681" s="653"/>
    </row>
    <row r="682" spans="2:48" ht="15.6">
      <c r="B682" s="701" t="s">
        <v>1279</v>
      </c>
      <c r="C682" s="702"/>
      <c r="AV682">
        <f t="shared" ref="AV682" ca="1" si="159">+$F658*AV658+$F680*AV680</f>
        <v>0</v>
      </c>
    </row>
    <row r="683" spans="2:48">
      <c r="B683" s="695" t="s">
        <v>1280</v>
      </c>
      <c r="AV683">
        <f ca="1">+AV682-AU682</f>
        <v>0</v>
      </c>
    </row>
    <row r="684" spans="2:48">
      <c r="B684" s="653" t="s">
        <v>1281</v>
      </c>
      <c r="AV684">
        <f t="shared" ref="AV684" si="160">+EXP(AV680)</f>
        <v>1.0356197087996233</v>
      </c>
    </row>
    <row r="685" spans="2:48">
      <c r="B685" s="695" t="s">
        <v>1282</v>
      </c>
      <c r="AV685">
        <f t="shared" ref="AV685" ca="1" si="161">+AV683+AV666-AV618</f>
        <v>0.02</v>
      </c>
    </row>
    <row r="686" spans="2:48">
      <c r="B686" s="653" t="s">
        <v>1283</v>
      </c>
      <c r="AV686">
        <f ca="1">+AU686*(1+AV685)</f>
        <v>0</v>
      </c>
    </row>
    <row r="687" spans="2:48">
      <c r="B687" s="653" t="s">
        <v>1284</v>
      </c>
      <c r="AV687">
        <f t="shared" ref="AV687" si="162">+AU687*(1+AV673)</f>
        <v>0</v>
      </c>
    </row>
    <row r="688" spans="2:48">
      <c r="B688" s="653" t="s">
        <v>1285</v>
      </c>
      <c r="AV688" t="e">
        <f t="shared" ref="AV688" ca="1" si="163">+LN(AV686/AV687)</f>
        <v>#DIV/0!</v>
      </c>
    </row>
    <row r="689" spans="2:48">
      <c r="B689" s="695" t="s">
        <v>1286</v>
      </c>
      <c r="AV689">
        <f ca="1">+AV452+AV683-AV618</f>
        <v>0</v>
      </c>
    </row>
    <row r="690" spans="2:48">
      <c r="B690" s="695" t="s">
        <v>1287</v>
      </c>
      <c r="AV690">
        <f ca="1">+AV476+AV683-AV618</f>
        <v>7.9079010811725817E-2</v>
      </c>
    </row>
    <row r="691" spans="2:48">
      <c r="B691" s="695"/>
    </row>
    <row r="692" spans="2:48">
      <c r="B692" s="620" t="s">
        <v>1288</v>
      </c>
    </row>
    <row r="693" spans="2:48">
      <c r="B693" s="703" t="s">
        <v>1289</v>
      </c>
    </row>
    <row r="694" spans="2:48">
      <c r="B694" s="704" t="s">
        <v>1290</v>
      </c>
    </row>
    <row r="695" spans="2:48">
      <c r="B695" s="703" t="s">
        <v>1291</v>
      </c>
    </row>
    <row r="696" spans="2:48">
      <c r="B696" s="703" t="s">
        <v>1292</v>
      </c>
    </row>
    <row r="697" spans="2:48">
      <c r="B697" s="703" t="s">
        <v>1293</v>
      </c>
    </row>
    <row r="698" spans="2:48">
      <c r="B698" s="705" t="s">
        <v>1294</v>
      </c>
    </row>
    <row r="699" spans="2:48">
      <c r="B699"/>
    </row>
    <row r="700" spans="2:48" ht="15.6">
      <c r="B700" s="593" t="s">
        <v>1295</v>
      </c>
      <c r="AV700">
        <f t="shared" ref="AV700" si="164">+AV$456</f>
        <v>0</v>
      </c>
    </row>
    <row r="701" spans="2:48">
      <c r="B701" s="216" t="s">
        <v>1296</v>
      </c>
    </row>
    <row r="702" spans="2:48">
      <c r="B702" s="706" t="s">
        <v>1297</v>
      </c>
      <c r="AV702">
        <f t="shared" ref="AV702" ca="1" si="165">+AV704-AV709</f>
        <v>-5.5000000000000007E-2</v>
      </c>
    </row>
    <row r="703" spans="2:48">
      <c r="B703" s="706" t="s">
        <v>1298</v>
      </c>
      <c r="AV703">
        <f ca="1">+AV705-AV708</f>
        <v>-5.5000000000000007E-2</v>
      </c>
    </row>
    <row r="704" spans="2:48">
      <c r="B704" s="707" t="s">
        <v>1299</v>
      </c>
      <c r="C704" s="708"/>
      <c r="AV704">
        <f ca="1">+AV705-AV715</f>
        <v>-3.5000000000000003E-2</v>
      </c>
    </row>
    <row r="705" spans="2:48" ht="15.6">
      <c r="B705" s="701" t="s">
        <v>1300</v>
      </c>
      <c r="C705" s="709" t="s">
        <v>1301</v>
      </c>
      <c r="AV705">
        <f ca="1">+$F707*AV707+(1-$F707)*(AV708+$F711*AV711+IF(AV713&lt;0,1.1,$F713)*AV713+$F718*AV718)+AV722</f>
        <v>-3.5000000000000003E-2</v>
      </c>
    </row>
    <row r="706" spans="2:48">
      <c r="B706" t="s">
        <v>1302</v>
      </c>
      <c r="C706" s="641" t="s">
        <v>1303</v>
      </c>
      <c r="AV706">
        <f t="shared" ref="AV706" si="166">+AV438</f>
        <v>0</v>
      </c>
    </row>
    <row r="707" spans="2:48">
      <c r="B707" t="s">
        <v>1304</v>
      </c>
      <c r="C707" s="710">
        <v>0.7</v>
      </c>
      <c r="AV707">
        <f>+AU706</f>
        <v>0</v>
      </c>
    </row>
    <row r="708" spans="2:48">
      <c r="B708" t="s">
        <v>1305</v>
      </c>
      <c r="C708" s="699" t="s">
        <v>1306</v>
      </c>
      <c r="AV708">
        <f t="shared" ref="AV708" si="167">+AV709+AV710</f>
        <v>0.02</v>
      </c>
    </row>
    <row r="709" spans="2:48">
      <c r="B709" t="s">
        <v>1307</v>
      </c>
      <c r="AV709">
        <v>0.02</v>
      </c>
    </row>
    <row r="710" spans="2:48">
      <c r="B710" t="s">
        <v>1308</v>
      </c>
      <c r="C710" s="710"/>
      <c r="AV710">
        <f t="shared" ref="AV710" si="168">+AW725</f>
        <v>0</v>
      </c>
    </row>
    <row r="711" spans="2:48">
      <c r="B711" t="s">
        <v>1309</v>
      </c>
      <c r="C711" s="710">
        <v>0.5</v>
      </c>
      <c r="AV711">
        <f t="shared" ref="AV711" si="169">+AV601</f>
        <v>-8.212885972234589E-2</v>
      </c>
    </row>
    <row r="712" spans="2:48">
      <c r="B712" s="653" t="s">
        <v>1310</v>
      </c>
      <c r="C712" s="710"/>
      <c r="AV712">
        <f>+(1-$F707)*$F711*AV711</f>
        <v>0</v>
      </c>
    </row>
    <row r="713" spans="2:48">
      <c r="B713" t="s">
        <v>1311</v>
      </c>
      <c r="C713" s="710">
        <v>2.1</v>
      </c>
      <c r="AV713">
        <f t="shared" ref="AV713" si="170">+(AV715-AV717)</f>
        <v>-0.05</v>
      </c>
    </row>
    <row r="714" spans="2:48">
      <c r="B714" s="653" t="s">
        <v>1312</v>
      </c>
      <c r="C714" s="710"/>
      <c r="AV714">
        <f>+(1-$F707)*IF(AV713&lt;0,1.1,$F713)*AV713</f>
        <v>-5.5000000000000007E-2</v>
      </c>
    </row>
    <row r="715" spans="2:48">
      <c r="B715" t="s">
        <v>1313</v>
      </c>
      <c r="C715" s="710"/>
      <c r="AV715">
        <f t="shared" ref="AV715" si="171">+AW618</f>
        <v>0</v>
      </c>
    </row>
    <row r="716" spans="2:48">
      <c r="B716" t="s">
        <v>1314</v>
      </c>
      <c r="C716" s="710"/>
    </row>
    <row r="717" spans="2:48">
      <c r="B717" t="s">
        <v>1315</v>
      </c>
      <c r="C717" s="710"/>
      <c r="AV717">
        <f t="shared" ref="AV717" si="172">+AV725</f>
        <v>0.05</v>
      </c>
    </row>
    <row r="718" spans="2:48">
      <c r="B718" t="s">
        <v>1316</v>
      </c>
      <c r="C718" s="710">
        <v>0.2</v>
      </c>
      <c r="AV718">
        <f t="shared" ref="AV718" ca="1" si="173">+AV720-AV721</f>
        <v>-3.5000000000000003E-2</v>
      </c>
    </row>
    <row r="719" spans="2:48">
      <c r="B719" s="653" t="s">
        <v>1317</v>
      </c>
      <c r="C719" s="710"/>
      <c r="AV719">
        <f ca="1">+(1-$F707)*$F718*AV718</f>
        <v>0</v>
      </c>
    </row>
    <row r="720" spans="2:48">
      <c r="B720" t="s">
        <v>1318</v>
      </c>
      <c r="C720" s="710"/>
      <c r="AV720">
        <f ca="1">+AV682</f>
        <v>0</v>
      </c>
    </row>
    <row r="721" spans="2:48">
      <c r="B721" t="s">
        <v>1319</v>
      </c>
      <c r="C721" s="710"/>
      <c r="AV721">
        <f t="shared" ref="AV721" si="174">+AV680</f>
        <v>3.5000000000000003E-2</v>
      </c>
    </row>
    <row r="722" spans="2:48">
      <c r="B722" t="s">
        <v>1320</v>
      </c>
      <c r="C722" s="710">
        <v>1</v>
      </c>
      <c r="AV722">
        <v>0</v>
      </c>
    </row>
    <row r="723" spans="2:48">
      <c r="B723"/>
      <c r="C723" s="710"/>
    </row>
    <row r="724" spans="2:48">
      <c r="B724"/>
      <c r="C724" s="534" t="s">
        <v>1321</v>
      </c>
    </row>
    <row r="725" spans="2:48">
      <c r="B725" s="216" t="s">
        <v>1322</v>
      </c>
      <c r="C725" s="653">
        <v>0.5</v>
      </c>
      <c r="AV725">
        <f t="shared" ref="AV725" si="175">+$F725*AU725+(1-$F725)*AV726</f>
        <v>0.05</v>
      </c>
    </row>
    <row r="726" spans="2:48">
      <c r="B726" t="s">
        <v>1323</v>
      </c>
      <c r="C726" s="653"/>
      <c r="AV726">
        <v>0.05</v>
      </c>
    </row>
    <row r="727" spans="2:48">
      <c r="B727" t="s">
        <v>1324</v>
      </c>
      <c r="C727" s="653"/>
    </row>
    <row r="728" spans="2:48">
      <c r="B728"/>
    </row>
    <row r="729" spans="2:48">
      <c r="B729" s="216" t="s">
        <v>1325</v>
      </c>
    </row>
    <row r="730" spans="2:48">
      <c r="B730" t="s">
        <v>1326</v>
      </c>
      <c r="C730" s="709" t="s">
        <v>1301</v>
      </c>
      <c r="AV730">
        <f t="shared" ref="AV730" ca="1" si="176">+AV705</f>
        <v>-3.5000000000000003E-2</v>
      </c>
    </row>
    <row r="731" spans="2:48">
      <c r="B731" s="670" t="s">
        <v>1327</v>
      </c>
      <c r="AV731">
        <f t="shared" ref="AV731" si="177">+AV438</f>
        <v>0</v>
      </c>
    </row>
    <row r="732" spans="2:48">
      <c r="B732" t="s">
        <v>1328</v>
      </c>
      <c r="AV732">
        <v>0.02</v>
      </c>
    </row>
    <row r="733" spans="2:48">
      <c r="B733" t="s">
        <v>1329</v>
      </c>
      <c r="AV733">
        <f ca="1">+AV730+AV732</f>
        <v>-1.5000000000000003E-2</v>
      </c>
    </row>
    <row r="734" spans="2:48">
      <c r="B734" s="216" t="s">
        <v>1330</v>
      </c>
      <c r="AV734">
        <f ca="1">+AV733-AW$738</f>
        <v>-1.5000000000000003E-2</v>
      </c>
    </row>
    <row r="735" spans="2:48">
      <c r="B735" t="s">
        <v>1331</v>
      </c>
      <c r="AV735">
        <v>0.09</v>
      </c>
    </row>
    <row r="736" spans="2:48">
      <c r="B736" t="s">
        <v>1332</v>
      </c>
      <c r="AV736">
        <f ca="1">+AV733+AV735</f>
        <v>7.4999999999999997E-2</v>
      </c>
    </row>
    <row r="737" spans="2:48">
      <c r="B737" s="216" t="s">
        <v>1333</v>
      </c>
      <c r="AV737">
        <f ca="1">+AV736-AW$738</f>
        <v>7.4999999999999997E-2</v>
      </c>
    </row>
    <row r="738" spans="2:48">
      <c r="B738" t="s">
        <v>1334</v>
      </c>
      <c r="C738" s="709" t="s">
        <v>1335</v>
      </c>
      <c r="AV738">
        <f ca="1">+AV618</f>
        <v>0</v>
      </c>
    </row>
    <row r="739" spans="2:48">
      <c r="B739"/>
    </row>
    <row r="740" spans="2:48">
      <c r="B740" s="216" t="s">
        <v>1336</v>
      </c>
    </row>
    <row r="741" spans="2:48" ht="15.6">
      <c r="B741" s="701" t="s">
        <v>1337</v>
      </c>
      <c r="C741" s="709" t="s">
        <v>1338</v>
      </c>
      <c r="AV741" t="e">
        <f t="shared" ref="AV741" ca="1" si="178">+$F744*AV744+(1-$F744)*($F746*AV746+$F753*(AV753-AU753)-AV751)</f>
        <v>#DIV/0!</v>
      </c>
    </row>
    <row r="742" spans="2:48">
      <c r="B742" t="s">
        <v>1339</v>
      </c>
      <c r="AV742" t="e">
        <f t="shared" ref="AV742" ca="1" si="179">+AV743/AU743-1</f>
        <v>#DIV/0!</v>
      </c>
    </row>
    <row r="743" spans="2:48">
      <c r="B743" s="695" t="s">
        <v>1340</v>
      </c>
      <c r="C743" s="642" t="s">
        <v>1169</v>
      </c>
      <c r="AV743" t="e">
        <f ca="1">+AU743*(1+AV741)</f>
        <v>#DIV/0!</v>
      </c>
    </row>
    <row r="744" spans="2:48">
      <c r="B744" t="s">
        <v>1341</v>
      </c>
      <c r="C744" s="535">
        <v>0.5</v>
      </c>
      <c r="AV744" t="e">
        <f>+AV745/AU745-1</f>
        <v>#DIV/0!</v>
      </c>
    </row>
    <row r="745" spans="2:48">
      <c r="B745" t="s">
        <v>1342</v>
      </c>
      <c r="AV745">
        <f t="shared" ref="AV745" si="180">+AU743</f>
        <v>0</v>
      </c>
    </row>
    <row r="746" spans="2:48">
      <c r="B746" t="s">
        <v>1343</v>
      </c>
      <c r="C746" s="535">
        <v>1</v>
      </c>
      <c r="AV746" t="e">
        <f t="shared" ref="AV746" ca="1" si="181">+AV747/AU747-1</f>
        <v>#DIV/0!</v>
      </c>
    </row>
    <row r="747" spans="2:48">
      <c r="B747" t="s">
        <v>1344</v>
      </c>
      <c r="AV747">
        <f t="shared" ref="AV747" ca="1" si="182">+AV748*AV750</f>
        <v>0</v>
      </c>
    </row>
    <row r="748" spans="2:48">
      <c r="B748" t="s">
        <v>1345</v>
      </c>
      <c r="AV748">
        <f t="shared" ref="AV748" si="183">+AV565</f>
        <v>877</v>
      </c>
    </row>
    <row r="749" spans="2:48">
      <c r="B749" t="s">
        <v>1346</v>
      </c>
      <c r="AV749">
        <f ca="1">+AV631</f>
        <v>0</v>
      </c>
    </row>
    <row r="750" spans="2:48">
      <c r="B750" t="s">
        <v>1347</v>
      </c>
      <c r="AV750">
        <f t="shared" ref="AV750" ca="1" si="184">+AU750*(1+AV749)</f>
        <v>0</v>
      </c>
    </row>
    <row r="751" spans="2:48">
      <c r="B751" t="s">
        <v>1348</v>
      </c>
      <c r="AV751">
        <f>+AV752</f>
        <v>-0.03</v>
      </c>
    </row>
    <row r="752" spans="2:48">
      <c r="B752" s="535" t="s">
        <v>1349</v>
      </c>
      <c r="AV752">
        <v>-0.03</v>
      </c>
    </row>
    <row r="753" spans="2:48">
      <c r="B753" t="s">
        <v>1350</v>
      </c>
      <c r="C753" s="535">
        <v>-0.05</v>
      </c>
      <c r="AV753">
        <f ca="1">+AV705</f>
        <v>-3.5000000000000003E-2</v>
      </c>
    </row>
    <row r="754" spans="2:48">
      <c r="B754"/>
    </row>
    <row r="755" spans="2:48">
      <c r="B755" s="216" t="s">
        <v>1351</v>
      </c>
    </row>
    <row r="756" spans="2:48">
      <c r="B756" t="s">
        <v>1352</v>
      </c>
      <c r="AV756" t="e">
        <f t="shared" ref="AV756" ca="1" si="185">+AV743/AV757</f>
        <v>#DIV/0!</v>
      </c>
    </row>
    <row r="757" spans="2:48">
      <c r="B757" t="s">
        <v>1353</v>
      </c>
      <c r="AV757">
        <f t="shared" ref="AV757" si="186">+AV425</f>
        <v>1.9743233788711485</v>
      </c>
    </row>
    <row r="758" spans="2:48">
      <c r="B758" t="s">
        <v>1354</v>
      </c>
      <c r="C758" s="534" t="s">
        <v>1262</v>
      </c>
      <c r="AV758">
        <f t="shared" ref="AV758" si="187">+AV384</f>
        <v>0</v>
      </c>
    </row>
    <row r="759" spans="2:48">
      <c r="B759" t="s">
        <v>1355</v>
      </c>
      <c r="C759" s="534" t="s">
        <v>1356</v>
      </c>
      <c r="AV759" t="e">
        <f t="shared" ref="AV759" ca="1" si="188">+AV743-AV758</f>
        <v>#DIV/0!</v>
      </c>
    </row>
    <row r="760" spans="2:48">
      <c r="B760"/>
    </row>
    <row r="761" spans="2:48">
      <c r="B761" s="534" t="s">
        <v>1357</v>
      </c>
    </row>
  </sheetData>
  <mergeCells count="2">
    <mergeCell ref="C7:C10"/>
    <mergeCell ref="C11:C13"/>
  </mergeCells>
  <pageMargins left="0.2" right="0.2" top="0.25" bottom="0.25" header="0.3" footer="0.3"/>
  <pageSetup scale="75" orientation="landscape" horizontalDpi="4294967294" verticalDpi="300" r:id="rId1"/>
  <ignoredErrors>
    <ignoredError sqref="AV743 AV745" formula="1"/>
    <ignoredError sqref="AV744"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93</xdr:col>
                <xdr:colOff>480060</xdr:colOff>
                <xdr:row>1</xdr:row>
                <xdr:rowOff>152400</xdr:rowOff>
              </from>
              <to>
                <xdr:col>95</xdr:col>
                <xdr:colOff>358140</xdr:colOff>
                <xdr:row>3</xdr:row>
                <xdr:rowOff>76200</xdr:rowOff>
              </to>
            </anchor>
          </controlPr>
        </control>
      </mc:Choice>
      <mc:Fallback>
        <control shapeId="3202"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1120"/>
  <sheetViews>
    <sheetView topLeftCell="A523" workbookViewId="0">
      <selection activeCell="D2" sqref="D2"/>
    </sheetView>
  </sheetViews>
  <sheetFormatPr defaultRowHeight="14.4"/>
  <cols>
    <col min="1" max="1" width="54.44140625" customWidth="1"/>
    <col min="2" max="2" width="57.5546875" customWidth="1"/>
    <col min="3" max="3" width="46" customWidth="1"/>
  </cols>
  <sheetData>
    <row r="2" spans="1:3">
      <c r="A2" s="78" t="s">
        <v>463</v>
      </c>
      <c r="B2" s="78" t="s">
        <v>463</v>
      </c>
      <c r="C2" s="386" t="s">
        <v>463</v>
      </c>
    </row>
    <row r="3" spans="1:3">
      <c r="A3" s="38" t="s">
        <v>464</v>
      </c>
      <c r="B3" s="38" t="s">
        <v>464</v>
      </c>
      <c r="C3" s="387" t="s">
        <v>464</v>
      </c>
    </row>
    <row r="4" spans="1:3" ht="15" thickBot="1">
      <c r="A4" s="38" t="s">
        <v>465</v>
      </c>
      <c r="B4" s="38" t="s">
        <v>465</v>
      </c>
      <c r="C4" s="387" t="s">
        <v>465</v>
      </c>
    </row>
    <row r="5" spans="1:3" ht="15" thickTop="1">
      <c r="A5" s="37" t="s">
        <v>466</v>
      </c>
      <c r="B5" s="37" t="s">
        <v>466</v>
      </c>
      <c r="C5" s="388" t="s">
        <v>466</v>
      </c>
    </row>
    <row r="6" spans="1:3">
      <c r="A6" s="38" t="s">
        <v>464</v>
      </c>
      <c r="B6" s="38" t="s">
        <v>464</v>
      </c>
      <c r="C6" s="387" t="s">
        <v>464</v>
      </c>
    </row>
    <row r="7" spans="1:3" ht="15" thickBot="1">
      <c r="A7" s="38" t="s">
        <v>465</v>
      </c>
      <c r="B7" s="38" t="s">
        <v>465</v>
      </c>
      <c r="C7" s="387" t="s">
        <v>465</v>
      </c>
    </row>
    <row r="8" spans="1:3" ht="15" thickTop="1">
      <c r="A8" s="37" t="s">
        <v>467</v>
      </c>
      <c r="B8" s="37" t="s">
        <v>467</v>
      </c>
      <c r="C8" s="388" t="s">
        <v>467</v>
      </c>
    </row>
    <row r="9" spans="1:3">
      <c r="A9" s="38" t="s">
        <v>204</v>
      </c>
      <c r="B9" s="38" t="s">
        <v>204</v>
      </c>
      <c r="C9" s="387" t="s">
        <v>204</v>
      </c>
    </row>
    <row r="10" spans="1:3">
      <c r="A10" s="39" t="s">
        <v>205</v>
      </c>
      <c r="B10" s="39" t="s">
        <v>205</v>
      </c>
      <c r="C10" s="389" t="s">
        <v>205</v>
      </c>
    </row>
    <row r="11" spans="1:3">
      <c r="A11" s="47" t="s">
        <v>468</v>
      </c>
      <c r="B11" s="47" t="s">
        <v>468</v>
      </c>
      <c r="C11" s="390" t="s">
        <v>468</v>
      </c>
    </row>
    <row r="12" spans="1:3">
      <c r="A12" s="41" t="s">
        <v>216</v>
      </c>
      <c r="B12" s="41" t="s">
        <v>216</v>
      </c>
      <c r="C12" s="391" t="s">
        <v>216</v>
      </c>
    </row>
    <row r="13" spans="1:3">
      <c r="A13" s="41" t="s">
        <v>217</v>
      </c>
      <c r="B13" s="41" t="s">
        <v>217</v>
      </c>
      <c r="C13" s="391" t="s">
        <v>217</v>
      </c>
    </row>
    <row r="14" spans="1:3">
      <c r="A14" s="42" t="s">
        <v>469</v>
      </c>
      <c r="B14" s="42" t="s">
        <v>469</v>
      </c>
      <c r="C14" s="392" t="s">
        <v>469</v>
      </c>
    </row>
    <row r="15" spans="1:3">
      <c r="A15" s="41" t="s">
        <v>470</v>
      </c>
      <c r="B15" s="41" t="s">
        <v>470</v>
      </c>
      <c r="C15" s="391" t="s">
        <v>470</v>
      </c>
    </row>
    <row r="16" spans="1:3">
      <c r="A16" s="41" t="s">
        <v>471</v>
      </c>
      <c r="B16" s="41" t="s">
        <v>471</v>
      </c>
      <c r="C16" s="391" t="s">
        <v>471</v>
      </c>
    </row>
    <row r="17" spans="1:3">
      <c r="A17" s="79" t="s">
        <v>472</v>
      </c>
      <c r="B17" s="79" t="s">
        <v>472</v>
      </c>
      <c r="C17" s="393" t="s">
        <v>472</v>
      </c>
    </row>
    <row r="18" spans="1:3">
      <c r="A18" s="41" t="s">
        <v>473</v>
      </c>
      <c r="B18" s="41" t="s">
        <v>473</v>
      </c>
      <c r="C18" s="391" t="s">
        <v>473</v>
      </c>
    </row>
    <row r="19" spans="1:3">
      <c r="A19" s="41" t="s">
        <v>204</v>
      </c>
      <c r="B19" s="41" t="s">
        <v>204</v>
      </c>
      <c r="C19" s="391" t="s">
        <v>204</v>
      </c>
    </row>
    <row r="20" spans="1:3">
      <c r="A20" s="41" t="s">
        <v>205</v>
      </c>
      <c r="B20" s="41" t="s">
        <v>205</v>
      </c>
      <c r="C20" s="391" t="s">
        <v>205</v>
      </c>
    </row>
    <row r="21" spans="1:3">
      <c r="A21" s="80" t="s">
        <v>468</v>
      </c>
      <c r="B21" s="80" t="s">
        <v>468</v>
      </c>
      <c r="C21" s="394" t="s">
        <v>468</v>
      </c>
    </row>
    <row r="22" spans="1:3">
      <c r="A22" s="16" t="s">
        <v>117</v>
      </c>
      <c r="B22" s="356" t="s">
        <v>117</v>
      </c>
      <c r="C22" s="395" t="s">
        <v>117</v>
      </c>
    </row>
    <row r="23" spans="1:3">
      <c r="A23" s="17" t="s">
        <v>118</v>
      </c>
      <c r="B23" s="357" t="s">
        <v>118</v>
      </c>
      <c r="C23" s="396" t="s">
        <v>118</v>
      </c>
    </row>
    <row r="24" spans="1:3">
      <c r="A24" s="18" t="s">
        <v>119</v>
      </c>
      <c r="B24" s="358" t="s">
        <v>119</v>
      </c>
      <c r="C24" s="397" t="s">
        <v>119</v>
      </c>
    </row>
    <row r="25" spans="1:3">
      <c r="A25" s="18" t="s">
        <v>120</v>
      </c>
      <c r="B25" s="358" t="s">
        <v>120</v>
      </c>
      <c r="C25" s="397" t="s">
        <v>120</v>
      </c>
    </row>
    <row r="26" spans="1:3">
      <c r="A26" s="19" t="s">
        <v>121</v>
      </c>
      <c r="B26" s="359" t="s">
        <v>121</v>
      </c>
      <c r="C26" s="398" t="s">
        <v>121</v>
      </c>
    </row>
    <row r="27" spans="1:3">
      <c r="A27" s="19" t="s">
        <v>122</v>
      </c>
      <c r="B27" s="359" t="s">
        <v>122</v>
      </c>
      <c r="C27" s="398" t="s">
        <v>122</v>
      </c>
    </row>
    <row r="28" spans="1:3">
      <c r="A28" s="19" t="s">
        <v>123</v>
      </c>
      <c r="B28" s="360" t="s">
        <v>123</v>
      </c>
      <c r="C28" s="399" t="s">
        <v>123</v>
      </c>
    </row>
    <row r="29" spans="1:3">
      <c r="A29" s="19" t="s">
        <v>124</v>
      </c>
      <c r="B29" s="359" t="s">
        <v>124</v>
      </c>
      <c r="C29" s="398" t="s">
        <v>124</v>
      </c>
    </row>
    <row r="30" spans="1:3">
      <c r="A30" s="19" t="s">
        <v>125</v>
      </c>
      <c r="B30" s="360" t="s">
        <v>125</v>
      </c>
      <c r="C30" s="399" t="s">
        <v>125</v>
      </c>
    </row>
    <row r="31" spans="1:3">
      <c r="A31" s="19" t="s">
        <v>126</v>
      </c>
      <c r="B31" s="359" t="s">
        <v>126</v>
      </c>
      <c r="C31" s="398" t="s">
        <v>126</v>
      </c>
    </row>
    <row r="32" spans="1:3">
      <c r="A32" s="18" t="s">
        <v>127</v>
      </c>
      <c r="B32" s="358" t="s">
        <v>127</v>
      </c>
      <c r="C32" s="397" t="s">
        <v>127</v>
      </c>
    </row>
    <row r="33" spans="1:3">
      <c r="A33" s="18" t="s">
        <v>120</v>
      </c>
      <c r="B33" s="358" t="s">
        <v>120</v>
      </c>
      <c r="C33" s="397" t="s">
        <v>120</v>
      </c>
    </row>
    <row r="34" spans="1:3">
      <c r="A34" s="19" t="s">
        <v>121</v>
      </c>
      <c r="B34" s="359" t="s">
        <v>121</v>
      </c>
      <c r="C34" s="398" t="s">
        <v>121</v>
      </c>
    </row>
    <row r="35" spans="1:3">
      <c r="A35" s="19" t="s">
        <v>122</v>
      </c>
      <c r="B35" s="359" t="s">
        <v>122</v>
      </c>
      <c r="C35" s="398" t="s">
        <v>122</v>
      </c>
    </row>
    <row r="36" spans="1:3">
      <c r="A36" s="19" t="s">
        <v>123</v>
      </c>
      <c r="B36" s="360" t="s">
        <v>123</v>
      </c>
      <c r="C36" s="399" t="s">
        <v>123</v>
      </c>
    </row>
    <row r="37" spans="1:3">
      <c r="A37" s="19" t="s">
        <v>124</v>
      </c>
      <c r="B37" s="359" t="s">
        <v>124</v>
      </c>
      <c r="C37" s="398" t="s">
        <v>124</v>
      </c>
    </row>
    <row r="38" spans="1:3">
      <c r="A38" s="19" t="s">
        <v>125</v>
      </c>
      <c r="B38" s="360" t="s">
        <v>125</v>
      </c>
      <c r="C38" s="399" t="s">
        <v>125</v>
      </c>
    </row>
    <row r="39" spans="1:3">
      <c r="A39" s="19" t="s">
        <v>126</v>
      </c>
      <c r="B39" s="359" t="s">
        <v>126</v>
      </c>
      <c r="C39" s="398" t="s">
        <v>126</v>
      </c>
    </row>
    <row r="40" spans="1:3">
      <c r="A40" s="18" t="s">
        <v>128</v>
      </c>
      <c r="B40" s="358" t="s">
        <v>128</v>
      </c>
      <c r="C40" s="397" t="s">
        <v>128</v>
      </c>
    </row>
    <row r="41" spans="1:3">
      <c r="A41" s="18" t="s">
        <v>120</v>
      </c>
      <c r="B41" s="358" t="s">
        <v>120</v>
      </c>
      <c r="C41" s="397" t="s">
        <v>120</v>
      </c>
    </row>
    <row r="42" spans="1:3">
      <c r="A42" s="19" t="s">
        <v>121</v>
      </c>
      <c r="B42" s="359" t="s">
        <v>121</v>
      </c>
      <c r="C42" s="398" t="s">
        <v>121</v>
      </c>
    </row>
    <row r="43" spans="1:3">
      <c r="A43" s="19" t="s">
        <v>122</v>
      </c>
      <c r="B43" s="359" t="s">
        <v>122</v>
      </c>
      <c r="C43" s="398" t="s">
        <v>122</v>
      </c>
    </row>
    <row r="44" spans="1:3">
      <c r="A44" s="19" t="s">
        <v>123</v>
      </c>
      <c r="B44" s="360" t="s">
        <v>123</v>
      </c>
      <c r="C44" s="399" t="s">
        <v>123</v>
      </c>
    </row>
    <row r="45" spans="1:3">
      <c r="A45" s="19" t="s">
        <v>124</v>
      </c>
      <c r="B45" s="359" t="s">
        <v>124</v>
      </c>
      <c r="C45" s="398" t="s">
        <v>124</v>
      </c>
    </row>
    <row r="46" spans="1:3">
      <c r="A46" s="18" t="s">
        <v>129</v>
      </c>
      <c r="B46" s="358" t="s">
        <v>129</v>
      </c>
      <c r="C46" s="397" t="s">
        <v>129</v>
      </c>
    </row>
    <row r="47" spans="1:3">
      <c r="A47" s="18" t="s">
        <v>120</v>
      </c>
      <c r="B47" s="358" t="s">
        <v>120</v>
      </c>
      <c r="C47" s="397" t="s">
        <v>120</v>
      </c>
    </row>
    <row r="48" spans="1:3">
      <c r="A48" s="19" t="s">
        <v>121</v>
      </c>
      <c r="B48" s="359" t="s">
        <v>121</v>
      </c>
      <c r="C48" s="398" t="s">
        <v>121</v>
      </c>
    </row>
    <row r="49" spans="1:3">
      <c r="A49" s="19" t="s">
        <v>122</v>
      </c>
      <c r="B49" s="359" t="s">
        <v>122</v>
      </c>
      <c r="C49" s="398" t="s">
        <v>122</v>
      </c>
    </row>
    <row r="50" spans="1:3">
      <c r="A50" s="19" t="s">
        <v>123</v>
      </c>
      <c r="B50" s="360" t="s">
        <v>123</v>
      </c>
      <c r="C50" s="399" t="s">
        <v>123</v>
      </c>
    </row>
    <row r="51" spans="1:3">
      <c r="A51" s="19" t="s">
        <v>124</v>
      </c>
      <c r="B51" s="359" t="s">
        <v>124</v>
      </c>
      <c r="C51" s="398" t="s">
        <v>124</v>
      </c>
    </row>
    <row r="52" spans="1:3">
      <c r="A52" s="19" t="s">
        <v>125</v>
      </c>
      <c r="B52" s="360" t="s">
        <v>125</v>
      </c>
      <c r="C52" s="399" t="s">
        <v>125</v>
      </c>
    </row>
    <row r="53" spans="1:3">
      <c r="A53" s="19" t="s">
        <v>126</v>
      </c>
      <c r="B53" s="359" t="s">
        <v>126</v>
      </c>
      <c r="C53" s="398" t="s">
        <v>126</v>
      </c>
    </row>
    <row r="54" spans="1:3">
      <c r="A54" s="18" t="s">
        <v>130</v>
      </c>
      <c r="B54" s="358" t="s">
        <v>130</v>
      </c>
      <c r="C54" s="397" t="s">
        <v>130</v>
      </c>
    </row>
    <row r="55" spans="1:3">
      <c r="A55" s="18" t="s">
        <v>120</v>
      </c>
      <c r="B55" s="358" t="s">
        <v>120</v>
      </c>
      <c r="C55" s="397" t="s">
        <v>120</v>
      </c>
    </row>
    <row r="56" spans="1:3">
      <c r="A56" s="19" t="s">
        <v>121</v>
      </c>
      <c r="B56" s="359" t="s">
        <v>121</v>
      </c>
      <c r="C56" s="398" t="s">
        <v>121</v>
      </c>
    </row>
    <row r="57" spans="1:3">
      <c r="A57" s="19" t="s">
        <v>122</v>
      </c>
      <c r="B57" s="359" t="s">
        <v>122</v>
      </c>
      <c r="C57" s="398" t="s">
        <v>122</v>
      </c>
    </row>
    <row r="58" spans="1:3">
      <c r="A58" s="19" t="s">
        <v>123</v>
      </c>
      <c r="B58" s="360" t="s">
        <v>123</v>
      </c>
      <c r="C58" s="399" t="s">
        <v>123</v>
      </c>
    </row>
    <row r="59" spans="1:3">
      <c r="A59" s="19" t="s">
        <v>124</v>
      </c>
      <c r="B59" s="359" t="s">
        <v>124</v>
      </c>
      <c r="C59" s="398" t="s">
        <v>124</v>
      </c>
    </row>
    <row r="60" spans="1:3">
      <c r="A60" s="19" t="s">
        <v>125</v>
      </c>
      <c r="B60" s="360" t="s">
        <v>125</v>
      </c>
      <c r="C60" s="399" t="s">
        <v>125</v>
      </c>
    </row>
    <row r="61" spans="1:3">
      <c r="A61" s="19" t="s">
        <v>126</v>
      </c>
      <c r="B61" s="359" t="s">
        <v>126</v>
      </c>
      <c r="C61" s="398" t="s">
        <v>126</v>
      </c>
    </row>
    <row r="62" spans="1:3">
      <c r="A62" s="18" t="s">
        <v>131</v>
      </c>
      <c r="B62" s="358" t="s">
        <v>131</v>
      </c>
      <c r="C62" s="397" t="s">
        <v>131</v>
      </c>
    </row>
    <row r="63" spans="1:3">
      <c r="A63" s="18" t="s">
        <v>120</v>
      </c>
      <c r="B63" s="358" t="s">
        <v>120</v>
      </c>
      <c r="C63" s="397" t="s">
        <v>120</v>
      </c>
    </row>
    <row r="64" spans="1:3">
      <c r="A64" s="19" t="s">
        <v>121</v>
      </c>
      <c r="B64" s="359" t="s">
        <v>121</v>
      </c>
      <c r="C64" s="398" t="s">
        <v>121</v>
      </c>
    </row>
    <row r="65" spans="1:3">
      <c r="A65" s="19" t="s">
        <v>122</v>
      </c>
      <c r="B65" s="359" t="s">
        <v>122</v>
      </c>
      <c r="C65" s="398" t="s">
        <v>122</v>
      </c>
    </row>
    <row r="66" spans="1:3">
      <c r="A66" s="19" t="s">
        <v>123</v>
      </c>
      <c r="B66" s="360" t="s">
        <v>123</v>
      </c>
      <c r="C66" s="399" t="s">
        <v>123</v>
      </c>
    </row>
    <row r="67" spans="1:3">
      <c r="A67" s="19" t="s">
        <v>124</v>
      </c>
      <c r="B67" s="359" t="s">
        <v>124</v>
      </c>
      <c r="C67" s="398" t="s">
        <v>124</v>
      </c>
    </row>
    <row r="68" spans="1:3">
      <c r="A68" s="19" t="s">
        <v>125</v>
      </c>
      <c r="B68" s="360" t="s">
        <v>125</v>
      </c>
      <c r="C68" s="399" t="s">
        <v>125</v>
      </c>
    </row>
    <row r="69" spans="1:3">
      <c r="A69" s="19" t="s">
        <v>126</v>
      </c>
      <c r="B69" s="359" t="s">
        <v>126</v>
      </c>
      <c r="C69" s="398" t="s">
        <v>126</v>
      </c>
    </row>
    <row r="70" spans="1:3">
      <c r="A70" s="18" t="s">
        <v>132</v>
      </c>
      <c r="B70" s="358" t="s">
        <v>132</v>
      </c>
      <c r="C70" s="397" t="s">
        <v>132</v>
      </c>
    </row>
    <row r="71" spans="1:3">
      <c r="A71" s="18" t="s">
        <v>120</v>
      </c>
      <c r="B71" s="358" t="s">
        <v>120</v>
      </c>
      <c r="C71" s="397" t="s">
        <v>120</v>
      </c>
    </row>
    <row r="72" spans="1:3">
      <c r="A72" s="19" t="s">
        <v>121</v>
      </c>
      <c r="B72" s="359" t="s">
        <v>121</v>
      </c>
      <c r="C72" s="398" t="s">
        <v>121</v>
      </c>
    </row>
    <row r="73" spans="1:3">
      <c r="A73" s="19" t="s">
        <v>122</v>
      </c>
      <c r="B73" s="359" t="s">
        <v>122</v>
      </c>
      <c r="C73" s="398" t="s">
        <v>122</v>
      </c>
    </row>
    <row r="74" spans="1:3">
      <c r="A74" s="19" t="s">
        <v>123</v>
      </c>
      <c r="B74" s="360" t="s">
        <v>123</v>
      </c>
      <c r="C74" s="399" t="s">
        <v>123</v>
      </c>
    </row>
    <row r="75" spans="1:3">
      <c r="A75" s="19" t="s">
        <v>124</v>
      </c>
      <c r="B75" s="359" t="s">
        <v>124</v>
      </c>
      <c r="C75" s="398" t="s">
        <v>124</v>
      </c>
    </row>
    <row r="76" spans="1:3">
      <c r="A76" s="19" t="s">
        <v>125</v>
      </c>
      <c r="B76" s="360" t="s">
        <v>125</v>
      </c>
      <c r="C76" s="399" t="s">
        <v>125</v>
      </c>
    </row>
    <row r="77" spans="1:3">
      <c r="A77" s="19" t="s">
        <v>126</v>
      </c>
      <c r="B77" s="359" t="s">
        <v>126</v>
      </c>
      <c r="C77" s="398" t="s">
        <v>126</v>
      </c>
    </row>
    <row r="78" spans="1:3">
      <c r="A78" s="18" t="s">
        <v>133</v>
      </c>
      <c r="B78" s="358" t="s">
        <v>133</v>
      </c>
      <c r="C78" s="397" t="s">
        <v>133</v>
      </c>
    </row>
    <row r="79" spans="1:3">
      <c r="A79" s="18" t="s">
        <v>120</v>
      </c>
      <c r="B79" s="358" t="s">
        <v>120</v>
      </c>
      <c r="C79" s="397" t="s">
        <v>120</v>
      </c>
    </row>
    <row r="80" spans="1:3">
      <c r="A80" s="19" t="s">
        <v>121</v>
      </c>
      <c r="B80" s="359" t="s">
        <v>121</v>
      </c>
      <c r="C80" s="398" t="s">
        <v>121</v>
      </c>
    </row>
    <row r="81" spans="1:3">
      <c r="A81" s="19" t="s">
        <v>122</v>
      </c>
      <c r="B81" s="359" t="s">
        <v>122</v>
      </c>
      <c r="C81" s="398" t="s">
        <v>122</v>
      </c>
    </row>
    <row r="82" spans="1:3">
      <c r="A82" s="19" t="s">
        <v>123</v>
      </c>
      <c r="B82" s="360" t="s">
        <v>123</v>
      </c>
      <c r="C82" s="399" t="s">
        <v>123</v>
      </c>
    </row>
    <row r="83" spans="1:3">
      <c r="A83" s="19" t="s">
        <v>124</v>
      </c>
      <c r="B83" s="359" t="s">
        <v>124</v>
      </c>
      <c r="C83" s="398" t="s">
        <v>124</v>
      </c>
    </row>
    <row r="84" spans="1:3">
      <c r="A84" s="19" t="s">
        <v>125</v>
      </c>
      <c r="B84" s="360" t="s">
        <v>125</v>
      </c>
      <c r="C84" s="399" t="s">
        <v>125</v>
      </c>
    </row>
    <row r="85" spans="1:3">
      <c r="A85" s="19" t="s">
        <v>126</v>
      </c>
      <c r="B85" s="359" t="s">
        <v>126</v>
      </c>
      <c r="C85" s="398" t="s">
        <v>126</v>
      </c>
    </row>
    <row r="86" spans="1:3">
      <c r="A86" s="18" t="s">
        <v>134</v>
      </c>
      <c r="B86" s="358" t="s">
        <v>134</v>
      </c>
      <c r="C86" s="397" t="s">
        <v>134</v>
      </c>
    </row>
    <row r="87" spans="1:3">
      <c r="A87" s="18" t="s">
        <v>120</v>
      </c>
      <c r="B87" s="358" t="s">
        <v>120</v>
      </c>
      <c r="C87" s="397" t="s">
        <v>120</v>
      </c>
    </row>
    <row r="88" spans="1:3">
      <c r="A88" s="19" t="s">
        <v>121</v>
      </c>
      <c r="B88" s="359" t="s">
        <v>121</v>
      </c>
      <c r="C88" s="398" t="s">
        <v>121</v>
      </c>
    </row>
    <row r="89" spans="1:3">
      <c r="A89" s="19" t="s">
        <v>122</v>
      </c>
      <c r="B89" s="359" t="s">
        <v>122</v>
      </c>
      <c r="C89" s="398" t="s">
        <v>122</v>
      </c>
    </row>
    <row r="90" spans="1:3">
      <c r="A90" s="18" t="s">
        <v>135</v>
      </c>
      <c r="B90" s="358" t="s">
        <v>135</v>
      </c>
      <c r="C90" s="397" t="s">
        <v>135</v>
      </c>
    </row>
    <row r="91" spans="1:3">
      <c r="A91" s="19" t="s">
        <v>121</v>
      </c>
      <c r="B91" s="359" t="s">
        <v>121</v>
      </c>
      <c r="C91" s="398" t="s">
        <v>121</v>
      </c>
    </row>
    <row r="92" spans="1:3">
      <c r="A92" s="19" t="s">
        <v>122</v>
      </c>
      <c r="B92" s="359" t="s">
        <v>122</v>
      </c>
      <c r="C92" s="398" t="s">
        <v>122</v>
      </c>
    </row>
    <row r="93" spans="1:3">
      <c r="A93" s="19" t="s">
        <v>123</v>
      </c>
      <c r="B93" s="360" t="s">
        <v>123</v>
      </c>
      <c r="C93" s="399" t="s">
        <v>123</v>
      </c>
    </row>
    <row r="94" spans="1:3">
      <c r="A94" s="19" t="s">
        <v>124</v>
      </c>
      <c r="B94" s="359" t="s">
        <v>124</v>
      </c>
      <c r="C94" s="398" t="s">
        <v>124</v>
      </c>
    </row>
    <row r="95" spans="1:3">
      <c r="A95" s="19" t="s">
        <v>136</v>
      </c>
      <c r="B95" s="359" t="s">
        <v>136</v>
      </c>
      <c r="C95" s="398" t="s">
        <v>136</v>
      </c>
    </row>
    <row r="96" spans="1:3">
      <c r="A96" s="19" t="s">
        <v>126</v>
      </c>
      <c r="B96" s="359" t="s">
        <v>126</v>
      </c>
      <c r="C96" s="398" t="s">
        <v>126</v>
      </c>
    </row>
    <row r="97" spans="1:3">
      <c r="A97" s="331" t="s">
        <v>769</v>
      </c>
      <c r="B97" s="361" t="s">
        <v>769</v>
      </c>
      <c r="C97" s="361" t="s">
        <v>769</v>
      </c>
    </row>
    <row r="98" spans="1:3">
      <c r="A98" s="331" t="s">
        <v>770</v>
      </c>
      <c r="B98" s="361" t="s">
        <v>770</v>
      </c>
      <c r="C98" s="361" t="s">
        <v>770</v>
      </c>
    </row>
    <row r="99" spans="1:3">
      <c r="A99" s="331" t="s">
        <v>771</v>
      </c>
      <c r="B99" s="361" t="s">
        <v>771</v>
      </c>
      <c r="C99" s="361" t="s">
        <v>771</v>
      </c>
    </row>
    <row r="100" spans="1:3">
      <c r="A100" s="18" t="s">
        <v>168</v>
      </c>
      <c r="B100" s="358" t="s">
        <v>168</v>
      </c>
      <c r="C100" s="397" t="s">
        <v>809</v>
      </c>
    </row>
    <row r="101" spans="1:3">
      <c r="A101" s="19" t="s">
        <v>121</v>
      </c>
      <c r="B101" s="359" t="s">
        <v>121</v>
      </c>
      <c r="C101" s="398" t="s">
        <v>121</v>
      </c>
    </row>
    <row r="102" spans="1:3">
      <c r="A102" s="19" t="s">
        <v>122</v>
      </c>
      <c r="B102" s="359" t="s">
        <v>122</v>
      </c>
      <c r="C102" s="398" t="s">
        <v>122</v>
      </c>
    </row>
    <row r="103" spans="1:3">
      <c r="A103" s="19" t="s">
        <v>123</v>
      </c>
      <c r="B103" s="360" t="s">
        <v>123</v>
      </c>
      <c r="C103" s="399" t="s">
        <v>123</v>
      </c>
    </row>
    <row r="104" spans="1:3">
      <c r="A104" s="19" t="s">
        <v>124</v>
      </c>
      <c r="B104" s="360" t="s">
        <v>124</v>
      </c>
      <c r="C104" s="400" t="s">
        <v>124</v>
      </c>
    </row>
    <row r="105" spans="1:3">
      <c r="A105" s="19" t="s">
        <v>136</v>
      </c>
      <c r="B105" s="359" t="s">
        <v>136</v>
      </c>
      <c r="C105" s="398" t="s">
        <v>136</v>
      </c>
    </row>
    <row r="106" spans="1:3">
      <c r="A106" s="19" t="s">
        <v>126</v>
      </c>
      <c r="B106" s="359" t="s">
        <v>126</v>
      </c>
      <c r="C106" s="398" t="s">
        <v>126</v>
      </c>
    </row>
    <row r="107" spans="1:3">
      <c r="A107" s="18" t="s">
        <v>169</v>
      </c>
      <c r="B107" s="358" t="s">
        <v>169</v>
      </c>
      <c r="C107" s="397" t="s">
        <v>810</v>
      </c>
    </row>
    <row r="108" spans="1:3">
      <c r="A108" s="19" t="s">
        <v>137</v>
      </c>
      <c r="B108" s="359" t="s">
        <v>137</v>
      </c>
      <c r="C108" s="398" t="s">
        <v>137</v>
      </c>
    </row>
    <row r="109" spans="1:3">
      <c r="A109" s="19" t="s">
        <v>138</v>
      </c>
      <c r="B109" s="359" t="s">
        <v>138</v>
      </c>
      <c r="C109" s="398" t="s">
        <v>138</v>
      </c>
    </row>
    <row r="110" spans="1:3">
      <c r="A110" s="19" t="s">
        <v>139</v>
      </c>
      <c r="B110" s="359" t="s">
        <v>139</v>
      </c>
      <c r="C110" s="398" t="s">
        <v>139</v>
      </c>
    </row>
    <row r="111" spans="1:3">
      <c r="A111" s="19" t="s">
        <v>140</v>
      </c>
      <c r="B111" s="359" t="s">
        <v>140</v>
      </c>
      <c r="C111" s="398" t="s">
        <v>140</v>
      </c>
    </row>
    <row r="112" spans="1:3">
      <c r="A112" s="18" t="s">
        <v>170</v>
      </c>
      <c r="B112" s="358" t="s">
        <v>170</v>
      </c>
      <c r="C112" s="397" t="s">
        <v>811</v>
      </c>
    </row>
    <row r="113" spans="1:3">
      <c r="A113" s="19" t="s">
        <v>137</v>
      </c>
      <c r="B113" s="359" t="s">
        <v>137</v>
      </c>
      <c r="C113" s="398" t="s">
        <v>137</v>
      </c>
    </row>
    <row r="114" spans="1:3">
      <c r="A114" s="19" t="s">
        <v>138</v>
      </c>
      <c r="B114" s="359" t="s">
        <v>138</v>
      </c>
      <c r="C114" s="398" t="s">
        <v>138</v>
      </c>
    </row>
    <row r="115" spans="1:3">
      <c r="A115" s="19" t="s">
        <v>139</v>
      </c>
      <c r="B115" s="359" t="s">
        <v>139</v>
      </c>
      <c r="C115" s="398" t="s">
        <v>139</v>
      </c>
    </row>
    <row r="116" spans="1:3">
      <c r="A116" s="19" t="s">
        <v>140</v>
      </c>
      <c r="B116" s="359" t="s">
        <v>140</v>
      </c>
      <c r="C116" s="398" t="s">
        <v>140</v>
      </c>
    </row>
    <row r="117" spans="1:3">
      <c r="A117" s="20" t="s">
        <v>141</v>
      </c>
      <c r="B117" s="362" t="s">
        <v>141</v>
      </c>
      <c r="C117" s="401" t="s">
        <v>141</v>
      </c>
    </row>
    <row r="118" spans="1:3">
      <c r="A118" s="21" t="s">
        <v>171</v>
      </c>
      <c r="B118" s="363" t="s">
        <v>171</v>
      </c>
      <c r="C118" s="402" t="s">
        <v>812</v>
      </c>
    </row>
    <row r="119" spans="1:3">
      <c r="A119" s="21" t="s">
        <v>172</v>
      </c>
      <c r="B119" s="363" t="s">
        <v>172</v>
      </c>
      <c r="C119" s="402" t="s">
        <v>142</v>
      </c>
    </row>
    <row r="120" spans="1:3">
      <c r="A120" s="21" t="s">
        <v>173</v>
      </c>
      <c r="B120" s="363" t="s">
        <v>173</v>
      </c>
      <c r="C120" s="402" t="s">
        <v>813</v>
      </c>
    </row>
    <row r="121" spans="1:3">
      <c r="A121" s="19" t="s">
        <v>174</v>
      </c>
      <c r="B121" s="359" t="s">
        <v>174</v>
      </c>
      <c r="C121" s="398" t="s">
        <v>814</v>
      </c>
    </row>
    <row r="122" spans="1:3">
      <c r="A122" s="19" t="s">
        <v>175</v>
      </c>
      <c r="B122" s="359" t="s">
        <v>175</v>
      </c>
      <c r="C122" s="398" t="s">
        <v>815</v>
      </c>
    </row>
    <row r="123" spans="1:3">
      <c r="A123" s="19" t="s">
        <v>176</v>
      </c>
      <c r="B123" s="359" t="s">
        <v>176</v>
      </c>
      <c r="C123" s="398" t="s">
        <v>816</v>
      </c>
    </row>
    <row r="124" spans="1:3">
      <c r="A124" s="19" t="s">
        <v>177</v>
      </c>
      <c r="B124" s="359" t="s">
        <v>177</v>
      </c>
      <c r="C124" s="398" t="s">
        <v>817</v>
      </c>
    </row>
    <row r="125" spans="1:3">
      <c r="A125" s="19" t="s">
        <v>178</v>
      </c>
      <c r="B125" s="359" t="s">
        <v>178</v>
      </c>
      <c r="C125" s="398" t="s">
        <v>818</v>
      </c>
    </row>
    <row r="126" spans="1:3">
      <c r="A126" s="19" t="s">
        <v>179</v>
      </c>
      <c r="B126" s="359" t="s">
        <v>179</v>
      </c>
      <c r="C126" s="403" t="s">
        <v>819</v>
      </c>
    </row>
    <row r="127" spans="1:3">
      <c r="A127" s="21" t="s">
        <v>180</v>
      </c>
      <c r="B127" s="363" t="s">
        <v>180</v>
      </c>
      <c r="C127" s="402" t="s">
        <v>820</v>
      </c>
    </row>
    <row r="128" spans="1:3">
      <c r="A128" s="21" t="s">
        <v>181</v>
      </c>
      <c r="B128" s="363" t="s">
        <v>181</v>
      </c>
      <c r="C128" s="402" t="s">
        <v>821</v>
      </c>
    </row>
    <row r="129" spans="1:3">
      <c r="A129" s="21" t="s">
        <v>182</v>
      </c>
      <c r="B129" s="363" t="s">
        <v>182</v>
      </c>
      <c r="C129" s="402" t="s">
        <v>143</v>
      </c>
    </row>
    <row r="130" spans="1:3">
      <c r="A130" s="22" t="s">
        <v>183</v>
      </c>
      <c r="B130" s="364" t="s">
        <v>183</v>
      </c>
      <c r="C130" s="404" t="s">
        <v>183</v>
      </c>
    </row>
    <row r="131" spans="1:3">
      <c r="A131" s="23" t="s">
        <v>184</v>
      </c>
      <c r="B131" s="365" t="s">
        <v>184</v>
      </c>
      <c r="C131" s="405" t="s">
        <v>184</v>
      </c>
    </row>
    <row r="132" spans="1:3">
      <c r="A132" s="23" t="s">
        <v>774</v>
      </c>
      <c r="B132" s="365" t="s">
        <v>774</v>
      </c>
      <c r="C132" s="405" t="s">
        <v>642</v>
      </c>
    </row>
    <row r="133" spans="1:3">
      <c r="A133" s="23" t="s">
        <v>185</v>
      </c>
      <c r="B133" s="365" t="s">
        <v>185</v>
      </c>
      <c r="C133" s="405" t="s">
        <v>185</v>
      </c>
    </row>
    <row r="134" spans="1:3">
      <c r="A134" s="23" t="s">
        <v>775</v>
      </c>
      <c r="B134" s="365" t="s">
        <v>775</v>
      </c>
      <c r="C134" s="405" t="s">
        <v>643</v>
      </c>
    </row>
    <row r="135" spans="1:3">
      <c r="A135" s="23" t="s">
        <v>186</v>
      </c>
      <c r="B135" s="365" t="s">
        <v>186</v>
      </c>
      <c r="C135" s="405" t="s">
        <v>186</v>
      </c>
    </row>
    <row r="136" spans="1:3">
      <c r="A136" s="24" t="s">
        <v>776</v>
      </c>
      <c r="B136" s="366" t="s">
        <v>776</v>
      </c>
      <c r="C136" s="406" t="s">
        <v>644</v>
      </c>
    </row>
    <row r="137" spans="1:3">
      <c r="A137" s="23" t="s">
        <v>187</v>
      </c>
      <c r="B137" s="365" t="s">
        <v>187</v>
      </c>
      <c r="C137" s="405" t="s">
        <v>187</v>
      </c>
    </row>
    <row r="138" spans="1:3">
      <c r="A138" s="25" t="s">
        <v>777</v>
      </c>
      <c r="B138" s="367" t="s">
        <v>777</v>
      </c>
      <c r="C138" s="407" t="s">
        <v>645</v>
      </c>
    </row>
    <row r="139" spans="1:3">
      <c r="A139" s="332" t="s">
        <v>646</v>
      </c>
      <c r="B139" s="368" t="s">
        <v>646</v>
      </c>
      <c r="C139" s="368" t="s">
        <v>646</v>
      </c>
    </row>
    <row r="140" spans="1:3">
      <c r="A140" s="26" t="s">
        <v>144</v>
      </c>
      <c r="B140" s="369" t="s">
        <v>144</v>
      </c>
      <c r="C140" s="368" t="s">
        <v>144</v>
      </c>
    </row>
    <row r="141" spans="1:3">
      <c r="A141" s="18" t="s">
        <v>145</v>
      </c>
      <c r="B141" s="358" t="s">
        <v>145</v>
      </c>
      <c r="C141" s="397" t="s">
        <v>145</v>
      </c>
    </row>
    <row r="142" spans="1:3">
      <c r="A142" s="18" t="s">
        <v>120</v>
      </c>
      <c r="B142" s="358" t="s">
        <v>120</v>
      </c>
      <c r="C142" s="397" t="s">
        <v>120</v>
      </c>
    </row>
    <row r="143" spans="1:3">
      <c r="A143" s="19" t="s">
        <v>146</v>
      </c>
      <c r="B143" s="359" t="s">
        <v>146</v>
      </c>
      <c r="C143" s="398" t="s">
        <v>146</v>
      </c>
    </row>
    <row r="144" spans="1:3">
      <c r="A144" s="19" t="s">
        <v>122</v>
      </c>
      <c r="B144" s="359" t="s">
        <v>122</v>
      </c>
      <c r="C144" s="398" t="s">
        <v>122</v>
      </c>
    </row>
    <row r="145" spans="1:3">
      <c r="A145" s="19" t="s">
        <v>147</v>
      </c>
      <c r="B145" s="360" t="s">
        <v>147</v>
      </c>
      <c r="C145" s="399" t="s">
        <v>147</v>
      </c>
    </row>
    <row r="146" spans="1:3">
      <c r="A146" s="19" t="s">
        <v>124</v>
      </c>
      <c r="B146" s="359" t="s">
        <v>124</v>
      </c>
      <c r="C146" s="398" t="s">
        <v>124</v>
      </c>
    </row>
    <row r="147" spans="1:3">
      <c r="A147" s="19" t="s">
        <v>125</v>
      </c>
      <c r="B147" s="360" t="s">
        <v>125</v>
      </c>
      <c r="C147" s="399" t="s">
        <v>125</v>
      </c>
    </row>
    <row r="148" spans="1:3">
      <c r="A148" s="19" t="s">
        <v>126</v>
      </c>
      <c r="B148" s="359" t="s">
        <v>126</v>
      </c>
      <c r="C148" s="398" t="s">
        <v>126</v>
      </c>
    </row>
    <row r="149" spans="1:3">
      <c r="A149" s="18" t="s">
        <v>148</v>
      </c>
      <c r="B149" s="358" t="s">
        <v>148</v>
      </c>
      <c r="C149" s="397" t="s">
        <v>148</v>
      </c>
    </row>
    <row r="150" spans="1:3">
      <c r="A150" s="18" t="s">
        <v>120</v>
      </c>
      <c r="B150" s="358" t="s">
        <v>120</v>
      </c>
      <c r="C150" s="397" t="s">
        <v>120</v>
      </c>
    </row>
    <row r="151" spans="1:3">
      <c r="A151" s="19" t="s">
        <v>146</v>
      </c>
      <c r="B151" s="359" t="s">
        <v>146</v>
      </c>
      <c r="C151" s="398" t="s">
        <v>146</v>
      </c>
    </row>
    <row r="152" spans="1:3">
      <c r="A152" s="19" t="s">
        <v>122</v>
      </c>
      <c r="B152" s="359" t="s">
        <v>122</v>
      </c>
      <c r="C152" s="398" t="s">
        <v>122</v>
      </c>
    </row>
    <row r="153" spans="1:3">
      <c r="A153" s="19" t="s">
        <v>147</v>
      </c>
      <c r="B153" s="360" t="s">
        <v>147</v>
      </c>
      <c r="C153" s="399" t="s">
        <v>147</v>
      </c>
    </row>
    <row r="154" spans="1:3">
      <c r="A154" s="19" t="s">
        <v>124</v>
      </c>
      <c r="B154" s="359" t="s">
        <v>124</v>
      </c>
      <c r="C154" s="398" t="s">
        <v>124</v>
      </c>
    </row>
    <row r="155" spans="1:3">
      <c r="A155" s="19" t="s">
        <v>125</v>
      </c>
      <c r="B155" s="360" t="s">
        <v>125</v>
      </c>
      <c r="C155" s="399" t="s">
        <v>125</v>
      </c>
    </row>
    <row r="156" spans="1:3">
      <c r="A156" s="19" t="s">
        <v>126</v>
      </c>
      <c r="B156" s="359" t="s">
        <v>126</v>
      </c>
      <c r="C156" s="398" t="s">
        <v>126</v>
      </c>
    </row>
    <row r="157" spans="1:3">
      <c r="A157" s="18" t="s">
        <v>149</v>
      </c>
      <c r="B157" s="358" t="s">
        <v>149</v>
      </c>
      <c r="C157" s="397" t="s">
        <v>149</v>
      </c>
    </row>
    <row r="158" spans="1:3">
      <c r="A158" s="18" t="s">
        <v>120</v>
      </c>
      <c r="B158" s="358" t="s">
        <v>120</v>
      </c>
      <c r="C158" s="397" t="s">
        <v>120</v>
      </c>
    </row>
    <row r="159" spans="1:3">
      <c r="A159" s="19" t="s">
        <v>146</v>
      </c>
      <c r="B159" s="359" t="s">
        <v>146</v>
      </c>
      <c r="C159" s="398" t="s">
        <v>146</v>
      </c>
    </row>
    <row r="160" spans="1:3">
      <c r="A160" s="19" t="s">
        <v>122</v>
      </c>
      <c r="B160" s="359" t="s">
        <v>122</v>
      </c>
      <c r="C160" s="398" t="s">
        <v>122</v>
      </c>
    </row>
    <row r="161" spans="1:3">
      <c r="A161" s="19" t="s">
        <v>147</v>
      </c>
      <c r="B161" s="360" t="s">
        <v>147</v>
      </c>
      <c r="C161" s="399" t="s">
        <v>147</v>
      </c>
    </row>
    <row r="162" spans="1:3">
      <c r="A162" s="19" t="s">
        <v>124</v>
      </c>
      <c r="B162" s="359" t="s">
        <v>124</v>
      </c>
      <c r="C162" s="398" t="s">
        <v>124</v>
      </c>
    </row>
    <row r="163" spans="1:3">
      <c r="A163" s="19" t="s">
        <v>125</v>
      </c>
      <c r="B163" s="360" t="s">
        <v>125</v>
      </c>
      <c r="C163" s="399" t="s">
        <v>125</v>
      </c>
    </row>
    <row r="164" spans="1:3">
      <c r="A164" s="19" t="s">
        <v>126</v>
      </c>
      <c r="B164" s="359" t="s">
        <v>126</v>
      </c>
      <c r="C164" s="398" t="s">
        <v>126</v>
      </c>
    </row>
    <row r="165" spans="1:3">
      <c r="A165" s="27" t="s">
        <v>150</v>
      </c>
      <c r="B165" s="370" t="s">
        <v>150</v>
      </c>
      <c r="C165" s="408" t="s">
        <v>150</v>
      </c>
    </row>
    <row r="166" spans="1:3">
      <c r="A166" s="28" t="s">
        <v>151</v>
      </c>
      <c r="B166" s="371" t="s">
        <v>151</v>
      </c>
      <c r="C166" s="398" t="s">
        <v>151</v>
      </c>
    </row>
    <row r="167" spans="1:3">
      <c r="A167" s="29" t="s">
        <v>152</v>
      </c>
      <c r="B167" s="372" t="s">
        <v>152</v>
      </c>
      <c r="C167" s="409" t="s">
        <v>152</v>
      </c>
    </row>
    <row r="168" spans="1:3">
      <c r="A168" s="18" t="s">
        <v>153</v>
      </c>
      <c r="B168" s="358" t="s">
        <v>153</v>
      </c>
      <c r="C168" s="397" t="s">
        <v>153</v>
      </c>
    </row>
    <row r="169" spans="1:3">
      <c r="A169" s="18" t="s">
        <v>120</v>
      </c>
      <c r="B169" s="358" t="s">
        <v>120</v>
      </c>
      <c r="C169" s="397" t="s">
        <v>120</v>
      </c>
    </row>
    <row r="170" spans="1:3">
      <c r="A170" s="19" t="s">
        <v>146</v>
      </c>
      <c r="B170" s="359" t="s">
        <v>146</v>
      </c>
      <c r="C170" s="398" t="s">
        <v>146</v>
      </c>
    </row>
    <row r="171" spans="1:3">
      <c r="A171" s="19" t="s">
        <v>122</v>
      </c>
      <c r="B171" s="359" t="s">
        <v>122</v>
      </c>
      <c r="C171" s="398" t="s">
        <v>122</v>
      </c>
    </row>
    <row r="172" spans="1:3">
      <c r="A172" s="19" t="s">
        <v>147</v>
      </c>
      <c r="B172" s="360" t="s">
        <v>147</v>
      </c>
      <c r="C172" s="399" t="s">
        <v>147</v>
      </c>
    </row>
    <row r="173" spans="1:3">
      <c r="A173" s="19" t="s">
        <v>124</v>
      </c>
      <c r="B173" s="359" t="s">
        <v>124</v>
      </c>
      <c r="C173" s="398" t="s">
        <v>124</v>
      </c>
    </row>
    <row r="174" spans="1:3">
      <c r="A174" s="19" t="s">
        <v>125</v>
      </c>
      <c r="B174" s="360" t="s">
        <v>125</v>
      </c>
      <c r="C174" s="399" t="s">
        <v>125</v>
      </c>
    </row>
    <row r="175" spans="1:3">
      <c r="A175" s="19" t="s">
        <v>126</v>
      </c>
      <c r="B175" s="359" t="s">
        <v>126</v>
      </c>
      <c r="C175" s="398" t="s">
        <v>126</v>
      </c>
    </row>
    <row r="176" spans="1:3">
      <c r="A176" s="18" t="s">
        <v>154</v>
      </c>
      <c r="B176" s="358" t="s">
        <v>154</v>
      </c>
      <c r="C176" s="397" t="s">
        <v>154</v>
      </c>
    </row>
    <row r="177" spans="1:3">
      <c r="A177" s="18" t="s">
        <v>120</v>
      </c>
      <c r="B177" s="358" t="s">
        <v>120</v>
      </c>
      <c r="C177" s="397" t="s">
        <v>120</v>
      </c>
    </row>
    <row r="178" spans="1:3">
      <c r="A178" s="19" t="s">
        <v>146</v>
      </c>
      <c r="B178" s="359" t="s">
        <v>146</v>
      </c>
      <c r="C178" s="398" t="s">
        <v>146</v>
      </c>
    </row>
    <row r="179" spans="1:3">
      <c r="A179" s="19" t="s">
        <v>122</v>
      </c>
      <c r="B179" s="359" t="s">
        <v>122</v>
      </c>
      <c r="C179" s="398" t="s">
        <v>122</v>
      </c>
    </row>
    <row r="180" spans="1:3">
      <c r="A180" s="19" t="s">
        <v>147</v>
      </c>
      <c r="B180" s="360" t="s">
        <v>147</v>
      </c>
      <c r="C180" s="399" t="s">
        <v>147</v>
      </c>
    </row>
    <row r="181" spans="1:3">
      <c r="A181" s="19" t="s">
        <v>124</v>
      </c>
      <c r="B181" s="359" t="s">
        <v>124</v>
      </c>
      <c r="C181" s="398" t="s">
        <v>124</v>
      </c>
    </row>
    <row r="182" spans="1:3">
      <c r="A182" s="19" t="s">
        <v>125</v>
      </c>
      <c r="B182" s="360" t="s">
        <v>125</v>
      </c>
      <c r="C182" s="399" t="s">
        <v>125</v>
      </c>
    </row>
    <row r="183" spans="1:3">
      <c r="A183" s="19" t="s">
        <v>126</v>
      </c>
      <c r="B183" s="359" t="s">
        <v>126</v>
      </c>
      <c r="C183" s="398" t="s">
        <v>126</v>
      </c>
    </row>
    <row r="184" spans="1:3">
      <c r="A184" s="18" t="s">
        <v>155</v>
      </c>
      <c r="B184" s="358" t="s">
        <v>155</v>
      </c>
      <c r="C184" s="397" t="s">
        <v>155</v>
      </c>
    </row>
    <row r="185" spans="1:3">
      <c r="A185" s="18" t="s">
        <v>120</v>
      </c>
      <c r="B185" s="358" t="s">
        <v>120</v>
      </c>
      <c r="C185" s="397" t="s">
        <v>120</v>
      </c>
    </row>
    <row r="186" spans="1:3">
      <c r="A186" s="19" t="s">
        <v>146</v>
      </c>
      <c r="B186" s="359" t="s">
        <v>146</v>
      </c>
      <c r="C186" s="398" t="s">
        <v>146</v>
      </c>
    </row>
    <row r="187" spans="1:3">
      <c r="A187" s="19" t="s">
        <v>122</v>
      </c>
      <c r="B187" s="359" t="s">
        <v>122</v>
      </c>
      <c r="C187" s="398" t="s">
        <v>122</v>
      </c>
    </row>
    <row r="188" spans="1:3">
      <c r="A188" s="28" t="s">
        <v>147</v>
      </c>
      <c r="B188" s="373" t="s">
        <v>147</v>
      </c>
      <c r="C188" s="399" t="s">
        <v>147</v>
      </c>
    </row>
    <row r="189" spans="1:3">
      <c r="A189" s="19" t="s">
        <v>124</v>
      </c>
      <c r="B189" s="359" t="s">
        <v>124</v>
      </c>
      <c r="C189" s="398" t="s">
        <v>124</v>
      </c>
    </row>
    <row r="190" spans="1:3">
      <c r="A190" s="19" t="s">
        <v>125</v>
      </c>
      <c r="B190" s="360" t="s">
        <v>125</v>
      </c>
      <c r="C190" s="399" t="s">
        <v>125</v>
      </c>
    </row>
    <row r="191" spans="1:3">
      <c r="A191" s="19" t="s">
        <v>126</v>
      </c>
      <c r="B191" s="359" t="s">
        <v>126</v>
      </c>
      <c r="C191" s="398" t="s">
        <v>126</v>
      </c>
    </row>
    <row r="192" spans="1:3">
      <c r="A192" s="30" t="s">
        <v>156</v>
      </c>
      <c r="B192" s="374" t="s">
        <v>156</v>
      </c>
      <c r="C192" s="410" t="s">
        <v>156</v>
      </c>
    </row>
    <row r="193" spans="1:3">
      <c r="A193" s="21" t="s">
        <v>157</v>
      </c>
      <c r="B193" s="363" t="s">
        <v>157</v>
      </c>
      <c r="C193" s="402" t="s">
        <v>157</v>
      </c>
    </row>
    <row r="194" spans="1:3">
      <c r="A194" s="21" t="s">
        <v>142</v>
      </c>
      <c r="B194" s="363" t="s">
        <v>142</v>
      </c>
      <c r="C194" s="402" t="s">
        <v>142</v>
      </c>
    </row>
    <row r="195" spans="1:3">
      <c r="A195" s="21" t="s">
        <v>158</v>
      </c>
      <c r="B195" s="363" t="s">
        <v>158</v>
      </c>
      <c r="C195" s="402" t="s">
        <v>158</v>
      </c>
    </row>
    <row r="196" spans="1:3">
      <c r="A196" s="19" t="s">
        <v>159</v>
      </c>
      <c r="B196" s="359" t="s">
        <v>159</v>
      </c>
      <c r="C196" s="398" t="s">
        <v>159</v>
      </c>
    </row>
    <row r="197" spans="1:3">
      <c r="A197" s="19" t="s">
        <v>188</v>
      </c>
      <c r="B197" s="359" t="s">
        <v>188</v>
      </c>
      <c r="C197" s="398" t="s">
        <v>822</v>
      </c>
    </row>
    <row r="198" spans="1:3">
      <c r="A198" s="19" t="s">
        <v>189</v>
      </c>
      <c r="B198" s="359" t="s">
        <v>189</v>
      </c>
      <c r="C198" s="398" t="s">
        <v>816</v>
      </c>
    </row>
    <row r="199" spans="1:3">
      <c r="A199" s="19" t="s">
        <v>190</v>
      </c>
      <c r="B199" s="359" t="s">
        <v>190</v>
      </c>
      <c r="C199" s="398" t="s">
        <v>817</v>
      </c>
    </row>
    <row r="200" spans="1:3">
      <c r="A200" s="19" t="s">
        <v>178</v>
      </c>
      <c r="B200" s="359" t="s">
        <v>178</v>
      </c>
      <c r="C200" s="398" t="s">
        <v>823</v>
      </c>
    </row>
    <row r="201" spans="1:3">
      <c r="A201" s="19" t="s">
        <v>778</v>
      </c>
      <c r="B201" s="359" t="s">
        <v>778</v>
      </c>
      <c r="C201" s="403" t="s">
        <v>824</v>
      </c>
    </row>
    <row r="202" spans="1:3">
      <c r="A202" s="19" t="s">
        <v>191</v>
      </c>
      <c r="B202" s="359" t="s">
        <v>191</v>
      </c>
      <c r="C202" s="403" t="s">
        <v>825</v>
      </c>
    </row>
    <row r="203" spans="1:3">
      <c r="A203" s="19" t="s">
        <v>192</v>
      </c>
      <c r="B203" s="359" t="s">
        <v>192</v>
      </c>
      <c r="C203" s="403" t="s">
        <v>826</v>
      </c>
    </row>
    <row r="204" spans="1:3">
      <c r="A204" s="31" t="s">
        <v>193</v>
      </c>
      <c r="B204" s="375" t="s">
        <v>193</v>
      </c>
      <c r="C204" s="403" t="s">
        <v>827</v>
      </c>
    </row>
    <row r="205" spans="1:3">
      <c r="A205" s="32" t="s">
        <v>194</v>
      </c>
      <c r="B205" s="376" t="s">
        <v>194</v>
      </c>
      <c r="C205" s="398" t="s">
        <v>828</v>
      </c>
    </row>
    <row r="206" spans="1:3">
      <c r="A206" s="19" t="s">
        <v>195</v>
      </c>
      <c r="B206" s="359" t="s">
        <v>195</v>
      </c>
      <c r="C206" s="411" t="s">
        <v>829</v>
      </c>
    </row>
    <row r="207" spans="1:3">
      <c r="A207" s="21" t="s">
        <v>160</v>
      </c>
      <c r="B207" s="363" t="s">
        <v>160</v>
      </c>
      <c r="C207" s="402" t="s">
        <v>830</v>
      </c>
    </row>
    <row r="208" spans="1:3">
      <c r="A208" s="21" t="s">
        <v>143</v>
      </c>
      <c r="B208" s="363" t="s">
        <v>143</v>
      </c>
      <c r="C208" s="402" t="s">
        <v>182</v>
      </c>
    </row>
    <row r="209" spans="1:3">
      <c r="A209" s="26" t="s">
        <v>161</v>
      </c>
      <c r="B209" s="369" t="s">
        <v>161</v>
      </c>
      <c r="C209" s="368" t="s">
        <v>161</v>
      </c>
    </row>
    <row r="210" spans="1:3">
      <c r="A210" s="26" t="s">
        <v>162</v>
      </c>
      <c r="B210" s="369" t="s">
        <v>162</v>
      </c>
      <c r="C210" s="368" t="s">
        <v>162</v>
      </c>
    </row>
    <row r="211" spans="1:3">
      <c r="A211" s="33" t="s">
        <v>163</v>
      </c>
      <c r="B211" s="377" t="s">
        <v>163</v>
      </c>
      <c r="C211" s="412" t="s">
        <v>163</v>
      </c>
    </row>
    <row r="212" spans="1:3">
      <c r="A212" s="33" t="s">
        <v>164</v>
      </c>
      <c r="B212" s="377" t="s">
        <v>164</v>
      </c>
      <c r="C212" s="412" t="s">
        <v>164</v>
      </c>
    </row>
    <row r="213" spans="1:3">
      <c r="A213" s="33" t="s">
        <v>165</v>
      </c>
      <c r="B213" s="377" t="s">
        <v>165</v>
      </c>
      <c r="C213" s="412" t="s">
        <v>165</v>
      </c>
    </row>
    <row r="214" spans="1:3">
      <c r="A214" s="34" t="s">
        <v>166</v>
      </c>
      <c r="B214" s="378" t="s">
        <v>166</v>
      </c>
      <c r="C214" s="413" t="s">
        <v>166</v>
      </c>
    </row>
    <row r="215" spans="1:3">
      <c r="A215" s="17" t="s">
        <v>167</v>
      </c>
      <c r="B215" s="357" t="s">
        <v>167</v>
      </c>
      <c r="C215" s="396" t="s">
        <v>167</v>
      </c>
    </row>
    <row r="216" spans="1:3">
      <c r="A216" s="35" t="s">
        <v>196</v>
      </c>
      <c r="B216" s="379" t="s">
        <v>196</v>
      </c>
      <c r="C216" s="414" t="s">
        <v>196</v>
      </c>
    </row>
    <row r="217" spans="1:3">
      <c r="A217" s="23" t="s">
        <v>197</v>
      </c>
      <c r="B217" s="365" t="s">
        <v>197</v>
      </c>
      <c r="C217" s="405" t="s">
        <v>197</v>
      </c>
    </row>
    <row r="218" spans="1:3">
      <c r="A218" s="23" t="s">
        <v>779</v>
      </c>
      <c r="B218" s="365" t="s">
        <v>779</v>
      </c>
      <c r="C218" s="405" t="s">
        <v>647</v>
      </c>
    </row>
    <row r="219" spans="1:3">
      <c r="A219" s="23" t="s">
        <v>198</v>
      </c>
      <c r="B219" s="365" t="s">
        <v>198</v>
      </c>
      <c r="C219" s="405" t="s">
        <v>198</v>
      </c>
    </row>
    <row r="220" spans="1:3">
      <c r="A220" s="23" t="s">
        <v>780</v>
      </c>
      <c r="B220" s="365" t="s">
        <v>780</v>
      </c>
      <c r="C220" s="405" t="s">
        <v>648</v>
      </c>
    </row>
    <row r="221" spans="1:3">
      <c r="A221" s="23" t="s">
        <v>199</v>
      </c>
      <c r="B221" s="365" t="s">
        <v>199</v>
      </c>
      <c r="C221" s="405" t="s">
        <v>199</v>
      </c>
    </row>
    <row r="222" spans="1:3">
      <c r="A222" s="24" t="s">
        <v>781</v>
      </c>
      <c r="B222" s="366" t="s">
        <v>781</v>
      </c>
      <c r="C222" s="406" t="s">
        <v>649</v>
      </c>
    </row>
    <row r="223" spans="1:3">
      <c r="A223" s="23" t="s">
        <v>200</v>
      </c>
      <c r="B223" s="365" t="s">
        <v>200</v>
      </c>
      <c r="C223" s="405" t="s">
        <v>200</v>
      </c>
    </row>
    <row r="224" spans="1:3">
      <c r="A224" s="25" t="s">
        <v>201</v>
      </c>
      <c r="B224" s="367" t="s">
        <v>201</v>
      </c>
      <c r="C224" s="407" t="s">
        <v>201</v>
      </c>
    </row>
    <row r="225" spans="1:3">
      <c r="A225" s="24" t="s">
        <v>782</v>
      </c>
      <c r="B225" s="24" t="s">
        <v>782</v>
      </c>
      <c r="C225" s="415" t="s">
        <v>650</v>
      </c>
    </row>
    <row r="226" spans="1:3">
      <c r="A226" s="23" t="s">
        <v>202</v>
      </c>
      <c r="B226" s="23" t="s">
        <v>202</v>
      </c>
      <c r="C226" s="416" t="s">
        <v>202</v>
      </c>
    </row>
    <row r="227" spans="1:3">
      <c r="A227" s="23" t="s">
        <v>783</v>
      </c>
      <c r="B227" s="23" t="s">
        <v>783</v>
      </c>
      <c r="C227" s="416" t="s">
        <v>351</v>
      </c>
    </row>
    <row r="228" spans="1:3" ht="15" thickBot="1">
      <c r="A228" s="36" t="s">
        <v>784</v>
      </c>
      <c r="B228" s="36" t="s">
        <v>784</v>
      </c>
      <c r="C228" s="417"/>
    </row>
    <row r="229" spans="1:3" ht="15" thickTop="1">
      <c r="A229" s="37" t="s">
        <v>203</v>
      </c>
      <c r="B229" s="37" t="s">
        <v>203</v>
      </c>
      <c r="C229" s="388" t="s">
        <v>203</v>
      </c>
    </row>
    <row r="230" spans="1:3">
      <c r="A230" s="38" t="s">
        <v>204</v>
      </c>
      <c r="B230" s="38" t="s">
        <v>204</v>
      </c>
      <c r="C230" s="387" t="s">
        <v>204</v>
      </c>
    </row>
    <row r="231" spans="1:3">
      <c r="A231" s="39" t="s">
        <v>205</v>
      </c>
      <c r="B231" s="39" t="s">
        <v>205</v>
      </c>
      <c r="C231" s="389" t="s">
        <v>205</v>
      </c>
    </row>
    <row r="232" spans="1:3">
      <c r="A232" s="40" t="s">
        <v>206</v>
      </c>
      <c r="B232" s="40" t="s">
        <v>206</v>
      </c>
      <c r="C232" s="418" t="s">
        <v>206</v>
      </c>
    </row>
    <row r="233" spans="1:3">
      <c r="A233" s="41" t="s">
        <v>207</v>
      </c>
      <c r="B233" s="41" t="s">
        <v>207</v>
      </c>
      <c r="C233" s="391" t="s">
        <v>207</v>
      </c>
    </row>
    <row r="234" spans="1:3">
      <c r="A234" s="42" t="s">
        <v>208</v>
      </c>
      <c r="B234" s="42" t="s">
        <v>208</v>
      </c>
      <c r="C234" s="419" t="s">
        <v>208</v>
      </c>
    </row>
    <row r="235" spans="1:3">
      <c r="A235" s="41" t="s">
        <v>209</v>
      </c>
      <c r="B235" s="41" t="s">
        <v>209</v>
      </c>
      <c r="C235" s="420" t="s">
        <v>209</v>
      </c>
    </row>
    <row r="236" spans="1:3">
      <c r="A236" s="41" t="s">
        <v>210</v>
      </c>
      <c r="B236" s="41" t="s">
        <v>210</v>
      </c>
      <c r="C236" s="420" t="s">
        <v>210</v>
      </c>
    </row>
    <row r="237" spans="1:3">
      <c r="A237" s="41" t="s">
        <v>211</v>
      </c>
      <c r="B237" s="41" t="s">
        <v>211</v>
      </c>
      <c r="C237" s="420" t="s">
        <v>211</v>
      </c>
    </row>
    <row r="238" spans="1:3">
      <c r="A238" s="41" t="s">
        <v>212</v>
      </c>
      <c r="B238" s="41" t="s">
        <v>212</v>
      </c>
      <c r="C238" s="420" t="s">
        <v>212</v>
      </c>
    </row>
    <row r="239" spans="1:3">
      <c r="A239" s="41" t="s">
        <v>213</v>
      </c>
      <c r="B239" s="41" t="s">
        <v>213</v>
      </c>
      <c r="C239" s="420" t="s">
        <v>213</v>
      </c>
    </row>
    <row r="240" spans="1:3">
      <c r="A240" s="41" t="s">
        <v>214</v>
      </c>
      <c r="B240" s="41" t="s">
        <v>214</v>
      </c>
      <c r="C240" s="420" t="s">
        <v>214</v>
      </c>
    </row>
    <row r="241" spans="1:3">
      <c r="A241" s="40" t="s">
        <v>215</v>
      </c>
      <c r="B241" s="40" t="s">
        <v>215</v>
      </c>
      <c r="C241" s="418" t="s">
        <v>215</v>
      </c>
    </row>
    <row r="242" spans="1:3">
      <c r="A242" s="43" t="s">
        <v>216</v>
      </c>
      <c r="B242" s="43" t="s">
        <v>216</v>
      </c>
      <c r="C242" s="391" t="s">
        <v>216</v>
      </c>
    </row>
    <row r="243" spans="1:3">
      <c r="A243" s="43" t="s">
        <v>217</v>
      </c>
      <c r="B243" s="43" t="s">
        <v>217</v>
      </c>
      <c r="C243" s="419" t="s">
        <v>217</v>
      </c>
    </row>
    <row r="244" spans="1:3">
      <c r="A244" s="44" t="s">
        <v>218</v>
      </c>
      <c r="B244" s="44" t="s">
        <v>218</v>
      </c>
      <c r="C244" s="418" t="s">
        <v>218</v>
      </c>
    </row>
    <row r="245" spans="1:3">
      <c r="A245" s="41" t="s">
        <v>219</v>
      </c>
      <c r="B245" s="41" t="s">
        <v>219</v>
      </c>
      <c r="C245" s="391" t="s">
        <v>219</v>
      </c>
    </row>
    <row r="246" spans="1:3">
      <c r="A246" s="41" t="s">
        <v>220</v>
      </c>
      <c r="B246" s="41" t="s">
        <v>220</v>
      </c>
      <c r="C246" s="391" t="s">
        <v>220</v>
      </c>
    </row>
    <row r="247" spans="1:3">
      <c r="A247" s="41" t="s">
        <v>221</v>
      </c>
      <c r="B247" s="41" t="s">
        <v>221</v>
      </c>
      <c r="C247" s="391" t="s">
        <v>221</v>
      </c>
    </row>
    <row r="248" spans="1:3">
      <c r="A248" s="41" t="s">
        <v>222</v>
      </c>
      <c r="B248" s="41" t="s">
        <v>222</v>
      </c>
      <c r="C248" s="391" t="s">
        <v>222</v>
      </c>
    </row>
    <row r="249" spans="1:3">
      <c r="A249" s="41" t="s">
        <v>223</v>
      </c>
      <c r="B249" s="41" t="s">
        <v>223</v>
      </c>
      <c r="C249" s="391" t="s">
        <v>223</v>
      </c>
    </row>
    <row r="250" spans="1:3">
      <c r="A250" s="41" t="s">
        <v>224</v>
      </c>
      <c r="B250" s="41" t="s">
        <v>224</v>
      </c>
      <c r="C250" s="391" t="s">
        <v>224</v>
      </c>
    </row>
    <row r="251" spans="1:3">
      <c r="A251" s="45" t="s">
        <v>225</v>
      </c>
      <c r="B251" s="45" t="s">
        <v>225</v>
      </c>
      <c r="C251" s="420" t="s">
        <v>225</v>
      </c>
    </row>
    <row r="252" spans="1:3">
      <c r="A252" s="46" t="s">
        <v>223</v>
      </c>
      <c r="B252" s="46" t="s">
        <v>223</v>
      </c>
      <c r="C252" s="420" t="s">
        <v>223</v>
      </c>
    </row>
    <row r="253" spans="1:3">
      <c r="A253" s="46" t="s">
        <v>220</v>
      </c>
      <c r="B253" s="46" t="s">
        <v>220</v>
      </c>
      <c r="C253" s="420" t="s">
        <v>220</v>
      </c>
    </row>
    <row r="254" spans="1:3">
      <c r="A254" s="41" t="s">
        <v>226</v>
      </c>
      <c r="B254" s="41" t="s">
        <v>226</v>
      </c>
      <c r="C254" s="391" t="s">
        <v>226</v>
      </c>
    </row>
    <row r="255" spans="1:3">
      <c r="A255" s="41" t="s">
        <v>227</v>
      </c>
      <c r="B255" s="41" t="s">
        <v>227</v>
      </c>
      <c r="C255" s="391" t="s">
        <v>227</v>
      </c>
    </row>
    <row r="256" spans="1:3">
      <c r="A256" s="41" t="s">
        <v>228</v>
      </c>
      <c r="B256" s="41" t="s">
        <v>228</v>
      </c>
      <c r="C256" s="391" t="s">
        <v>228</v>
      </c>
    </row>
    <row r="257" spans="1:3">
      <c r="A257" s="41" t="s">
        <v>229</v>
      </c>
      <c r="B257" s="41" t="s">
        <v>229</v>
      </c>
      <c r="C257" s="391" t="s">
        <v>229</v>
      </c>
    </row>
    <row r="258" spans="1:3">
      <c r="A258" s="41" t="s">
        <v>230</v>
      </c>
      <c r="B258" s="41" t="s">
        <v>230</v>
      </c>
      <c r="C258" s="391" t="s">
        <v>230</v>
      </c>
    </row>
    <row r="259" spans="1:3">
      <c r="A259" s="41" t="s">
        <v>231</v>
      </c>
      <c r="B259" s="41" t="s">
        <v>231</v>
      </c>
      <c r="C259" s="391" t="s">
        <v>231</v>
      </c>
    </row>
    <row r="260" spans="1:3">
      <c r="A260" s="47" t="s">
        <v>232</v>
      </c>
      <c r="B260" s="47" t="s">
        <v>232</v>
      </c>
      <c r="C260" s="390" t="s">
        <v>232</v>
      </c>
    </row>
    <row r="261" spans="1:3">
      <c r="A261" s="41" t="s">
        <v>216</v>
      </c>
      <c r="B261" s="41" t="s">
        <v>216</v>
      </c>
      <c r="C261" s="391" t="s">
        <v>216</v>
      </c>
    </row>
    <row r="262" spans="1:3">
      <c r="A262" s="42" t="s">
        <v>217</v>
      </c>
      <c r="B262" s="42" t="s">
        <v>217</v>
      </c>
      <c r="C262" s="419" t="s">
        <v>217</v>
      </c>
    </row>
    <row r="263" spans="1:3">
      <c r="A263" s="41" t="s">
        <v>233</v>
      </c>
      <c r="B263" s="41" t="s">
        <v>233</v>
      </c>
      <c r="C263" s="391" t="s">
        <v>233</v>
      </c>
    </row>
    <row r="264" spans="1:3">
      <c r="A264" s="41" t="s">
        <v>227</v>
      </c>
      <c r="B264" s="41" t="s">
        <v>227</v>
      </c>
      <c r="C264" s="391" t="s">
        <v>227</v>
      </c>
    </row>
    <row r="265" spans="1:3">
      <c r="A265" s="41" t="s">
        <v>234</v>
      </c>
      <c r="B265" s="41" t="s">
        <v>234</v>
      </c>
      <c r="C265" s="391" t="s">
        <v>234</v>
      </c>
    </row>
    <row r="266" spans="1:3">
      <c r="A266" s="46" t="s">
        <v>235</v>
      </c>
      <c r="B266" s="46" t="s">
        <v>235</v>
      </c>
      <c r="C266" s="420" t="s">
        <v>235</v>
      </c>
    </row>
    <row r="267" spans="1:3">
      <c r="A267" s="46" t="s">
        <v>236</v>
      </c>
      <c r="B267" s="46" t="s">
        <v>236</v>
      </c>
      <c r="C267" s="420" t="s">
        <v>236</v>
      </c>
    </row>
    <row r="268" spans="1:3">
      <c r="A268" s="46" t="s">
        <v>237</v>
      </c>
      <c r="B268" s="46" t="s">
        <v>237</v>
      </c>
      <c r="C268" s="420" t="s">
        <v>237</v>
      </c>
    </row>
    <row r="269" spans="1:3">
      <c r="A269" s="41" t="s">
        <v>238</v>
      </c>
      <c r="B269" s="41" t="s">
        <v>238</v>
      </c>
      <c r="C269" s="391" t="s">
        <v>238</v>
      </c>
    </row>
    <row r="270" spans="1:3">
      <c r="A270" s="41" t="s">
        <v>239</v>
      </c>
      <c r="B270" s="41" t="s">
        <v>239</v>
      </c>
      <c r="C270" s="391" t="s">
        <v>239</v>
      </c>
    </row>
    <row r="271" spans="1:3">
      <c r="A271" s="41" t="s">
        <v>228</v>
      </c>
      <c r="B271" s="41" t="s">
        <v>228</v>
      </c>
      <c r="C271" s="391" t="s">
        <v>228</v>
      </c>
    </row>
    <row r="272" spans="1:3">
      <c r="A272" s="41" t="s">
        <v>229</v>
      </c>
      <c r="B272" s="41" t="s">
        <v>229</v>
      </c>
      <c r="C272" s="391" t="s">
        <v>229</v>
      </c>
    </row>
    <row r="273" spans="1:3">
      <c r="A273" s="41" t="s">
        <v>230</v>
      </c>
      <c r="B273" s="41" t="s">
        <v>230</v>
      </c>
      <c r="C273" s="391" t="s">
        <v>230</v>
      </c>
    </row>
    <row r="274" spans="1:3">
      <c r="A274" s="42" t="s">
        <v>228</v>
      </c>
      <c r="B274" s="42" t="s">
        <v>228</v>
      </c>
      <c r="C274" s="419" t="s">
        <v>228</v>
      </c>
    </row>
    <row r="275" spans="1:3">
      <c r="A275" s="47" t="s">
        <v>240</v>
      </c>
      <c r="B275" s="47" t="s">
        <v>240</v>
      </c>
      <c r="C275" s="390" t="s">
        <v>240</v>
      </c>
    </row>
    <row r="276" spans="1:3">
      <c r="A276" s="41" t="s">
        <v>241</v>
      </c>
      <c r="B276" s="41" t="s">
        <v>241</v>
      </c>
      <c r="C276" s="391" t="s">
        <v>241</v>
      </c>
    </row>
    <row r="277" spans="1:3">
      <c r="A277" s="42" t="s">
        <v>242</v>
      </c>
      <c r="B277" s="42" t="s">
        <v>242</v>
      </c>
      <c r="C277" s="419" t="s">
        <v>242</v>
      </c>
    </row>
    <row r="278" spans="1:3">
      <c r="A278" s="41" t="s">
        <v>243</v>
      </c>
      <c r="B278" s="41" t="s">
        <v>243</v>
      </c>
      <c r="C278" s="391" t="s">
        <v>243</v>
      </c>
    </row>
    <row r="279" spans="1:3">
      <c r="A279" s="41" t="s">
        <v>244</v>
      </c>
      <c r="B279" s="41" t="s">
        <v>244</v>
      </c>
      <c r="C279" s="391" t="s">
        <v>244</v>
      </c>
    </row>
    <row r="280" spans="1:3">
      <c r="A280" s="41" t="s">
        <v>245</v>
      </c>
      <c r="B280" s="41" t="s">
        <v>245</v>
      </c>
      <c r="C280" s="391" t="s">
        <v>245</v>
      </c>
    </row>
    <row r="281" spans="1:3">
      <c r="A281" s="46" t="s">
        <v>246</v>
      </c>
      <c r="B281" s="46" t="s">
        <v>246</v>
      </c>
      <c r="C281" s="420" t="s">
        <v>246</v>
      </c>
    </row>
    <row r="282" spans="1:3">
      <c r="A282" s="46" t="s">
        <v>219</v>
      </c>
      <c r="B282" s="46" t="s">
        <v>219</v>
      </c>
      <c r="C282" s="420" t="s">
        <v>219</v>
      </c>
    </row>
    <row r="283" spans="1:3">
      <c r="A283" s="46" t="s">
        <v>234</v>
      </c>
      <c r="B283" s="46" t="s">
        <v>234</v>
      </c>
      <c r="C283" s="420" t="s">
        <v>234</v>
      </c>
    </row>
    <row r="284" spans="1:3">
      <c r="A284" s="41" t="s">
        <v>247</v>
      </c>
      <c r="B284" s="41" t="s">
        <v>247</v>
      </c>
      <c r="C284" s="391" t="s">
        <v>247</v>
      </c>
    </row>
    <row r="285" spans="1:3">
      <c r="A285" s="41" t="s">
        <v>248</v>
      </c>
      <c r="B285" s="41" t="s">
        <v>248</v>
      </c>
      <c r="C285" s="391" t="s">
        <v>248</v>
      </c>
    </row>
    <row r="286" spans="1:3">
      <c r="A286" s="41" t="s">
        <v>249</v>
      </c>
      <c r="B286" s="41" t="s">
        <v>249</v>
      </c>
      <c r="C286" s="391" t="s">
        <v>249</v>
      </c>
    </row>
    <row r="287" spans="1:3">
      <c r="A287" s="41" t="s">
        <v>250</v>
      </c>
      <c r="B287" s="41" t="s">
        <v>250</v>
      </c>
      <c r="C287" s="391" t="s">
        <v>250</v>
      </c>
    </row>
    <row r="288" spans="1:3">
      <c r="A288" s="41" t="s">
        <v>248</v>
      </c>
      <c r="B288" s="41" t="s">
        <v>248</v>
      </c>
      <c r="C288" s="391" t="s">
        <v>248</v>
      </c>
    </row>
    <row r="289" spans="1:3">
      <c r="A289" s="41" t="s">
        <v>249</v>
      </c>
      <c r="B289" s="41" t="s">
        <v>249</v>
      </c>
      <c r="C289" s="391" t="s">
        <v>249</v>
      </c>
    </row>
    <row r="290" spans="1:3">
      <c r="A290" s="47" t="s">
        <v>251</v>
      </c>
      <c r="B290" s="47" t="s">
        <v>251</v>
      </c>
      <c r="C290" s="390" t="s">
        <v>251</v>
      </c>
    </row>
    <row r="291" spans="1:3">
      <c r="A291" s="41" t="s">
        <v>252</v>
      </c>
      <c r="B291" s="41" t="s">
        <v>252</v>
      </c>
      <c r="C291" s="391" t="s">
        <v>252</v>
      </c>
    </row>
    <row r="292" spans="1:3">
      <c r="A292" s="42" t="s">
        <v>253</v>
      </c>
      <c r="B292" s="42" t="s">
        <v>253</v>
      </c>
      <c r="C292" s="419" t="s">
        <v>253</v>
      </c>
    </row>
    <row r="293" spans="1:3">
      <c r="A293" s="41" t="s">
        <v>254</v>
      </c>
      <c r="B293" s="41" t="s">
        <v>254</v>
      </c>
      <c r="C293" s="391" t="s">
        <v>254</v>
      </c>
    </row>
    <row r="294" spans="1:3">
      <c r="A294" s="41" t="s">
        <v>255</v>
      </c>
      <c r="B294" s="41" t="s">
        <v>255</v>
      </c>
      <c r="C294" s="391" t="s">
        <v>255</v>
      </c>
    </row>
    <row r="295" spans="1:3">
      <c r="A295" s="41" t="s">
        <v>256</v>
      </c>
      <c r="B295" s="41" t="s">
        <v>256</v>
      </c>
      <c r="C295" s="391" t="s">
        <v>256</v>
      </c>
    </row>
    <row r="296" spans="1:3">
      <c r="A296" s="46" t="s">
        <v>257</v>
      </c>
      <c r="B296" s="46" t="s">
        <v>257</v>
      </c>
      <c r="C296" s="420" t="s">
        <v>257</v>
      </c>
    </row>
    <row r="297" spans="1:3">
      <c r="A297" s="46" t="s">
        <v>258</v>
      </c>
      <c r="B297" s="46" t="s">
        <v>258</v>
      </c>
      <c r="C297" s="420" t="s">
        <v>258</v>
      </c>
    </row>
    <row r="298" spans="1:3">
      <c r="A298" s="46" t="s">
        <v>259</v>
      </c>
      <c r="B298" s="46" t="s">
        <v>259</v>
      </c>
      <c r="C298" s="420" t="s">
        <v>259</v>
      </c>
    </row>
    <row r="299" spans="1:3">
      <c r="A299" s="41" t="s">
        <v>260</v>
      </c>
      <c r="B299" s="41" t="s">
        <v>260</v>
      </c>
      <c r="C299" s="391" t="s">
        <v>260</v>
      </c>
    </row>
    <row r="300" spans="1:3">
      <c r="A300" s="41" t="s">
        <v>210</v>
      </c>
      <c r="B300" s="41" t="s">
        <v>210</v>
      </c>
      <c r="C300" s="391" t="s">
        <v>210</v>
      </c>
    </row>
    <row r="301" spans="1:3">
      <c r="A301" s="41" t="s">
        <v>261</v>
      </c>
      <c r="B301" s="41" t="s">
        <v>261</v>
      </c>
      <c r="C301" s="391" t="s">
        <v>261</v>
      </c>
    </row>
    <row r="302" spans="1:3">
      <c r="A302" s="41" t="s">
        <v>262</v>
      </c>
      <c r="B302" s="41" t="s">
        <v>262</v>
      </c>
      <c r="C302" s="391" t="s">
        <v>262</v>
      </c>
    </row>
    <row r="303" spans="1:3">
      <c r="A303" s="41" t="s">
        <v>213</v>
      </c>
      <c r="B303" s="41" t="s">
        <v>213</v>
      </c>
      <c r="C303" s="391" t="s">
        <v>213</v>
      </c>
    </row>
    <row r="304" spans="1:3">
      <c r="A304" s="41" t="s">
        <v>263</v>
      </c>
      <c r="B304" s="41" t="s">
        <v>263</v>
      </c>
      <c r="C304" s="391" t="s">
        <v>263</v>
      </c>
    </row>
    <row r="305" spans="1:3">
      <c r="A305" s="47" t="s">
        <v>264</v>
      </c>
      <c r="B305" s="47" t="s">
        <v>264</v>
      </c>
      <c r="C305" s="390" t="s">
        <v>264</v>
      </c>
    </row>
    <row r="306" spans="1:3">
      <c r="A306" s="41" t="s">
        <v>265</v>
      </c>
      <c r="B306" s="41" t="s">
        <v>265</v>
      </c>
      <c r="C306" s="391" t="s">
        <v>265</v>
      </c>
    </row>
    <row r="307" spans="1:3">
      <c r="A307" s="42" t="s">
        <v>266</v>
      </c>
      <c r="B307" s="42" t="s">
        <v>266</v>
      </c>
      <c r="C307" s="419" t="s">
        <v>266</v>
      </c>
    </row>
    <row r="308" spans="1:3">
      <c r="A308" s="44" t="s">
        <v>47</v>
      </c>
      <c r="B308" s="44" t="s">
        <v>47</v>
      </c>
      <c r="C308" s="418" t="s">
        <v>47</v>
      </c>
    </row>
    <row r="309" spans="1:3">
      <c r="A309" s="41" t="s">
        <v>265</v>
      </c>
      <c r="B309" s="41" t="s">
        <v>265</v>
      </c>
      <c r="C309" s="391" t="s">
        <v>265</v>
      </c>
    </row>
    <row r="310" spans="1:3">
      <c r="A310" s="41" t="s">
        <v>266</v>
      </c>
      <c r="B310" s="41" t="s">
        <v>266</v>
      </c>
      <c r="C310" s="391" t="s">
        <v>266</v>
      </c>
    </row>
    <row r="311" spans="1:3">
      <c r="A311" s="47" t="s">
        <v>267</v>
      </c>
      <c r="B311" s="47" t="s">
        <v>267</v>
      </c>
      <c r="C311" s="390" t="s">
        <v>267</v>
      </c>
    </row>
    <row r="312" spans="1:3">
      <c r="A312" s="41" t="s">
        <v>268</v>
      </c>
      <c r="B312" s="41" t="s">
        <v>268</v>
      </c>
      <c r="C312" s="391" t="s">
        <v>268</v>
      </c>
    </row>
    <row r="313" spans="1:3">
      <c r="A313" s="41" t="s">
        <v>234</v>
      </c>
      <c r="B313" s="41" t="s">
        <v>234</v>
      </c>
      <c r="C313" s="391" t="s">
        <v>234</v>
      </c>
    </row>
    <row r="314" spans="1:3">
      <c r="A314" s="48" t="s">
        <v>269</v>
      </c>
      <c r="B314" s="48" t="s">
        <v>269</v>
      </c>
      <c r="C314" s="421" t="s">
        <v>269</v>
      </c>
    </row>
    <row r="315" spans="1:3">
      <c r="A315" s="46" t="s">
        <v>270</v>
      </c>
      <c r="B315" s="46" t="s">
        <v>270</v>
      </c>
      <c r="C315" s="420" t="s">
        <v>270</v>
      </c>
    </row>
    <row r="316" spans="1:3">
      <c r="A316" s="46" t="s">
        <v>271</v>
      </c>
      <c r="B316" s="46" t="s">
        <v>271</v>
      </c>
      <c r="C316" s="420" t="s">
        <v>271</v>
      </c>
    </row>
    <row r="317" spans="1:3">
      <c r="A317" s="46" t="s">
        <v>272</v>
      </c>
      <c r="B317" s="46" t="s">
        <v>272</v>
      </c>
      <c r="C317" s="420" t="s">
        <v>272</v>
      </c>
    </row>
    <row r="318" spans="1:3">
      <c r="A318" s="46" t="s">
        <v>270</v>
      </c>
      <c r="B318" s="46" t="s">
        <v>270</v>
      </c>
      <c r="C318" s="420" t="s">
        <v>270</v>
      </c>
    </row>
    <row r="319" spans="1:3">
      <c r="A319" s="49" t="s">
        <v>273</v>
      </c>
      <c r="B319" s="49" t="s">
        <v>273</v>
      </c>
      <c r="C319" s="392" t="s">
        <v>273</v>
      </c>
    </row>
    <row r="320" spans="1:3">
      <c r="A320" s="41" t="s">
        <v>274</v>
      </c>
      <c r="B320" s="41" t="s">
        <v>274</v>
      </c>
      <c r="C320" s="391" t="s">
        <v>274</v>
      </c>
    </row>
    <row r="321" spans="1:3">
      <c r="A321" s="41" t="s">
        <v>230</v>
      </c>
      <c r="B321" s="41" t="s">
        <v>230</v>
      </c>
      <c r="C321" s="391" t="s">
        <v>230</v>
      </c>
    </row>
    <row r="322" spans="1:3">
      <c r="A322" s="50" t="s">
        <v>228</v>
      </c>
      <c r="B322" s="50" t="s">
        <v>228</v>
      </c>
      <c r="C322" s="422" t="s">
        <v>228</v>
      </c>
    </row>
    <row r="323" spans="1:3">
      <c r="A323" s="46" t="s">
        <v>275</v>
      </c>
      <c r="B323" s="46" t="s">
        <v>275</v>
      </c>
      <c r="C323" s="420" t="s">
        <v>275</v>
      </c>
    </row>
    <row r="324" spans="1:3">
      <c r="A324" s="46" t="s">
        <v>268</v>
      </c>
      <c r="B324" s="46" t="s">
        <v>268</v>
      </c>
      <c r="C324" s="420" t="s">
        <v>268</v>
      </c>
    </row>
    <row r="325" spans="1:3">
      <c r="A325" s="46" t="s">
        <v>276</v>
      </c>
      <c r="B325" s="46" t="s">
        <v>276</v>
      </c>
      <c r="C325" s="420" t="s">
        <v>276</v>
      </c>
    </row>
    <row r="326" spans="1:3">
      <c r="A326" s="46" t="s">
        <v>277</v>
      </c>
      <c r="B326" s="46" t="s">
        <v>277</v>
      </c>
      <c r="C326" s="420" t="s">
        <v>277</v>
      </c>
    </row>
    <row r="327" spans="1:3">
      <c r="A327" s="46" t="s">
        <v>268</v>
      </c>
      <c r="B327" s="46" t="s">
        <v>268</v>
      </c>
      <c r="C327" s="420" t="s">
        <v>268</v>
      </c>
    </row>
    <row r="328" spans="1:3">
      <c r="A328" s="46" t="s">
        <v>234</v>
      </c>
      <c r="B328" s="46" t="s">
        <v>234</v>
      </c>
      <c r="C328" s="420" t="s">
        <v>234</v>
      </c>
    </row>
    <row r="329" spans="1:3">
      <c r="A329" s="46" t="s">
        <v>278</v>
      </c>
      <c r="B329" s="46" t="s">
        <v>278</v>
      </c>
      <c r="C329" s="420" t="s">
        <v>278</v>
      </c>
    </row>
    <row r="330" spans="1:3">
      <c r="A330" s="46" t="s">
        <v>268</v>
      </c>
      <c r="B330" s="46" t="s">
        <v>268</v>
      </c>
      <c r="C330" s="420" t="s">
        <v>268</v>
      </c>
    </row>
    <row r="331" spans="1:3">
      <c r="A331" s="49" t="s">
        <v>231</v>
      </c>
      <c r="B331" s="49" t="s">
        <v>231</v>
      </c>
      <c r="C331" s="392" t="s">
        <v>231</v>
      </c>
    </row>
    <row r="332" spans="1:3">
      <c r="A332" s="51" t="s">
        <v>279</v>
      </c>
      <c r="B332" s="51" t="s">
        <v>279</v>
      </c>
      <c r="C332" s="423" t="s">
        <v>279</v>
      </c>
    </row>
    <row r="333" spans="1:3">
      <c r="A333" s="46" t="s">
        <v>280</v>
      </c>
      <c r="B333" s="46" t="s">
        <v>280</v>
      </c>
      <c r="C333" s="420" t="s">
        <v>280</v>
      </c>
    </row>
    <row r="334" spans="1:3">
      <c r="A334" s="46" t="s">
        <v>204</v>
      </c>
      <c r="B334" s="46" t="s">
        <v>204</v>
      </c>
      <c r="C334" s="420" t="s">
        <v>204</v>
      </c>
    </row>
    <row r="335" spans="1:3">
      <c r="A335" s="46" t="s">
        <v>205</v>
      </c>
      <c r="B335" s="46" t="s">
        <v>205</v>
      </c>
      <c r="C335" s="420" t="s">
        <v>205</v>
      </c>
    </row>
    <row r="336" spans="1:3">
      <c r="A336" s="46" t="s">
        <v>281</v>
      </c>
      <c r="B336" s="46" t="s">
        <v>281</v>
      </c>
      <c r="C336" s="420" t="s">
        <v>281</v>
      </c>
    </row>
    <row r="337" spans="1:3">
      <c r="A337" s="46" t="s">
        <v>204</v>
      </c>
      <c r="B337" s="46" t="s">
        <v>204</v>
      </c>
      <c r="C337" s="420" t="s">
        <v>204</v>
      </c>
    </row>
    <row r="338" spans="1:3">
      <c r="A338" s="46" t="s">
        <v>205</v>
      </c>
      <c r="B338" s="46" t="s">
        <v>205</v>
      </c>
      <c r="C338" s="420" t="s">
        <v>205</v>
      </c>
    </row>
    <row r="339" spans="1:3">
      <c r="A339" s="46" t="s">
        <v>282</v>
      </c>
      <c r="B339" s="46" t="s">
        <v>282</v>
      </c>
      <c r="C339" s="420" t="s">
        <v>282</v>
      </c>
    </row>
    <row r="340" spans="1:3">
      <c r="A340" s="46" t="s">
        <v>204</v>
      </c>
      <c r="B340" s="46" t="s">
        <v>204</v>
      </c>
      <c r="C340" s="420" t="s">
        <v>204</v>
      </c>
    </row>
    <row r="341" spans="1:3">
      <c r="A341" s="46" t="s">
        <v>205</v>
      </c>
      <c r="B341" s="46" t="s">
        <v>205</v>
      </c>
      <c r="C341" s="420" t="s">
        <v>205</v>
      </c>
    </row>
    <row r="342" spans="1:3">
      <c r="A342" s="46" t="s">
        <v>283</v>
      </c>
      <c r="B342" s="46" t="s">
        <v>283</v>
      </c>
      <c r="C342" s="420" t="s">
        <v>283</v>
      </c>
    </row>
    <row r="343" spans="1:3">
      <c r="A343" s="46" t="s">
        <v>204</v>
      </c>
      <c r="B343" s="46" t="s">
        <v>204</v>
      </c>
      <c r="C343" s="420" t="s">
        <v>204</v>
      </c>
    </row>
    <row r="344" spans="1:3">
      <c r="A344" s="46" t="s">
        <v>205</v>
      </c>
      <c r="B344" s="46" t="s">
        <v>205</v>
      </c>
      <c r="C344" s="420" t="s">
        <v>205</v>
      </c>
    </row>
    <row r="345" spans="1:3">
      <c r="A345" s="46" t="s">
        <v>284</v>
      </c>
      <c r="B345" s="46" t="s">
        <v>284</v>
      </c>
      <c r="C345" s="420" t="s">
        <v>284</v>
      </c>
    </row>
    <row r="346" spans="1:3">
      <c r="A346" s="46" t="s">
        <v>204</v>
      </c>
      <c r="B346" s="46" t="s">
        <v>204</v>
      </c>
      <c r="C346" s="420" t="s">
        <v>204</v>
      </c>
    </row>
    <row r="347" spans="1:3">
      <c r="A347" s="46" t="s">
        <v>205</v>
      </c>
      <c r="B347" s="46" t="s">
        <v>205</v>
      </c>
      <c r="C347" s="420" t="s">
        <v>205</v>
      </c>
    </row>
    <row r="348" spans="1:3">
      <c r="A348" s="46" t="s">
        <v>285</v>
      </c>
      <c r="B348" s="46" t="s">
        <v>285</v>
      </c>
      <c r="C348" s="420" t="s">
        <v>285</v>
      </c>
    </row>
    <row r="349" spans="1:3">
      <c r="A349" s="46" t="s">
        <v>204</v>
      </c>
      <c r="B349" s="46" t="s">
        <v>204</v>
      </c>
      <c r="C349" s="420" t="s">
        <v>204</v>
      </c>
    </row>
    <row r="350" spans="1:3">
      <c r="A350" s="46" t="s">
        <v>205</v>
      </c>
      <c r="B350" s="46" t="s">
        <v>205</v>
      </c>
      <c r="C350" s="420" t="s">
        <v>205</v>
      </c>
    </row>
    <row r="351" spans="1:3">
      <c r="A351" s="46" t="s">
        <v>286</v>
      </c>
      <c r="B351" s="46" t="s">
        <v>286</v>
      </c>
      <c r="C351" s="420" t="s">
        <v>286</v>
      </c>
    </row>
    <row r="352" spans="1:3">
      <c r="A352" s="46" t="s">
        <v>204</v>
      </c>
      <c r="B352" s="46" t="s">
        <v>204</v>
      </c>
      <c r="C352" s="420" t="s">
        <v>204</v>
      </c>
    </row>
    <row r="353" spans="1:3">
      <c r="A353" s="49" t="s">
        <v>205</v>
      </c>
      <c r="B353" s="49" t="s">
        <v>205</v>
      </c>
      <c r="C353" s="392" t="s">
        <v>205</v>
      </c>
    </row>
    <row r="354" spans="1:3">
      <c r="A354" s="44" t="s">
        <v>287</v>
      </c>
      <c r="B354" s="44" t="s">
        <v>287</v>
      </c>
      <c r="C354" s="418" t="s">
        <v>287</v>
      </c>
    </row>
    <row r="355" spans="1:3">
      <c r="A355" s="41" t="s">
        <v>230</v>
      </c>
      <c r="B355" s="41" t="s">
        <v>230</v>
      </c>
      <c r="C355" s="391" t="s">
        <v>230</v>
      </c>
    </row>
    <row r="356" spans="1:3">
      <c r="A356" s="42" t="s">
        <v>228</v>
      </c>
      <c r="B356" s="42" t="s">
        <v>228</v>
      </c>
      <c r="C356" s="419" t="s">
        <v>228</v>
      </c>
    </row>
    <row r="357" spans="1:3">
      <c r="A357" s="46" t="s">
        <v>288</v>
      </c>
      <c r="B357" s="46" t="s">
        <v>288</v>
      </c>
      <c r="C357" s="420" t="s">
        <v>288</v>
      </c>
    </row>
    <row r="358" spans="1:3">
      <c r="A358" s="46" t="s">
        <v>268</v>
      </c>
      <c r="B358" s="46" t="s">
        <v>268</v>
      </c>
      <c r="C358" s="420" t="s">
        <v>268</v>
      </c>
    </row>
    <row r="359" spans="1:3">
      <c r="A359" s="46" t="s">
        <v>231</v>
      </c>
      <c r="B359" s="46" t="s">
        <v>231</v>
      </c>
      <c r="C359" s="420" t="s">
        <v>231</v>
      </c>
    </row>
    <row r="360" spans="1:3">
      <c r="A360" s="46" t="s">
        <v>289</v>
      </c>
      <c r="B360" s="46" t="s">
        <v>289</v>
      </c>
      <c r="C360" s="420" t="s">
        <v>289</v>
      </c>
    </row>
    <row r="361" spans="1:3">
      <c r="A361" s="46" t="s">
        <v>268</v>
      </c>
      <c r="B361" s="46" t="s">
        <v>268</v>
      </c>
      <c r="C361" s="420" t="s">
        <v>268</v>
      </c>
    </row>
    <row r="362" spans="1:3">
      <c r="A362" s="46" t="s">
        <v>234</v>
      </c>
      <c r="B362" s="46" t="s">
        <v>234</v>
      </c>
      <c r="C362" s="420" t="s">
        <v>234</v>
      </c>
    </row>
    <row r="363" spans="1:3">
      <c r="A363" s="52" t="s">
        <v>772</v>
      </c>
      <c r="B363" s="52" t="s">
        <v>772</v>
      </c>
      <c r="C363" s="424" t="s">
        <v>831</v>
      </c>
    </row>
    <row r="364" spans="1:3">
      <c r="A364" s="52" t="s">
        <v>773</v>
      </c>
      <c r="B364" s="52" t="s">
        <v>773</v>
      </c>
      <c r="C364" s="424" t="s">
        <v>773</v>
      </c>
    </row>
    <row r="365" spans="1:3">
      <c r="A365" s="52" t="s">
        <v>48</v>
      </c>
      <c r="B365" s="52" t="s">
        <v>48</v>
      </c>
      <c r="C365" s="424" t="s">
        <v>48</v>
      </c>
    </row>
    <row r="366" spans="1:3">
      <c r="A366" s="40" t="s">
        <v>290</v>
      </c>
      <c r="B366" s="40" t="s">
        <v>290</v>
      </c>
      <c r="C366" s="418" t="s">
        <v>290</v>
      </c>
    </row>
    <row r="367" spans="1:3">
      <c r="A367" s="53" t="s">
        <v>291</v>
      </c>
      <c r="B367" s="53" t="s">
        <v>291</v>
      </c>
      <c r="C367" s="391" t="s">
        <v>291</v>
      </c>
    </row>
    <row r="368" spans="1:3">
      <c r="A368" s="54" t="s">
        <v>292</v>
      </c>
      <c r="B368" s="54" t="s">
        <v>292</v>
      </c>
      <c r="C368" s="419" t="s">
        <v>292</v>
      </c>
    </row>
    <row r="369" spans="1:3">
      <c r="A369" s="55" t="s">
        <v>293</v>
      </c>
      <c r="B369" s="55" t="s">
        <v>293</v>
      </c>
      <c r="C369" s="420" t="s">
        <v>293</v>
      </c>
    </row>
    <row r="370" spans="1:3">
      <c r="A370" s="55" t="s">
        <v>268</v>
      </c>
      <c r="B370" s="55" t="s">
        <v>268</v>
      </c>
      <c r="C370" s="420" t="s">
        <v>268</v>
      </c>
    </row>
    <row r="371" spans="1:3">
      <c r="A371" s="55" t="s">
        <v>294</v>
      </c>
      <c r="B371" s="55" t="s">
        <v>294</v>
      </c>
      <c r="C371" s="420" t="s">
        <v>294</v>
      </c>
    </row>
    <row r="372" spans="1:3">
      <c r="A372" s="55" t="s">
        <v>295</v>
      </c>
      <c r="B372" s="55" t="s">
        <v>295</v>
      </c>
      <c r="C372" s="420" t="s">
        <v>295</v>
      </c>
    </row>
    <row r="373" spans="1:3">
      <c r="A373" s="55" t="s">
        <v>230</v>
      </c>
      <c r="B373" s="55" t="s">
        <v>230</v>
      </c>
      <c r="C373" s="420" t="s">
        <v>230</v>
      </c>
    </row>
    <row r="374" spans="1:3">
      <c r="A374" s="55" t="s">
        <v>228</v>
      </c>
      <c r="B374" s="55" t="s">
        <v>228</v>
      </c>
      <c r="C374" s="420" t="s">
        <v>228</v>
      </c>
    </row>
    <row r="375" spans="1:3">
      <c r="A375" s="55" t="s">
        <v>296</v>
      </c>
      <c r="B375" s="55" t="s">
        <v>296</v>
      </c>
      <c r="C375" s="420" t="s">
        <v>296</v>
      </c>
    </row>
    <row r="376" spans="1:3">
      <c r="A376" s="55" t="s">
        <v>291</v>
      </c>
      <c r="B376" s="55" t="s">
        <v>291</v>
      </c>
      <c r="C376" s="420" t="s">
        <v>291</v>
      </c>
    </row>
    <row r="377" spans="1:3">
      <c r="A377" s="55" t="s">
        <v>292</v>
      </c>
      <c r="B377" s="55" t="s">
        <v>292</v>
      </c>
      <c r="C377" s="420" t="s">
        <v>292</v>
      </c>
    </row>
    <row r="378" spans="1:3">
      <c r="A378" s="55" t="s">
        <v>297</v>
      </c>
      <c r="B378" s="55" t="s">
        <v>297</v>
      </c>
      <c r="C378" s="420" t="s">
        <v>297</v>
      </c>
    </row>
    <row r="379" spans="1:3">
      <c r="A379" s="55" t="s">
        <v>268</v>
      </c>
      <c r="B379" s="55" t="s">
        <v>268</v>
      </c>
      <c r="C379" s="420" t="s">
        <v>268</v>
      </c>
    </row>
    <row r="380" spans="1:3">
      <c r="A380" s="56" t="s">
        <v>234</v>
      </c>
      <c r="B380" s="56" t="s">
        <v>234</v>
      </c>
      <c r="C380" s="392" t="s">
        <v>234</v>
      </c>
    </row>
    <row r="381" spans="1:3">
      <c r="A381" s="44" t="s">
        <v>298</v>
      </c>
      <c r="B381" s="44" t="s">
        <v>298</v>
      </c>
      <c r="C381" s="425" t="s">
        <v>298</v>
      </c>
    </row>
    <row r="382" spans="1:3">
      <c r="A382" s="41" t="s">
        <v>299</v>
      </c>
      <c r="B382" s="41" t="s">
        <v>299</v>
      </c>
      <c r="C382" s="391" t="s">
        <v>299</v>
      </c>
    </row>
    <row r="383" spans="1:3">
      <c r="A383" s="42" t="s">
        <v>300</v>
      </c>
      <c r="B383" s="42" t="s">
        <v>300</v>
      </c>
      <c r="C383" s="419" t="s">
        <v>300</v>
      </c>
    </row>
    <row r="384" spans="1:3">
      <c r="A384" s="41" t="s">
        <v>301</v>
      </c>
      <c r="B384" s="41" t="s">
        <v>301</v>
      </c>
      <c r="C384" s="391" t="s">
        <v>301</v>
      </c>
    </row>
    <row r="385" spans="1:3">
      <c r="A385" s="46" t="s">
        <v>302</v>
      </c>
      <c r="B385" s="46" t="s">
        <v>302</v>
      </c>
      <c r="C385" s="420" t="s">
        <v>302</v>
      </c>
    </row>
    <row r="386" spans="1:3">
      <c r="A386" s="46" t="s">
        <v>303</v>
      </c>
      <c r="B386" s="46" t="s">
        <v>303</v>
      </c>
      <c r="C386" s="420" t="s">
        <v>303</v>
      </c>
    </row>
    <row r="387" spans="1:3">
      <c r="A387" s="41" t="s">
        <v>304</v>
      </c>
      <c r="B387" s="41" t="s">
        <v>304</v>
      </c>
      <c r="C387" s="391" t="s">
        <v>304</v>
      </c>
    </row>
    <row r="388" spans="1:3">
      <c r="A388" s="46" t="s">
        <v>305</v>
      </c>
      <c r="B388" s="46" t="s">
        <v>305</v>
      </c>
      <c r="C388" s="420" t="s">
        <v>305</v>
      </c>
    </row>
    <row r="389" spans="1:3">
      <c r="A389" s="46" t="s">
        <v>303</v>
      </c>
      <c r="B389" s="46" t="s">
        <v>303</v>
      </c>
      <c r="C389" s="420" t="s">
        <v>303</v>
      </c>
    </row>
    <row r="390" spans="1:3">
      <c r="A390" s="44" t="s">
        <v>306</v>
      </c>
      <c r="B390" s="44" t="s">
        <v>306</v>
      </c>
      <c r="C390" s="418" t="s">
        <v>306</v>
      </c>
    </row>
    <row r="391" spans="1:3">
      <c r="A391" s="41" t="s">
        <v>252</v>
      </c>
      <c r="B391" s="41" t="s">
        <v>252</v>
      </c>
      <c r="C391" s="391" t="s">
        <v>252</v>
      </c>
    </row>
    <row r="392" spans="1:3">
      <c r="A392" s="42" t="s">
        <v>253</v>
      </c>
      <c r="B392" s="42" t="s">
        <v>253</v>
      </c>
      <c r="C392" s="419" t="s">
        <v>253</v>
      </c>
    </row>
    <row r="393" spans="1:3">
      <c r="A393" s="57" t="s">
        <v>307</v>
      </c>
      <c r="B393" s="57" t="s">
        <v>307</v>
      </c>
      <c r="C393" s="418" t="s">
        <v>307</v>
      </c>
    </row>
    <row r="394" spans="1:3">
      <c r="A394" s="43" t="s">
        <v>265</v>
      </c>
      <c r="B394" s="43" t="s">
        <v>265</v>
      </c>
      <c r="C394" s="391" t="s">
        <v>265</v>
      </c>
    </row>
    <row r="395" spans="1:3">
      <c r="A395" s="58" t="s">
        <v>266</v>
      </c>
      <c r="B395" s="58" t="s">
        <v>266</v>
      </c>
      <c r="C395" s="419" t="s">
        <v>266</v>
      </c>
    </row>
    <row r="396" spans="1:3">
      <c r="A396" s="43" t="s">
        <v>308</v>
      </c>
      <c r="B396" s="43" t="s">
        <v>308</v>
      </c>
      <c r="C396" s="391" t="s">
        <v>308</v>
      </c>
    </row>
    <row r="397" spans="1:3">
      <c r="A397" s="45" t="s">
        <v>227</v>
      </c>
      <c r="B397" s="45" t="s">
        <v>227</v>
      </c>
      <c r="C397" s="420" t="s">
        <v>227</v>
      </c>
    </row>
    <row r="398" spans="1:3">
      <c r="A398" s="45" t="s">
        <v>231</v>
      </c>
      <c r="B398" s="45" t="s">
        <v>231</v>
      </c>
      <c r="C398" s="420" t="s">
        <v>231</v>
      </c>
    </row>
    <row r="399" spans="1:3">
      <c r="A399" s="43" t="s">
        <v>309</v>
      </c>
      <c r="B399" s="43" t="s">
        <v>309</v>
      </c>
      <c r="C399" s="391" t="s">
        <v>309</v>
      </c>
    </row>
    <row r="400" spans="1:3">
      <c r="A400" s="45" t="s">
        <v>230</v>
      </c>
      <c r="B400" s="45" t="s">
        <v>230</v>
      </c>
      <c r="C400" s="420" t="s">
        <v>230</v>
      </c>
    </row>
    <row r="401" spans="1:3">
      <c r="A401" s="45" t="s">
        <v>292</v>
      </c>
      <c r="B401" s="45" t="s">
        <v>292</v>
      </c>
      <c r="C401" s="420" t="s">
        <v>292</v>
      </c>
    </row>
    <row r="402" spans="1:3">
      <c r="A402" s="43" t="s">
        <v>310</v>
      </c>
      <c r="B402" s="43" t="s">
        <v>310</v>
      </c>
      <c r="C402" s="391" t="s">
        <v>310</v>
      </c>
    </row>
    <row r="403" spans="1:3">
      <c r="A403" s="45" t="s">
        <v>291</v>
      </c>
      <c r="B403" s="45" t="s">
        <v>291</v>
      </c>
      <c r="C403" s="420" t="s">
        <v>291</v>
      </c>
    </row>
    <row r="404" spans="1:3">
      <c r="A404" s="59" t="s">
        <v>292</v>
      </c>
      <c r="B404" s="59" t="s">
        <v>292</v>
      </c>
      <c r="C404" s="392" t="s">
        <v>292</v>
      </c>
    </row>
    <row r="405" spans="1:3">
      <c r="A405" s="40" t="s">
        <v>311</v>
      </c>
      <c r="B405" s="40" t="s">
        <v>311</v>
      </c>
      <c r="C405" s="418" t="s">
        <v>311</v>
      </c>
    </row>
    <row r="406" spans="1:3">
      <c r="A406" s="53" t="s">
        <v>265</v>
      </c>
      <c r="B406" s="53" t="s">
        <v>265</v>
      </c>
      <c r="C406" s="391" t="s">
        <v>265</v>
      </c>
    </row>
    <row r="407" spans="1:3">
      <c r="A407" s="53" t="s">
        <v>266</v>
      </c>
      <c r="B407" s="53" t="s">
        <v>266</v>
      </c>
      <c r="C407" s="391" t="s">
        <v>266</v>
      </c>
    </row>
    <row r="408" spans="1:3">
      <c r="A408" s="53" t="s">
        <v>312</v>
      </c>
      <c r="B408" s="53" t="s">
        <v>312</v>
      </c>
      <c r="C408" s="391" t="s">
        <v>312</v>
      </c>
    </row>
    <row r="409" spans="1:3">
      <c r="A409" s="53" t="s">
        <v>227</v>
      </c>
      <c r="B409" s="53" t="s">
        <v>227</v>
      </c>
      <c r="C409" s="391" t="s">
        <v>227</v>
      </c>
    </row>
    <row r="410" spans="1:3">
      <c r="A410" s="53" t="s">
        <v>231</v>
      </c>
      <c r="B410" s="53" t="s">
        <v>231</v>
      </c>
      <c r="C410" s="391" t="s">
        <v>231</v>
      </c>
    </row>
    <row r="411" spans="1:3">
      <c r="A411" s="53" t="s">
        <v>313</v>
      </c>
      <c r="B411" s="53" t="s">
        <v>313</v>
      </c>
      <c r="C411" s="391" t="s">
        <v>313</v>
      </c>
    </row>
    <row r="412" spans="1:3">
      <c r="A412" s="53" t="s">
        <v>227</v>
      </c>
      <c r="B412" s="53" t="s">
        <v>227</v>
      </c>
      <c r="C412" s="391" t="s">
        <v>227</v>
      </c>
    </row>
    <row r="413" spans="1:3">
      <c r="A413" s="53" t="s">
        <v>231</v>
      </c>
      <c r="B413" s="53" t="s">
        <v>231</v>
      </c>
      <c r="C413" s="391" t="s">
        <v>231</v>
      </c>
    </row>
    <row r="414" spans="1:3">
      <c r="A414" s="53" t="s">
        <v>314</v>
      </c>
      <c r="B414" s="53" t="s">
        <v>314</v>
      </c>
      <c r="C414" s="391" t="s">
        <v>314</v>
      </c>
    </row>
    <row r="415" spans="1:3">
      <c r="A415" s="53" t="s">
        <v>230</v>
      </c>
      <c r="B415" s="53" t="s">
        <v>230</v>
      </c>
      <c r="C415" s="391" t="s">
        <v>230</v>
      </c>
    </row>
    <row r="416" spans="1:3">
      <c r="A416" s="53" t="s">
        <v>228</v>
      </c>
      <c r="B416" s="53" t="s">
        <v>228</v>
      </c>
      <c r="C416" s="391" t="s">
        <v>228</v>
      </c>
    </row>
    <row r="417" spans="1:3">
      <c r="A417" s="53" t="s">
        <v>315</v>
      </c>
      <c r="B417" s="53" t="s">
        <v>315</v>
      </c>
      <c r="C417" s="426" t="s">
        <v>315</v>
      </c>
    </row>
    <row r="418" spans="1:3">
      <c r="A418" s="333" t="s">
        <v>785</v>
      </c>
      <c r="B418" s="333" t="s">
        <v>785</v>
      </c>
      <c r="C418" s="427" t="s">
        <v>832</v>
      </c>
    </row>
    <row r="419" spans="1:3">
      <c r="A419" s="40" t="s">
        <v>316</v>
      </c>
      <c r="B419" s="40" t="s">
        <v>316</v>
      </c>
      <c r="C419" s="418" t="s">
        <v>316</v>
      </c>
    </row>
    <row r="420" spans="1:3">
      <c r="A420" s="41" t="s">
        <v>244</v>
      </c>
      <c r="B420" s="41" t="s">
        <v>244</v>
      </c>
      <c r="C420" s="391" t="s">
        <v>244</v>
      </c>
    </row>
    <row r="421" spans="1:3">
      <c r="A421" s="42" t="s">
        <v>245</v>
      </c>
      <c r="B421" s="42" t="s">
        <v>245</v>
      </c>
      <c r="C421" s="419" t="s">
        <v>245</v>
      </c>
    </row>
    <row r="422" spans="1:3">
      <c r="A422" s="41" t="s">
        <v>317</v>
      </c>
      <c r="B422" s="41" t="s">
        <v>317</v>
      </c>
      <c r="C422" s="391" t="s">
        <v>317</v>
      </c>
    </row>
    <row r="423" spans="1:3">
      <c r="A423" s="41" t="s">
        <v>219</v>
      </c>
      <c r="B423" s="41" t="s">
        <v>219</v>
      </c>
      <c r="C423" s="391" t="s">
        <v>219</v>
      </c>
    </row>
    <row r="424" spans="1:3">
      <c r="A424" s="41" t="s">
        <v>220</v>
      </c>
      <c r="B424" s="41" t="s">
        <v>220</v>
      </c>
      <c r="C424" s="391" t="s">
        <v>220</v>
      </c>
    </row>
    <row r="425" spans="1:3">
      <c r="A425" s="41" t="s">
        <v>318</v>
      </c>
      <c r="B425" s="41" t="s">
        <v>318</v>
      </c>
      <c r="C425" s="391" t="s">
        <v>318</v>
      </c>
    </row>
    <row r="426" spans="1:3">
      <c r="A426" s="41" t="s">
        <v>227</v>
      </c>
      <c r="B426" s="41" t="s">
        <v>227</v>
      </c>
      <c r="C426" s="391" t="s">
        <v>227</v>
      </c>
    </row>
    <row r="427" spans="1:3">
      <c r="A427" s="41" t="s">
        <v>228</v>
      </c>
      <c r="B427" s="41" t="s">
        <v>228</v>
      </c>
      <c r="C427" s="391" t="s">
        <v>228</v>
      </c>
    </row>
    <row r="428" spans="1:3">
      <c r="A428" s="44" t="s">
        <v>319</v>
      </c>
      <c r="B428" s="44" t="s">
        <v>319</v>
      </c>
      <c r="C428" s="418" t="s">
        <v>319</v>
      </c>
    </row>
    <row r="429" spans="1:3">
      <c r="A429" s="41" t="s">
        <v>252</v>
      </c>
      <c r="B429" s="41" t="s">
        <v>252</v>
      </c>
      <c r="C429" s="391" t="s">
        <v>252</v>
      </c>
    </row>
    <row r="430" spans="1:3">
      <c r="A430" s="42" t="s">
        <v>253</v>
      </c>
      <c r="B430" s="42" t="s">
        <v>253</v>
      </c>
      <c r="C430" s="419" t="s">
        <v>253</v>
      </c>
    </row>
    <row r="431" spans="1:3">
      <c r="A431" s="41" t="s">
        <v>320</v>
      </c>
      <c r="B431" s="41" t="s">
        <v>320</v>
      </c>
      <c r="C431" s="391" t="s">
        <v>320</v>
      </c>
    </row>
    <row r="432" spans="1:3">
      <c r="A432" s="46" t="s">
        <v>321</v>
      </c>
      <c r="B432" s="46" t="s">
        <v>321</v>
      </c>
      <c r="C432" s="420" t="s">
        <v>321</v>
      </c>
    </row>
    <row r="433" spans="1:3">
      <c r="A433" s="46" t="s">
        <v>322</v>
      </c>
      <c r="B433" s="46" t="s">
        <v>322</v>
      </c>
      <c r="C433" s="420" t="s">
        <v>322</v>
      </c>
    </row>
    <row r="434" spans="1:3">
      <c r="A434" s="46" t="s">
        <v>323</v>
      </c>
      <c r="B434" s="46" t="s">
        <v>323</v>
      </c>
      <c r="C434" s="420" t="s">
        <v>323</v>
      </c>
    </row>
    <row r="435" spans="1:3">
      <c r="A435" s="46" t="s">
        <v>324</v>
      </c>
      <c r="B435" s="46" t="s">
        <v>324</v>
      </c>
      <c r="C435" s="420" t="s">
        <v>324</v>
      </c>
    </row>
    <row r="436" spans="1:3">
      <c r="A436" s="46" t="s">
        <v>325</v>
      </c>
      <c r="B436" s="46" t="s">
        <v>325</v>
      </c>
      <c r="C436" s="420" t="s">
        <v>325</v>
      </c>
    </row>
    <row r="437" spans="1:3">
      <c r="A437" s="46" t="s">
        <v>326</v>
      </c>
      <c r="B437" s="46" t="s">
        <v>326</v>
      </c>
      <c r="C437" s="420" t="s">
        <v>326</v>
      </c>
    </row>
    <row r="438" spans="1:3">
      <c r="A438" s="46" t="s">
        <v>327</v>
      </c>
      <c r="B438" s="46" t="s">
        <v>327</v>
      </c>
      <c r="C438" s="420" t="s">
        <v>327</v>
      </c>
    </row>
    <row r="439" spans="1:3">
      <c r="A439" s="46" t="s">
        <v>328</v>
      </c>
      <c r="B439" s="46" t="s">
        <v>328</v>
      </c>
      <c r="C439" s="420" t="s">
        <v>328</v>
      </c>
    </row>
    <row r="440" spans="1:3">
      <c r="A440" s="46" t="s">
        <v>329</v>
      </c>
      <c r="B440" s="46" t="s">
        <v>329</v>
      </c>
      <c r="C440" s="420" t="s">
        <v>329</v>
      </c>
    </row>
    <row r="441" spans="1:3">
      <c r="A441" s="46" t="s">
        <v>330</v>
      </c>
      <c r="B441" s="46" t="s">
        <v>330</v>
      </c>
      <c r="C441" s="420" t="s">
        <v>330</v>
      </c>
    </row>
    <row r="442" spans="1:3">
      <c r="A442" s="46" t="s">
        <v>331</v>
      </c>
      <c r="B442" s="46" t="s">
        <v>331</v>
      </c>
      <c r="C442" s="420" t="s">
        <v>331</v>
      </c>
    </row>
    <row r="443" spans="1:3">
      <c r="A443" s="60" t="s">
        <v>332</v>
      </c>
      <c r="B443" s="380" t="s">
        <v>332</v>
      </c>
      <c r="C443" s="428" t="s">
        <v>332</v>
      </c>
    </row>
    <row r="444" spans="1:3">
      <c r="A444" s="61" t="s">
        <v>333</v>
      </c>
      <c r="B444" s="381" t="s">
        <v>333</v>
      </c>
      <c r="C444" s="429" t="s">
        <v>333</v>
      </c>
    </row>
    <row r="445" spans="1:3">
      <c r="A445" s="61" t="s">
        <v>334</v>
      </c>
      <c r="B445" s="381" t="s">
        <v>334</v>
      </c>
      <c r="C445" s="429" t="s">
        <v>334</v>
      </c>
    </row>
    <row r="446" spans="1:3">
      <c r="A446" s="62" t="s">
        <v>335</v>
      </c>
      <c r="B446" s="382" t="s">
        <v>335</v>
      </c>
      <c r="C446" s="430" t="s">
        <v>335</v>
      </c>
    </row>
    <row r="447" spans="1:3">
      <c r="A447" s="61" t="s">
        <v>336</v>
      </c>
      <c r="B447" s="381" t="s">
        <v>336</v>
      </c>
      <c r="C447" s="429" t="s">
        <v>336</v>
      </c>
    </row>
    <row r="448" spans="1:3">
      <c r="A448" s="61" t="s">
        <v>337</v>
      </c>
      <c r="B448" s="381" t="s">
        <v>337</v>
      </c>
      <c r="C448" s="429" t="s">
        <v>337</v>
      </c>
    </row>
    <row r="449" spans="1:3">
      <c r="A449" s="61" t="s">
        <v>338</v>
      </c>
      <c r="B449" s="381" t="s">
        <v>338</v>
      </c>
      <c r="C449" s="429" t="s">
        <v>338</v>
      </c>
    </row>
    <row r="450" spans="1:3">
      <c r="A450" s="63" t="s">
        <v>339</v>
      </c>
      <c r="B450" s="383" t="s">
        <v>339</v>
      </c>
      <c r="C450" s="431" t="s">
        <v>339</v>
      </c>
    </row>
    <row r="451" spans="1:3" ht="15" thickBot="1">
      <c r="A451" s="61" t="s">
        <v>340</v>
      </c>
      <c r="B451" s="381" t="s">
        <v>340</v>
      </c>
      <c r="C451" s="429" t="s">
        <v>340</v>
      </c>
    </row>
    <row r="452" spans="1:3">
      <c r="A452" s="64" t="s">
        <v>341</v>
      </c>
      <c r="B452" s="384" t="s">
        <v>341</v>
      </c>
      <c r="C452" s="432" t="s">
        <v>341</v>
      </c>
    </row>
    <row r="453" spans="1:3">
      <c r="A453" s="65" t="s">
        <v>342</v>
      </c>
      <c r="B453" s="385" t="s">
        <v>342</v>
      </c>
      <c r="C453" s="433" t="s">
        <v>342</v>
      </c>
    </row>
    <row r="454" spans="1:3">
      <c r="A454" s="65" t="s">
        <v>343</v>
      </c>
      <c r="B454" s="385" t="s">
        <v>343</v>
      </c>
      <c r="C454" s="433" t="s">
        <v>343</v>
      </c>
    </row>
    <row r="455" spans="1:3">
      <c r="A455" s="66" t="s">
        <v>344</v>
      </c>
      <c r="B455" s="66" t="s">
        <v>344</v>
      </c>
      <c r="C455" s="434" t="s">
        <v>344</v>
      </c>
    </row>
    <row r="456" spans="1:3">
      <c r="A456" s="65" t="s">
        <v>345</v>
      </c>
      <c r="B456" s="65" t="s">
        <v>345</v>
      </c>
      <c r="C456" s="435" t="s">
        <v>345</v>
      </c>
    </row>
    <row r="457" spans="1:3">
      <c r="A457" s="65" t="s">
        <v>346</v>
      </c>
      <c r="B457" s="65" t="s">
        <v>346</v>
      </c>
      <c r="C457" s="435" t="s">
        <v>346</v>
      </c>
    </row>
    <row r="458" spans="1:3">
      <c r="A458" s="65" t="s">
        <v>347</v>
      </c>
      <c r="B458" s="385" t="s">
        <v>347</v>
      </c>
      <c r="C458" s="433" t="s">
        <v>347</v>
      </c>
    </row>
    <row r="459" spans="1:3">
      <c r="A459" s="67" t="s">
        <v>348</v>
      </c>
      <c r="B459" s="67" t="s">
        <v>348</v>
      </c>
      <c r="C459" s="436" t="s">
        <v>348</v>
      </c>
    </row>
    <row r="460" spans="1:3">
      <c r="A460" s="68" t="s">
        <v>349</v>
      </c>
      <c r="B460" s="68" t="s">
        <v>349</v>
      </c>
      <c r="C460" s="437" t="s">
        <v>349</v>
      </c>
    </row>
    <row r="461" spans="1:3">
      <c r="A461" s="69" t="s">
        <v>350</v>
      </c>
      <c r="B461" s="69" t="s">
        <v>350</v>
      </c>
      <c r="C461" s="438" t="s">
        <v>350</v>
      </c>
    </row>
    <row r="462" spans="1:3">
      <c r="A462" s="65" t="s">
        <v>202</v>
      </c>
      <c r="B462" s="65" t="s">
        <v>202</v>
      </c>
      <c r="C462" s="435" t="s">
        <v>202</v>
      </c>
    </row>
    <row r="463" spans="1:3" ht="15" thickBot="1">
      <c r="A463" s="70" t="s">
        <v>351</v>
      </c>
      <c r="B463" s="70" t="s">
        <v>351</v>
      </c>
      <c r="C463" s="439" t="s">
        <v>351</v>
      </c>
    </row>
    <row r="464" spans="1:3" ht="15" thickTop="1">
      <c r="A464" s="38" t="s">
        <v>352</v>
      </c>
      <c r="B464" s="38" t="s">
        <v>352</v>
      </c>
      <c r="C464" s="387" t="s">
        <v>352</v>
      </c>
    </row>
    <row r="465" spans="1:3">
      <c r="A465" s="38" t="s">
        <v>265</v>
      </c>
      <c r="B465" s="38" t="s">
        <v>265</v>
      </c>
      <c r="C465" s="387" t="s">
        <v>265</v>
      </c>
    </row>
    <row r="466" spans="1:3">
      <c r="A466" s="39" t="s">
        <v>266</v>
      </c>
      <c r="B466" s="39" t="s">
        <v>266</v>
      </c>
      <c r="C466" s="389" t="s">
        <v>266</v>
      </c>
    </row>
    <row r="467" spans="1:3">
      <c r="A467" s="47" t="s">
        <v>353</v>
      </c>
      <c r="B467" s="47" t="s">
        <v>353</v>
      </c>
      <c r="C467" s="390" t="s">
        <v>353</v>
      </c>
    </row>
    <row r="468" spans="1:3">
      <c r="A468" s="41" t="s">
        <v>248</v>
      </c>
      <c r="B468" s="41" t="s">
        <v>248</v>
      </c>
      <c r="C468" s="391" t="s">
        <v>248</v>
      </c>
    </row>
    <row r="469" spans="1:3">
      <c r="A469" s="42" t="s">
        <v>249</v>
      </c>
      <c r="B469" s="42" t="s">
        <v>249</v>
      </c>
      <c r="C469" s="419" t="s">
        <v>249</v>
      </c>
    </row>
    <row r="470" spans="1:3">
      <c r="A470" s="41" t="s">
        <v>354</v>
      </c>
      <c r="B470" s="41" t="s">
        <v>354</v>
      </c>
      <c r="C470" s="391" t="s">
        <v>354</v>
      </c>
    </row>
    <row r="471" spans="1:3">
      <c r="A471" s="41" t="s">
        <v>355</v>
      </c>
      <c r="B471" s="41" t="s">
        <v>355</v>
      </c>
      <c r="C471" s="391" t="s">
        <v>355</v>
      </c>
    </row>
    <row r="472" spans="1:3">
      <c r="A472" s="41" t="s">
        <v>356</v>
      </c>
      <c r="B472" s="41" t="s">
        <v>356</v>
      </c>
      <c r="C472" s="391" t="s">
        <v>356</v>
      </c>
    </row>
    <row r="473" spans="1:3">
      <c r="A473" s="41" t="s">
        <v>357</v>
      </c>
      <c r="B473" s="41" t="s">
        <v>357</v>
      </c>
      <c r="C473" s="391" t="s">
        <v>357</v>
      </c>
    </row>
    <row r="474" spans="1:3">
      <c r="A474" s="41" t="s">
        <v>291</v>
      </c>
      <c r="B474" s="41" t="s">
        <v>291</v>
      </c>
      <c r="C474" s="391" t="s">
        <v>291</v>
      </c>
    </row>
    <row r="475" spans="1:3">
      <c r="A475" s="41" t="s">
        <v>292</v>
      </c>
      <c r="B475" s="41" t="s">
        <v>292</v>
      </c>
      <c r="C475" s="391" t="s">
        <v>292</v>
      </c>
    </row>
    <row r="476" spans="1:3">
      <c r="A476" s="41" t="s">
        <v>358</v>
      </c>
      <c r="B476" s="41" t="s">
        <v>358</v>
      </c>
      <c r="C476" s="391" t="s">
        <v>358</v>
      </c>
    </row>
    <row r="477" spans="1:3">
      <c r="A477" s="41" t="s">
        <v>359</v>
      </c>
      <c r="B477" s="41" t="s">
        <v>359</v>
      </c>
      <c r="C477" s="391" t="s">
        <v>359</v>
      </c>
    </row>
    <row r="478" spans="1:3">
      <c r="A478" s="41" t="s">
        <v>360</v>
      </c>
      <c r="B478" s="41" t="s">
        <v>360</v>
      </c>
      <c r="C478" s="391" t="s">
        <v>360</v>
      </c>
    </row>
    <row r="479" spans="1:3">
      <c r="A479" s="41" t="s">
        <v>361</v>
      </c>
      <c r="B479" s="41" t="s">
        <v>361</v>
      </c>
      <c r="C479" s="391" t="s">
        <v>361</v>
      </c>
    </row>
    <row r="480" spans="1:3">
      <c r="A480" s="41" t="s">
        <v>362</v>
      </c>
      <c r="B480" s="41" t="s">
        <v>362</v>
      </c>
      <c r="C480" s="391" t="s">
        <v>362</v>
      </c>
    </row>
    <row r="481" spans="1:3">
      <c r="A481" s="41" t="s">
        <v>363</v>
      </c>
      <c r="B481" s="41" t="s">
        <v>363</v>
      </c>
      <c r="C481" s="391" t="s">
        <v>363</v>
      </c>
    </row>
    <row r="482" spans="1:3">
      <c r="A482" s="41" t="s">
        <v>364</v>
      </c>
      <c r="B482" s="41" t="s">
        <v>364</v>
      </c>
      <c r="C482" s="391" t="s">
        <v>364</v>
      </c>
    </row>
    <row r="483" spans="1:3">
      <c r="A483" s="41" t="s">
        <v>365</v>
      </c>
      <c r="B483" s="41" t="s">
        <v>365</v>
      </c>
      <c r="C483" s="391" t="s">
        <v>365</v>
      </c>
    </row>
    <row r="484" spans="1:3">
      <c r="A484" s="41" t="s">
        <v>366</v>
      </c>
      <c r="B484" s="41" t="s">
        <v>366</v>
      </c>
      <c r="C484" s="391" t="s">
        <v>366</v>
      </c>
    </row>
    <row r="485" spans="1:3">
      <c r="A485" s="41" t="s">
        <v>367</v>
      </c>
      <c r="B485" s="41" t="s">
        <v>367</v>
      </c>
      <c r="C485" s="391" t="s">
        <v>367</v>
      </c>
    </row>
    <row r="486" spans="1:3">
      <c r="A486" s="41" t="s">
        <v>365</v>
      </c>
      <c r="B486" s="41" t="s">
        <v>365</v>
      </c>
      <c r="C486" s="391" t="s">
        <v>365</v>
      </c>
    </row>
    <row r="487" spans="1:3">
      <c r="A487" s="41" t="s">
        <v>366</v>
      </c>
      <c r="B487" s="41" t="s">
        <v>366</v>
      </c>
      <c r="C487" s="391" t="s">
        <v>366</v>
      </c>
    </row>
    <row r="488" spans="1:3">
      <c r="A488" s="41" t="s">
        <v>368</v>
      </c>
      <c r="B488" s="41" t="s">
        <v>368</v>
      </c>
      <c r="C488" s="391" t="s">
        <v>368</v>
      </c>
    </row>
    <row r="489" spans="1:3">
      <c r="A489" s="41" t="s">
        <v>369</v>
      </c>
      <c r="B489" s="41" t="s">
        <v>369</v>
      </c>
      <c r="C489" s="391" t="s">
        <v>369</v>
      </c>
    </row>
    <row r="490" spans="1:3">
      <c r="A490" s="41" t="s">
        <v>370</v>
      </c>
      <c r="B490" s="41" t="s">
        <v>370</v>
      </c>
      <c r="C490" s="391" t="s">
        <v>370</v>
      </c>
    </row>
    <row r="491" spans="1:3">
      <c r="A491" s="46" t="s">
        <v>371</v>
      </c>
      <c r="B491" s="46" t="s">
        <v>371</v>
      </c>
      <c r="C491" s="420" t="s">
        <v>371</v>
      </c>
    </row>
    <row r="492" spans="1:3">
      <c r="A492" s="46" t="s">
        <v>321</v>
      </c>
      <c r="B492" s="46" t="s">
        <v>321</v>
      </c>
      <c r="C492" s="420" t="s">
        <v>321</v>
      </c>
    </row>
    <row r="493" spans="1:3">
      <c r="A493" s="46" t="s">
        <v>322</v>
      </c>
      <c r="B493" s="46" t="s">
        <v>322</v>
      </c>
      <c r="C493" s="420" t="s">
        <v>322</v>
      </c>
    </row>
    <row r="494" spans="1:3">
      <c r="A494" s="46" t="s">
        <v>372</v>
      </c>
      <c r="B494" s="46" t="s">
        <v>372</v>
      </c>
      <c r="C494" s="420" t="s">
        <v>372</v>
      </c>
    </row>
    <row r="495" spans="1:3">
      <c r="A495" s="46" t="s">
        <v>373</v>
      </c>
      <c r="B495" s="46" t="s">
        <v>373</v>
      </c>
      <c r="C495" s="420" t="s">
        <v>373</v>
      </c>
    </row>
    <row r="496" spans="1:3">
      <c r="A496" s="46" t="s">
        <v>374</v>
      </c>
      <c r="B496" s="46" t="s">
        <v>374</v>
      </c>
      <c r="C496" s="420" t="s">
        <v>374</v>
      </c>
    </row>
    <row r="497" spans="1:3">
      <c r="A497" s="46" t="s">
        <v>375</v>
      </c>
      <c r="B497" s="46" t="s">
        <v>375</v>
      </c>
      <c r="C497" s="420" t="s">
        <v>375</v>
      </c>
    </row>
    <row r="498" spans="1:3">
      <c r="A498" s="46" t="s">
        <v>270</v>
      </c>
      <c r="B498" s="46" t="s">
        <v>270</v>
      </c>
      <c r="C498" s="420" t="s">
        <v>270</v>
      </c>
    </row>
    <row r="499" spans="1:3">
      <c r="A499" s="46" t="s">
        <v>271</v>
      </c>
      <c r="B499" s="46" t="s">
        <v>271</v>
      </c>
      <c r="C499" s="420" t="s">
        <v>271</v>
      </c>
    </row>
    <row r="500" spans="1:3">
      <c r="A500" s="41" t="s">
        <v>376</v>
      </c>
      <c r="B500" s="41" t="s">
        <v>376</v>
      </c>
      <c r="C500" s="391" t="s">
        <v>376</v>
      </c>
    </row>
    <row r="501" spans="1:3">
      <c r="A501" s="41" t="s">
        <v>207</v>
      </c>
      <c r="B501" s="41" t="s">
        <v>207</v>
      </c>
      <c r="C501" s="391" t="s">
        <v>207</v>
      </c>
    </row>
    <row r="502" spans="1:3">
      <c r="A502" s="41" t="s">
        <v>377</v>
      </c>
      <c r="B502" s="41" t="s">
        <v>377</v>
      </c>
      <c r="C502" s="391" t="s">
        <v>377</v>
      </c>
    </row>
    <row r="503" spans="1:3">
      <c r="A503" s="46" t="s">
        <v>378</v>
      </c>
      <c r="B503" s="46" t="s">
        <v>378</v>
      </c>
      <c r="C503" s="420" t="s">
        <v>378</v>
      </c>
    </row>
    <row r="504" spans="1:3">
      <c r="A504" s="46" t="s">
        <v>365</v>
      </c>
      <c r="B504" s="46" t="s">
        <v>365</v>
      </c>
      <c r="C504" s="420" t="s">
        <v>365</v>
      </c>
    </row>
    <row r="505" spans="1:3">
      <c r="A505" s="46" t="s">
        <v>366</v>
      </c>
      <c r="B505" s="46" t="s">
        <v>366</v>
      </c>
      <c r="C505" s="420" t="s">
        <v>366</v>
      </c>
    </row>
    <row r="506" spans="1:3">
      <c r="A506" s="46" t="s">
        <v>379</v>
      </c>
      <c r="B506" s="46" t="s">
        <v>379</v>
      </c>
      <c r="C506" s="420" t="s">
        <v>379</v>
      </c>
    </row>
    <row r="507" spans="1:3">
      <c r="A507" s="46" t="s">
        <v>380</v>
      </c>
      <c r="B507" s="46" t="s">
        <v>380</v>
      </c>
      <c r="C507" s="420" t="s">
        <v>380</v>
      </c>
    </row>
    <row r="508" spans="1:3">
      <c r="A508" s="46" t="s">
        <v>237</v>
      </c>
      <c r="B508" s="46" t="s">
        <v>237</v>
      </c>
      <c r="C508" s="420" t="s">
        <v>237</v>
      </c>
    </row>
    <row r="509" spans="1:3">
      <c r="A509" s="41" t="s">
        <v>381</v>
      </c>
      <c r="B509" s="41" t="s">
        <v>381</v>
      </c>
      <c r="C509" s="391" t="s">
        <v>381</v>
      </c>
    </row>
    <row r="510" spans="1:3">
      <c r="A510" s="41" t="s">
        <v>248</v>
      </c>
      <c r="B510" s="41" t="s">
        <v>248</v>
      </c>
      <c r="C510" s="391" t="s">
        <v>248</v>
      </c>
    </row>
    <row r="511" spans="1:3">
      <c r="A511" s="41" t="s">
        <v>249</v>
      </c>
      <c r="B511" s="41" t="s">
        <v>249</v>
      </c>
      <c r="C511" s="391" t="s">
        <v>249</v>
      </c>
    </row>
    <row r="512" spans="1:3">
      <c r="A512" s="41" t="s">
        <v>382</v>
      </c>
      <c r="B512" s="41" t="s">
        <v>382</v>
      </c>
      <c r="C512" s="391" t="s">
        <v>382</v>
      </c>
    </row>
    <row r="513" spans="1:3">
      <c r="A513" s="41" t="s">
        <v>268</v>
      </c>
      <c r="B513" s="41" t="s">
        <v>268</v>
      </c>
      <c r="C513" s="391" t="s">
        <v>268</v>
      </c>
    </row>
    <row r="514" spans="1:3">
      <c r="A514" s="41" t="s">
        <v>234</v>
      </c>
      <c r="B514" s="41" t="s">
        <v>234</v>
      </c>
      <c r="C514" s="391" t="s">
        <v>234</v>
      </c>
    </row>
    <row r="515" spans="1:3">
      <c r="A515" s="41" t="s">
        <v>383</v>
      </c>
      <c r="B515" s="41" t="s">
        <v>383</v>
      </c>
      <c r="C515" s="391" t="s">
        <v>383</v>
      </c>
    </row>
    <row r="516" spans="1:3">
      <c r="A516" s="41" t="s">
        <v>227</v>
      </c>
      <c r="B516" s="41" t="s">
        <v>227</v>
      </c>
      <c r="C516" s="391" t="s">
        <v>227</v>
      </c>
    </row>
    <row r="517" spans="1:3">
      <c r="A517" s="41" t="s">
        <v>231</v>
      </c>
      <c r="B517" s="41" t="s">
        <v>231</v>
      </c>
      <c r="C517" s="391" t="s">
        <v>231</v>
      </c>
    </row>
    <row r="518" spans="1:3">
      <c r="A518" s="41" t="s">
        <v>384</v>
      </c>
      <c r="B518" s="41" t="s">
        <v>384</v>
      </c>
      <c r="C518" s="391" t="s">
        <v>384</v>
      </c>
    </row>
    <row r="519" spans="1:3">
      <c r="A519" s="41" t="s">
        <v>230</v>
      </c>
      <c r="B519" s="41" t="s">
        <v>230</v>
      </c>
      <c r="C519" s="391" t="s">
        <v>230</v>
      </c>
    </row>
    <row r="520" spans="1:3">
      <c r="A520" s="41" t="s">
        <v>228</v>
      </c>
      <c r="B520" s="41" t="s">
        <v>228</v>
      </c>
      <c r="C520" s="391" t="s">
        <v>228</v>
      </c>
    </row>
    <row r="521" spans="1:3">
      <c r="A521" s="46" t="s">
        <v>385</v>
      </c>
      <c r="B521" s="46" t="s">
        <v>385</v>
      </c>
      <c r="C521" s="420" t="s">
        <v>385</v>
      </c>
    </row>
    <row r="522" spans="1:3">
      <c r="A522" s="46" t="s">
        <v>207</v>
      </c>
      <c r="B522" s="46" t="s">
        <v>207</v>
      </c>
      <c r="C522" s="420" t="s">
        <v>207</v>
      </c>
    </row>
    <row r="523" spans="1:3">
      <c r="A523" s="46" t="s">
        <v>377</v>
      </c>
      <c r="B523" s="46" t="s">
        <v>377</v>
      </c>
      <c r="C523" s="420" t="s">
        <v>377</v>
      </c>
    </row>
    <row r="524" spans="1:3">
      <c r="A524" s="46" t="s">
        <v>386</v>
      </c>
      <c r="B524" s="46" t="s">
        <v>386</v>
      </c>
      <c r="C524" s="420" t="s">
        <v>386</v>
      </c>
    </row>
    <row r="525" spans="1:3">
      <c r="A525" s="46" t="s">
        <v>387</v>
      </c>
      <c r="B525" s="46" t="s">
        <v>387</v>
      </c>
      <c r="C525" s="420" t="s">
        <v>387</v>
      </c>
    </row>
    <row r="526" spans="1:3">
      <c r="A526" s="46" t="s">
        <v>388</v>
      </c>
      <c r="B526" s="46" t="s">
        <v>388</v>
      </c>
      <c r="C526" s="420" t="s">
        <v>388</v>
      </c>
    </row>
    <row r="527" spans="1:3">
      <c r="A527" s="46" t="s">
        <v>389</v>
      </c>
      <c r="B527" s="46" t="s">
        <v>389</v>
      </c>
      <c r="C527" s="420" t="s">
        <v>389</v>
      </c>
    </row>
    <row r="528" spans="1:3">
      <c r="A528" s="46" t="s">
        <v>255</v>
      </c>
      <c r="B528" s="46" t="s">
        <v>255</v>
      </c>
      <c r="C528" s="420" t="s">
        <v>255</v>
      </c>
    </row>
    <row r="529" spans="1:3">
      <c r="A529" s="46" t="s">
        <v>256</v>
      </c>
      <c r="B529" s="46" t="s">
        <v>256</v>
      </c>
      <c r="C529" s="420" t="s">
        <v>256</v>
      </c>
    </row>
    <row r="530" spans="1:3">
      <c r="A530" s="41" t="s">
        <v>390</v>
      </c>
      <c r="B530" s="41" t="s">
        <v>390</v>
      </c>
      <c r="C530" s="391" t="s">
        <v>390</v>
      </c>
    </row>
    <row r="531" spans="1:3">
      <c r="A531" s="41" t="s">
        <v>210</v>
      </c>
      <c r="B531" s="41" t="s">
        <v>210</v>
      </c>
      <c r="C531" s="391" t="s">
        <v>210</v>
      </c>
    </row>
    <row r="532" spans="1:3">
      <c r="A532" s="41" t="s">
        <v>256</v>
      </c>
      <c r="B532" s="41" t="s">
        <v>256</v>
      </c>
      <c r="C532" s="391" t="s">
        <v>256</v>
      </c>
    </row>
    <row r="533" spans="1:3">
      <c r="A533" s="41" t="s">
        <v>391</v>
      </c>
      <c r="B533" s="41" t="s">
        <v>391</v>
      </c>
      <c r="C533" s="440" t="s">
        <v>391</v>
      </c>
    </row>
    <row r="534" spans="1:3">
      <c r="A534" s="41" t="s">
        <v>299</v>
      </c>
      <c r="B534" s="41" t="s">
        <v>299</v>
      </c>
      <c r="C534" s="391" t="s">
        <v>299</v>
      </c>
    </row>
    <row r="535" spans="1:3">
      <c r="A535" s="41" t="s">
        <v>300</v>
      </c>
      <c r="B535" s="41" t="s">
        <v>300</v>
      </c>
      <c r="C535" s="391" t="s">
        <v>300</v>
      </c>
    </row>
    <row r="536" spans="1:3">
      <c r="A536" s="41" t="s">
        <v>392</v>
      </c>
      <c r="B536" s="41" t="s">
        <v>392</v>
      </c>
      <c r="C536" s="391" t="s">
        <v>392</v>
      </c>
    </row>
    <row r="537" spans="1:3">
      <c r="A537" s="41" t="s">
        <v>305</v>
      </c>
      <c r="B537" s="41" t="s">
        <v>305</v>
      </c>
      <c r="C537" s="391" t="s">
        <v>305</v>
      </c>
    </row>
    <row r="538" spans="1:3">
      <c r="A538" s="41" t="s">
        <v>303</v>
      </c>
      <c r="B538" s="41" t="s">
        <v>303</v>
      </c>
      <c r="C538" s="391" t="s">
        <v>303</v>
      </c>
    </row>
    <row r="539" spans="1:3">
      <c r="A539" s="41" t="s">
        <v>393</v>
      </c>
      <c r="B539" s="41" t="s">
        <v>393</v>
      </c>
      <c r="C539" s="391" t="s">
        <v>393</v>
      </c>
    </row>
    <row r="540" spans="1:3">
      <c r="A540" s="41" t="s">
        <v>394</v>
      </c>
      <c r="B540" s="41" t="s">
        <v>394</v>
      </c>
      <c r="C540" s="391" t="s">
        <v>394</v>
      </c>
    </row>
    <row r="541" spans="1:3">
      <c r="A541" s="41" t="s">
        <v>395</v>
      </c>
      <c r="B541" s="41" t="s">
        <v>395</v>
      </c>
      <c r="C541" s="391" t="s">
        <v>395</v>
      </c>
    </row>
    <row r="542" spans="1:3">
      <c r="A542" s="41" t="s">
        <v>396</v>
      </c>
      <c r="B542" s="41" t="s">
        <v>396</v>
      </c>
      <c r="C542" s="391" t="s">
        <v>396</v>
      </c>
    </row>
    <row r="543" spans="1:3">
      <c r="A543" s="41" t="s">
        <v>397</v>
      </c>
      <c r="B543" s="41" t="s">
        <v>397</v>
      </c>
      <c r="C543" s="391" t="s">
        <v>397</v>
      </c>
    </row>
    <row r="544" spans="1:3">
      <c r="A544" s="41" t="s">
        <v>395</v>
      </c>
      <c r="B544" s="41" t="s">
        <v>395</v>
      </c>
      <c r="C544" s="391" t="s">
        <v>395</v>
      </c>
    </row>
    <row r="545" spans="1:3">
      <c r="A545" s="41" t="s">
        <v>398</v>
      </c>
      <c r="B545" s="41" t="s">
        <v>398</v>
      </c>
      <c r="C545" s="391" t="s">
        <v>398</v>
      </c>
    </row>
    <row r="546" spans="1:3">
      <c r="A546" s="41" t="s">
        <v>369</v>
      </c>
      <c r="B546" s="41" t="s">
        <v>369</v>
      </c>
      <c r="C546" s="391" t="s">
        <v>369</v>
      </c>
    </row>
    <row r="547" spans="1:3">
      <c r="A547" s="41" t="s">
        <v>370</v>
      </c>
      <c r="B547" s="41" t="s">
        <v>370</v>
      </c>
      <c r="C547" s="391" t="s">
        <v>370</v>
      </c>
    </row>
    <row r="548" spans="1:3">
      <c r="A548" s="41" t="s">
        <v>399</v>
      </c>
      <c r="B548" s="41" t="s">
        <v>399</v>
      </c>
      <c r="C548" s="391" t="s">
        <v>399</v>
      </c>
    </row>
    <row r="549" spans="1:3">
      <c r="A549" s="41" t="s">
        <v>380</v>
      </c>
      <c r="B549" s="41" t="s">
        <v>380</v>
      </c>
      <c r="C549" s="391" t="s">
        <v>380</v>
      </c>
    </row>
    <row r="550" spans="1:3">
      <c r="A550" s="41" t="s">
        <v>237</v>
      </c>
      <c r="B550" s="41" t="s">
        <v>237</v>
      </c>
      <c r="C550" s="391" t="s">
        <v>237</v>
      </c>
    </row>
    <row r="551" spans="1:3">
      <c r="A551" s="41" t="s">
        <v>400</v>
      </c>
      <c r="B551" s="41" t="s">
        <v>400</v>
      </c>
      <c r="C551" s="391" t="s">
        <v>400</v>
      </c>
    </row>
    <row r="552" spans="1:3">
      <c r="A552" s="41" t="s">
        <v>223</v>
      </c>
      <c r="B552" s="41" t="s">
        <v>223</v>
      </c>
      <c r="C552" s="391" t="s">
        <v>223</v>
      </c>
    </row>
    <row r="553" spans="1:3">
      <c r="A553" s="41" t="s">
        <v>224</v>
      </c>
      <c r="B553" s="41" t="s">
        <v>224</v>
      </c>
      <c r="C553" s="391" t="s">
        <v>224</v>
      </c>
    </row>
    <row r="554" spans="1:3">
      <c r="A554" s="41" t="s">
        <v>401</v>
      </c>
      <c r="B554" s="41" t="s">
        <v>401</v>
      </c>
      <c r="C554" s="391" t="s">
        <v>401</v>
      </c>
    </row>
    <row r="555" spans="1:3">
      <c r="A555" s="41" t="s">
        <v>223</v>
      </c>
      <c r="B555" s="41" t="s">
        <v>223</v>
      </c>
      <c r="C555" s="391" t="s">
        <v>223</v>
      </c>
    </row>
    <row r="556" spans="1:3">
      <c r="A556" s="41" t="s">
        <v>224</v>
      </c>
      <c r="B556" s="41" t="s">
        <v>224</v>
      </c>
      <c r="C556" s="391" t="s">
        <v>224</v>
      </c>
    </row>
    <row r="557" spans="1:3">
      <c r="A557" s="41" t="s">
        <v>402</v>
      </c>
      <c r="B557" s="41" t="s">
        <v>402</v>
      </c>
      <c r="C557" s="391" t="s">
        <v>402</v>
      </c>
    </row>
    <row r="558" spans="1:3">
      <c r="A558" s="41" t="s">
        <v>223</v>
      </c>
      <c r="B558" s="41" t="s">
        <v>223</v>
      </c>
      <c r="C558" s="391" t="s">
        <v>223</v>
      </c>
    </row>
    <row r="559" spans="1:3">
      <c r="A559" s="41" t="s">
        <v>224</v>
      </c>
      <c r="B559" s="41" t="s">
        <v>224</v>
      </c>
      <c r="C559" s="391" t="s">
        <v>224</v>
      </c>
    </row>
    <row r="560" spans="1:3">
      <c r="A560" s="71" t="s">
        <v>403</v>
      </c>
      <c r="B560" s="71" t="s">
        <v>403</v>
      </c>
      <c r="C560" s="440" t="s">
        <v>403</v>
      </c>
    </row>
    <row r="561" spans="1:3">
      <c r="A561" s="41" t="s">
        <v>404</v>
      </c>
      <c r="B561" s="41" t="s">
        <v>404</v>
      </c>
      <c r="C561" s="391" t="s">
        <v>404</v>
      </c>
    </row>
    <row r="562" spans="1:3">
      <c r="A562" s="41" t="s">
        <v>224</v>
      </c>
      <c r="B562" s="41" t="s">
        <v>224</v>
      </c>
      <c r="C562" s="391" t="s">
        <v>224</v>
      </c>
    </row>
    <row r="563" spans="1:3">
      <c r="A563" s="41" t="s">
        <v>405</v>
      </c>
      <c r="B563" s="41" t="s">
        <v>405</v>
      </c>
      <c r="C563" s="391" t="s">
        <v>405</v>
      </c>
    </row>
    <row r="564" spans="1:3">
      <c r="A564" s="41" t="s">
        <v>219</v>
      </c>
      <c r="B564" s="41" t="s">
        <v>219</v>
      </c>
      <c r="C564" s="391" t="s">
        <v>219</v>
      </c>
    </row>
    <row r="565" spans="1:3">
      <c r="A565" s="41" t="s">
        <v>220</v>
      </c>
      <c r="B565" s="41" t="s">
        <v>220</v>
      </c>
      <c r="C565" s="391" t="s">
        <v>220</v>
      </c>
    </row>
    <row r="566" spans="1:3">
      <c r="A566" s="41" t="s">
        <v>406</v>
      </c>
      <c r="B566" s="41" t="s">
        <v>406</v>
      </c>
      <c r="C566" s="391" t="s">
        <v>406</v>
      </c>
    </row>
    <row r="567" spans="1:3">
      <c r="A567" s="41" t="s">
        <v>268</v>
      </c>
      <c r="B567" s="41" t="s">
        <v>268</v>
      </c>
      <c r="C567" s="391" t="s">
        <v>268</v>
      </c>
    </row>
    <row r="568" spans="1:3">
      <c r="A568" s="41" t="s">
        <v>234</v>
      </c>
      <c r="B568" s="41" t="s">
        <v>234</v>
      </c>
      <c r="C568" s="391" t="s">
        <v>234</v>
      </c>
    </row>
    <row r="569" spans="1:3">
      <c r="A569" s="279" t="s">
        <v>786</v>
      </c>
      <c r="B569" s="72" t="s">
        <v>407</v>
      </c>
      <c r="C569" s="441" t="s">
        <v>833</v>
      </c>
    </row>
    <row r="570" spans="1:3">
      <c r="A570" s="279" t="s">
        <v>787</v>
      </c>
      <c r="B570" s="72" t="s">
        <v>408</v>
      </c>
      <c r="C570" s="442" t="s">
        <v>692</v>
      </c>
    </row>
    <row r="571" spans="1:3">
      <c r="A571" s="72" t="s">
        <v>407</v>
      </c>
      <c r="B571" s="72" t="s">
        <v>409</v>
      </c>
      <c r="C571" s="442" t="s">
        <v>834</v>
      </c>
    </row>
    <row r="572" spans="1:3">
      <c r="A572" s="72" t="s">
        <v>408</v>
      </c>
      <c r="B572" s="72" t="s">
        <v>410</v>
      </c>
      <c r="C572" s="442" t="s">
        <v>835</v>
      </c>
    </row>
    <row r="573" spans="1:3">
      <c r="A573" s="72" t="s">
        <v>409</v>
      </c>
      <c r="B573" s="41" t="s">
        <v>411</v>
      </c>
      <c r="C573" s="443" t="s">
        <v>787</v>
      </c>
    </row>
    <row r="574" spans="1:3">
      <c r="A574" s="72" t="s">
        <v>410</v>
      </c>
      <c r="B574" s="41" t="s">
        <v>213</v>
      </c>
      <c r="C574" s="444" t="s">
        <v>836</v>
      </c>
    </row>
    <row r="575" spans="1:3">
      <c r="A575" s="41" t="s">
        <v>411</v>
      </c>
      <c r="B575" s="41" t="s">
        <v>263</v>
      </c>
      <c r="C575" s="444" t="s">
        <v>837</v>
      </c>
    </row>
    <row r="576" spans="1:3">
      <c r="A576" s="41" t="s">
        <v>213</v>
      </c>
      <c r="B576" s="41" t="s">
        <v>412</v>
      </c>
      <c r="C576" s="391" t="s">
        <v>411</v>
      </c>
    </row>
    <row r="577" spans="1:3">
      <c r="A577" s="41" t="s">
        <v>263</v>
      </c>
      <c r="B577" s="41" t="s">
        <v>230</v>
      </c>
      <c r="C577" s="391" t="s">
        <v>213</v>
      </c>
    </row>
    <row r="578" spans="1:3">
      <c r="A578" s="41" t="s">
        <v>412</v>
      </c>
      <c r="B578" s="50" t="s">
        <v>228</v>
      </c>
      <c r="C578" s="391" t="s">
        <v>263</v>
      </c>
    </row>
    <row r="579" spans="1:3">
      <c r="A579" s="41" t="s">
        <v>230</v>
      </c>
      <c r="B579" s="53" t="s">
        <v>413</v>
      </c>
      <c r="C579" s="391" t="s">
        <v>412</v>
      </c>
    </row>
    <row r="580" spans="1:3">
      <c r="A580" s="50" t="s">
        <v>228</v>
      </c>
      <c r="B580" s="53" t="s">
        <v>227</v>
      </c>
      <c r="C580" s="391" t="s">
        <v>230</v>
      </c>
    </row>
    <row r="581" spans="1:3">
      <c r="A581" s="53" t="s">
        <v>413</v>
      </c>
      <c r="B581" s="53" t="s">
        <v>231</v>
      </c>
      <c r="C581" s="422" t="s">
        <v>228</v>
      </c>
    </row>
    <row r="582" spans="1:3">
      <c r="A582" s="53" t="s">
        <v>227</v>
      </c>
      <c r="B582" s="53" t="s">
        <v>414</v>
      </c>
      <c r="C582" s="391" t="s">
        <v>413</v>
      </c>
    </row>
    <row r="583" spans="1:3">
      <c r="A583" s="53" t="s">
        <v>231</v>
      </c>
      <c r="B583" s="53" t="s">
        <v>268</v>
      </c>
      <c r="C583" s="391" t="s">
        <v>227</v>
      </c>
    </row>
    <row r="584" spans="1:3">
      <c r="A584" s="53" t="s">
        <v>414</v>
      </c>
      <c r="B584" s="53" t="s">
        <v>234</v>
      </c>
      <c r="C584" s="391" t="s">
        <v>231</v>
      </c>
    </row>
    <row r="585" spans="1:3">
      <c r="A585" s="53" t="s">
        <v>268</v>
      </c>
      <c r="B585" s="53" t="s">
        <v>415</v>
      </c>
      <c r="C585" s="391" t="s">
        <v>414</v>
      </c>
    </row>
    <row r="586" spans="1:3">
      <c r="A586" s="53" t="s">
        <v>234</v>
      </c>
      <c r="B586" s="53" t="s">
        <v>227</v>
      </c>
      <c r="C586" s="391" t="s">
        <v>268</v>
      </c>
    </row>
    <row r="587" spans="1:3">
      <c r="A587" s="53" t="s">
        <v>415</v>
      </c>
      <c r="B587" s="53" t="s">
        <v>231</v>
      </c>
      <c r="C587" s="391" t="s">
        <v>234</v>
      </c>
    </row>
    <row r="588" spans="1:3">
      <c r="A588" s="53" t="s">
        <v>227</v>
      </c>
      <c r="B588" s="53" t="s">
        <v>416</v>
      </c>
      <c r="C588" s="391" t="s">
        <v>415</v>
      </c>
    </row>
    <row r="589" spans="1:3">
      <c r="A589" s="53" t="s">
        <v>231</v>
      </c>
      <c r="B589" s="53" t="s">
        <v>387</v>
      </c>
      <c r="C589" s="391" t="s">
        <v>227</v>
      </c>
    </row>
    <row r="590" spans="1:3">
      <c r="A590" s="53" t="s">
        <v>416</v>
      </c>
      <c r="B590" s="53" t="s">
        <v>388</v>
      </c>
      <c r="C590" s="391" t="s">
        <v>231</v>
      </c>
    </row>
    <row r="591" spans="1:3">
      <c r="A591" s="53" t="s">
        <v>387</v>
      </c>
      <c r="B591" s="47" t="s">
        <v>417</v>
      </c>
      <c r="C591" s="391" t="s">
        <v>416</v>
      </c>
    </row>
    <row r="592" spans="1:3">
      <c r="A592" s="53" t="s">
        <v>388</v>
      </c>
      <c r="B592" s="41" t="s">
        <v>355</v>
      </c>
      <c r="C592" s="391" t="s">
        <v>387</v>
      </c>
    </row>
    <row r="593" spans="1:3">
      <c r="A593" s="47" t="s">
        <v>417</v>
      </c>
      <c r="B593" s="41" t="s">
        <v>356</v>
      </c>
      <c r="C593" s="391" t="s">
        <v>388</v>
      </c>
    </row>
    <row r="594" spans="1:3">
      <c r="A594" s="41" t="s">
        <v>355</v>
      </c>
      <c r="B594" s="46" t="s">
        <v>418</v>
      </c>
      <c r="C594" s="390" t="s">
        <v>417</v>
      </c>
    </row>
    <row r="595" spans="1:3">
      <c r="A595" s="41" t="s">
        <v>356</v>
      </c>
      <c r="B595" s="46" t="s">
        <v>219</v>
      </c>
      <c r="C595" s="391" t="s">
        <v>355</v>
      </c>
    </row>
    <row r="596" spans="1:3">
      <c r="A596" s="46" t="s">
        <v>418</v>
      </c>
      <c r="B596" s="46" t="s">
        <v>220</v>
      </c>
      <c r="C596" s="391" t="s">
        <v>356</v>
      </c>
    </row>
    <row r="597" spans="1:3">
      <c r="A597" s="46" t="s">
        <v>219</v>
      </c>
      <c r="B597" s="46" t="s">
        <v>419</v>
      </c>
      <c r="C597" s="420" t="s">
        <v>418</v>
      </c>
    </row>
    <row r="598" spans="1:3">
      <c r="A598" s="46" t="s">
        <v>220</v>
      </c>
      <c r="B598" s="46" t="s">
        <v>230</v>
      </c>
      <c r="C598" s="420" t="s">
        <v>219</v>
      </c>
    </row>
    <row r="599" spans="1:3">
      <c r="A599" s="46" t="s">
        <v>419</v>
      </c>
      <c r="B599" s="46" t="s">
        <v>228</v>
      </c>
      <c r="C599" s="420" t="s">
        <v>220</v>
      </c>
    </row>
    <row r="600" spans="1:3">
      <c r="A600" s="46" t="s">
        <v>230</v>
      </c>
      <c r="B600" s="46" t="s">
        <v>420</v>
      </c>
      <c r="C600" s="420" t="s">
        <v>419</v>
      </c>
    </row>
    <row r="601" spans="1:3">
      <c r="A601" s="46" t="s">
        <v>228</v>
      </c>
      <c r="B601" s="46" t="s">
        <v>244</v>
      </c>
      <c r="C601" s="420" t="s">
        <v>230</v>
      </c>
    </row>
    <row r="602" spans="1:3" ht="15" thickBot="1">
      <c r="A602" s="46" t="s">
        <v>420</v>
      </c>
      <c r="B602" s="46" t="s">
        <v>300</v>
      </c>
      <c r="C602" s="420" t="s">
        <v>228</v>
      </c>
    </row>
    <row r="603" spans="1:3" ht="15" thickTop="1">
      <c r="A603" s="46" t="s">
        <v>244</v>
      </c>
      <c r="B603" s="37" t="s">
        <v>421</v>
      </c>
      <c r="C603" s="420" t="s">
        <v>420</v>
      </c>
    </row>
    <row r="604" spans="1:3" ht="15" thickBot="1">
      <c r="A604" s="46" t="s">
        <v>300</v>
      </c>
      <c r="B604" s="38" t="s">
        <v>299</v>
      </c>
      <c r="C604" s="420" t="s">
        <v>244</v>
      </c>
    </row>
    <row r="605" spans="1:3" ht="15.6" thickTop="1" thickBot="1">
      <c r="A605" s="37" t="s">
        <v>421</v>
      </c>
      <c r="B605" s="39" t="s">
        <v>300</v>
      </c>
      <c r="C605" s="420" t="s">
        <v>300</v>
      </c>
    </row>
    <row r="606" spans="1:3" ht="15" thickTop="1">
      <c r="A606" s="38" t="s">
        <v>299</v>
      </c>
      <c r="B606" s="47" t="s">
        <v>422</v>
      </c>
      <c r="C606" s="388" t="s">
        <v>421</v>
      </c>
    </row>
    <row r="607" spans="1:3">
      <c r="A607" s="39" t="s">
        <v>300</v>
      </c>
      <c r="B607" s="41" t="s">
        <v>227</v>
      </c>
      <c r="C607" s="387" t="s">
        <v>299</v>
      </c>
    </row>
    <row r="608" spans="1:3">
      <c r="A608" s="47" t="s">
        <v>422</v>
      </c>
      <c r="B608" s="50" t="s">
        <v>231</v>
      </c>
      <c r="C608" s="389" t="s">
        <v>300</v>
      </c>
    </row>
    <row r="609" spans="1:3">
      <c r="A609" s="41" t="s">
        <v>227</v>
      </c>
      <c r="B609" s="46" t="s">
        <v>423</v>
      </c>
      <c r="C609" s="390" t="s">
        <v>422</v>
      </c>
    </row>
    <row r="610" spans="1:3">
      <c r="A610" s="50" t="s">
        <v>231</v>
      </c>
      <c r="B610" s="46" t="s">
        <v>424</v>
      </c>
      <c r="C610" s="391" t="s">
        <v>227</v>
      </c>
    </row>
    <row r="611" spans="1:3">
      <c r="A611" s="46" t="s">
        <v>423</v>
      </c>
      <c r="B611" s="46" t="s">
        <v>425</v>
      </c>
      <c r="C611" s="422" t="s">
        <v>231</v>
      </c>
    </row>
    <row r="612" spans="1:3">
      <c r="A612" s="46" t="s">
        <v>424</v>
      </c>
      <c r="B612" s="46" t="s">
        <v>426</v>
      </c>
      <c r="C612" s="420" t="s">
        <v>423</v>
      </c>
    </row>
    <row r="613" spans="1:3">
      <c r="A613" s="46" t="s">
        <v>425</v>
      </c>
      <c r="B613" s="46" t="s">
        <v>427</v>
      </c>
      <c r="C613" s="420" t="s">
        <v>424</v>
      </c>
    </row>
    <row r="614" spans="1:3">
      <c r="A614" s="46" t="s">
        <v>426</v>
      </c>
      <c r="B614" s="46" t="s">
        <v>428</v>
      </c>
      <c r="C614" s="420" t="s">
        <v>425</v>
      </c>
    </row>
    <row r="615" spans="1:3">
      <c r="A615" s="46" t="s">
        <v>427</v>
      </c>
      <c r="B615" s="46" t="s">
        <v>244</v>
      </c>
      <c r="C615" s="420" t="s">
        <v>426</v>
      </c>
    </row>
    <row r="616" spans="1:3">
      <c r="A616" s="46" t="s">
        <v>428</v>
      </c>
      <c r="B616" s="46" t="s">
        <v>429</v>
      </c>
      <c r="C616" s="420" t="s">
        <v>427</v>
      </c>
    </row>
    <row r="617" spans="1:3">
      <c r="A617" s="46" t="s">
        <v>244</v>
      </c>
      <c r="B617" s="46" t="s">
        <v>430</v>
      </c>
      <c r="C617" s="420" t="s">
        <v>428</v>
      </c>
    </row>
    <row r="618" spans="1:3">
      <c r="A618" s="46" t="s">
        <v>429</v>
      </c>
      <c r="B618" s="46" t="s">
        <v>300</v>
      </c>
      <c r="C618" s="420" t="s">
        <v>244</v>
      </c>
    </row>
    <row r="619" spans="1:3">
      <c r="A619" s="46" t="s">
        <v>430</v>
      </c>
      <c r="B619" s="46" t="s">
        <v>431</v>
      </c>
      <c r="C619" s="420" t="s">
        <v>429</v>
      </c>
    </row>
    <row r="620" spans="1:3">
      <c r="A620" s="46" t="s">
        <v>300</v>
      </c>
      <c r="B620" s="46" t="s">
        <v>248</v>
      </c>
      <c r="C620" s="420" t="s">
        <v>430</v>
      </c>
    </row>
    <row r="621" spans="1:3">
      <c r="A621" s="46" t="s">
        <v>431</v>
      </c>
      <c r="B621" s="46" t="s">
        <v>249</v>
      </c>
      <c r="C621" s="420" t="s">
        <v>300</v>
      </c>
    </row>
    <row r="622" spans="1:3">
      <c r="A622" s="46" t="s">
        <v>248</v>
      </c>
      <c r="B622" s="46" t="s">
        <v>432</v>
      </c>
      <c r="C622" s="420" t="s">
        <v>431</v>
      </c>
    </row>
    <row r="623" spans="1:3">
      <c r="A623" s="46" t="s">
        <v>249</v>
      </c>
      <c r="B623" s="46" t="s">
        <v>387</v>
      </c>
      <c r="C623" s="420" t="s">
        <v>248</v>
      </c>
    </row>
    <row r="624" spans="1:3">
      <c r="A624" s="46" t="s">
        <v>432</v>
      </c>
      <c r="B624" s="46" t="s">
        <v>377</v>
      </c>
      <c r="C624" s="420" t="s">
        <v>249</v>
      </c>
    </row>
    <row r="625" spans="1:3">
      <c r="A625" s="46" t="s">
        <v>387</v>
      </c>
      <c r="B625" s="47" t="s">
        <v>433</v>
      </c>
      <c r="C625" s="420" t="s">
        <v>432</v>
      </c>
    </row>
    <row r="626" spans="1:3">
      <c r="A626" s="46" t="s">
        <v>377</v>
      </c>
      <c r="B626" s="41" t="s">
        <v>291</v>
      </c>
      <c r="C626" s="420" t="s">
        <v>387</v>
      </c>
    </row>
    <row r="627" spans="1:3">
      <c r="A627" s="47" t="s">
        <v>433</v>
      </c>
      <c r="B627" s="41" t="s">
        <v>292</v>
      </c>
      <c r="C627" s="420" t="s">
        <v>377</v>
      </c>
    </row>
    <row r="628" spans="1:3">
      <c r="A628" s="41" t="s">
        <v>291</v>
      </c>
      <c r="B628" s="71" t="s">
        <v>434</v>
      </c>
      <c r="C628" s="390" t="s">
        <v>433</v>
      </c>
    </row>
    <row r="629" spans="1:3">
      <c r="A629" s="41" t="s">
        <v>292</v>
      </c>
      <c r="B629" s="41" t="s">
        <v>268</v>
      </c>
      <c r="C629" s="391" t="s">
        <v>291</v>
      </c>
    </row>
    <row r="630" spans="1:3">
      <c r="A630" s="71" t="s">
        <v>434</v>
      </c>
      <c r="B630" s="41" t="s">
        <v>234</v>
      </c>
      <c r="C630" s="391" t="s">
        <v>292</v>
      </c>
    </row>
    <row r="631" spans="1:3">
      <c r="A631" s="41" t="s">
        <v>268</v>
      </c>
      <c r="B631" s="46" t="s">
        <v>435</v>
      </c>
      <c r="C631" s="440" t="s">
        <v>434</v>
      </c>
    </row>
    <row r="632" spans="1:3">
      <c r="A632" s="41" t="s">
        <v>234</v>
      </c>
      <c r="B632" s="46" t="s">
        <v>436</v>
      </c>
      <c r="C632" s="391" t="s">
        <v>268</v>
      </c>
    </row>
    <row r="633" spans="1:3">
      <c r="A633" s="46" t="s">
        <v>435</v>
      </c>
      <c r="B633" s="46" t="s">
        <v>437</v>
      </c>
      <c r="C633" s="391" t="s">
        <v>234</v>
      </c>
    </row>
    <row r="634" spans="1:3">
      <c r="A634" s="46" t="s">
        <v>436</v>
      </c>
      <c r="B634" s="41" t="s">
        <v>438</v>
      </c>
      <c r="C634" s="391" t="s">
        <v>435</v>
      </c>
    </row>
    <row r="635" spans="1:3">
      <c r="A635" s="46" t="s">
        <v>437</v>
      </c>
      <c r="B635" s="41" t="s">
        <v>291</v>
      </c>
      <c r="C635" s="391" t="s">
        <v>436</v>
      </c>
    </row>
    <row r="636" spans="1:3">
      <c r="A636" s="41" t="s">
        <v>438</v>
      </c>
      <c r="B636" s="41" t="s">
        <v>292</v>
      </c>
      <c r="C636" s="422" t="s">
        <v>437</v>
      </c>
    </row>
    <row r="637" spans="1:3">
      <c r="A637" s="41" t="s">
        <v>291</v>
      </c>
      <c r="B637" s="46" t="s">
        <v>439</v>
      </c>
      <c r="C637" s="391" t="s">
        <v>438</v>
      </c>
    </row>
    <row r="638" spans="1:3">
      <c r="A638" s="41" t="s">
        <v>292</v>
      </c>
      <c r="B638" s="46" t="s">
        <v>440</v>
      </c>
      <c r="C638" s="391" t="s">
        <v>291</v>
      </c>
    </row>
    <row r="639" spans="1:3">
      <c r="A639" s="46" t="s">
        <v>439</v>
      </c>
      <c r="B639" s="46" t="s">
        <v>210</v>
      </c>
      <c r="C639" s="391" t="s">
        <v>292</v>
      </c>
    </row>
    <row r="640" spans="1:3">
      <c r="A640" s="46" t="s">
        <v>440</v>
      </c>
      <c r="B640" s="46" t="s">
        <v>261</v>
      </c>
      <c r="C640" s="420" t="s">
        <v>439</v>
      </c>
    </row>
    <row r="641" spans="1:3">
      <c r="A641" s="46" t="s">
        <v>210</v>
      </c>
      <c r="B641" s="46" t="s">
        <v>441</v>
      </c>
      <c r="C641" s="420" t="s">
        <v>440</v>
      </c>
    </row>
    <row r="642" spans="1:3">
      <c r="A642" s="46" t="s">
        <v>261</v>
      </c>
      <c r="B642" s="46" t="s">
        <v>210</v>
      </c>
      <c r="C642" s="420" t="s">
        <v>210</v>
      </c>
    </row>
    <row r="643" spans="1:3">
      <c r="A643" s="46" t="s">
        <v>441</v>
      </c>
      <c r="B643" s="46" t="s">
        <v>261</v>
      </c>
      <c r="C643" s="420" t="s">
        <v>261</v>
      </c>
    </row>
    <row r="644" spans="1:3">
      <c r="A644" s="46" t="s">
        <v>210</v>
      </c>
      <c r="B644" s="46" t="s">
        <v>442</v>
      </c>
      <c r="C644" s="420" t="s">
        <v>441</v>
      </c>
    </row>
    <row r="645" spans="1:3">
      <c r="A645" s="46" t="s">
        <v>261</v>
      </c>
      <c r="B645" s="46" t="s">
        <v>213</v>
      </c>
      <c r="C645" s="420" t="s">
        <v>210</v>
      </c>
    </row>
    <row r="646" spans="1:3">
      <c r="A646" s="46" t="s">
        <v>442</v>
      </c>
      <c r="B646" s="46" t="s">
        <v>263</v>
      </c>
      <c r="C646" s="420" t="s">
        <v>261</v>
      </c>
    </row>
    <row r="647" spans="1:3">
      <c r="A647" s="46" t="s">
        <v>213</v>
      </c>
      <c r="B647" s="46" t="s">
        <v>443</v>
      </c>
      <c r="C647" s="420" t="s">
        <v>442</v>
      </c>
    </row>
    <row r="648" spans="1:3">
      <c r="A648" s="46" t="s">
        <v>263</v>
      </c>
      <c r="B648" s="46" t="s">
        <v>359</v>
      </c>
      <c r="C648" s="420" t="s">
        <v>213</v>
      </c>
    </row>
    <row r="649" spans="1:3">
      <c r="A649" s="46" t="s">
        <v>443</v>
      </c>
      <c r="B649" s="46" t="s">
        <v>360</v>
      </c>
      <c r="C649" s="420" t="s">
        <v>263</v>
      </c>
    </row>
    <row r="650" spans="1:3">
      <c r="A650" s="46" t="s">
        <v>359</v>
      </c>
      <c r="B650" s="46" t="s">
        <v>444</v>
      </c>
      <c r="C650" s="420" t="s">
        <v>443</v>
      </c>
    </row>
    <row r="651" spans="1:3">
      <c r="A651" s="46" t="s">
        <v>360</v>
      </c>
      <c r="B651" s="46" t="s">
        <v>305</v>
      </c>
      <c r="C651" s="420" t="s">
        <v>359</v>
      </c>
    </row>
    <row r="652" spans="1:3">
      <c r="A652" s="46" t="s">
        <v>444</v>
      </c>
      <c r="B652" s="46" t="s">
        <v>303</v>
      </c>
      <c r="C652" s="420" t="s">
        <v>360</v>
      </c>
    </row>
    <row r="653" spans="1:3">
      <c r="A653" s="46" t="s">
        <v>305</v>
      </c>
      <c r="B653" s="55" t="s">
        <v>445</v>
      </c>
      <c r="C653" s="420" t="s">
        <v>444</v>
      </c>
    </row>
    <row r="654" spans="1:3">
      <c r="A654" s="46" t="s">
        <v>303</v>
      </c>
      <c r="B654" s="55" t="s">
        <v>219</v>
      </c>
      <c r="C654" s="420" t="s">
        <v>305</v>
      </c>
    </row>
    <row r="655" spans="1:3">
      <c r="A655" s="55" t="s">
        <v>445</v>
      </c>
      <c r="B655" s="55" t="s">
        <v>220</v>
      </c>
      <c r="C655" s="420" t="s">
        <v>303</v>
      </c>
    </row>
    <row r="656" spans="1:3">
      <c r="A656" s="55" t="s">
        <v>219</v>
      </c>
      <c r="B656" s="55" t="s">
        <v>446</v>
      </c>
      <c r="C656" s="420" t="s">
        <v>445</v>
      </c>
    </row>
    <row r="657" spans="1:3">
      <c r="A657" s="55" t="s">
        <v>220</v>
      </c>
      <c r="B657" s="55" t="s">
        <v>223</v>
      </c>
      <c r="C657" s="420" t="s">
        <v>219</v>
      </c>
    </row>
    <row r="658" spans="1:3">
      <c r="A658" s="55" t="s">
        <v>446</v>
      </c>
      <c r="B658" s="55" t="s">
        <v>224</v>
      </c>
      <c r="C658" s="420" t="s">
        <v>220</v>
      </c>
    </row>
    <row r="659" spans="1:3">
      <c r="A659" s="55" t="s">
        <v>223</v>
      </c>
      <c r="B659" s="55" t="s">
        <v>447</v>
      </c>
      <c r="C659" s="420" t="s">
        <v>446</v>
      </c>
    </row>
    <row r="660" spans="1:3">
      <c r="A660" s="55" t="s">
        <v>224</v>
      </c>
      <c r="B660" s="46" t="s">
        <v>268</v>
      </c>
      <c r="C660" s="420" t="s">
        <v>223</v>
      </c>
    </row>
    <row r="661" spans="1:3" ht="15" thickBot="1">
      <c r="A661" s="55" t="s">
        <v>447</v>
      </c>
      <c r="B661" s="46" t="s">
        <v>234</v>
      </c>
      <c r="C661" s="420" t="s">
        <v>224</v>
      </c>
    </row>
    <row r="662" spans="1:3" ht="15" thickTop="1">
      <c r="A662" s="46" t="s">
        <v>268</v>
      </c>
      <c r="B662" s="73" t="s">
        <v>448</v>
      </c>
      <c r="C662" s="420" t="s">
        <v>447</v>
      </c>
    </row>
    <row r="663" spans="1:3" ht="15" thickBot="1">
      <c r="A663" s="46" t="s">
        <v>234</v>
      </c>
      <c r="B663" s="74" t="s">
        <v>449</v>
      </c>
      <c r="C663" s="420" t="s">
        <v>268</v>
      </c>
    </row>
    <row r="664" spans="1:3" ht="15.6" thickTop="1" thickBot="1">
      <c r="A664" s="73" t="s">
        <v>448</v>
      </c>
      <c r="B664" s="75" t="s">
        <v>253</v>
      </c>
      <c r="C664" s="420" t="s">
        <v>234</v>
      </c>
    </row>
    <row r="665" spans="1:3" ht="15" thickTop="1">
      <c r="A665" s="74" t="s">
        <v>449</v>
      </c>
      <c r="B665" s="76" t="s">
        <v>450</v>
      </c>
      <c r="C665" s="388" t="s">
        <v>448</v>
      </c>
    </row>
    <row r="666" spans="1:3">
      <c r="A666" s="75" t="s">
        <v>253</v>
      </c>
      <c r="B666" s="53" t="s">
        <v>230</v>
      </c>
      <c r="C666" s="387" t="s">
        <v>449</v>
      </c>
    </row>
    <row r="667" spans="1:3">
      <c r="A667" s="76" t="s">
        <v>450</v>
      </c>
      <c r="B667" s="54" t="s">
        <v>228</v>
      </c>
      <c r="C667" s="389" t="s">
        <v>253</v>
      </c>
    </row>
    <row r="668" spans="1:3">
      <c r="A668" s="53" t="s">
        <v>230</v>
      </c>
      <c r="B668" s="53" t="s">
        <v>451</v>
      </c>
      <c r="C668" s="390" t="s">
        <v>450</v>
      </c>
    </row>
    <row r="669" spans="1:3">
      <c r="A669" s="54" t="s">
        <v>228</v>
      </c>
      <c r="B669" s="53" t="s">
        <v>227</v>
      </c>
      <c r="C669" s="391" t="s">
        <v>230</v>
      </c>
    </row>
    <row r="670" spans="1:3">
      <c r="A670" s="53" t="s">
        <v>451</v>
      </c>
      <c r="B670" s="53" t="s">
        <v>231</v>
      </c>
      <c r="C670" s="419" t="s">
        <v>228</v>
      </c>
    </row>
    <row r="671" spans="1:3">
      <c r="A671" s="53" t="s">
        <v>227</v>
      </c>
      <c r="B671" s="77" t="s">
        <v>452</v>
      </c>
      <c r="C671" s="391" t="s">
        <v>451</v>
      </c>
    </row>
    <row r="672" spans="1:3">
      <c r="A672" s="53" t="s">
        <v>231</v>
      </c>
      <c r="B672" s="53" t="s">
        <v>219</v>
      </c>
      <c r="C672" s="391" t="s">
        <v>227</v>
      </c>
    </row>
    <row r="673" spans="1:3">
      <c r="A673" s="77" t="s">
        <v>452</v>
      </c>
      <c r="B673" s="53" t="s">
        <v>220</v>
      </c>
      <c r="C673" s="391" t="s">
        <v>231</v>
      </c>
    </row>
    <row r="674" spans="1:3">
      <c r="A674" s="53" t="s">
        <v>219</v>
      </c>
      <c r="B674" s="53" t="s">
        <v>453</v>
      </c>
      <c r="C674" s="440" t="s">
        <v>452</v>
      </c>
    </row>
    <row r="675" spans="1:3">
      <c r="A675" s="53" t="s">
        <v>220</v>
      </c>
      <c r="B675" s="53" t="s">
        <v>255</v>
      </c>
      <c r="C675" s="391" t="s">
        <v>219</v>
      </c>
    </row>
    <row r="676" spans="1:3">
      <c r="A676" s="53" t="s">
        <v>453</v>
      </c>
      <c r="B676" s="53" t="s">
        <v>256</v>
      </c>
      <c r="C676" s="391" t="s">
        <v>220</v>
      </c>
    </row>
    <row r="677" spans="1:3">
      <c r="A677" s="53" t="s">
        <v>255</v>
      </c>
      <c r="B677" s="53" t="s">
        <v>454</v>
      </c>
      <c r="C677" s="391" t="s">
        <v>453</v>
      </c>
    </row>
    <row r="678" spans="1:3">
      <c r="A678" s="53" t="s">
        <v>256</v>
      </c>
      <c r="B678" s="53" t="s">
        <v>255</v>
      </c>
      <c r="C678" s="391" t="s">
        <v>255</v>
      </c>
    </row>
    <row r="679" spans="1:3">
      <c r="A679" s="53" t="s">
        <v>454</v>
      </c>
      <c r="B679" s="53" t="s">
        <v>377</v>
      </c>
      <c r="C679" s="391" t="s">
        <v>256</v>
      </c>
    </row>
    <row r="680" spans="1:3">
      <c r="A680" s="53" t="s">
        <v>255</v>
      </c>
      <c r="B680" s="55" t="s">
        <v>455</v>
      </c>
      <c r="C680" s="391" t="s">
        <v>454</v>
      </c>
    </row>
    <row r="681" spans="1:3">
      <c r="A681" s="53" t="s">
        <v>377</v>
      </c>
      <c r="B681" s="77" t="s">
        <v>456</v>
      </c>
      <c r="C681" s="391" t="s">
        <v>255</v>
      </c>
    </row>
    <row r="682" spans="1:3">
      <c r="A682" s="55" t="s">
        <v>455</v>
      </c>
      <c r="B682" s="53" t="s">
        <v>227</v>
      </c>
      <c r="C682" s="391" t="s">
        <v>377</v>
      </c>
    </row>
    <row r="683" spans="1:3">
      <c r="A683" s="77" t="s">
        <v>456</v>
      </c>
      <c r="B683" s="53" t="s">
        <v>231</v>
      </c>
      <c r="C683" s="420" t="s">
        <v>455</v>
      </c>
    </row>
    <row r="684" spans="1:3">
      <c r="A684" s="53" t="s">
        <v>227</v>
      </c>
      <c r="B684" s="53" t="s">
        <v>457</v>
      </c>
      <c r="C684" s="440" t="s">
        <v>456</v>
      </c>
    </row>
    <row r="685" spans="1:3">
      <c r="A685" s="53" t="s">
        <v>231</v>
      </c>
      <c r="B685" s="53" t="s">
        <v>207</v>
      </c>
      <c r="C685" s="391" t="s">
        <v>227</v>
      </c>
    </row>
    <row r="686" spans="1:3">
      <c r="A686" s="53" t="s">
        <v>457</v>
      </c>
      <c r="B686" s="53" t="s">
        <v>377</v>
      </c>
      <c r="C686" s="391" t="s">
        <v>231</v>
      </c>
    </row>
    <row r="687" spans="1:3">
      <c r="A687" s="53" t="s">
        <v>207</v>
      </c>
      <c r="B687" s="53" t="s">
        <v>458</v>
      </c>
      <c r="C687" s="391" t="s">
        <v>457</v>
      </c>
    </row>
    <row r="688" spans="1:3">
      <c r="A688" s="53" t="s">
        <v>377</v>
      </c>
      <c r="B688" s="53" t="s">
        <v>255</v>
      </c>
      <c r="C688" s="391" t="s">
        <v>207</v>
      </c>
    </row>
    <row r="689" spans="1:3">
      <c r="A689" s="53" t="s">
        <v>458</v>
      </c>
      <c r="B689" s="53" t="s">
        <v>256</v>
      </c>
      <c r="C689" s="391" t="s">
        <v>377</v>
      </c>
    </row>
    <row r="690" spans="1:3">
      <c r="A690" s="53" t="s">
        <v>255</v>
      </c>
      <c r="B690" s="55" t="s">
        <v>459</v>
      </c>
      <c r="C690" s="391" t="s">
        <v>458</v>
      </c>
    </row>
    <row r="691" spans="1:3">
      <c r="A691" s="53" t="s">
        <v>256</v>
      </c>
      <c r="B691" s="55" t="s">
        <v>460</v>
      </c>
      <c r="C691" s="391" t="s">
        <v>255</v>
      </c>
    </row>
    <row r="692" spans="1:3">
      <c r="A692" s="55" t="s">
        <v>459</v>
      </c>
      <c r="B692" s="55" t="s">
        <v>236</v>
      </c>
      <c r="C692" s="391" t="s">
        <v>256</v>
      </c>
    </row>
    <row r="693" spans="1:3">
      <c r="A693" s="55" t="s">
        <v>460</v>
      </c>
      <c r="B693" s="55" t="s">
        <v>461</v>
      </c>
      <c r="C693" s="420" t="s">
        <v>459</v>
      </c>
    </row>
    <row r="694" spans="1:3">
      <c r="A694" s="55" t="s">
        <v>236</v>
      </c>
      <c r="B694" s="55" t="s">
        <v>462</v>
      </c>
      <c r="C694" s="420" t="s">
        <v>460</v>
      </c>
    </row>
    <row r="695" spans="1:3">
      <c r="A695" s="55" t="s">
        <v>461</v>
      </c>
      <c r="B695" s="55" t="s">
        <v>394</v>
      </c>
      <c r="C695" s="420" t="s">
        <v>236</v>
      </c>
    </row>
    <row r="696" spans="1:3" ht="15" thickBot="1">
      <c r="A696" s="55" t="s">
        <v>462</v>
      </c>
      <c r="B696" s="55" t="s">
        <v>395</v>
      </c>
      <c r="C696" s="420" t="s">
        <v>461</v>
      </c>
    </row>
    <row r="697" spans="1:3" ht="15.6" thickTop="1" thickBot="1">
      <c r="A697" s="55" t="s">
        <v>394</v>
      </c>
      <c r="B697" s="334" t="s">
        <v>641</v>
      </c>
      <c r="C697" s="420" t="s">
        <v>462</v>
      </c>
    </row>
    <row r="698" spans="1:3" ht="15.6" thickTop="1" thickBot="1">
      <c r="A698" s="55" t="s">
        <v>395</v>
      </c>
      <c r="B698" s="240" t="s">
        <v>670</v>
      </c>
      <c r="C698" s="420" t="s">
        <v>394</v>
      </c>
    </row>
    <row r="699" spans="1:3" ht="15.6" thickTop="1" thickBot="1">
      <c r="A699" s="334" t="s">
        <v>641</v>
      </c>
      <c r="B699" s="240" t="s">
        <v>671</v>
      </c>
      <c r="C699" s="420" t="s">
        <v>395</v>
      </c>
    </row>
    <row r="700" spans="1:3" ht="15.6" thickTop="1" thickBot="1">
      <c r="A700" s="240" t="s">
        <v>670</v>
      </c>
      <c r="B700" s="240" t="s">
        <v>672</v>
      </c>
      <c r="C700" s="445" t="s">
        <v>641</v>
      </c>
    </row>
    <row r="701" spans="1:3" ht="15" thickTop="1">
      <c r="A701" s="240" t="s">
        <v>671</v>
      </c>
      <c r="B701" s="240" t="s">
        <v>673</v>
      </c>
      <c r="C701" s="446" t="s">
        <v>670</v>
      </c>
    </row>
    <row r="702" spans="1:3">
      <c r="A702" s="240" t="s">
        <v>672</v>
      </c>
      <c r="B702" s="240" t="s">
        <v>674</v>
      </c>
      <c r="C702" s="446" t="s">
        <v>671</v>
      </c>
    </row>
    <row r="703" spans="1:3">
      <c r="A703" s="240" t="s">
        <v>673</v>
      </c>
      <c r="B703" s="240" t="s">
        <v>675</v>
      </c>
      <c r="C703" s="446" t="s">
        <v>672</v>
      </c>
    </row>
    <row r="704" spans="1:3">
      <c r="A704" s="240" t="s">
        <v>674</v>
      </c>
      <c r="B704" s="241" t="s">
        <v>676</v>
      </c>
      <c r="C704" s="446" t="s">
        <v>673</v>
      </c>
    </row>
    <row r="705" spans="1:3">
      <c r="A705" s="240" t="s">
        <v>675</v>
      </c>
      <c r="B705" s="241" t="s">
        <v>677</v>
      </c>
      <c r="C705" s="446" t="s">
        <v>674</v>
      </c>
    </row>
    <row r="706" spans="1:3">
      <c r="A706" s="241" t="s">
        <v>676</v>
      </c>
      <c r="B706" s="241" t="s">
        <v>678</v>
      </c>
      <c r="C706" s="446" t="s">
        <v>675</v>
      </c>
    </row>
    <row r="707" spans="1:3">
      <c r="A707" s="241" t="s">
        <v>677</v>
      </c>
      <c r="B707" s="242" t="s">
        <v>679</v>
      </c>
      <c r="C707" s="447" t="s">
        <v>676</v>
      </c>
    </row>
    <row r="708" spans="1:3">
      <c r="A708" s="241" t="s">
        <v>678</v>
      </c>
      <c r="B708" s="242" t="s">
        <v>680</v>
      </c>
      <c r="C708" s="447" t="s">
        <v>677</v>
      </c>
    </row>
    <row r="709" spans="1:3">
      <c r="A709" s="242" t="s">
        <v>679</v>
      </c>
      <c r="B709" s="242" t="s">
        <v>681</v>
      </c>
      <c r="C709" s="447" t="s">
        <v>678</v>
      </c>
    </row>
    <row r="710" spans="1:3">
      <c r="A710" s="242" t="s">
        <v>680</v>
      </c>
      <c r="B710" s="241" t="s">
        <v>682</v>
      </c>
      <c r="C710" s="448" t="s">
        <v>679</v>
      </c>
    </row>
    <row r="711" spans="1:3">
      <c r="A711" s="242" t="s">
        <v>681</v>
      </c>
      <c r="B711" s="242" t="s">
        <v>683</v>
      </c>
      <c r="C711" s="448" t="s">
        <v>680</v>
      </c>
    </row>
    <row r="712" spans="1:3">
      <c r="A712" s="241" t="s">
        <v>682</v>
      </c>
      <c r="B712" s="242" t="s">
        <v>684</v>
      </c>
      <c r="C712" s="448" t="s">
        <v>681</v>
      </c>
    </row>
    <row r="713" spans="1:3">
      <c r="A713" s="242" t="s">
        <v>683</v>
      </c>
      <c r="B713" s="240" t="s">
        <v>685</v>
      </c>
      <c r="C713" s="447" t="s">
        <v>682</v>
      </c>
    </row>
    <row r="714" spans="1:3">
      <c r="A714" s="242" t="s">
        <v>684</v>
      </c>
      <c r="B714" s="241" t="s">
        <v>686</v>
      </c>
      <c r="C714" s="448" t="s">
        <v>683</v>
      </c>
    </row>
    <row r="715" spans="1:3">
      <c r="A715" s="240" t="s">
        <v>685</v>
      </c>
      <c r="B715" s="241" t="s">
        <v>677</v>
      </c>
      <c r="C715" s="448" t="s">
        <v>684</v>
      </c>
    </row>
    <row r="716" spans="1:3">
      <c r="A716" s="241" t="s">
        <v>686</v>
      </c>
      <c r="B716" s="241" t="s">
        <v>678</v>
      </c>
      <c r="C716" s="446" t="s">
        <v>685</v>
      </c>
    </row>
    <row r="717" spans="1:3">
      <c r="A717" s="241" t="s">
        <v>677</v>
      </c>
      <c r="B717" s="242" t="s">
        <v>679</v>
      </c>
      <c r="C717" s="447" t="s">
        <v>686</v>
      </c>
    </row>
    <row r="718" spans="1:3">
      <c r="A718" s="241" t="s">
        <v>678</v>
      </c>
      <c r="B718" s="242" t="s">
        <v>680</v>
      </c>
      <c r="C718" s="447" t="s">
        <v>677</v>
      </c>
    </row>
    <row r="719" spans="1:3">
      <c r="A719" s="242" t="s">
        <v>679</v>
      </c>
      <c r="B719" s="242" t="s">
        <v>681</v>
      </c>
      <c r="C719" s="447" t="s">
        <v>678</v>
      </c>
    </row>
    <row r="720" spans="1:3">
      <c r="A720" s="242" t="s">
        <v>680</v>
      </c>
      <c r="B720" s="242" t="s">
        <v>687</v>
      </c>
      <c r="C720" s="448" t="s">
        <v>679</v>
      </c>
    </row>
    <row r="721" spans="1:3">
      <c r="A721" s="242" t="s">
        <v>681</v>
      </c>
      <c r="B721" s="242" t="s">
        <v>686</v>
      </c>
      <c r="C721" s="448" t="s">
        <v>680</v>
      </c>
    </row>
    <row r="722" spans="1:3">
      <c r="A722" s="242" t="s">
        <v>687</v>
      </c>
      <c r="B722" s="242" t="s">
        <v>677</v>
      </c>
      <c r="C722" s="448" t="s">
        <v>681</v>
      </c>
    </row>
    <row r="723" spans="1:3">
      <c r="A723" s="242" t="s">
        <v>686</v>
      </c>
      <c r="B723" s="242" t="s">
        <v>678</v>
      </c>
      <c r="C723" s="448" t="s">
        <v>687</v>
      </c>
    </row>
    <row r="724" spans="1:3">
      <c r="A724" s="242" t="s">
        <v>677</v>
      </c>
      <c r="B724" s="242" t="s">
        <v>679</v>
      </c>
      <c r="C724" s="448" t="s">
        <v>686</v>
      </c>
    </row>
    <row r="725" spans="1:3">
      <c r="A725" s="242" t="s">
        <v>678</v>
      </c>
      <c r="B725" s="242" t="s">
        <v>680</v>
      </c>
      <c r="C725" s="448" t="s">
        <v>677</v>
      </c>
    </row>
    <row r="726" spans="1:3">
      <c r="A726" s="242" t="s">
        <v>679</v>
      </c>
      <c r="B726" s="242" t="s">
        <v>681</v>
      </c>
      <c r="C726" s="448" t="s">
        <v>678</v>
      </c>
    </row>
    <row r="727" spans="1:3">
      <c r="A727" s="242" t="s">
        <v>680</v>
      </c>
      <c r="B727" s="240" t="s">
        <v>688</v>
      </c>
      <c r="C727" s="448" t="s">
        <v>679</v>
      </c>
    </row>
    <row r="728" spans="1:3">
      <c r="A728" s="242" t="s">
        <v>681</v>
      </c>
      <c r="B728" s="240" t="s">
        <v>674</v>
      </c>
      <c r="C728" s="448" t="s">
        <v>680</v>
      </c>
    </row>
    <row r="729" spans="1:3">
      <c r="A729" s="240" t="s">
        <v>688</v>
      </c>
      <c r="B729" s="240" t="s">
        <v>675</v>
      </c>
      <c r="C729" s="448" t="s">
        <v>681</v>
      </c>
    </row>
    <row r="730" spans="1:3">
      <c r="A730" s="240" t="s">
        <v>674</v>
      </c>
      <c r="B730" s="241" t="s">
        <v>676</v>
      </c>
      <c r="C730" s="446" t="s">
        <v>688</v>
      </c>
    </row>
    <row r="731" spans="1:3">
      <c r="A731" s="240" t="s">
        <v>675</v>
      </c>
      <c r="B731" s="241" t="s">
        <v>677</v>
      </c>
      <c r="C731" s="446" t="s">
        <v>674</v>
      </c>
    </row>
    <row r="732" spans="1:3">
      <c r="A732" s="241" t="s">
        <v>676</v>
      </c>
      <c r="B732" s="241" t="s">
        <v>678</v>
      </c>
      <c r="C732" s="446" t="s">
        <v>675</v>
      </c>
    </row>
    <row r="733" spans="1:3">
      <c r="A733" s="241" t="s">
        <v>677</v>
      </c>
      <c r="B733" s="242" t="s">
        <v>679</v>
      </c>
      <c r="C733" s="447" t="s">
        <v>676</v>
      </c>
    </row>
    <row r="734" spans="1:3">
      <c r="A734" s="241" t="s">
        <v>678</v>
      </c>
      <c r="B734" s="242" t="s">
        <v>680</v>
      </c>
      <c r="C734" s="447" t="s">
        <v>677</v>
      </c>
    </row>
    <row r="735" spans="1:3">
      <c r="A735" s="242" t="s">
        <v>679</v>
      </c>
      <c r="B735" s="242" t="s">
        <v>681</v>
      </c>
      <c r="C735" s="447" t="s">
        <v>678</v>
      </c>
    </row>
    <row r="736" spans="1:3">
      <c r="A736" s="242" t="s">
        <v>680</v>
      </c>
      <c r="B736" s="241" t="s">
        <v>682</v>
      </c>
      <c r="C736" s="448" t="s">
        <v>679</v>
      </c>
    </row>
    <row r="737" spans="1:3">
      <c r="A737" s="242" t="s">
        <v>681</v>
      </c>
      <c r="B737" s="242" t="s">
        <v>683</v>
      </c>
      <c r="C737" s="448" t="s">
        <v>680</v>
      </c>
    </row>
    <row r="738" spans="1:3">
      <c r="A738" s="241" t="s">
        <v>682</v>
      </c>
      <c r="B738" s="242" t="s">
        <v>684</v>
      </c>
      <c r="C738" s="448" t="s">
        <v>681</v>
      </c>
    </row>
    <row r="739" spans="1:3">
      <c r="A739" s="242" t="s">
        <v>683</v>
      </c>
      <c r="B739" s="240" t="s">
        <v>685</v>
      </c>
      <c r="C739" s="447" t="s">
        <v>682</v>
      </c>
    </row>
    <row r="740" spans="1:3">
      <c r="A740" s="242" t="s">
        <v>684</v>
      </c>
      <c r="B740" s="241" t="s">
        <v>686</v>
      </c>
      <c r="C740" s="448" t="s">
        <v>683</v>
      </c>
    </row>
    <row r="741" spans="1:3">
      <c r="A741" s="240" t="s">
        <v>685</v>
      </c>
      <c r="B741" s="241" t="s">
        <v>677</v>
      </c>
      <c r="C741" s="448" t="s">
        <v>684</v>
      </c>
    </row>
    <row r="742" spans="1:3">
      <c r="A742" s="241" t="s">
        <v>686</v>
      </c>
      <c r="B742" s="241" t="s">
        <v>678</v>
      </c>
      <c r="C742" s="446" t="s">
        <v>685</v>
      </c>
    </row>
    <row r="743" spans="1:3">
      <c r="A743" s="241" t="s">
        <v>677</v>
      </c>
      <c r="B743" s="242" t="s">
        <v>679</v>
      </c>
      <c r="C743" s="447" t="s">
        <v>686</v>
      </c>
    </row>
    <row r="744" spans="1:3">
      <c r="A744" s="241" t="s">
        <v>678</v>
      </c>
      <c r="B744" s="242" t="s">
        <v>680</v>
      </c>
      <c r="C744" s="447" t="s">
        <v>677</v>
      </c>
    </row>
    <row r="745" spans="1:3">
      <c r="A745" s="242" t="s">
        <v>679</v>
      </c>
      <c r="B745" s="242" t="s">
        <v>681</v>
      </c>
      <c r="C745" s="447" t="s">
        <v>678</v>
      </c>
    </row>
    <row r="746" spans="1:3">
      <c r="A746" s="242" t="s">
        <v>680</v>
      </c>
      <c r="B746" s="242" t="s">
        <v>687</v>
      </c>
      <c r="C746" s="448" t="s">
        <v>679</v>
      </c>
    </row>
    <row r="747" spans="1:3">
      <c r="A747" s="242" t="s">
        <v>681</v>
      </c>
      <c r="B747" s="242" t="s">
        <v>686</v>
      </c>
      <c r="C747" s="448" t="s">
        <v>680</v>
      </c>
    </row>
    <row r="748" spans="1:3">
      <c r="A748" s="242" t="s">
        <v>687</v>
      </c>
      <c r="B748" s="242" t="s">
        <v>677</v>
      </c>
      <c r="C748" s="448" t="s">
        <v>681</v>
      </c>
    </row>
    <row r="749" spans="1:3">
      <c r="A749" s="242" t="s">
        <v>686</v>
      </c>
      <c r="B749" s="242" t="s">
        <v>678</v>
      </c>
      <c r="C749" s="448" t="s">
        <v>687</v>
      </c>
    </row>
    <row r="750" spans="1:3">
      <c r="A750" s="242" t="s">
        <v>677</v>
      </c>
      <c r="B750" s="242" t="s">
        <v>679</v>
      </c>
      <c r="C750" s="448" t="s">
        <v>686</v>
      </c>
    </row>
    <row r="751" spans="1:3">
      <c r="A751" s="242" t="s">
        <v>678</v>
      </c>
      <c r="B751" s="242" t="s">
        <v>680</v>
      </c>
      <c r="C751" s="448" t="s">
        <v>677</v>
      </c>
    </row>
    <row r="752" spans="1:3">
      <c r="A752" s="242" t="s">
        <v>679</v>
      </c>
      <c r="B752" s="242" t="s">
        <v>681</v>
      </c>
      <c r="C752" s="448" t="s">
        <v>678</v>
      </c>
    </row>
    <row r="753" spans="1:3">
      <c r="A753" s="242" t="s">
        <v>680</v>
      </c>
      <c r="B753" s="240" t="s">
        <v>689</v>
      </c>
      <c r="C753" s="448" t="s">
        <v>679</v>
      </c>
    </row>
    <row r="754" spans="1:3">
      <c r="A754" s="242" t="s">
        <v>681</v>
      </c>
      <c r="B754" s="240" t="s">
        <v>673</v>
      </c>
      <c r="C754" s="448" t="s">
        <v>680</v>
      </c>
    </row>
    <row r="755" spans="1:3">
      <c r="A755" s="240" t="s">
        <v>689</v>
      </c>
      <c r="B755" s="240" t="s">
        <v>674</v>
      </c>
      <c r="C755" s="448" t="s">
        <v>681</v>
      </c>
    </row>
    <row r="756" spans="1:3">
      <c r="A756" s="240" t="s">
        <v>673</v>
      </c>
      <c r="B756" s="241" t="s">
        <v>690</v>
      </c>
      <c r="C756" s="446" t="s">
        <v>689</v>
      </c>
    </row>
    <row r="757" spans="1:3">
      <c r="A757" s="240" t="s">
        <v>674</v>
      </c>
      <c r="B757" s="242" t="s">
        <v>691</v>
      </c>
      <c r="C757" s="446" t="s">
        <v>673</v>
      </c>
    </row>
    <row r="758" spans="1:3">
      <c r="A758" s="241" t="s">
        <v>690</v>
      </c>
      <c r="B758" s="241" t="s">
        <v>692</v>
      </c>
      <c r="C758" s="446" t="s">
        <v>674</v>
      </c>
    </row>
    <row r="759" spans="1:3">
      <c r="A759" s="242" t="s">
        <v>691</v>
      </c>
      <c r="B759" s="241" t="s">
        <v>693</v>
      </c>
      <c r="C759" s="447" t="s">
        <v>690</v>
      </c>
    </row>
    <row r="760" spans="1:3">
      <c r="A760" s="241" t="s">
        <v>692</v>
      </c>
      <c r="B760" s="241" t="s">
        <v>694</v>
      </c>
      <c r="C760" s="448" t="s">
        <v>691</v>
      </c>
    </row>
    <row r="761" spans="1:3">
      <c r="A761" s="241" t="s">
        <v>693</v>
      </c>
      <c r="B761" s="241" t="s">
        <v>695</v>
      </c>
      <c r="C761" s="447" t="s">
        <v>692</v>
      </c>
    </row>
    <row r="762" spans="1:3">
      <c r="A762" s="241" t="s">
        <v>694</v>
      </c>
      <c r="B762" s="241" t="s">
        <v>696</v>
      </c>
      <c r="C762" s="447" t="s">
        <v>693</v>
      </c>
    </row>
    <row r="763" spans="1:3">
      <c r="A763" s="241" t="s">
        <v>695</v>
      </c>
      <c r="B763" s="242" t="s">
        <v>697</v>
      </c>
      <c r="C763" s="447" t="s">
        <v>694</v>
      </c>
    </row>
    <row r="764" spans="1:3">
      <c r="A764" s="241" t="s">
        <v>696</v>
      </c>
      <c r="B764" s="242" t="s">
        <v>698</v>
      </c>
      <c r="C764" s="447" t="s">
        <v>695</v>
      </c>
    </row>
    <row r="765" spans="1:3">
      <c r="A765" s="242" t="s">
        <v>697</v>
      </c>
      <c r="B765" s="242" t="s">
        <v>699</v>
      </c>
      <c r="C765" s="447" t="s">
        <v>696</v>
      </c>
    </row>
    <row r="766" spans="1:3">
      <c r="A766" s="242" t="s">
        <v>698</v>
      </c>
      <c r="B766" s="242" t="s">
        <v>700</v>
      </c>
      <c r="C766" s="448" t="s">
        <v>697</v>
      </c>
    </row>
    <row r="767" spans="1:3">
      <c r="A767" s="242" t="s">
        <v>699</v>
      </c>
      <c r="B767" s="242" t="s">
        <v>701</v>
      </c>
      <c r="C767" s="448" t="s">
        <v>698</v>
      </c>
    </row>
    <row r="768" spans="1:3">
      <c r="A768" s="242" t="s">
        <v>700</v>
      </c>
      <c r="B768" s="242" t="s">
        <v>702</v>
      </c>
      <c r="C768" s="448" t="s">
        <v>699</v>
      </c>
    </row>
    <row r="769" spans="1:3">
      <c r="A769" s="242" t="s">
        <v>701</v>
      </c>
      <c r="B769" s="240" t="s">
        <v>703</v>
      </c>
      <c r="C769" s="448" t="s">
        <v>700</v>
      </c>
    </row>
    <row r="770" spans="1:3">
      <c r="A770" s="242" t="s">
        <v>702</v>
      </c>
      <c r="B770" s="241" t="s">
        <v>690</v>
      </c>
      <c r="C770" s="448" t="s">
        <v>701</v>
      </c>
    </row>
    <row r="771" spans="1:3">
      <c r="A771" s="240" t="s">
        <v>703</v>
      </c>
      <c r="B771" s="241" t="s">
        <v>704</v>
      </c>
      <c r="C771" s="448" t="s">
        <v>702</v>
      </c>
    </row>
    <row r="772" spans="1:3">
      <c r="A772" s="241" t="s">
        <v>690</v>
      </c>
      <c r="B772" s="241" t="s">
        <v>705</v>
      </c>
      <c r="C772" s="446" t="s">
        <v>703</v>
      </c>
    </row>
    <row r="773" spans="1:3">
      <c r="A773" s="241" t="s">
        <v>704</v>
      </c>
      <c r="B773" s="242" t="s">
        <v>691</v>
      </c>
      <c r="C773" s="447" t="s">
        <v>690</v>
      </c>
    </row>
    <row r="774" spans="1:3">
      <c r="A774" s="241" t="s">
        <v>705</v>
      </c>
      <c r="B774" s="242" t="s">
        <v>704</v>
      </c>
      <c r="C774" s="447" t="s">
        <v>704</v>
      </c>
    </row>
    <row r="775" spans="1:3">
      <c r="A775" s="242" t="s">
        <v>691</v>
      </c>
      <c r="B775" s="242" t="s">
        <v>705</v>
      </c>
      <c r="C775" s="447" t="s">
        <v>705</v>
      </c>
    </row>
    <row r="776" spans="1:3">
      <c r="A776" s="242" t="s">
        <v>704</v>
      </c>
      <c r="B776" s="241" t="s">
        <v>693</v>
      </c>
      <c r="C776" s="448" t="s">
        <v>691</v>
      </c>
    </row>
    <row r="777" spans="1:3">
      <c r="A777" s="242" t="s">
        <v>705</v>
      </c>
      <c r="B777" s="241" t="s">
        <v>704</v>
      </c>
      <c r="C777" s="448" t="s">
        <v>704</v>
      </c>
    </row>
    <row r="778" spans="1:3">
      <c r="A778" s="241" t="s">
        <v>693</v>
      </c>
      <c r="B778" s="241" t="s">
        <v>705</v>
      </c>
      <c r="C778" s="448" t="s">
        <v>705</v>
      </c>
    </row>
    <row r="779" spans="1:3">
      <c r="A779" s="241" t="s">
        <v>704</v>
      </c>
      <c r="B779" s="241" t="s">
        <v>692</v>
      </c>
      <c r="C779" s="447" t="s">
        <v>693</v>
      </c>
    </row>
    <row r="780" spans="1:3">
      <c r="A780" s="241" t="s">
        <v>705</v>
      </c>
      <c r="B780" s="241" t="s">
        <v>704</v>
      </c>
      <c r="C780" s="447" t="s">
        <v>704</v>
      </c>
    </row>
    <row r="781" spans="1:3">
      <c r="A781" s="241" t="s">
        <v>692</v>
      </c>
      <c r="B781" s="241" t="s">
        <v>705</v>
      </c>
      <c r="C781" s="447" t="s">
        <v>705</v>
      </c>
    </row>
    <row r="782" spans="1:3">
      <c r="A782" s="241" t="s">
        <v>704</v>
      </c>
      <c r="B782" s="241" t="s">
        <v>694</v>
      </c>
      <c r="C782" s="447" t="s">
        <v>692</v>
      </c>
    </row>
    <row r="783" spans="1:3">
      <c r="A783" s="241" t="s">
        <v>705</v>
      </c>
      <c r="B783" s="241" t="s">
        <v>704</v>
      </c>
      <c r="C783" s="447" t="s">
        <v>704</v>
      </c>
    </row>
    <row r="784" spans="1:3">
      <c r="A784" s="241" t="s">
        <v>694</v>
      </c>
      <c r="B784" s="241" t="s">
        <v>705</v>
      </c>
      <c r="C784" s="447" t="s">
        <v>705</v>
      </c>
    </row>
    <row r="785" spans="1:3">
      <c r="A785" s="241" t="s">
        <v>704</v>
      </c>
      <c r="B785" s="241" t="s">
        <v>695</v>
      </c>
      <c r="C785" s="447" t="s">
        <v>694</v>
      </c>
    </row>
    <row r="786" spans="1:3">
      <c r="A786" s="241" t="s">
        <v>705</v>
      </c>
      <c r="B786" s="241" t="s">
        <v>704</v>
      </c>
      <c r="C786" s="447" t="s">
        <v>704</v>
      </c>
    </row>
    <row r="787" spans="1:3">
      <c r="A787" s="241" t="s">
        <v>695</v>
      </c>
      <c r="B787" s="241" t="s">
        <v>705</v>
      </c>
      <c r="C787" s="447" t="s">
        <v>705</v>
      </c>
    </row>
    <row r="788" spans="1:3">
      <c r="A788" s="241" t="s">
        <v>704</v>
      </c>
      <c r="B788" s="241" t="s">
        <v>696</v>
      </c>
      <c r="C788" s="447" t="s">
        <v>695</v>
      </c>
    </row>
    <row r="789" spans="1:3">
      <c r="A789" s="241" t="s">
        <v>705</v>
      </c>
      <c r="B789" s="241" t="s">
        <v>704</v>
      </c>
      <c r="C789" s="447" t="s">
        <v>704</v>
      </c>
    </row>
    <row r="790" spans="1:3">
      <c r="A790" s="241" t="s">
        <v>696</v>
      </c>
      <c r="B790" s="241" t="s">
        <v>705</v>
      </c>
      <c r="C790" s="447" t="s">
        <v>705</v>
      </c>
    </row>
    <row r="791" spans="1:3">
      <c r="A791" s="241" t="s">
        <v>704</v>
      </c>
      <c r="B791" s="240" t="s">
        <v>688</v>
      </c>
      <c r="C791" s="447" t="s">
        <v>696</v>
      </c>
    </row>
    <row r="792" spans="1:3">
      <c r="A792" s="241" t="s">
        <v>705</v>
      </c>
      <c r="B792" s="240" t="s">
        <v>674</v>
      </c>
      <c r="C792" s="447" t="s">
        <v>704</v>
      </c>
    </row>
    <row r="793" spans="1:3">
      <c r="A793" s="240" t="s">
        <v>688</v>
      </c>
      <c r="B793" s="241" t="s">
        <v>690</v>
      </c>
      <c r="C793" s="447" t="s">
        <v>705</v>
      </c>
    </row>
    <row r="794" spans="1:3">
      <c r="A794" s="240" t="s">
        <v>674</v>
      </c>
      <c r="B794" s="242" t="s">
        <v>691</v>
      </c>
      <c r="C794" s="446" t="s">
        <v>688</v>
      </c>
    </row>
    <row r="795" spans="1:3">
      <c r="A795" s="241" t="s">
        <v>690</v>
      </c>
      <c r="B795" s="241" t="s">
        <v>692</v>
      </c>
      <c r="C795" s="446" t="s">
        <v>674</v>
      </c>
    </row>
    <row r="796" spans="1:3">
      <c r="A796" s="242" t="s">
        <v>691</v>
      </c>
      <c r="B796" s="241" t="s">
        <v>693</v>
      </c>
      <c r="C796" s="447" t="s">
        <v>690</v>
      </c>
    </row>
    <row r="797" spans="1:3">
      <c r="A797" s="241" t="s">
        <v>692</v>
      </c>
      <c r="B797" s="241" t="s">
        <v>694</v>
      </c>
      <c r="C797" s="448" t="s">
        <v>691</v>
      </c>
    </row>
    <row r="798" spans="1:3">
      <c r="A798" s="241" t="s">
        <v>693</v>
      </c>
      <c r="B798" s="241" t="s">
        <v>695</v>
      </c>
      <c r="C798" s="447" t="s">
        <v>692</v>
      </c>
    </row>
    <row r="799" spans="1:3">
      <c r="A799" s="241" t="s">
        <v>694</v>
      </c>
      <c r="B799" s="241" t="s">
        <v>696</v>
      </c>
      <c r="C799" s="447" t="s">
        <v>693</v>
      </c>
    </row>
    <row r="800" spans="1:3">
      <c r="A800" s="241" t="s">
        <v>695</v>
      </c>
      <c r="B800" s="242" t="s">
        <v>706</v>
      </c>
      <c r="C800" s="447" t="s">
        <v>694</v>
      </c>
    </row>
    <row r="801" spans="1:3">
      <c r="A801" s="241" t="s">
        <v>696</v>
      </c>
      <c r="B801" s="242" t="s">
        <v>698</v>
      </c>
      <c r="C801" s="447" t="s">
        <v>695</v>
      </c>
    </row>
    <row r="802" spans="1:3">
      <c r="A802" s="242" t="s">
        <v>706</v>
      </c>
      <c r="B802" s="242" t="s">
        <v>707</v>
      </c>
      <c r="C802" s="447" t="s">
        <v>696</v>
      </c>
    </row>
    <row r="803" spans="1:3">
      <c r="A803" s="242" t="s">
        <v>698</v>
      </c>
      <c r="B803" s="242" t="s">
        <v>700</v>
      </c>
      <c r="C803" s="448" t="s">
        <v>706</v>
      </c>
    </row>
    <row r="804" spans="1:3">
      <c r="A804" s="242" t="s">
        <v>707</v>
      </c>
      <c r="B804" s="242" t="s">
        <v>701</v>
      </c>
      <c r="C804" s="448" t="s">
        <v>698</v>
      </c>
    </row>
    <row r="805" spans="1:3">
      <c r="A805" s="242" t="s">
        <v>700</v>
      </c>
      <c r="B805" s="242" t="s">
        <v>702</v>
      </c>
      <c r="C805" s="448" t="s">
        <v>707</v>
      </c>
    </row>
    <row r="806" spans="1:3">
      <c r="A806" s="242" t="s">
        <v>701</v>
      </c>
      <c r="B806" s="240" t="s">
        <v>708</v>
      </c>
      <c r="C806" s="448" t="s">
        <v>700</v>
      </c>
    </row>
    <row r="807" spans="1:3">
      <c r="A807" s="242" t="s">
        <v>702</v>
      </c>
      <c r="B807" s="241" t="s">
        <v>690</v>
      </c>
      <c r="C807" s="448" t="s">
        <v>701</v>
      </c>
    </row>
    <row r="808" spans="1:3">
      <c r="A808" s="240" t="s">
        <v>708</v>
      </c>
      <c r="B808" s="241" t="s">
        <v>704</v>
      </c>
      <c r="C808" s="448" t="s">
        <v>702</v>
      </c>
    </row>
    <row r="809" spans="1:3">
      <c r="A809" s="241" t="s">
        <v>690</v>
      </c>
      <c r="B809" s="241" t="s">
        <v>705</v>
      </c>
      <c r="C809" s="446" t="s">
        <v>708</v>
      </c>
    </row>
    <row r="810" spans="1:3">
      <c r="A810" s="241" t="s">
        <v>704</v>
      </c>
      <c r="B810" s="242" t="s">
        <v>691</v>
      </c>
      <c r="C810" s="447" t="s">
        <v>690</v>
      </c>
    </row>
    <row r="811" spans="1:3">
      <c r="A811" s="241" t="s">
        <v>705</v>
      </c>
      <c r="B811" s="242" t="s">
        <v>704</v>
      </c>
      <c r="C811" s="447" t="s">
        <v>704</v>
      </c>
    </row>
    <row r="812" spans="1:3">
      <c r="A812" s="242" t="s">
        <v>691</v>
      </c>
      <c r="B812" s="242" t="s">
        <v>705</v>
      </c>
      <c r="C812" s="447" t="s">
        <v>705</v>
      </c>
    </row>
    <row r="813" spans="1:3">
      <c r="A813" s="242" t="s">
        <v>704</v>
      </c>
      <c r="B813" s="241" t="s">
        <v>693</v>
      </c>
      <c r="C813" s="448" t="s">
        <v>691</v>
      </c>
    </row>
    <row r="814" spans="1:3">
      <c r="A814" s="242" t="s">
        <v>705</v>
      </c>
      <c r="B814" s="241" t="s">
        <v>704</v>
      </c>
      <c r="C814" s="448" t="s">
        <v>704</v>
      </c>
    </row>
    <row r="815" spans="1:3">
      <c r="A815" s="241" t="s">
        <v>693</v>
      </c>
      <c r="B815" s="241" t="s">
        <v>705</v>
      </c>
      <c r="C815" s="448" t="s">
        <v>705</v>
      </c>
    </row>
    <row r="816" spans="1:3">
      <c r="A816" s="241" t="s">
        <v>704</v>
      </c>
      <c r="B816" s="241" t="s">
        <v>692</v>
      </c>
      <c r="C816" s="447" t="s">
        <v>693</v>
      </c>
    </row>
    <row r="817" spans="1:3">
      <c r="A817" s="241" t="s">
        <v>705</v>
      </c>
      <c r="B817" s="241" t="s">
        <v>704</v>
      </c>
      <c r="C817" s="447" t="s">
        <v>704</v>
      </c>
    </row>
    <row r="818" spans="1:3">
      <c r="A818" s="241" t="s">
        <v>692</v>
      </c>
      <c r="B818" s="241" t="s">
        <v>705</v>
      </c>
      <c r="C818" s="447" t="s">
        <v>705</v>
      </c>
    </row>
    <row r="819" spans="1:3">
      <c r="A819" s="241" t="s">
        <v>704</v>
      </c>
      <c r="B819" s="241" t="s">
        <v>694</v>
      </c>
      <c r="C819" s="447" t="s">
        <v>692</v>
      </c>
    </row>
    <row r="820" spans="1:3">
      <c r="A820" s="241" t="s">
        <v>705</v>
      </c>
      <c r="B820" s="241" t="s">
        <v>704</v>
      </c>
      <c r="C820" s="447" t="s">
        <v>704</v>
      </c>
    </row>
    <row r="821" spans="1:3">
      <c r="A821" s="241" t="s">
        <v>694</v>
      </c>
      <c r="B821" s="241" t="s">
        <v>705</v>
      </c>
      <c r="C821" s="447" t="s">
        <v>705</v>
      </c>
    </row>
    <row r="822" spans="1:3">
      <c r="A822" s="241" t="s">
        <v>704</v>
      </c>
      <c r="B822" s="241" t="s">
        <v>695</v>
      </c>
      <c r="C822" s="447" t="s">
        <v>694</v>
      </c>
    </row>
    <row r="823" spans="1:3">
      <c r="A823" s="241" t="s">
        <v>705</v>
      </c>
      <c r="B823" s="241" t="s">
        <v>704</v>
      </c>
      <c r="C823" s="447" t="s">
        <v>704</v>
      </c>
    </row>
    <row r="824" spans="1:3">
      <c r="A824" s="241" t="s">
        <v>695</v>
      </c>
      <c r="B824" s="241" t="s">
        <v>705</v>
      </c>
      <c r="C824" s="447" t="s">
        <v>705</v>
      </c>
    </row>
    <row r="825" spans="1:3">
      <c r="A825" s="241" t="s">
        <v>704</v>
      </c>
      <c r="B825" s="241" t="s">
        <v>696</v>
      </c>
      <c r="C825" s="447" t="s">
        <v>695</v>
      </c>
    </row>
    <row r="826" spans="1:3">
      <c r="A826" s="241" t="s">
        <v>705</v>
      </c>
      <c r="B826" s="241" t="s">
        <v>704</v>
      </c>
      <c r="C826" s="447" t="s">
        <v>704</v>
      </c>
    </row>
    <row r="827" spans="1:3">
      <c r="A827" s="241" t="s">
        <v>696</v>
      </c>
      <c r="B827" s="241" t="s">
        <v>705</v>
      </c>
      <c r="C827" s="447" t="s">
        <v>705</v>
      </c>
    </row>
    <row r="828" spans="1:3">
      <c r="A828" s="241" t="s">
        <v>704</v>
      </c>
      <c r="B828" s="240" t="s">
        <v>709</v>
      </c>
      <c r="C828" s="447" t="s">
        <v>696</v>
      </c>
    </row>
    <row r="829" spans="1:3">
      <c r="A829" s="241" t="s">
        <v>705</v>
      </c>
      <c r="B829" s="241" t="s">
        <v>690</v>
      </c>
      <c r="C829" s="447" t="s">
        <v>704</v>
      </c>
    </row>
    <row r="830" spans="1:3">
      <c r="A830" s="240" t="s">
        <v>709</v>
      </c>
      <c r="B830" s="242" t="s">
        <v>710</v>
      </c>
      <c r="C830" s="447" t="s">
        <v>705</v>
      </c>
    </row>
    <row r="831" spans="1:3">
      <c r="A831" s="241" t="s">
        <v>690</v>
      </c>
      <c r="B831" s="241" t="s">
        <v>711</v>
      </c>
      <c r="C831" s="446" t="s">
        <v>709</v>
      </c>
    </row>
    <row r="832" spans="1:3">
      <c r="A832" s="242" t="s">
        <v>710</v>
      </c>
      <c r="B832" s="241" t="s">
        <v>692</v>
      </c>
      <c r="C832" s="447" t="s">
        <v>690</v>
      </c>
    </row>
    <row r="833" spans="1:3">
      <c r="A833" s="241" t="s">
        <v>711</v>
      </c>
      <c r="B833" s="241" t="s">
        <v>694</v>
      </c>
      <c r="C833" s="448" t="s">
        <v>710</v>
      </c>
    </row>
    <row r="834" spans="1:3">
      <c r="A834" s="241" t="s">
        <v>692</v>
      </c>
      <c r="B834" s="241" t="s">
        <v>695</v>
      </c>
      <c r="C834" s="447" t="s">
        <v>711</v>
      </c>
    </row>
    <row r="835" spans="1:3">
      <c r="A835" s="241" t="s">
        <v>694</v>
      </c>
      <c r="B835" s="241" t="s">
        <v>712</v>
      </c>
      <c r="C835" s="447" t="s">
        <v>692</v>
      </c>
    </row>
    <row r="836" spans="1:3">
      <c r="A836" s="241" t="s">
        <v>695</v>
      </c>
      <c r="B836" s="240" t="s">
        <v>673</v>
      </c>
      <c r="C836" s="447" t="s">
        <v>694</v>
      </c>
    </row>
    <row r="837" spans="1:3">
      <c r="A837" s="241" t="s">
        <v>712</v>
      </c>
      <c r="B837" s="241" t="s">
        <v>690</v>
      </c>
      <c r="C837" s="447" t="s">
        <v>695</v>
      </c>
    </row>
    <row r="838" spans="1:3">
      <c r="A838" s="240" t="s">
        <v>673</v>
      </c>
      <c r="B838" s="242" t="s">
        <v>710</v>
      </c>
      <c r="C838" s="447" t="s">
        <v>712</v>
      </c>
    </row>
    <row r="839" spans="1:3">
      <c r="A839" s="241" t="s">
        <v>690</v>
      </c>
      <c r="B839" s="241" t="s">
        <v>711</v>
      </c>
      <c r="C839" s="446" t="s">
        <v>673</v>
      </c>
    </row>
    <row r="840" spans="1:3">
      <c r="A840" s="242" t="s">
        <v>710</v>
      </c>
      <c r="B840" s="241" t="s">
        <v>692</v>
      </c>
      <c r="C840" s="447" t="s">
        <v>690</v>
      </c>
    </row>
    <row r="841" spans="1:3">
      <c r="A841" s="241" t="s">
        <v>711</v>
      </c>
      <c r="B841" s="241" t="s">
        <v>694</v>
      </c>
      <c r="C841" s="448" t="s">
        <v>710</v>
      </c>
    </row>
    <row r="842" spans="1:3">
      <c r="A842" s="241" t="s">
        <v>692</v>
      </c>
      <c r="B842" s="241" t="s">
        <v>695</v>
      </c>
      <c r="C842" s="447" t="s">
        <v>711</v>
      </c>
    </row>
    <row r="843" spans="1:3">
      <c r="A843" s="241" t="s">
        <v>694</v>
      </c>
      <c r="B843" s="241" t="s">
        <v>712</v>
      </c>
      <c r="C843" s="447" t="s">
        <v>692</v>
      </c>
    </row>
    <row r="844" spans="1:3">
      <c r="A844" s="241" t="s">
        <v>695</v>
      </c>
      <c r="B844" s="242" t="s">
        <v>713</v>
      </c>
      <c r="C844" s="447" t="s">
        <v>694</v>
      </c>
    </row>
    <row r="845" spans="1:3">
      <c r="A845" s="241" t="s">
        <v>712</v>
      </c>
      <c r="B845" s="242" t="s">
        <v>714</v>
      </c>
      <c r="C845" s="447" t="s">
        <v>695</v>
      </c>
    </row>
    <row r="846" spans="1:3">
      <c r="A846" s="242" t="s">
        <v>713</v>
      </c>
      <c r="B846" s="242" t="s">
        <v>715</v>
      </c>
      <c r="C846" s="447" t="s">
        <v>712</v>
      </c>
    </row>
    <row r="847" spans="1:3">
      <c r="A847" s="242" t="s">
        <v>714</v>
      </c>
      <c r="B847" s="242" t="s">
        <v>716</v>
      </c>
      <c r="C847" s="448" t="s">
        <v>713</v>
      </c>
    </row>
    <row r="848" spans="1:3">
      <c r="A848" s="242" t="s">
        <v>715</v>
      </c>
      <c r="B848" s="240" t="s">
        <v>688</v>
      </c>
      <c r="C848" s="448" t="s">
        <v>714</v>
      </c>
    </row>
    <row r="849" spans="1:3">
      <c r="A849" s="242" t="s">
        <v>716</v>
      </c>
      <c r="B849" s="241" t="s">
        <v>690</v>
      </c>
      <c r="C849" s="448" t="s">
        <v>715</v>
      </c>
    </row>
    <row r="850" spans="1:3">
      <c r="A850" s="240" t="s">
        <v>688</v>
      </c>
      <c r="B850" s="242" t="s">
        <v>710</v>
      </c>
      <c r="C850" s="448" t="s">
        <v>716</v>
      </c>
    </row>
    <row r="851" spans="1:3">
      <c r="A851" s="241" t="s">
        <v>690</v>
      </c>
      <c r="B851" s="241" t="s">
        <v>693</v>
      </c>
      <c r="C851" s="446" t="s">
        <v>688</v>
      </c>
    </row>
    <row r="852" spans="1:3">
      <c r="A852" s="242" t="s">
        <v>710</v>
      </c>
      <c r="B852" s="241" t="s">
        <v>692</v>
      </c>
      <c r="C852" s="447" t="s">
        <v>690</v>
      </c>
    </row>
    <row r="853" spans="1:3">
      <c r="A853" s="241" t="s">
        <v>693</v>
      </c>
      <c r="B853" s="241" t="s">
        <v>694</v>
      </c>
      <c r="C853" s="448" t="s">
        <v>710</v>
      </c>
    </row>
    <row r="854" spans="1:3">
      <c r="A854" s="241" t="s">
        <v>692</v>
      </c>
      <c r="B854" s="241" t="s">
        <v>695</v>
      </c>
      <c r="C854" s="447" t="s">
        <v>693</v>
      </c>
    </row>
    <row r="855" spans="1:3">
      <c r="A855" s="241" t="s">
        <v>694</v>
      </c>
      <c r="B855" s="241" t="s">
        <v>712</v>
      </c>
      <c r="C855" s="447" t="s">
        <v>692</v>
      </c>
    </row>
    <row r="856" spans="1:3">
      <c r="A856" s="241" t="s">
        <v>695</v>
      </c>
      <c r="B856" s="242" t="s">
        <v>717</v>
      </c>
      <c r="C856" s="447" t="s">
        <v>694</v>
      </c>
    </row>
    <row r="857" spans="1:3">
      <c r="A857" s="241" t="s">
        <v>712</v>
      </c>
      <c r="B857" s="242" t="s">
        <v>714</v>
      </c>
      <c r="C857" s="447" t="s">
        <v>695</v>
      </c>
    </row>
    <row r="858" spans="1:3">
      <c r="A858" s="242" t="s">
        <v>717</v>
      </c>
      <c r="B858" s="242" t="s">
        <v>715</v>
      </c>
      <c r="C858" s="447" t="s">
        <v>712</v>
      </c>
    </row>
    <row r="859" spans="1:3">
      <c r="A859" s="242" t="s">
        <v>714</v>
      </c>
      <c r="B859" s="242" t="s">
        <v>716</v>
      </c>
      <c r="C859" s="448" t="s">
        <v>717</v>
      </c>
    </row>
    <row r="860" spans="1:3">
      <c r="A860" s="242" t="s">
        <v>715</v>
      </c>
      <c r="B860" s="240" t="s">
        <v>718</v>
      </c>
      <c r="C860" s="448" t="s">
        <v>714</v>
      </c>
    </row>
    <row r="861" spans="1:3">
      <c r="A861" s="242" t="s">
        <v>716</v>
      </c>
      <c r="B861" s="240" t="s">
        <v>673</v>
      </c>
      <c r="C861" s="448" t="s">
        <v>715</v>
      </c>
    </row>
    <row r="862" spans="1:3">
      <c r="A862" s="240" t="s">
        <v>718</v>
      </c>
      <c r="B862" s="240" t="s">
        <v>688</v>
      </c>
      <c r="C862" s="448" t="s">
        <v>716</v>
      </c>
    </row>
    <row r="863" spans="1:3">
      <c r="A863" s="240" t="s">
        <v>673</v>
      </c>
      <c r="B863" s="240" t="s">
        <v>719</v>
      </c>
      <c r="C863" s="446" t="s">
        <v>718</v>
      </c>
    </row>
    <row r="864" spans="1:3">
      <c r="A864" s="240" t="s">
        <v>688</v>
      </c>
      <c r="B864" s="240" t="s">
        <v>673</v>
      </c>
      <c r="C864" s="446" t="s">
        <v>673</v>
      </c>
    </row>
    <row r="865" spans="1:3">
      <c r="A865" s="240" t="s">
        <v>719</v>
      </c>
      <c r="B865" s="240" t="s">
        <v>688</v>
      </c>
      <c r="C865" s="446" t="s">
        <v>688</v>
      </c>
    </row>
    <row r="866" spans="1:3">
      <c r="A866" s="240" t="s">
        <v>673</v>
      </c>
      <c r="B866" s="240" t="s">
        <v>720</v>
      </c>
      <c r="C866" s="446" t="s">
        <v>719</v>
      </c>
    </row>
    <row r="867" spans="1:3">
      <c r="A867" s="240" t="s">
        <v>688</v>
      </c>
      <c r="B867" s="240" t="s">
        <v>673</v>
      </c>
      <c r="C867" s="446" t="s">
        <v>673</v>
      </c>
    </row>
    <row r="868" spans="1:3">
      <c r="A868" s="240" t="s">
        <v>720</v>
      </c>
      <c r="B868" s="241" t="s">
        <v>721</v>
      </c>
      <c r="C868" s="446" t="s">
        <v>688</v>
      </c>
    </row>
    <row r="869" spans="1:3">
      <c r="A869" s="240" t="s">
        <v>673</v>
      </c>
      <c r="B869" s="241" t="s">
        <v>704</v>
      </c>
      <c r="C869" s="446" t="s">
        <v>720</v>
      </c>
    </row>
    <row r="870" spans="1:3">
      <c r="A870" s="241" t="s">
        <v>721</v>
      </c>
      <c r="B870" s="241" t="s">
        <v>705</v>
      </c>
      <c r="C870" s="446" t="s">
        <v>673</v>
      </c>
    </row>
    <row r="871" spans="1:3">
      <c r="A871" s="241" t="s">
        <v>704</v>
      </c>
      <c r="B871" s="242" t="s">
        <v>691</v>
      </c>
      <c r="C871" s="447" t="s">
        <v>721</v>
      </c>
    </row>
    <row r="872" spans="1:3">
      <c r="A872" s="241" t="s">
        <v>705</v>
      </c>
      <c r="B872" s="242" t="s">
        <v>704</v>
      </c>
      <c r="C872" s="447" t="s">
        <v>704</v>
      </c>
    </row>
    <row r="873" spans="1:3">
      <c r="A873" s="242" t="s">
        <v>691</v>
      </c>
      <c r="B873" s="242" t="s">
        <v>705</v>
      </c>
      <c r="C873" s="447" t="s">
        <v>705</v>
      </c>
    </row>
    <row r="874" spans="1:3">
      <c r="A874" s="242" t="s">
        <v>704</v>
      </c>
      <c r="B874" s="241" t="s">
        <v>693</v>
      </c>
      <c r="C874" s="448" t="s">
        <v>691</v>
      </c>
    </row>
    <row r="875" spans="1:3">
      <c r="A875" s="242" t="s">
        <v>705</v>
      </c>
      <c r="B875" s="242" t="s">
        <v>722</v>
      </c>
      <c r="C875" s="448" t="s">
        <v>704</v>
      </c>
    </row>
    <row r="876" spans="1:3">
      <c r="A876" s="241" t="s">
        <v>693</v>
      </c>
      <c r="B876" s="241" t="s">
        <v>704</v>
      </c>
      <c r="C876" s="448" t="s">
        <v>705</v>
      </c>
    </row>
    <row r="877" spans="1:3">
      <c r="A877" s="242" t="s">
        <v>722</v>
      </c>
      <c r="B877" s="241" t="s">
        <v>705</v>
      </c>
      <c r="C877" s="447" t="s">
        <v>693</v>
      </c>
    </row>
    <row r="878" spans="1:3">
      <c r="A878" s="241" t="s">
        <v>704</v>
      </c>
      <c r="B878" s="241" t="s">
        <v>692</v>
      </c>
      <c r="C878" s="448" t="s">
        <v>722</v>
      </c>
    </row>
    <row r="879" spans="1:3">
      <c r="A879" s="241" t="s">
        <v>705</v>
      </c>
      <c r="B879" s="241" t="s">
        <v>704</v>
      </c>
      <c r="C879" s="447" t="s">
        <v>704</v>
      </c>
    </row>
    <row r="880" spans="1:3">
      <c r="A880" s="241" t="s">
        <v>692</v>
      </c>
      <c r="B880" s="241" t="s">
        <v>705</v>
      </c>
      <c r="C880" s="447" t="s">
        <v>705</v>
      </c>
    </row>
    <row r="881" spans="1:3">
      <c r="A881" s="241" t="s">
        <v>704</v>
      </c>
      <c r="B881" s="241" t="s">
        <v>694</v>
      </c>
      <c r="C881" s="447" t="s">
        <v>692</v>
      </c>
    </row>
    <row r="882" spans="1:3">
      <c r="A882" s="241" t="s">
        <v>705</v>
      </c>
      <c r="B882" s="241" t="s">
        <v>704</v>
      </c>
      <c r="C882" s="447" t="s">
        <v>704</v>
      </c>
    </row>
    <row r="883" spans="1:3">
      <c r="A883" s="241" t="s">
        <v>694</v>
      </c>
      <c r="B883" s="241" t="s">
        <v>705</v>
      </c>
      <c r="C883" s="447" t="s">
        <v>705</v>
      </c>
    </row>
    <row r="884" spans="1:3">
      <c r="A884" s="241" t="s">
        <v>704</v>
      </c>
      <c r="B884" s="241" t="s">
        <v>695</v>
      </c>
      <c r="C884" s="447" t="s">
        <v>694</v>
      </c>
    </row>
    <row r="885" spans="1:3">
      <c r="A885" s="241" t="s">
        <v>705</v>
      </c>
      <c r="B885" s="241" t="s">
        <v>704</v>
      </c>
      <c r="C885" s="447" t="s">
        <v>704</v>
      </c>
    </row>
    <row r="886" spans="1:3">
      <c r="A886" s="241" t="s">
        <v>695</v>
      </c>
      <c r="B886" s="241" t="s">
        <v>705</v>
      </c>
      <c r="C886" s="447" t="s">
        <v>705</v>
      </c>
    </row>
    <row r="887" spans="1:3">
      <c r="A887" s="241" t="s">
        <v>704</v>
      </c>
      <c r="B887" s="241" t="s">
        <v>712</v>
      </c>
      <c r="C887" s="447" t="s">
        <v>695</v>
      </c>
    </row>
    <row r="888" spans="1:3">
      <c r="A888" s="241" t="s">
        <v>705</v>
      </c>
      <c r="B888" s="241" t="s">
        <v>704</v>
      </c>
      <c r="C888" s="447" t="s">
        <v>704</v>
      </c>
    </row>
    <row r="889" spans="1:3">
      <c r="A889" s="241" t="s">
        <v>712</v>
      </c>
      <c r="B889" s="241" t="s">
        <v>705</v>
      </c>
      <c r="C889" s="447" t="s">
        <v>705</v>
      </c>
    </row>
    <row r="890" spans="1:3">
      <c r="A890" s="241" t="s">
        <v>704</v>
      </c>
      <c r="B890" s="240" t="s">
        <v>688</v>
      </c>
      <c r="C890" s="447" t="s">
        <v>712</v>
      </c>
    </row>
    <row r="891" spans="1:3">
      <c r="A891" s="241" t="s">
        <v>705</v>
      </c>
      <c r="B891" s="241" t="s">
        <v>721</v>
      </c>
      <c r="C891" s="447" t="s">
        <v>704</v>
      </c>
    </row>
    <row r="892" spans="1:3">
      <c r="A892" s="240" t="s">
        <v>688</v>
      </c>
      <c r="B892" s="241" t="s">
        <v>704</v>
      </c>
      <c r="C892" s="447" t="s">
        <v>705</v>
      </c>
    </row>
    <row r="893" spans="1:3">
      <c r="A893" s="241" t="s">
        <v>721</v>
      </c>
      <c r="B893" s="241" t="s">
        <v>705</v>
      </c>
      <c r="C893" s="446" t="s">
        <v>688</v>
      </c>
    </row>
    <row r="894" spans="1:3">
      <c r="A894" s="241" t="s">
        <v>704</v>
      </c>
      <c r="B894" s="242" t="s">
        <v>691</v>
      </c>
      <c r="C894" s="447" t="s">
        <v>721</v>
      </c>
    </row>
    <row r="895" spans="1:3">
      <c r="A895" s="241" t="s">
        <v>705</v>
      </c>
      <c r="B895" s="242" t="s">
        <v>704</v>
      </c>
      <c r="C895" s="447" t="s">
        <v>704</v>
      </c>
    </row>
    <row r="896" spans="1:3">
      <c r="A896" s="242" t="s">
        <v>691</v>
      </c>
      <c r="B896" s="242" t="s">
        <v>705</v>
      </c>
      <c r="C896" s="447" t="s">
        <v>705</v>
      </c>
    </row>
    <row r="897" spans="1:3">
      <c r="A897" s="242" t="s">
        <v>704</v>
      </c>
      <c r="B897" s="241" t="s">
        <v>711</v>
      </c>
      <c r="C897" s="448" t="s">
        <v>691</v>
      </c>
    </row>
    <row r="898" spans="1:3">
      <c r="A898" s="242" t="s">
        <v>705</v>
      </c>
      <c r="B898" s="241" t="s">
        <v>704</v>
      </c>
      <c r="C898" s="448" t="s">
        <v>704</v>
      </c>
    </row>
    <row r="899" spans="1:3">
      <c r="A899" s="241" t="s">
        <v>711</v>
      </c>
      <c r="B899" s="241" t="s">
        <v>705</v>
      </c>
      <c r="C899" s="448" t="s">
        <v>705</v>
      </c>
    </row>
    <row r="900" spans="1:3">
      <c r="A900" s="241" t="s">
        <v>704</v>
      </c>
      <c r="B900" s="242" t="s">
        <v>722</v>
      </c>
      <c r="C900" s="447" t="s">
        <v>711</v>
      </c>
    </row>
    <row r="901" spans="1:3">
      <c r="A901" s="241" t="s">
        <v>705</v>
      </c>
      <c r="B901" s="241" t="s">
        <v>692</v>
      </c>
      <c r="C901" s="447" t="s">
        <v>704</v>
      </c>
    </row>
    <row r="902" spans="1:3">
      <c r="A902" s="242" t="s">
        <v>722</v>
      </c>
      <c r="B902" s="241" t="s">
        <v>704</v>
      </c>
      <c r="C902" s="447" t="s">
        <v>705</v>
      </c>
    </row>
    <row r="903" spans="1:3">
      <c r="A903" s="241" t="s">
        <v>692</v>
      </c>
      <c r="B903" s="241" t="s">
        <v>705</v>
      </c>
      <c r="C903" s="448" t="s">
        <v>722</v>
      </c>
    </row>
    <row r="904" spans="1:3">
      <c r="A904" s="241" t="s">
        <v>704</v>
      </c>
      <c r="B904" s="241" t="s">
        <v>694</v>
      </c>
      <c r="C904" s="447" t="s">
        <v>692</v>
      </c>
    </row>
    <row r="905" spans="1:3">
      <c r="A905" s="241" t="s">
        <v>705</v>
      </c>
      <c r="B905" s="241" t="s">
        <v>704</v>
      </c>
      <c r="C905" s="447" t="s">
        <v>704</v>
      </c>
    </row>
    <row r="906" spans="1:3">
      <c r="A906" s="241" t="s">
        <v>694</v>
      </c>
      <c r="B906" s="241" t="s">
        <v>705</v>
      </c>
      <c r="C906" s="447" t="s">
        <v>705</v>
      </c>
    </row>
    <row r="907" spans="1:3">
      <c r="A907" s="241" t="s">
        <v>704</v>
      </c>
      <c r="B907" s="241" t="s">
        <v>695</v>
      </c>
      <c r="C907" s="447" t="s">
        <v>694</v>
      </c>
    </row>
    <row r="908" spans="1:3">
      <c r="A908" s="241" t="s">
        <v>705</v>
      </c>
      <c r="B908" s="241" t="s">
        <v>704</v>
      </c>
      <c r="C908" s="447" t="s">
        <v>704</v>
      </c>
    </row>
    <row r="909" spans="1:3">
      <c r="A909" s="241" t="s">
        <v>695</v>
      </c>
      <c r="B909" s="241" t="s">
        <v>705</v>
      </c>
      <c r="C909" s="447" t="s">
        <v>705</v>
      </c>
    </row>
    <row r="910" spans="1:3">
      <c r="A910" s="241" t="s">
        <v>704</v>
      </c>
      <c r="B910" s="241" t="s">
        <v>712</v>
      </c>
      <c r="C910" s="447" t="s">
        <v>695</v>
      </c>
    </row>
    <row r="911" spans="1:3">
      <c r="A911" s="241" t="s">
        <v>705</v>
      </c>
      <c r="B911" s="241" t="s">
        <v>704</v>
      </c>
      <c r="C911" s="447" t="s">
        <v>704</v>
      </c>
    </row>
    <row r="912" spans="1:3">
      <c r="A912" s="241" t="s">
        <v>712</v>
      </c>
      <c r="B912" s="241" t="s">
        <v>705</v>
      </c>
      <c r="C912" s="447" t="s">
        <v>705</v>
      </c>
    </row>
    <row r="913" spans="1:3">
      <c r="A913" s="241" t="s">
        <v>704</v>
      </c>
      <c r="B913" s="240" t="s">
        <v>723</v>
      </c>
      <c r="C913" s="447" t="s">
        <v>712</v>
      </c>
    </row>
    <row r="914" spans="1:3">
      <c r="A914" s="241" t="s">
        <v>705</v>
      </c>
      <c r="B914" s="240" t="s">
        <v>673</v>
      </c>
      <c r="C914" s="447" t="s">
        <v>704</v>
      </c>
    </row>
    <row r="915" spans="1:3">
      <c r="A915" s="240" t="s">
        <v>723</v>
      </c>
      <c r="B915" s="241" t="s">
        <v>690</v>
      </c>
      <c r="C915" s="447" t="s">
        <v>705</v>
      </c>
    </row>
    <row r="916" spans="1:3">
      <c r="A916" s="240" t="s">
        <v>673</v>
      </c>
      <c r="B916" s="241" t="s">
        <v>724</v>
      </c>
      <c r="C916" s="446" t="s">
        <v>723</v>
      </c>
    </row>
    <row r="917" spans="1:3">
      <c r="A917" s="241" t="s">
        <v>690</v>
      </c>
      <c r="B917" s="241" t="s">
        <v>725</v>
      </c>
      <c r="C917" s="446" t="s">
        <v>673</v>
      </c>
    </row>
    <row r="918" spans="1:3">
      <c r="A918" s="241" t="s">
        <v>724</v>
      </c>
      <c r="B918" s="241" t="s">
        <v>726</v>
      </c>
      <c r="C918" s="447" t="s">
        <v>690</v>
      </c>
    </row>
    <row r="919" spans="1:3">
      <c r="A919" s="241" t="s">
        <v>725</v>
      </c>
      <c r="B919" s="242" t="s">
        <v>691</v>
      </c>
      <c r="C919" s="447" t="s">
        <v>724</v>
      </c>
    </row>
    <row r="920" spans="1:3">
      <c r="A920" s="241" t="s">
        <v>726</v>
      </c>
      <c r="B920" s="242" t="s">
        <v>724</v>
      </c>
      <c r="C920" s="447" t="s">
        <v>725</v>
      </c>
    </row>
    <row r="921" spans="1:3">
      <c r="A921" s="242" t="s">
        <v>691</v>
      </c>
      <c r="B921" s="242" t="s">
        <v>725</v>
      </c>
      <c r="C921" s="447" t="s">
        <v>726</v>
      </c>
    </row>
    <row r="922" spans="1:3">
      <c r="A922" s="242" t="s">
        <v>724</v>
      </c>
      <c r="B922" s="242" t="s">
        <v>726</v>
      </c>
      <c r="C922" s="448" t="s">
        <v>691</v>
      </c>
    </row>
    <row r="923" spans="1:3">
      <c r="A923" s="242" t="s">
        <v>725</v>
      </c>
      <c r="B923" s="241" t="s">
        <v>711</v>
      </c>
      <c r="C923" s="448" t="s">
        <v>724</v>
      </c>
    </row>
    <row r="924" spans="1:3">
      <c r="A924" s="242" t="s">
        <v>726</v>
      </c>
      <c r="B924" s="241" t="s">
        <v>704</v>
      </c>
      <c r="C924" s="448" t="s">
        <v>725</v>
      </c>
    </row>
    <row r="925" spans="1:3">
      <c r="A925" s="241" t="s">
        <v>711</v>
      </c>
      <c r="B925" s="241" t="s">
        <v>705</v>
      </c>
      <c r="C925" s="448" t="s">
        <v>726</v>
      </c>
    </row>
    <row r="926" spans="1:3">
      <c r="A926" s="241" t="s">
        <v>704</v>
      </c>
      <c r="B926" s="241" t="s">
        <v>692</v>
      </c>
      <c r="C926" s="447" t="s">
        <v>711</v>
      </c>
    </row>
    <row r="927" spans="1:3">
      <c r="A927" s="241" t="s">
        <v>705</v>
      </c>
      <c r="B927" s="241" t="s">
        <v>724</v>
      </c>
      <c r="C927" s="447" t="s">
        <v>704</v>
      </c>
    </row>
    <row r="928" spans="1:3">
      <c r="A928" s="241" t="s">
        <v>692</v>
      </c>
      <c r="B928" s="241" t="s">
        <v>725</v>
      </c>
      <c r="C928" s="447" t="s">
        <v>705</v>
      </c>
    </row>
    <row r="929" spans="1:3">
      <c r="A929" s="241" t="s">
        <v>724</v>
      </c>
      <c r="B929" s="241" t="s">
        <v>726</v>
      </c>
      <c r="C929" s="447" t="s">
        <v>692</v>
      </c>
    </row>
    <row r="930" spans="1:3">
      <c r="A930" s="241" t="s">
        <v>725</v>
      </c>
      <c r="B930" s="241" t="s">
        <v>694</v>
      </c>
      <c r="C930" s="447" t="s">
        <v>724</v>
      </c>
    </row>
    <row r="931" spans="1:3">
      <c r="A931" s="241" t="s">
        <v>726</v>
      </c>
      <c r="B931" s="241" t="s">
        <v>704</v>
      </c>
      <c r="C931" s="447" t="s">
        <v>725</v>
      </c>
    </row>
    <row r="932" spans="1:3">
      <c r="A932" s="241" t="s">
        <v>694</v>
      </c>
      <c r="B932" s="241" t="s">
        <v>705</v>
      </c>
      <c r="C932" s="447" t="s">
        <v>726</v>
      </c>
    </row>
    <row r="933" spans="1:3">
      <c r="A933" s="241" t="s">
        <v>704</v>
      </c>
      <c r="B933" s="241" t="s">
        <v>695</v>
      </c>
      <c r="C933" s="447" t="s">
        <v>694</v>
      </c>
    </row>
    <row r="934" spans="1:3">
      <c r="A934" s="241" t="s">
        <v>705</v>
      </c>
      <c r="B934" s="241" t="s">
        <v>704</v>
      </c>
      <c r="C934" s="447" t="s">
        <v>704</v>
      </c>
    </row>
    <row r="935" spans="1:3">
      <c r="A935" s="241" t="s">
        <v>695</v>
      </c>
      <c r="B935" s="241" t="s">
        <v>705</v>
      </c>
      <c r="C935" s="447" t="s">
        <v>705</v>
      </c>
    </row>
    <row r="936" spans="1:3">
      <c r="A936" s="241" t="s">
        <v>704</v>
      </c>
      <c r="B936" s="241" t="s">
        <v>696</v>
      </c>
      <c r="C936" s="447" t="s">
        <v>695</v>
      </c>
    </row>
    <row r="937" spans="1:3">
      <c r="A937" s="241" t="s">
        <v>705</v>
      </c>
      <c r="B937" s="241" t="s">
        <v>704</v>
      </c>
      <c r="C937" s="447" t="s">
        <v>704</v>
      </c>
    </row>
    <row r="938" spans="1:3">
      <c r="A938" s="241" t="s">
        <v>696</v>
      </c>
      <c r="B938" s="241" t="s">
        <v>705</v>
      </c>
      <c r="C938" s="447" t="s">
        <v>705</v>
      </c>
    </row>
    <row r="939" spans="1:3">
      <c r="A939" s="241" t="s">
        <v>704</v>
      </c>
      <c r="B939" s="240" t="s">
        <v>688</v>
      </c>
      <c r="C939" s="447" t="s">
        <v>696</v>
      </c>
    </row>
    <row r="940" spans="1:3">
      <c r="A940" s="241" t="s">
        <v>705</v>
      </c>
      <c r="B940" s="241" t="s">
        <v>690</v>
      </c>
      <c r="C940" s="447" t="s">
        <v>704</v>
      </c>
    </row>
    <row r="941" spans="1:3">
      <c r="A941" s="240" t="s">
        <v>688</v>
      </c>
      <c r="B941" s="241" t="s">
        <v>727</v>
      </c>
      <c r="C941" s="447" t="s">
        <v>705</v>
      </c>
    </row>
    <row r="942" spans="1:3">
      <c r="A942" s="241" t="s">
        <v>690</v>
      </c>
      <c r="B942" s="241" t="s">
        <v>725</v>
      </c>
      <c r="C942" s="446" t="s">
        <v>688</v>
      </c>
    </row>
    <row r="943" spans="1:3">
      <c r="A943" s="241" t="s">
        <v>727</v>
      </c>
      <c r="B943" s="241" t="s">
        <v>726</v>
      </c>
      <c r="C943" s="447" t="s">
        <v>690</v>
      </c>
    </row>
    <row r="944" spans="1:3">
      <c r="A944" s="241" t="s">
        <v>725</v>
      </c>
      <c r="B944" s="242" t="s">
        <v>691</v>
      </c>
      <c r="C944" s="447" t="s">
        <v>727</v>
      </c>
    </row>
    <row r="945" spans="1:3">
      <c r="A945" s="241" t="s">
        <v>726</v>
      </c>
      <c r="B945" s="242" t="s">
        <v>727</v>
      </c>
      <c r="C945" s="447" t="s">
        <v>725</v>
      </c>
    </row>
    <row r="946" spans="1:3">
      <c r="A946" s="242" t="s">
        <v>691</v>
      </c>
      <c r="B946" s="242" t="s">
        <v>725</v>
      </c>
      <c r="C946" s="447" t="s">
        <v>726</v>
      </c>
    </row>
    <row r="947" spans="1:3">
      <c r="A947" s="242" t="s">
        <v>727</v>
      </c>
      <c r="B947" s="242" t="s">
        <v>726</v>
      </c>
      <c r="C947" s="448" t="s">
        <v>691</v>
      </c>
    </row>
    <row r="948" spans="1:3">
      <c r="A948" s="242" t="s">
        <v>725</v>
      </c>
      <c r="B948" s="241" t="s">
        <v>711</v>
      </c>
      <c r="C948" s="448" t="s">
        <v>727</v>
      </c>
    </row>
    <row r="949" spans="1:3">
      <c r="A949" s="242" t="s">
        <v>726</v>
      </c>
      <c r="B949" s="241" t="s">
        <v>704</v>
      </c>
      <c r="C949" s="448" t="s">
        <v>725</v>
      </c>
    </row>
    <row r="950" spans="1:3">
      <c r="A950" s="241" t="s">
        <v>711</v>
      </c>
      <c r="B950" s="241" t="s">
        <v>705</v>
      </c>
      <c r="C950" s="448" t="s">
        <v>726</v>
      </c>
    </row>
    <row r="951" spans="1:3">
      <c r="A951" s="241" t="s">
        <v>704</v>
      </c>
      <c r="B951" s="241" t="s">
        <v>692</v>
      </c>
      <c r="C951" s="447" t="s">
        <v>711</v>
      </c>
    </row>
    <row r="952" spans="1:3">
      <c r="A952" s="241" t="s">
        <v>705</v>
      </c>
      <c r="B952" s="241" t="s">
        <v>728</v>
      </c>
      <c r="C952" s="447" t="s">
        <v>704</v>
      </c>
    </row>
    <row r="953" spans="1:3">
      <c r="A953" s="241" t="s">
        <v>692</v>
      </c>
      <c r="B953" s="241" t="s">
        <v>725</v>
      </c>
      <c r="C953" s="447" t="s">
        <v>705</v>
      </c>
    </row>
    <row r="954" spans="1:3">
      <c r="A954" s="241" t="s">
        <v>728</v>
      </c>
      <c r="B954" s="241" t="s">
        <v>726</v>
      </c>
      <c r="C954" s="447" t="s">
        <v>692</v>
      </c>
    </row>
    <row r="955" spans="1:3">
      <c r="A955" s="241" t="s">
        <v>725</v>
      </c>
      <c r="B955" s="241" t="s">
        <v>729</v>
      </c>
      <c r="C955" s="447" t="s">
        <v>728</v>
      </c>
    </row>
    <row r="956" spans="1:3">
      <c r="A956" s="241" t="s">
        <v>726</v>
      </c>
      <c r="B956" s="241" t="s">
        <v>730</v>
      </c>
      <c r="C956" s="447" t="s">
        <v>725</v>
      </c>
    </row>
    <row r="957" spans="1:3">
      <c r="A957" s="241" t="s">
        <v>729</v>
      </c>
      <c r="B957" s="241" t="s">
        <v>731</v>
      </c>
      <c r="C957" s="447" t="s">
        <v>726</v>
      </c>
    </row>
    <row r="958" spans="1:3">
      <c r="A958" s="241" t="s">
        <v>788</v>
      </c>
      <c r="B958" s="241" t="s">
        <v>732</v>
      </c>
      <c r="C958" s="447" t="s">
        <v>729</v>
      </c>
    </row>
    <row r="959" spans="1:3">
      <c r="A959" s="241" t="s">
        <v>731</v>
      </c>
      <c r="B959" s="241" t="s">
        <v>694</v>
      </c>
      <c r="C959" s="449" t="s">
        <v>838</v>
      </c>
    </row>
    <row r="960" spans="1:3">
      <c r="A960" s="241" t="s">
        <v>732</v>
      </c>
      <c r="B960" s="241" t="s">
        <v>704</v>
      </c>
      <c r="C960" s="449" t="s">
        <v>839</v>
      </c>
    </row>
    <row r="961" spans="1:3">
      <c r="A961" s="241" t="s">
        <v>694</v>
      </c>
      <c r="B961" s="241" t="s">
        <v>705</v>
      </c>
      <c r="C961" s="449" t="s">
        <v>840</v>
      </c>
    </row>
    <row r="962" spans="1:3">
      <c r="A962" s="241" t="s">
        <v>704</v>
      </c>
      <c r="B962" s="241" t="s">
        <v>695</v>
      </c>
      <c r="C962" s="449" t="s">
        <v>841</v>
      </c>
    </row>
    <row r="963" spans="1:3">
      <c r="A963" s="241" t="s">
        <v>705</v>
      </c>
      <c r="B963" s="241" t="s">
        <v>704</v>
      </c>
      <c r="C963" s="450" t="s">
        <v>842</v>
      </c>
    </row>
    <row r="964" spans="1:3">
      <c r="A964" s="241" t="s">
        <v>695</v>
      </c>
      <c r="B964" s="241" t="s">
        <v>705</v>
      </c>
      <c r="C964" s="447" t="s">
        <v>843</v>
      </c>
    </row>
    <row r="965" spans="1:3">
      <c r="A965" s="241" t="s">
        <v>704</v>
      </c>
      <c r="B965" s="241" t="s">
        <v>696</v>
      </c>
      <c r="C965" s="451" t="s">
        <v>844</v>
      </c>
    </row>
    <row r="966" spans="1:3">
      <c r="A966" s="241" t="s">
        <v>705</v>
      </c>
      <c r="B966" s="241" t="s">
        <v>704</v>
      </c>
      <c r="C966" s="451" t="s">
        <v>845</v>
      </c>
    </row>
    <row r="967" spans="1:3">
      <c r="A967" s="241" t="s">
        <v>696</v>
      </c>
      <c r="B967" s="241" t="s">
        <v>705</v>
      </c>
      <c r="C967" s="447" t="s">
        <v>694</v>
      </c>
    </row>
    <row r="968" spans="1:3">
      <c r="A968" s="241" t="s">
        <v>704</v>
      </c>
      <c r="B968" s="241" t="s">
        <v>733</v>
      </c>
      <c r="C968" s="447" t="s">
        <v>704</v>
      </c>
    </row>
    <row r="969" spans="1:3">
      <c r="A969" s="241" t="s">
        <v>705</v>
      </c>
      <c r="B969" s="243" t="s">
        <v>734</v>
      </c>
      <c r="C969" s="447" t="s">
        <v>705</v>
      </c>
    </row>
    <row r="970" spans="1:3">
      <c r="A970" s="241" t="s">
        <v>733</v>
      </c>
      <c r="B970" s="243" t="s">
        <v>735</v>
      </c>
      <c r="C970" s="447" t="s">
        <v>695</v>
      </c>
    </row>
    <row r="971" spans="1:3">
      <c r="A971" s="243" t="s">
        <v>734</v>
      </c>
      <c r="B971" s="243" t="s">
        <v>736</v>
      </c>
      <c r="C971" s="447" t="s">
        <v>704</v>
      </c>
    </row>
    <row r="972" spans="1:3">
      <c r="A972" s="243" t="s">
        <v>735</v>
      </c>
      <c r="B972" s="243" t="s">
        <v>737</v>
      </c>
      <c r="C972" s="447" t="s">
        <v>705</v>
      </c>
    </row>
    <row r="973" spans="1:3">
      <c r="A973" s="243" t="s">
        <v>736</v>
      </c>
      <c r="B973" s="241" t="s">
        <v>738</v>
      </c>
      <c r="C973" s="447" t="s">
        <v>696</v>
      </c>
    </row>
    <row r="974" spans="1:3">
      <c r="A974" s="243" t="s">
        <v>737</v>
      </c>
      <c r="B974" s="243" t="s">
        <v>739</v>
      </c>
      <c r="C974" s="447" t="s">
        <v>704</v>
      </c>
    </row>
    <row r="975" spans="1:3">
      <c r="A975" s="241" t="s">
        <v>738</v>
      </c>
      <c r="B975" s="243" t="s">
        <v>735</v>
      </c>
      <c r="C975" s="447" t="s">
        <v>705</v>
      </c>
    </row>
    <row r="976" spans="1:3">
      <c r="A976" s="243" t="s">
        <v>739</v>
      </c>
      <c r="B976" s="243" t="s">
        <v>736</v>
      </c>
      <c r="C976" s="447" t="s">
        <v>733</v>
      </c>
    </row>
    <row r="977" spans="1:3">
      <c r="A977" s="243" t="s">
        <v>735</v>
      </c>
      <c r="B977" s="243" t="s">
        <v>740</v>
      </c>
      <c r="C977" s="451" t="s">
        <v>736</v>
      </c>
    </row>
    <row r="978" spans="1:3">
      <c r="A978" s="243" t="s">
        <v>736</v>
      </c>
      <c r="B978" s="240" t="s">
        <v>741</v>
      </c>
      <c r="C978" s="451" t="s">
        <v>737</v>
      </c>
    </row>
    <row r="979" spans="1:3">
      <c r="A979" s="243" t="s">
        <v>740</v>
      </c>
      <c r="B979" s="240" t="s">
        <v>673</v>
      </c>
      <c r="C979" s="447" t="s">
        <v>738</v>
      </c>
    </row>
    <row r="980" spans="1:3">
      <c r="A980" s="240" t="s">
        <v>741</v>
      </c>
      <c r="B980" s="241" t="s">
        <v>690</v>
      </c>
      <c r="C980" s="451" t="s">
        <v>736</v>
      </c>
    </row>
    <row r="981" spans="1:3">
      <c r="A981" s="240" t="s">
        <v>673</v>
      </c>
      <c r="B981" s="242" t="s">
        <v>691</v>
      </c>
      <c r="C981" s="451" t="s">
        <v>740</v>
      </c>
    </row>
    <row r="982" spans="1:3">
      <c r="A982" s="241" t="s">
        <v>690</v>
      </c>
      <c r="B982" s="241" t="s">
        <v>711</v>
      </c>
      <c r="C982" s="446" t="s">
        <v>741</v>
      </c>
    </row>
    <row r="983" spans="1:3">
      <c r="A983" s="242" t="s">
        <v>691</v>
      </c>
      <c r="B983" s="241" t="s">
        <v>692</v>
      </c>
      <c r="C983" s="446" t="s">
        <v>673</v>
      </c>
    </row>
    <row r="984" spans="1:3">
      <c r="A984" s="241" t="s">
        <v>711</v>
      </c>
      <c r="B984" s="241" t="s">
        <v>694</v>
      </c>
      <c r="C984" s="447" t="s">
        <v>690</v>
      </c>
    </row>
    <row r="985" spans="1:3">
      <c r="A985" s="241" t="s">
        <v>692</v>
      </c>
      <c r="B985" s="241" t="s">
        <v>695</v>
      </c>
      <c r="C985" s="448" t="s">
        <v>691</v>
      </c>
    </row>
    <row r="986" spans="1:3">
      <c r="A986" s="241" t="s">
        <v>694</v>
      </c>
      <c r="B986" s="241" t="s">
        <v>712</v>
      </c>
      <c r="C986" s="447" t="s">
        <v>711</v>
      </c>
    </row>
    <row r="987" spans="1:3">
      <c r="A987" s="241" t="s">
        <v>695</v>
      </c>
      <c r="B987" s="242" t="s">
        <v>742</v>
      </c>
      <c r="C987" s="447" t="s">
        <v>692</v>
      </c>
    </row>
    <row r="988" spans="1:3">
      <c r="A988" s="241" t="s">
        <v>712</v>
      </c>
      <c r="B988" s="242" t="s">
        <v>743</v>
      </c>
      <c r="C988" s="447" t="s">
        <v>694</v>
      </c>
    </row>
    <row r="989" spans="1:3">
      <c r="A989" s="242" t="s">
        <v>742</v>
      </c>
      <c r="B989" s="242" t="s">
        <v>744</v>
      </c>
      <c r="C989" s="447" t="s">
        <v>695</v>
      </c>
    </row>
    <row r="990" spans="1:3">
      <c r="A990" s="242" t="s">
        <v>743</v>
      </c>
      <c r="B990" s="242" t="s">
        <v>745</v>
      </c>
      <c r="C990" s="447" t="s">
        <v>712</v>
      </c>
    </row>
    <row r="991" spans="1:3">
      <c r="A991" s="242" t="s">
        <v>744</v>
      </c>
      <c r="B991" s="242" t="s">
        <v>746</v>
      </c>
      <c r="C991" s="448" t="s">
        <v>742</v>
      </c>
    </row>
    <row r="992" spans="1:3">
      <c r="A992" s="242" t="s">
        <v>745</v>
      </c>
      <c r="B992" s="242" t="s">
        <v>747</v>
      </c>
      <c r="C992" s="448" t="s">
        <v>743</v>
      </c>
    </row>
    <row r="993" spans="1:3">
      <c r="A993" s="242" t="s">
        <v>746</v>
      </c>
      <c r="B993" s="240" t="s">
        <v>688</v>
      </c>
      <c r="C993" s="448" t="s">
        <v>744</v>
      </c>
    </row>
    <row r="994" spans="1:3">
      <c r="A994" s="242" t="s">
        <v>747</v>
      </c>
      <c r="B994" s="241" t="s">
        <v>690</v>
      </c>
      <c r="C994" s="448" t="s">
        <v>745</v>
      </c>
    </row>
    <row r="995" spans="1:3">
      <c r="A995" s="240" t="s">
        <v>688</v>
      </c>
      <c r="B995" s="242" t="s">
        <v>691</v>
      </c>
      <c r="C995" s="448" t="s">
        <v>746</v>
      </c>
    </row>
    <row r="996" spans="1:3">
      <c r="A996" s="241" t="s">
        <v>690</v>
      </c>
      <c r="B996" s="241" t="s">
        <v>748</v>
      </c>
      <c r="C996" s="448" t="s">
        <v>747</v>
      </c>
    </row>
    <row r="997" spans="1:3">
      <c r="A997" s="242" t="s">
        <v>691</v>
      </c>
      <c r="B997" s="241" t="s">
        <v>692</v>
      </c>
      <c r="C997" s="446" t="s">
        <v>688</v>
      </c>
    </row>
    <row r="998" spans="1:3">
      <c r="A998" s="241" t="s">
        <v>748</v>
      </c>
      <c r="B998" s="241" t="s">
        <v>694</v>
      </c>
      <c r="C998" s="447" t="s">
        <v>690</v>
      </c>
    </row>
    <row r="999" spans="1:3">
      <c r="A999" s="241" t="s">
        <v>692</v>
      </c>
      <c r="B999" s="241" t="s">
        <v>695</v>
      </c>
      <c r="C999" s="448" t="s">
        <v>691</v>
      </c>
    </row>
    <row r="1000" spans="1:3">
      <c r="A1000" s="241" t="s">
        <v>694</v>
      </c>
      <c r="B1000" s="241" t="s">
        <v>712</v>
      </c>
      <c r="C1000" s="447" t="s">
        <v>748</v>
      </c>
    </row>
    <row r="1001" spans="1:3">
      <c r="A1001" s="241" t="s">
        <v>695</v>
      </c>
      <c r="B1001" s="242" t="s">
        <v>749</v>
      </c>
      <c r="C1001" s="447" t="s">
        <v>692</v>
      </c>
    </row>
    <row r="1002" spans="1:3">
      <c r="A1002" s="241" t="s">
        <v>712</v>
      </c>
      <c r="B1002" s="242" t="s">
        <v>750</v>
      </c>
      <c r="C1002" s="447" t="s">
        <v>694</v>
      </c>
    </row>
    <row r="1003" spans="1:3">
      <c r="A1003" s="242" t="s">
        <v>749</v>
      </c>
      <c r="B1003" s="242" t="s">
        <v>751</v>
      </c>
      <c r="C1003" s="447" t="s">
        <v>695</v>
      </c>
    </row>
    <row r="1004" spans="1:3">
      <c r="A1004" s="242" t="s">
        <v>750</v>
      </c>
      <c r="B1004" s="242" t="s">
        <v>752</v>
      </c>
      <c r="C1004" s="447" t="s">
        <v>712</v>
      </c>
    </row>
    <row r="1005" spans="1:3">
      <c r="A1005" s="242" t="s">
        <v>751</v>
      </c>
      <c r="B1005" s="242" t="s">
        <v>753</v>
      </c>
      <c r="C1005" s="448" t="s">
        <v>749</v>
      </c>
    </row>
    <row r="1006" spans="1:3">
      <c r="A1006" s="242" t="s">
        <v>752</v>
      </c>
      <c r="B1006" s="242" t="s">
        <v>754</v>
      </c>
      <c r="C1006" s="448" t="s">
        <v>750</v>
      </c>
    </row>
    <row r="1007" spans="1:3">
      <c r="A1007" s="242" t="s">
        <v>753</v>
      </c>
      <c r="B1007" s="240" t="s">
        <v>755</v>
      </c>
      <c r="C1007" s="448" t="s">
        <v>751</v>
      </c>
    </row>
    <row r="1008" spans="1:3">
      <c r="A1008" s="242" t="s">
        <v>754</v>
      </c>
      <c r="B1008" s="240" t="s">
        <v>673</v>
      </c>
      <c r="C1008" s="448" t="s">
        <v>752</v>
      </c>
    </row>
    <row r="1009" spans="1:3">
      <c r="A1009" s="240" t="s">
        <v>755</v>
      </c>
      <c r="B1009" s="241" t="s">
        <v>690</v>
      </c>
      <c r="C1009" s="448" t="s">
        <v>753</v>
      </c>
    </row>
    <row r="1010" spans="1:3">
      <c r="A1010" s="240" t="s">
        <v>673</v>
      </c>
      <c r="B1010" s="241" t="s">
        <v>704</v>
      </c>
      <c r="C1010" s="448" t="s">
        <v>754</v>
      </c>
    </row>
    <row r="1011" spans="1:3">
      <c r="A1011" s="241" t="s">
        <v>690</v>
      </c>
      <c r="B1011" s="241" t="s">
        <v>705</v>
      </c>
      <c r="C1011" s="446" t="s">
        <v>755</v>
      </c>
    </row>
    <row r="1012" spans="1:3">
      <c r="A1012" s="241" t="s">
        <v>704</v>
      </c>
      <c r="B1012" s="242" t="s">
        <v>691</v>
      </c>
      <c r="C1012" s="446" t="s">
        <v>673</v>
      </c>
    </row>
    <row r="1013" spans="1:3">
      <c r="A1013" s="241" t="s">
        <v>705</v>
      </c>
      <c r="B1013" s="242" t="s">
        <v>704</v>
      </c>
      <c r="C1013" s="447" t="s">
        <v>690</v>
      </c>
    </row>
    <row r="1014" spans="1:3">
      <c r="A1014" s="242" t="s">
        <v>691</v>
      </c>
      <c r="B1014" s="242" t="s">
        <v>705</v>
      </c>
      <c r="C1014" s="447" t="s">
        <v>704</v>
      </c>
    </row>
    <row r="1015" spans="1:3">
      <c r="A1015" s="242" t="s">
        <v>704</v>
      </c>
      <c r="B1015" s="241" t="s">
        <v>693</v>
      </c>
      <c r="C1015" s="447" t="s">
        <v>705</v>
      </c>
    </row>
    <row r="1016" spans="1:3">
      <c r="A1016" s="242" t="s">
        <v>705</v>
      </c>
      <c r="B1016" s="241" t="s">
        <v>704</v>
      </c>
      <c r="C1016" s="448" t="s">
        <v>691</v>
      </c>
    </row>
    <row r="1017" spans="1:3">
      <c r="A1017" s="241" t="s">
        <v>693</v>
      </c>
      <c r="B1017" s="241" t="s">
        <v>705</v>
      </c>
      <c r="C1017" s="448" t="s">
        <v>704</v>
      </c>
    </row>
    <row r="1018" spans="1:3">
      <c r="A1018" s="241" t="s">
        <v>704</v>
      </c>
      <c r="B1018" s="241" t="s">
        <v>692</v>
      </c>
      <c r="C1018" s="448" t="s">
        <v>705</v>
      </c>
    </row>
    <row r="1019" spans="1:3">
      <c r="A1019" s="241" t="s">
        <v>705</v>
      </c>
      <c r="B1019" s="241" t="s">
        <v>704</v>
      </c>
      <c r="C1019" s="447" t="s">
        <v>693</v>
      </c>
    </row>
    <row r="1020" spans="1:3">
      <c r="A1020" s="241" t="s">
        <v>692</v>
      </c>
      <c r="B1020" s="241" t="s">
        <v>705</v>
      </c>
      <c r="C1020" s="447" t="s">
        <v>704</v>
      </c>
    </row>
    <row r="1021" spans="1:3">
      <c r="A1021" s="241" t="s">
        <v>704</v>
      </c>
      <c r="B1021" s="241" t="s">
        <v>694</v>
      </c>
      <c r="C1021" s="447" t="s">
        <v>705</v>
      </c>
    </row>
    <row r="1022" spans="1:3">
      <c r="A1022" s="241" t="s">
        <v>705</v>
      </c>
      <c r="B1022" s="241" t="s">
        <v>704</v>
      </c>
      <c r="C1022" s="447" t="s">
        <v>692</v>
      </c>
    </row>
    <row r="1023" spans="1:3">
      <c r="A1023" s="241" t="s">
        <v>694</v>
      </c>
      <c r="B1023" s="241" t="s">
        <v>705</v>
      </c>
      <c r="C1023" s="447" t="s">
        <v>704</v>
      </c>
    </row>
    <row r="1024" spans="1:3">
      <c r="A1024" s="241" t="s">
        <v>704</v>
      </c>
      <c r="B1024" s="241" t="s">
        <v>695</v>
      </c>
      <c r="C1024" s="447" t="s">
        <v>705</v>
      </c>
    </row>
    <row r="1025" spans="1:3">
      <c r="A1025" s="241" t="s">
        <v>705</v>
      </c>
      <c r="B1025" s="241" t="s">
        <v>704</v>
      </c>
      <c r="C1025" s="447" t="s">
        <v>694</v>
      </c>
    </row>
    <row r="1026" spans="1:3">
      <c r="A1026" s="241" t="s">
        <v>695</v>
      </c>
      <c r="B1026" s="241" t="s">
        <v>705</v>
      </c>
      <c r="C1026" s="447" t="s">
        <v>704</v>
      </c>
    </row>
    <row r="1027" spans="1:3">
      <c r="A1027" s="241" t="s">
        <v>704</v>
      </c>
      <c r="B1027" s="241" t="s">
        <v>696</v>
      </c>
      <c r="C1027" s="447" t="s">
        <v>705</v>
      </c>
    </row>
    <row r="1028" spans="1:3">
      <c r="A1028" s="241" t="s">
        <v>705</v>
      </c>
      <c r="B1028" s="241" t="s">
        <v>704</v>
      </c>
      <c r="C1028" s="447" t="s">
        <v>695</v>
      </c>
    </row>
    <row r="1029" spans="1:3">
      <c r="A1029" s="241" t="s">
        <v>696</v>
      </c>
      <c r="B1029" s="241" t="s">
        <v>705</v>
      </c>
      <c r="C1029" s="447" t="s">
        <v>704</v>
      </c>
    </row>
    <row r="1030" spans="1:3">
      <c r="A1030" s="241" t="s">
        <v>704</v>
      </c>
      <c r="B1030" s="240" t="s">
        <v>688</v>
      </c>
      <c r="C1030" s="447" t="s">
        <v>705</v>
      </c>
    </row>
    <row r="1031" spans="1:3">
      <c r="A1031" s="241" t="s">
        <v>705</v>
      </c>
      <c r="B1031" s="241" t="s">
        <v>690</v>
      </c>
      <c r="C1031" s="447" t="s">
        <v>696</v>
      </c>
    </row>
    <row r="1032" spans="1:3">
      <c r="A1032" s="240" t="s">
        <v>688</v>
      </c>
      <c r="B1032" s="241" t="s">
        <v>704</v>
      </c>
      <c r="C1032" s="447" t="s">
        <v>704</v>
      </c>
    </row>
    <row r="1033" spans="1:3">
      <c r="A1033" s="241" t="s">
        <v>690</v>
      </c>
      <c r="B1033" s="241" t="s">
        <v>705</v>
      </c>
      <c r="C1033" s="447" t="s">
        <v>705</v>
      </c>
    </row>
    <row r="1034" spans="1:3">
      <c r="A1034" s="241" t="s">
        <v>704</v>
      </c>
      <c r="B1034" s="242" t="s">
        <v>691</v>
      </c>
      <c r="C1034" s="446" t="s">
        <v>688</v>
      </c>
    </row>
    <row r="1035" spans="1:3">
      <c r="A1035" s="241" t="s">
        <v>705</v>
      </c>
      <c r="B1035" s="242" t="s">
        <v>704</v>
      </c>
      <c r="C1035" s="447" t="s">
        <v>690</v>
      </c>
    </row>
    <row r="1036" spans="1:3">
      <c r="A1036" s="242" t="s">
        <v>691</v>
      </c>
      <c r="B1036" s="242" t="s">
        <v>705</v>
      </c>
      <c r="C1036" s="447" t="s">
        <v>704</v>
      </c>
    </row>
    <row r="1037" spans="1:3">
      <c r="A1037" s="242" t="s">
        <v>704</v>
      </c>
      <c r="B1037" s="241" t="s">
        <v>693</v>
      </c>
      <c r="C1037" s="447" t="s">
        <v>705</v>
      </c>
    </row>
    <row r="1038" spans="1:3">
      <c r="A1038" s="242" t="s">
        <v>705</v>
      </c>
      <c r="B1038" s="241" t="s">
        <v>704</v>
      </c>
      <c r="C1038" s="448" t="s">
        <v>691</v>
      </c>
    </row>
    <row r="1039" spans="1:3">
      <c r="A1039" s="241" t="s">
        <v>693</v>
      </c>
      <c r="B1039" s="241" t="s">
        <v>705</v>
      </c>
      <c r="C1039" s="448" t="s">
        <v>704</v>
      </c>
    </row>
    <row r="1040" spans="1:3">
      <c r="A1040" s="241" t="s">
        <v>704</v>
      </c>
      <c r="B1040" s="241" t="s">
        <v>692</v>
      </c>
      <c r="C1040" s="448" t="s">
        <v>705</v>
      </c>
    </row>
    <row r="1041" spans="1:3">
      <c r="A1041" s="241" t="s">
        <v>705</v>
      </c>
      <c r="B1041" s="241" t="s">
        <v>704</v>
      </c>
      <c r="C1041" s="447" t="s">
        <v>693</v>
      </c>
    </row>
    <row r="1042" spans="1:3">
      <c r="A1042" s="241" t="s">
        <v>692</v>
      </c>
      <c r="B1042" s="241" t="s">
        <v>705</v>
      </c>
      <c r="C1042" s="447" t="s">
        <v>704</v>
      </c>
    </row>
    <row r="1043" spans="1:3">
      <c r="A1043" s="241" t="s">
        <v>704</v>
      </c>
      <c r="B1043" s="241" t="s">
        <v>694</v>
      </c>
      <c r="C1043" s="447" t="s">
        <v>705</v>
      </c>
    </row>
    <row r="1044" spans="1:3">
      <c r="A1044" s="241" t="s">
        <v>705</v>
      </c>
      <c r="B1044" s="241" t="s">
        <v>704</v>
      </c>
      <c r="C1044" s="447" t="s">
        <v>692</v>
      </c>
    </row>
    <row r="1045" spans="1:3">
      <c r="A1045" s="241" t="s">
        <v>694</v>
      </c>
      <c r="B1045" s="241" t="s">
        <v>705</v>
      </c>
      <c r="C1045" s="447" t="s">
        <v>704</v>
      </c>
    </row>
    <row r="1046" spans="1:3">
      <c r="A1046" s="241" t="s">
        <v>704</v>
      </c>
      <c r="B1046" s="241" t="s">
        <v>695</v>
      </c>
      <c r="C1046" s="447" t="s">
        <v>705</v>
      </c>
    </row>
    <row r="1047" spans="1:3">
      <c r="A1047" s="241" t="s">
        <v>705</v>
      </c>
      <c r="B1047" s="241" t="s">
        <v>704</v>
      </c>
      <c r="C1047" s="447" t="s">
        <v>694</v>
      </c>
    </row>
    <row r="1048" spans="1:3">
      <c r="A1048" s="241" t="s">
        <v>695</v>
      </c>
      <c r="B1048" s="241" t="s">
        <v>705</v>
      </c>
      <c r="C1048" s="447" t="s">
        <v>704</v>
      </c>
    </row>
    <row r="1049" spans="1:3">
      <c r="A1049" s="241" t="s">
        <v>704</v>
      </c>
      <c r="B1049" s="241" t="s">
        <v>696</v>
      </c>
      <c r="C1049" s="447" t="s">
        <v>705</v>
      </c>
    </row>
    <row r="1050" spans="1:3">
      <c r="A1050" s="241" t="s">
        <v>705</v>
      </c>
      <c r="B1050" s="241" t="s">
        <v>704</v>
      </c>
      <c r="C1050" s="447" t="s">
        <v>695</v>
      </c>
    </row>
    <row r="1051" spans="1:3">
      <c r="A1051" s="241" t="s">
        <v>696</v>
      </c>
      <c r="B1051" s="241" t="s">
        <v>705</v>
      </c>
      <c r="C1051" s="447" t="s">
        <v>704</v>
      </c>
    </row>
    <row r="1052" spans="1:3">
      <c r="A1052" s="241" t="s">
        <v>704</v>
      </c>
      <c r="B1052" s="240" t="s">
        <v>756</v>
      </c>
      <c r="C1052" s="447" t="s">
        <v>705</v>
      </c>
    </row>
    <row r="1053" spans="1:3">
      <c r="A1053" s="241" t="s">
        <v>705</v>
      </c>
      <c r="B1053" s="240" t="s">
        <v>673</v>
      </c>
      <c r="C1053" s="447" t="s">
        <v>696</v>
      </c>
    </row>
    <row r="1054" spans="1:3">
      <c r="A1054" s="240" t="s">
        <v>756</v>
      </c>
      <c r="B1054" s="241" t="s">
        <v>690</v>
      </c>
      <c r="C1054" s="447" t="s">
        <v>704</v>
      </c>
    </row>
    <row r="1055" spans="1:3">
      <c r="A1055" s="240" t="s">
        <v>673</v>
      </c>
      <c r="B1055" s="241" t="s">
        <v>704</v>
      </c>
      <c r="C1055" s="447" t="s">
        <v>705</v>
      </c>
    </row>
    <row r="1056" spans="1:3">
      <c r="A1056" s="241" t="s">
        <v>690</v>
      </c>
      <c r="B1056" s="241" t="s">
        <v>705</v>
      </c>
      <c r="C1056" s="446" t="s">
        <v>756</v>
      </c>
    </row>
    <row r="1057" spans="1:3">
      <c r="A1057" s="241" t="s">
        <v>704</v>
      </c>
      <c r="B1057" s="242" t="s">
        <v>691</v>
      </c>
      <c r="C1057" s="446" t="s">
        <v>673</v>
      </c>
    </row>
    <row r="1058" spans="1:3">
      <c r="A1058" s="241" t="s">
        <v>705</v>
      </c>
      <c r="B1058" s="242" t="s">
        <v>704</v>
      </c>
      <c r="C1058" s="447" t="s">
        <v>690</v>
      </c>
    </row>
    <row r="1059" spans="1:3">
      <c r="A1059" s="242" t="s">
        <v>691</v>
      </c>
      <c r="B1059" s="242" t="s">
        <v>705</v>
      </c>
      <c r="C1059" s="447" t="s">
        <v>704</v>
      </c>
    </row>
    <row r="1060" spans="1:3">
      <c r="A1060" s="242" t="s">
        <v>704</v>
      </c>
      <c r="B1060" s="241" t="s">
        <v>693</v>
      </c>
      <c r="C1060" s="447" t="s">
        <v>705</v>
      </c>
    </row>
    <row r="1061" spans="1:3">
      <c r="A1061" s="242" t="s">
        <v>705</v>
      </c>
      <c r="B1061" s="241" t="s">
        <v>704</v>
      </c>
      <c r="C1061" s="448" t="s">
        <v>691</v>
      </c>
    </row>
    <row r="1062" spans="1:3">
      <c r="A1062" s="241" t="s">
        <v>693</v>
      </c>
      <c r="B1062" s="241" t="s">
        <v>705</v>
      </c>
      <c r="C1062" s="448" t="s">
        <v>704</v>
      </c>
    </row>
    <row r="1063" spans="1:3">
      <c r="A1063" s="241" t="s">
        <v>704</v>
      </c>
      <c r="B1063" s="241" t="s">
        <v>692</v>
      </c>
      <c r="C1063" s="448" t="s">
        <v>705</v>
      </c>
    </row>
    <row r="1064" spans="1:3">
      <c r="A1064" s="241" t="s">
        <v>705</v>
      </c>
      <c r="B1064" s="241" t="s">
        <v>704</v>
      </c>
      <c r="C1064" s="447" t="s">
        <v>693</v>
      </c>
    </row>
    <row r="1065" spans="1:3">
      <c r="A1065" s="241" t="s">
        <v>692</v>
      </c>
      <c r="B1065" s="241" t="s">
        <v>705</v>
      </c>
      <c r="C1065" s="447" t="s">
        <v>704</v>
      </c>
    </row>
    <row r="1066" spans="1:3">
      <c r="A1066" s="241" t="s">
        <v>704</v>
      </c>
      <c r="B1066" s="241" t="s">
        <v>694</v>
      </c>
      <c r="C1066" s="447" t="s">
        <v>705</v>
      </c>
    </row>
    <row r="1067" spans="1:3">
      <c r="A1067" s="241" t="s">
        <v>705</v>
      </c>
      <c r="B1067" s="241" t="s">
        <v>704</v>
      </c>
      <c r="C1067" s="447" t="s">
        <v>692</v>
      </c>
    </row>
    <row r="1068" spans="1:3">
      <c r="A1068" s="241" t="s">
        <v>694</v>
      </c>
      <c r="B1068" s="241" t="s">
        <v>705</v>
      </c>
      <c r="C1068" s="447" t="s">
        <v>704</v>
      </c>
    </row>
    <row r="1069" spans="1:3">
      <c r="A1069" s="241" t="s">
        <v>704</v>
      </c>
      <c r="B1069" s="241" t="s">
        <v>695</v>
      </c>
      <c r="C1069" s="447" t="s">
        <v>705</v>
      </c>
    </row>
    <row r="1070" spans="1:3">
      <c r="A1070" s="241" t="s">
        <v>705</v>
      </c>
      <c r="B1070" s="241" t="s">
        <v>704</v>
      </c>
      <c r="C1070" s="447" t="s">
        <v>694</v>
      </c>
    </row>
    <row r="1071" spans="1:3">
      <c r="A1071" s="241" t="s">
        <v>695</v>
      </c>
      <c r="B1071" s="241" t="s">
        <v>705</v>
      </c>
      <c r="C1071" s="447" t="s">
        <v>704</v>
      </c>
    </row>
    <row r="1072" spans="1:3">
      <c r="A1072" s="241" t="s">
        <v>704</v>
      </c>
      <c r="B1072" s="241" t="s">
        <v>712</v>
      </c>
      <c r="C1072" s="447" t="s">
        <v>705</v>
      </c>
    </row>
    <row r="1073" spans="1:3">
      <c r="A1073" s="241" t="s">
        <v>705</v>
      </c>
      <c r="B1073" s="241" t="s">
        <v>704</v>
      </c>
      <c r="C1073" s="447" t="s">
        <v>695</v>
      </c>
    </row>
    <row r="1074" spans="1:3">
      <c r="A1074" s="241" t="s">
        <v>712</v>
      </c>
      <c r="B1074" s="241" t="s">
        <v>705</v>
      </c>
      <c r="C1074" s="447" t="s">
        <v>704</v>
      </c>
    </row>
    <row r="1075" spans="1:3">
      <c r="A1075" s="241" t="s">
        <v>704</v>
      </c>
      <c r="B1075" s="240" t="s">
        <v>688</v>
      </c>
      <c r="C1075" s="447" t="s">
        <v>705</v>
      </c>
    </row>
    <row r="1076" spans="1:3">
      <c r="A1076" s="241" t="s">
        <v>705</v>
      </c>
      <c r="B1076" s="241" t="s">
        <v>690</v>
      </c>
      <c r="C1076" s="447" t="s">
        <v>712</v>
      </c>
    </row>
    <row r="1077" spans="1:3">
      <c r="A1077" s="240" t="s">
        <v>688</v>
      </c>
      <c r="B1077" s="241" t="s">
        <v>704</v>
      </c>
      <c r="C1077" s="447" t="s">
        <v>704</v>
      </c>
    </row>
    <row r="1078" spans="1:3">
      <c r="A1078" s="241" t="s">
        <v>690</v>
      </c>
      <c r="B1078" s="241" t="s">
        <v>705</v>
      </c>
      <c r="C1078" s="447" t="s">
        <v>705</v>
      </c>
    </row>
    <row r="1079" spans="1:3">
      <c r="A1079" s="241" t="s">
        <v>704</v>
      </c>
      <c r="B1079" s="242" t="s">
        <v>691</v>
      </c>
      <c r="C1079" s="446" t="s">
        <v>688</v>
      </c>
    </row>
    <row r="1080" spans="1:3">
      <c r="A1080" s="241" t="s">
        <v>705</v>
      </c>
      <c r="B1080" s="242" t="s">
        <v>704</v>
      </c>
      <c r="C1080" s="447" t="s">
        <v>690</v>
      </c>
    </row>
    <row r="1081" spans="1:3">
      <c r="A1081" s="242" t="s">
        <v>691</v>
      </c>
      <c r="B1081" s="242" t="s">
        <v>705</v>
      </c>
      <c r="C1081" s="447" t="s">
        <v>704</v>
      </c>
    </row>
    <row r="1082" spans="1:3">
      <c r="A1082" s="242" t="s">
        <v>704</v>
      </c>
      <c r="B1082" s="241" t="s">
        <v>693</v>
      </c>
      <c r="C1082" s="447" t="s">
        <v>705</v>
      </c>
    </row>
    <row r="1083" spans="1:3">
      <c r="A1083" s="242" t="s">
        <v>705</v>
      </c>
      <c r="B1083" s="241" t="s">
        <v>704</v>
      </c>
      <c r="C1083" s="448" t="s">
        <v>691</v>
      </c>
    </row>
    <row r="1084" spans="1:3">
      <c r="A1084" s="241" t="s">
        <v>693</v>
      </c>
      <c r="B1084" s="241" t="s">
        <v>705</v>
      </c>
      <c r="C1084" s="448" t="s">
        <v>704</v>
      </c>
    </row>
    <row r="1085" spans="1:3">
      <c r="A1085" s="241" t="s">
        <v>704</v>
      </c>
      <c r="B1085" s="241" t="s">
        <v>692</v>
      </c>
      <c r="C1085" s="448" t="s">
        <v>705</v>
      </c>
    </row>
    <row r="1086" spans="1:3">
      <c r="A1086" s="241" t="s">
        <v>705</v>
      </c>
      <c r="B1086" s="241" t="s">
        <v>704</v>
      </c>
      <c r="C1086" s="447" t="s">
        <v>693</v>
      </c>
    </row>
    <row r="1087" spans="1:3">
      <c r="A1087" s="241" t="s">
        <v>692</v>
      </c>
      <c r="B1087" s="241" t="s">
        <v>705</v>
      </c>
      <c r="C1087" s="447" t="s">
        <v>704</v>
      </c>
    </row>
    <row r="1088" spans="1:3">
      <c r="A1088" s="241" t="s">
        <v>704</v>
      </c>
      <c r="B1088" s="241" t="s">
        <v>694</v>
      </c>
      <c r="C1088" s="447" t="s">
        <v>705</v>
      </c>
    </row>
    <row r="1089" spans="1:3">
      <c r="A1089" s="241" t="s">
        <v>705</v>
      </c>
      <c r="B1089" s="241" t="s">
        <v>704</v>
      </c>
      <c r="C1089" s="447" t="s">
        <v>692</v>
      </c>
    </row>
    <row r="1090" spans="1:3">
      <c r="A1090" s="241" t="s">
        <v>694</v>
      </c>
      <c r="B1090" s="241" t="s">
        <v>705</v>
      </c>
      <c r="C1090" s="447" t="s">
        <v>704</v>
      </c>
    </row>
    <row r="1091" spans="1:3">
      <c r="A1091" s="241" t="s">
        <v>704</v>
      </c>
      <c r="B1091" s="241" t="s">
        <v>695</v>
      </c>
      <c r="C1091" s="447" t="s">
        <v>705</v>
      </c>
    </row>
    <row r="1092" spans="1:3">
      <c r="A1092" s="241" t="s">
        <v>705</v>
      </c>
      <c r="B1092" s="241" t="s">
        <v>704</v>
      </c>
      <c r="C1092" s="447" t="s">
        <v>694</v>
      </c>
    </row>
    <row r="1093" spans="1:3">
      <c r="A1093" s="241" t="s">
        <v>695</v>
      </c>
      <c r="B1093" s="241" t="s">
        <v>705</v>
      </c>
      <c r="C1093" s="447" t="s">
        <v>704</v>
      </c>
    </row>
    <row r="1094" spans="1:3">
      <c r="A1094" s="241" t="s">
        <v>704</v>
      </c>
      <c r="B1094" s="241" t="s">
        <v>712</v>
      </c>
      <c r="C1094" s="447" t="s">
        <v>705</v>
      </c>
    </row>
    <row r="1095" spans="1:3">
      <c r="A1095" s="241" t="s">
        <v>705</v>
      </c>
      <c r="B1095" s="241" t="s">
        <v>704</v>
      </c>
      <c r="C1095" s="447" t="s">
        <v>695</v>
      </c>
    </row>
    <row r="1096" spans="1:3">
      <c r="A1096" s="241" t="s">
        <v>712</v>
      </c>
      <c r="B1096" s="241" t="s">
        <v>705</v>
      </c>
      <c r="C1096" s="447" t="s">
        <v>704</v>
      </c>
    </row>
    <row r="1097" spans="1:3">
      <c r="A1097" s="241" t="s">
        <v>704</v>
      </c>
      <c r="B1097" s="240" t="s">
        <v>757</v>
      </c>
      <c r="C1097" s="447" t="s">
        <v>705</v>
      </c>
    </row>
    <row r="1098" spans="1:3">
      <c r="A1098" s="241" t="s">
        <v>705</v>
      </c>
      <c r="B1098" s="244" t="s">
        <v>789</v>
      </c>
      <c r="C1098" s="447" t="s">
        <v>712</v>
      </c>
    </row>
    <row r="1099" spans="1:3">
      <c r="A1099" s="240" t="s">
        <v>757</v>
      </c>
      <c r="B1099" s="244" t="s">
        <v>759</v>
      </c>
      <c r="C1099" s="447" t="s">
        <v>704</v>
      </c>
    </row>
    <row r="1100" spans="1:3">
      <c r="A1100" s="244" t="s">
        <v>789</v>
      </c>
      <c r="B1100" s="240" t="s">
        <v>795</v>
      </c>
      <c r="C1100" s="447" t="s">
        <v>705</v>
      </c>
    </row>
    <row r="1101" spans="1:3">
      <c r="A1101" s="244" t="s">
        <v>759</v>
      </c>
      <c r="B1101" s="241" t="s">
        <v>796</v>
      </c>
      <c r="C1101" s="446" t="s">
        <v>757</v>
      </c>
    </row>
    <row r="1102" spans="1:3">
      <c r="B1102" s="241" t="s">
        <v>797</v>
      </c>
      <c r="C1102" s="452" t="s">
        <v>758</v>
      </c>
    </row>
    <row r="1103" spans="1:3">
      <c r="B1103" s="241" t="s">
        <v>798</v>
      </c>
      <c r="C1103" s="452" t="s">
        <v>759</v>
      </c>
    </row>
    <row r="1104" spans="1:3">
      <c r="B1104" s="241" t="s">
        <v>799</v>
      </c>
      <c r="C1104" s="446" t="s">
        <v>795</v>
      </c>
    </row>
    <row r="1105" spans="2:3">
      <c r="B1105" s="241" t="s">
        <v>800</v>
      </c>
      <c r="C1105" s="447" t="s">
        <v>796</v>
      </c>
    </row>
    <row r="1106" spans="2:3">
      <c r="B1106" s="241" t="s">
        <v>801</v>
      </c>
      <c r="C1106" s="447" t="s">
        <v>797</v>
      </c>
    </row>
    <row r="1107" spans="2:3">
      <c r="B1107" s="241" t="s">
        <v>720</v>
      </c>
      <c r="C1107" s="447" t="s">
        <v>798</v>
      </c>
    </row>
    <row r="1108" spans="2:3">
      <c r="B1108" s="241" t="s">
        <v>802</v>
      </c>
      <c r="C1108" s="447" t="s">
        <v>799</v>
      </c>
    </row>
    <row r="1109" spans="2:3">
      <c r="B1109" s="241" t="s">
        <v>803</v>
      </c>
      <c r="C1109" s="447" t="s">
        <v>800</v>
      </c>
    </row>
    <row r="1110" spans="2:3">
      <c r="B1110" s="241" t="s">
        <v>804</v>
      </c>
      <c r="C1110" s="447" t="s">
        <v>801</v>
      </c>
    </row>
    <row r="1111" spans="2:3">
      <c r="B1111" s="241" t="s">
        <v>703</v>
      </c>
      <c r="C1111" s="447" t="s">
        <v>720</v>
      </c>
    </row>
    <row r="1112" spans="2:3">
      <c r="B1112" s="241" t="s">
        <v>805</v>
      </c>
      <c r="C1112" s="447" t="s">
        <v>802</v>
      </c>
    </row>
    <row r="1113" spans="2:3">
      <c r="B1113" s="241" t="s">
        <v>806</v>
      </c>
      <c r="C1113" s="447" t="s">
        <v>803</v>
      </c>
    </row>
    <row r="1114" spans="2:3">
      <c r="B1114" s="241" t="s">
        <v>674</v>
      </c>
      <c r="C1114" s="447" t="s">
        <v>804</v>
      </c>
    </row>
    <row r="1115" spans="2:3">
      <c r="B1115" s="241" t="s">
        <v>807</v>
      </c>
      <c r="C1115" s="447" t="s">
        <v>703</v>
      </c>
    </row>
    <row r="1116" spans="2:3">
      <c r="B1116" s="241" t="s">
        <v>808</v>
      </c>
      <c r="C1116" s="447" t="s">
        <v>805</v>
      </c>
    </row>
    <row r="1117" spans="2:3">
      <c r="C1117" s="447" t="s">
        <v>806</v>
      </c>
    </row>
    <row r="1118" spans="2:3">
      <c r="C1118" s="447" t="s">
        <v>674</v>
      </c>
    </row>
    <row r="1119" spans="2:3">
      <c r="C1119" s="447" t="s">
        <v>807</v>
      </c>
    </row>
    <row r="1120" spans="2:3">
      <c r="C1120" s="44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21875" defaultRowHeight="13.8"/>
  <cols>
    <col min="1" max="1" width="62.77734375" style="1" bestFit="1" customWidth="1"/>
    <col min="2" max="2" width="13.21875" style="1" hidden="1" customWidth="1"/>
    <col min="3" max="4" width="12.21875" style="1" hidden="1" customWidth="1"/>
    <col min="5" max="5" width="13.21875" style="1" hidden="1" customWidth="1"/>
    <col min="6" max="7" width="12.21875" style="1" hidden="1" customWidth="1"/>
    <col min="8" max="8" width="13.21875" style="1" hidden="1" customWidth="1"/>
    <col min="9" max="10" width="12.21875" style="1" hidden="1" customWidth="1"/>
    <col min="11" max="12" width="13.21875" style="1" hidden="1" customWidth="1"/>
    <col min="13" max="50" width="12" style="1" hidden="1" customWidth="1"/>
    <col min="51" max="51" width="12.77734375" style="1" hidden="1" customWidth="1"/>
    <col min="52" max="52" width="13.44140625" style="1" hidden="1" customWidth="1"/>
    <col min="53" max="53" width="12.44140625" style="1" hidden="1" customWidth="1"/>
    <col min="54" max="54" width="12.77734375" style="1" hidden="1" customWidth="1"/>
    <col min="55" max="55" width="12.44140625" style="1" hidden="1" customWidth="1"/>
    <col min="56" max="56" width="13.21875" style="1" hidden="1" customWidth="1"/>
    <col min="57" max="57" width="12.77734375" style="1" hidden="1" customWidth="1"/>
    <col min="58" max="67" width="13.21875" style="1" hidden="1" customWidth="1"/>
    <col min="68" max="68" width="13.5546875" style="1" hidden="1" customWidth="1"/>
    <col min="69" max="69" width="14.21875" style="1" hidden="1" customWidth="1"/>
    <col min="70" max="70" width="13.21875" style="1" hidden="1" customWidth="1"/>
    <col min="71" max="71" width="14.21875" style="1" hidden="1" customWidth="1"/>
    <col min="72" max="74" width="13.21875" style="1" hidden="1" customWidth="1"/>
    <col min="75" max="76" width="14.21875" style="1" hidden="1" customWidth="1"/>
    <col min="77" max="77" width="11.77734375" style="1" hidden="1" customWidth="1"/>
    <col min="78" max="78" width="13.21875" style="1" bestFit="1" customWidth="1"/>
    <col min="79" max="97" width="14.21875" style="1" bestFit="1" customWidth="1"/>
    <col min="98" max="100" width="10.77734375" style="1" bestFit="1" customWidth="1"/>
    <col min="101" max="101" width="10.77734375" style="1" hidden="1" customWidth="1"/>
    <col min="102" max="118" width="9.44140625" style="1" hidden="1" customWidth="1"/>
    <col min="119" max="16384" width="9.21875" style="1"/>
  </cols>
  <sheetData>
    <row r="5" spans="1:217" ht="15.6">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6">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4.7504060956478078E-3</v>
      </c>
      <c r="D11">
        <f>'Quarterly data'!E9</f>
        <v>6.562482920220436E-3</v>
      </c>
      <c r="E11">
        <f>'Quarterly data'!F9</f>
        <v>4.6257728964997913E-3</v>
      </c>
      <c r="F11">
        <f>'Quarterly data'!G9</f>
        <v>4.4507687888153402E-3</v>
      </c>
      <c r="G11">
        <f>'Quarterly data'!H9</f>
        <v>1.1485045384058479E-2</v>
      </c>
      <c r="H11">
        <f>'Quarterly data'!I9</f>
        <v>6.5785025053386459E-3</v>
      </c>
      <c r="I11">
        <f>'Quarterly data'!J9</f>
        <v>7.9000323502296244E-3</v>
      </c>
      <c r="J11">
        <f>'Quarterly data'!K9</f>
        <v>5.1427129261019111E-3</v>
      </c>
      <c r="K11">
        <f>'Quarterly data'!L9</f>
        <v>1.2069580334094221E-2</v>
      </c>
      <c r="L11">
        <f>'Quarterly data'!M9</f>
        <v>9.2662814052282272E-3</v>
      </c>
      <c r="M11">
        <f>'Quarterly data'!N9</f>
        <v>9.0973320262321966E-3</v>
      </c>
      <c r="N11">
        <f>'Quarterly data'!O9</f>
        <v>6.7357765571218753E-3</v>
      </c>
      <c r="O11">
        <f>'Quarterly data'!P9</f>
        <v>5.5314175776401964E-3</v>
      </c>
      <c r="P11">
        <f>'Quarterly data'!Q9</f>
        <v>8.1694751873073734E-3</v>
      </c>
      <c r="Q11">
        <f>'Quarterly data'!R9</f>
        <v>8.8257379120992852E-3</v>
      </c>
      <c r="R11">
        <f>'Quarterly data'!S9</f>
        <v>7.9397874552675773E-3</v>
      </c>
      <c r="S11">
        <f>'Quarterly data'!T9</f>
        <v>6.2523559712561738E-3</v>
      </c>
      <c r="T11">
        <f>'Quarterly data'!U9</f>
        <v>1.2111479964648897E-2</v>
      </c>
      <c r="U11">
        <f>'Quarterly data'!V9</f>
        <v>1.3017116540202212E-2</v>
      </c>
      <c r="V11">
        <f>'Quarterly data'!W9</f>
        <v>9.2889922035785943E-3</v>
      </c>
      <c r="W11">
        <f>'Quarterly data'!X9</f>
        <v>1.198554934313778E-2</v>
      </c>
      <c r="X11">
        <f>'Quarterly data'!Y9</f>
        <v>3.5527418023213464E-3</v>
      </c>
      <c r="Y11">
        <f>'Quarterly data'!Z9</f>
        <v>6.3195433684286595E-3</v>
      </c>
      <c r="Z11">
        <f>'Quarterly data'!AA9</f>
        <v>4.2961471115354755E-3</v>
      </c>
      <c r="AA11">
        <f>'Quarterly data'!AB9</f>
        <v>2.8462857913085227E-3</v>
      </c>
      <c r="AB11">
        <f>'Quarterly data'!AC9</f>
        <v>-1.7828329617370908E-3</v>
      </c>
      <c r="AC11">
        <f>'Quarterly data'!AD9</f>
        <v>1.7614091971562829E-3</v>
      </c>
      <c r="AD11">
        <f>'Quarterly data'!AE9</f>
        <v>4.8765390451941393E-3</v>
      </c>
      <c r="AE11">
        <f>'Quarterly data'!AF9</f>
        <v>5.9067122031781771E-3</v>
      </c>
      <c r="AF11">
        <f>'Quarterly data'!AG9</f>
        <v>4.5698731776995238E-3</v>
      </c>
      <c r="AG11">
        <f>'Quarterly data'!AH9</f>
        <v>2.2358952266339216E-3</v>
      </c>
      <c r="AH11">
        <f>'Quarterly data'!AI9</f>
        <v>1.5060134678852588E-3</v>
      </c>
      <c r="AI11">
        <f>'Quarterly data'!AJ9</f>
        <v>4.8456758339994188E-3</v>
      </c>
      <c r="AJ11">
        <f>'Quarterly data'!AK9</f>
        <v>1.0140756689181352E-2</v>
      </c>
      <c r="AK11">
        <f>'Quarterly data'!AL9</f>
        <v>9.4668221110663087E-3</v>
      </c>
      <c r="AL11">
        <f>'Quarterly data'!AM9</f>
        <v>5.5130061258483742E-3</v>
      </c>
      <c r="AM11">
        <f>'Quarterly data'!AN9</f>
        <v>6.2350666670065724E-3</v>
      </c>
      <c r="AN11">
        <f>'Quarterly data'!AO9</f>
        <v>6.0543624005411356E-3</v>
      </c>
      <c r="AO11">
        <f>'Quarterly data'!AP9</f>
        <v>5.736613934833823E-3</v>
      </c>
      <c r="AP11">
        <f>'Quarterly data'!AQ9</f>
        <v>6.5010710144886019E-3</v>
      </c>
      <c r="AQ11">
        <f>'Quarterly data'!AR9</f>
        <v>5.8726684595171719E-3</v>
      </c>
      <c r="AR11">
        <f>'Quarterly data'!AS9</f>
        <v>8.6375534989537872E-3</v>
      </c>
      <c r="AS11">
        <f>'Quarterly data'!AT9</f>
        <v>6.4251911468085066E-3</v>
      </c>
      <c r="AT11">
        <f>'Quarterly data'!AU9</f>
        <v>9.6517831912426022E-3</v>
      </c>
      <c r="AU11">
        <f>'Quarterly data'!AV9</f>
        <v>5.7262631762968752E-3</v>
      </c>
      <c r="AV11">
        <f>'Quarterly data'!AW9</f>
        <v>2.9833638454925815E-3</v>
      </c>
      <c r="AW11">
        <f>'Quarterly data'!AX9</f>
        <v>9.9333868790332236E-3</v>
      </c>
      <c r="AX11">
        <f>'Quarterly data'!AY9</f>
        <v>4.8710227045718479E-3</v>
      </c>
      <c r="AY11">
        <f>'Quarterly data'!AZ9</f>
        <v>6.0984650199324975E-3</v>
      </c>
      <c r="AZ11">
        <f>'Quarterly data'!BA9</f>
        <v>3.9799174853047958E-3</v>
      </c>
      <c r="BA11">
        <f>'Quarterly data'!BB9</f>
        <v>5.3664185302964018E-3</v>
      </c>
      <c r="BB11">
        <f>'Quarterly data'!BC9</f>
        <v>1.0001393630809652E-4</v>
      </c>
      <c r="BC11">
        <f>'Quarterly data'!BD9</f>
        <v>2.5347544344023198E-4</v>
      </c>
      <c r="BD11">
        <f>'Quarterly data'!BE9</f>
        <v>-5.948315671240767E-3</v>
      </c>
      <c r="BE11">
        <f>'Quarterly data'!BF9</f>
        <v>-1.9578273130486101E-2</v>
      </c>
      <c r="BF11">
        <f>'Quarterly data'!BG9</f>
        <v>-2.3872427682335107E-2</v>
      </c>
      <c r="BG11">
        <f>'Quarterly data'!BH9</f>
        <v>7.2867645128393832E-4</v>
      </c>
      <c r="BH11">
        <f>'Quarterly data'!BI9</f>
        <v>3.246132180270811E-3</v>
      </c>
      <c r="BI11">
        <f>'Quarterly data'!BJ9</f>
        <v>8.5318443429360791E-3</v>
      </c>
      <c r="BJ11">
        <f>'Quarterly data'!BK9</f>
        <v>5.1841545054518434E-3</v>
      </c>
      <c r="BK11">
        <f>'Quarterly data'!BL9</f>
        <v>9.5626993922166559E-3</v>
      </c>
      <c r="BL11">
        <f>'Quarterly data'!BM9</f>
        <v>7.231158536249005E-3</v>
      </c>
      <c r="BM11">
        <f>'Quarterly data'!BN9</f>
        <v>4.236410235190835E-3</v>
      </c>
      <c r="BN11">
        <f>'Quarterly data'!BO9</f>
        <v>1.9090327469084567E-3</v>
      </c>
      <c r="BO11">
        <f>'Quarterly data'!BP9</f>
        <v>2.1726571852831444E-3</v>
      </c>
      <c r="BP11">
        <f>'Quarterly data'!BQ9</f>
        <v>3.6765647696237469E-3</v>
      </c>
      <c r="BQ11">
        <f>'Quarterly data'!BR9</f>
        <v>3.4033205857511017E-3</v>
      </c>
      <c r="BR11">
        <f>'Quarterly data'!BS9</f>
        <v>3.9881987194718693E-3</v>
      </c>
      <c r="BS11">
        <f>'Quarterly data'!BT9</f>
        <v>-1.9885867179358918E-4</v>
      </c>
      <c r="BT11">
        <f>'Quarterly data'!BU9</f>
        <v>3.5583218913681769E-4</v>
      </c>
      <c r="BU11">
        <f>'Quarterly data'!BV9</f>
        <v>-1.2762529491934238E-3</v>
      </c>
      <c r="BV11">
        <f>'Quarterly data'!BW9</f>
        <v>4.1098201102367504E-3</v>
      </c>
      <c r="BW11">
        <f>'Quarterly data'!BX9</f>
        <v>4.2329160912235597E-3</v>
      </c>
      <c r="BX11">
        <f>'Quarterly data'!BY9</f>
        <v>6.2557259159703449E-3</v>
      </c>
      <c r="BY11">
        <f>'Quarterly data'!BZ9</f>
        <v>4.9651436774875712E-3</v>
      </c>
      <c r="BZ11">
        <f>'Quarterly data'!CA9</f>
        <v>1.8890339712578363E-3</v>
      </c>
      <c r="CA11">
        <f>'Quarterly data'!CB9</f>
        <v>5.2266633576163457E-3</v>
      </c>
      <c r="CB11">
        <f>'Quarterly data'!CC9</f>
        <v>7.5183511564520522E-3</v>
      </c>
      <c r="CC11">
        <f>'Quarterly data'!CD9</f>
        <v>4.9843874437485169E-3</v>
      </c>
      <c r="CD11">
        <f>'Quarterly data'!CE9</f>
        <v>8.0616657451422213E-3</v>
      </c>
      <c r="CE11">
        <f>'Quarterly data'!CF9</f>
        <v>4.766703059817079E-3</v>
      </c>
      <c r="CF11">
        <f>'Quarterly data'!CG9</f>
        <v>3.7194660679391589E-3</v>
      </c>
      <c r="CG11">
        <f>'Quarterly data'!CH9</f>
        <v>2.6835013800963203E-3</v>
      </c>
      <c r="CH11">
        <f>'Quarterly data'!CI9</f>
        <v>5.5585746693169735E-3</v>
      </c>
      <c r="CI11">
        <f>'Quarterly data'!CJ9</f>
        <v>2.0327773204960042E-3</v>
      </c>
      <c r="CJ11">
        <f>'Quarterly data'!CK9</f>
        <v>4.8139505202144939E-3</v>
      </c>
      <c r="CK11">
        <f>'Quarterly data'!CL9</f>
        <v>6.4609745685517694E-3</v>
      </c>
      <c r="CL11">
        <f>'Quarterly data'!CM9</f>
        <v>6.7454315956680944E-3</v>
      </c>
      <c r="CM11">
        <f>'Quarterly data'!CN9</f>
        <v>5.384650223484444E-3</v>
      </c>
      <c r="CN11">
        <f>'Quarterly data'!CO9</f>
        <v>7.2062405638504412E-3</v>
      </c>
      <c r="CO11">
        <f>'Quarterly data'!CP9</f>
        <v>8.0533316793984788E-3</v>
      </c>
      <c r="CP11">
        <f>'Quarterly data'!CQ9</f>
        <v>4.8227759839682971E-3</v>
      </c>
      <c r="CQ11">
        <f>'Quarterly data'!CR9</f>
        <v>4.9933769198078348E-3</v>
      </c>
      <c r="CR11">
        <f>'Quarterly data'!CS9</f>
        <v>2.4599928377175839E-3</v>
      </c>
      <c r="CS11">
        <f>'Quarterly data'!CT9</f>
        <v>4.010379872766201E-3</v>
      </c>
      <c r="CT11">
        <f>'Quarterly data'!CU9</f>
        <v>5.6942207423167357E-3</v>
      </c>
      <c r="CU11">
        <f>'Quarterly data'!CV9</f>
        <v>2.9923274384437981E-3</v>
      </c>
      <c r="CV11">
        <f>'Quarterly data'!CW9</f>
        <v>4.0027772412922769E-3</v>
      </c>
      <c r="CW11">
        <f>'Quarterly data'!CX9</f>
        <v>1.0856272042256698E-3</v>
      </c>
      <c r="CX11">
        <f>'Quarterly data'!CY9</f>
        <v>-2.2951026304617761E-2</v>
      </c>
      <c r="CY11">
        <f>'Quarterly data'!CZ9</f>
        <v>-0.10607575469908448</v>
      </c>
      <c r="CZ11">
        <f>'Quarterly data'!DA9</f>
        <v>9.742280299508943E-2</v>
      </c>
      <c r="DA11">
        <f>'Quarterly data'!DB9</f>
        <v>5.2418935855240711E-3</v>
      </c>
      <c r="DB11">
        <f>'Quarterly data'!DC9</f>
        <v>5.4930651155316035E-3</v>
      </c>
      <c r="DC11">
        <f>'Quarterly data'!DD9</f>
        <v>1.6155834498945421E-2</v>
      </c>
      <c r="DD11">
        <f>'Quarterly data'!DE9</f>
        <v>1.4413655776086554E-2</v>
      </c>
      <c r="DE11">
        <f>'Quarterly data'!DF9</f>
        <v>1.0245980133770205E-2</v>
      </c>
      <c r="DF11">
        <f>'Quarterly data'!DG9</f>
        <v>5.5350358797330301E-3</v>
      </c>
      <c r="DG11">
        <f>'Quarterly data'!DH9</f>
        <v>5.0071715864032917E-3</v>
      </c>
      <c r="DH11">
        <f>'Quarterly data'!DI9</f>
        <v>4.7879836666406828E-3</v>
      </c>
      <c r="DI11">
        <f>'Quarterly data'!DJ9</f>
        <v>4.2006027699037496E-3</v>
      </c>
      <c r="DJ11">
        <f>'Quarterly data'!DK9</f>
        <v>5.0274099835374564E-3</v>
      </c>
      <c r="DK11">
        <f>'Quarterly data'!DL9</f>
        <v>5.0274099835374564E-3</v>
      </c>
      <c r="DL11">
        <f>'Quarterly data'!DM9</f>
        <v>5.0274099835374564E-3</v>
      </c>
      <c r="DM11">
        <f>'Quarterly data'!DN9</f>
        <v>5.0274099835374564E-3</v>
      </c>
      <c r="DN11">
        <f>'Quarterly data'!DO9</f>
        <v>4.3900403812962008E-3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t="str">
        <f>'Quarterly data'!BS10</f>
        <v>..</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f>'Quarterly data'!DK10</f>
        <v>0</v>
      </c>
      <c r="DK12">
        <f>'Quarterly data'!DL10</f>
        <v>0</v>
      </c>
      <c r="DL12">
        <f>'Quarterly data'!DM10</f>
        <v>0</v>
      </c>
      <c r="DM12">
        <f>'Quarterly data'!DN10</f>
        <v>0</v>
      </c>
      <c r="DN12">
        <f>'Quarterly data'!DO10</f>
        <v>0</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5.5547236620419049E-3</v>
      </c>
      <c r="D14" s="215">
        <f>'Quarterly data'!E12</f>
        <v>7.0017791557241971E-3</v>
      </c>
      <c r="E14" s="215">
        <f>'Quarterly data'!F12</f>
        <v>5.3733913414666379E-3</v>
      </c>
      <c r="F14" s="215">
        <f>'Quarterly data'!G12</f>
        <v>5.1698126858719107E-3</v>
      </c>
      <c r="G14" s="215">
        <f>'Quarterly data'!H12</f>
        <v>4.830463362480053E-3</v>
      </c>
      <c r="H14" s="215">
        <f>'Quarterly data'!I12</f>
        <v>3.5247285899560055E-3</v>
      </c>
      <c r="I14" s="215">
        <f>'Quarterly data'!J12</f>
        <v>1.4081384357615967E-3</v>
      </c>
      <c r="J14" s="215">
        <f>'Quarterly data'!K12</f>
        <v>9.5294511364008017E-4</v>
      </c>
      <c r="K14" s="215">
        <f>'Quarterly data'!L12</f>
        <v>6.0334468387690521E-4</v>
      </c>
      <c r="L14" s="215">
        <f>'Quarterly data'!M12</f>
        <v>3.4711396819004925E-3</v>
      </c>
      <c r="M14" s="215">
        <f>'Quarterly data'!N12</f>
        <v>2.0046456496969345E-3</v>
      </c>
      <c r="N14" s="215">
        <f>'Quarterly data'!O12</f>
        <v>2.0125266893256111E-4</v>
      </c>
      <c r="O14" s="215">
        <f>'Quarterly data'!P12</f>
        <v>3.1599487052889064E-3</v>
      </c>
      <c r="P14" s="215">
        <f>'Quarterly data'!Q12</f>
        <v>3.1644799048029526E-3</v>
      </c>
      <c r="Q14" s="215">
        <f>'Quarterly data'!R12</f>
        <v>6.0770774284382156E-3</v>
      </c>
      <c r="R14" s="215">
        <f>'Quarterly data'!S12</f>
        <v>1.852050796454785E-3</v>
      </c>
      <c r="S14" s="215">
        <f>'Quarterly data'!T12</f>
        <v>2.0865982348297063E-3</v>
      </c>
      <c r="T14" s="215">
        <f>'Quarterly data'!U12</f>
        <v>1.9169915315009334E-3</v>
      </c>
      <c r="U14" s="215">
        <f>'Quarterly data'!V12</f>
        <v>3.6838232332969678E-3</v>
      </c>
      <c r="V14" s="215">
        <f>'Quarterly data'!W12</f>
        <v>4.8198210391334761E-3</v>
      </c>
      <c r="W14" s="215">
        <f>'Quarterly data'!X12</f>
        <v>4.6606029076670108E-3</v>
      </c>
      <c r="X14" s="215">
        <f>'Quarterly data'!Y12</f>
        <v>4.8022513459737848E-3</v>
      </c>
      <c r="Y14" s="215">
        <f>'Quarterly data'!Z12</f>
        <v>4.3321741634827493E-3</v>
      </c>
      <c r="Z14" s="215">
        <f>'Quarterly data'!AA12</f>
        <v>5.8594747746152365E-3</v>
      </c>
      <c r="AA14" s="215">
        <f>'Quarterly data'!AB12</f>
        <v>4.5922264330504614E-3</v>
      </c>
      <c r="AB14" s="215">
        <f>'Quarterly data'!AC12</f>
        <v>3.1408479133985256E-3</v>
      </c>
      <c r="AC14" s="215">
        <f>'Quarterly data'!AD12</f>
        <v>3.9851391045957474E-3</v>
      </c>
      <c r="AD14" s="215">
        <f>'Quarterly data'!AE12</f>
        <v>4.7647090008886561E-3</v>
      </c>
      <c r="AE14" s="215">
        <f>'Quarterly data'!AF12</f>
        <v>2.8511807083835272E-3</v>
      </c>
      <c r="AF14" s="215">
        <f>'Quarterly data'!AG12</f>
        <v>5.0501590040632482E-3</v>
      </c>
      <c r="AG14" s="215">
        <f>'Quarterly data'!AH12</f>
        <v>4.4212286990108485E-3</v>
      </c>
      <c r="AH14" s="215">
        <f>'Quarterly data'!AI12</f>
        <v>4.8207442184720062E-3</v>
      </c>
      <c r="AI14" s="215">
        <f>'Quarterly data'!AJ12</f>
        <v>3.2677217286019022E-3</v>
      </c>
      <c r="AJ14" s="215">
        <f>'Quarterly data'!AK12</f>
        <v>5.5338707460463876E-3</v>
      </c>
      <c r="AK14" s="215">
        <f>'Quarterly data'!AL12</f>
        <v>2.9130252570803705E-3</v>
      </c>
      <c r="AL14" s="215">
        <f>'Quarterly data'!AM12</f>
        <v>5.69602651670853E-3</v>
      </c>
      <c r="AM14" s="215">
        <f>'Quarterly data'!AN12</f>
        <v>6.7325344725741587E-3</v>
      </c>
      <c r="AN14" s="215">
        <f>'Quarterly data'!AO12</f>
        <v>4.1666554180745941E-3</v>
      </c>
      <c r="AO14" s="215">
        <f>'Quarterly data'!AP12</f>
        <v>5.9945358793889181E-3</v>
      </c>
      <c r="AP14" s="215">
        <f>'Quarterly data'!AQ12</f>
        <v>4.8751144967045246E-3</v>
      </c>
      <c r="AQ14" s="215">
        <f>'Quarterly data'!AR12</f>
        <v>5.2627149942177098E-3</v>
      </c>
      <c r="AR14" s="215">
        <f>'Quarterly data'!AS12</f>
        <v>5.2860650818742361E-3</v>
      </c>
      <c r="AS14" s="215">
        <f>'Quarterly data'!AT12</f>
        <v>7.1972201292422877E-3</v>
      </c>
      <c r="AT14" s="215">
        <f>'Quarterly data'!AU12</f>
        <v>3.8827406799204489E-3</v>
      </c>
      <c r="AU14" s="215">
        <f>'Quarterly data'!AV12</f>
        <v>6.5052201817261679E-3</v>
      </c>
      <c r="AV14" s="215">
        <f>'Quarterly data'!AW12</f>
        <v>5.3760122098043261E-3</v>
      </c>
      <c r="AW14" s="215">
        <f>'Quarterly data'!AX12</f>
        <v>4.1070814859047733E-3</v>
      </c>
      <c r="AX14" s="215">
        <f>'Quarterly data'!AY12</f>
        <v>8.0498836975591015E-3</v>
      </c>
      <c r="AY14" s="215">
        <f>'Quarterly data'!AZ12</f>
        <v>4.9791568094152971E-3</v>
      </c>
      <c r="AZ14" s="215">
        <f>'Quarterly data'!BA12</f>
        <v>4.2719846256591421E-3</v>
      </c>
      <c r="BA14" s="215">
        <f>'Quarterly data'!BB12</f>
        <v>5.4920865029628452E-3</v>
      </c>
      <c r="BB14" s="215">
        <f>'Quarterly data'!BC12</f>
        <v>4.3994626808212534E-3</v>
      </c>
      <c r="BC14" s="215">
        <f>'Quarterly data'!BD12</f>
        <v>5.2517697443297262E-3</v>
      </c>
      <c r="BD14" s="215">
        <f>'Quarterly data'!BE12</f>
        <v>3.7263412186163691E-3</v>
      </c>
      <c r="BE14" s="215">
        <f>'Quarterly data'!BF12</f>
        <v>2.8354895027189464E-3</v>
      </c>
      <c r="BF14" s="215">
        <f>'Quarterly data'!BG12</f>
        <v>1.0529634336193805E-3</v>
      </c>
      <c r="BG14" s="215">
        <f>'Quarterly data'!BH12</f>
        <v>-1.9339500400045173E-3</v>
      </c>
      <c r="BH14" s="215">
        <f>'Quarterly data'!BI12</f>
        <v>6.5496285501520646E-4</v>
      </c>
      <c r="BI14" s="215">
        <f>'Quarterly data'!BJ12</f>
        <v>2.2471048211820666E-3</v>
      </c>
      <c r="BJ14" s="215">
        <f>'Quarterly data'!BK12</f>
        <v>2.5546239100755486E-3</v>
      </c>
      <c r="BK14" s="215">
        <f>'Quarterly data'!BL12</f>
        <v>2.0697781457525988E-3</v>
      </c>
      <c r="BL14" s="215">
        <f>'Quarterly data'!BM12</f>
        <v>2.181386862712742E-3</v>
      </c>
      <c r="BM14" s="215">
        <f>'Quarterly data'!BN12</f>
        <v>3.6370292242360325E-3</v>
      </c>
      <c r="BN14" s="215">
        <f>'Quarterly data'!BO12</f>
        <v>4.279913938694424E-3</v>
      </c>
      <c r="BO14" s="215">
        <f>'Quarterly data'!BP12</f>
        <v>3.1292164115204191E-3</v>
      </c>
      <c r="BP14" s="215">
        <f>'Quarterly data'!BQ12</f>
        <v>3.8038944472955638E-3</v>
      </c>
      <c r="BQ14" s="215">
        <f>'Quarterly data'!BR12</f>
        <v>2.7533816718345872E-3</v>
      </c>
      <c r="BR14" s="215">
        <f>'Quarterly data'!BS12</f>
        <v>3.9774060172654835E-3</v>
      </c>
      <c r="BS14" s="215">
        <f>'Quarterly data'!BT12</f>
        <v>2.3527924767550168E-3</v>
      </c>
      <c r="BT14" s="215">
        <f>'Quarterly data'!BU12</f>
        <v>3.9644586667091364E-3</v>
      </c>
      <c r="BU14" s="215">
        <f>'Quarterly data'!BV12</f>
        <v>3.8102043318146706E-3</v>
      </c>
      <c r="BV14" s="215">
        <f>'Quarterly data'!BW12</f>
        <v>3.6954145132055416E-3</v>
      </c>
      <c r="BW14" s="215">
        <f>'Quarterly data'!BX12</f>
        <v>2.3004918994427026E-3</v>
      </c>
      <c r="BX14" s="215">
        <f>'Quarterly data'!BY12</f>
        <v>3.4109678218763317E-3</v>
      </c>
      <c r="BY14" s="215">
        <f>'Quarterly data'!BZ12</f>
        <v>2.9291456559064066E-3</v>
      </c>
      <c r="BZ14" s="215">
        <f>'Quarterly data'!CA12</f>
        <v>4.4938416588007346E-3</v>
      </c>
      <c r="CA14" s="215">
        <f>'Quarterly data'!CB12</f>
        <v>5.037144526116144E-3</v>
      </c>
      <c r="CB14" s="215">
        <f>'Quarterly data'!CC12</f>
        <v>2.9228781693202421E-3</v>
      </c>
      <c r="CC14" s="215">
        <f>'Quarterly data'!CD12</f>
        <v>1.7692354866913895E-3</v>
      </c>
      <c r="CD14" s="215">
        <f>'Quarterly data'!CE12</f>
        <v>2.2010870192443743E-3</v>
      </c>
      <c r="CE14" s="215">
        <f>'Quarterly data'!CF12</f>
        <v>4.6840978886191209E-3</v>
      </c>
      <c r="CF14" s="215">
        <f>'Quarterly data'!CG12</f>
        <v>3.0461020771523906E-3</v>
      </c>
      <c r="CG14" s="215">
        <f>'Quarterly data'!CH12</f>
        <v>2.9967335553138241E-4</v>
      </c>
      <c r="CH14" s="215">
        <f>'Quarterly data'!CI12</f>
        <v>1.6675773984820008E-3</v>
      </c>
      <c r="CI14" s="215">
        <f>'Quarterly data'!CJ12</f>
        <v>3.929693768259801E-3</v>
      </c>
      <c r="CJ14" s="215">
        <f>'Quarterly data'!CK12</f>
        <v>2.7758909287975975E-3</v>
      </c>
      <c r="CK14" s="215">
        <f>'Quarterly data'!CL12</f>
        <v>3.3880998324002931E-3</v>
      </c>
      <c r="CL14" s="215">
        <f>'Quarterly data'!CM12</f>
        <v>3.2681427530514284E-3</v>
      </c>
      <c r="CM14" s="215">
        <f>'Quarterly data'!CN12</f>
        <v>3.3700440587087765E-3</v>
      </c>
      <c r="CN14" s="215">
        <f>'Quarterly data'!CO12</f>
        <v>3.7471146750203133E-3</v>
      </c>
      <c r="CO14" s="215">
        <f>'Quarterly data'!CP12</f>
        <v>5.3083704376843954E-3</v>
      </c>
      <c r="CP14" s="215">
        <f>'Quarterly data'!CQ12</f>
        <v>3.8466121763334193E-3</v>
      </c>
      <c r="CQ14" s="215">
        <f>'Quarterly data'!CR12</f>
        <v>5.2562944519949362E-3</v>
      </c>
      <c r="CR14" s="215">
        <f>'Quarterly data'!CS12</f>
        <v>3.5266777715083908E-3</v>
      </c>
      <c r="CS14" s="215">
        <f>'Quarterly data'!CT12</f>
        <v>3.3127597551718679E-3</v>
      </c>
      <c r="CT14" s="215">
        <f>'Quarterly data'!CU12</f>
        <v>4.1671965869689576E-3</v>
      </c>
      <c r="CU14" s="215">
        <f>'Quarterly data'!CV12</f>
        <v>4.7735163200428588E-3</v>
      </c>
      <c r="CV14" s="215">
        <f>'Quarterly data'!CW12</f>
        <v>3.7178730515095015E-3</v>
      </c>
      <c r="CW14" s="215">
        <f>'Quarterly data'!CX12</f>
        <v>4.7540615675136788E-3</v>
      </c>
      <c r="CX14" s="215">
        <f>'Quarterly data'!CY12</f>
        <v>4.4637802054754427E-3</v>
      </c>
      <c r="CY14" s="215">
        <f>'Quarterly data'!CZ12</f>
        <v>4.1409588846554879E-3</v>
      </c>
      <c r="CZ14" s="215">
        <f>'Quarterly data'!DA12</f>
        <v>5.6514911490790354E-4</v>
      </c>
      <c r="DA14" s="215">
        <f>'Quarterly data'!DB12</f>
        <v>2.8314809377500971E-3</v>
      </c>
      <c r="DB14" s="215">
        <f>'Quarterly data'!DC12</f>
        <v>3.5191907694831492E-3</v>
      </c>
      <c r="DC14" s="215">
        <f>'Quarterly data'!DD12</f>
        <v>3.4006200548404308E-3</v>
      </c>
      <c r="DD14" s="215">
        <f>'Quarterly data'!DE12</f>
        <v>3.9957617455148586E-3</v>
      </c>
      <c r="DE14" s="215">
        <f>'Quarterly data'!DF12</f>
        <v>3.0196280441925349E-3</v>
      </c>
      <c r="DF14" s="215">
        <f>'Quarterly data'!DG12</f>
        <v>4.8803295518102807E-3</v>
      </c>
      <c r="DG14" s="215">
        <f>'Quarterly data'!DH12</f>
        <v>2.9876136456317148E-3</v>
      </c>
      <c r="DH14" s="215">
        <f>'Quarterly data'!DI12</f>
        <v>3.0807988111511975E-3</v>
      </c>
      <c r="DI14" s="215">
        <f>'Quarterly data'!DJ12</f>
        <v>2.0321070024695853E-3</v>
      </c>
      <c r="DJ14" s="215">
        <f>'Quarterly data'!DK12</f>
        <v>3.7409880979448196E-3</v>
      </c>
      <c r="DK14" s="215">
        <f>'Quarterly data'!DL12</f>
        <v>3.7409880979448196E-3</v>
      </c>
      <c r="DL14" s="215">
        <f>'Quarterly data'!DM12</f>
        <v>3.7409880979448196E-3</v>
      </c>
      <c r="DM14" s="215">
        <f>'Quarterly data'!DN12</f>
        <v>3.7409880979448196E-3</v>
      </c>
      <c r="DN14" s="215">
        <f>'Quarterly data'!DO12</f>
        <v>4.1187123847341023E-3</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f>'Quarterly data'!C14</f>
        <v>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f>'Quarterly data'!C16</f>
        <v>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f>'Quarterly data'!C17</f>
        <v>98.782376043779493</v>
      </c>
      <c r="C19" s="215">
        <f>'Quarterly data'!D17</f>
        <v>99.950336569420031</v>
      </c>
      <c r="D19" s="215">
        <f>'Quarterly data'!E17</f>
        <v>101.0293693839793</v>
      </c>
      <c r="E19" s="215">
        <f>'Quarterly data'!F17</f>
        <v>101.83472913398174</v>
      </c>
      <c r="F19" s="215">
        <f>'Quarterly data'!G17</f>
        <v>102.35161300256834</v>
      </c>
      <c r="G19" s="215">
        <f>'Quarterly data'!H17</f>
        <v>102.27882951380029</v>
      </c>
      <c r="H19" s="215">
        <f>'Quarterly data'!I17</f>
        <v>101.77696754313449</v>
      </c>
      <c r="I19" s="215">
        <f>'Quarterly data'!J17</f>
        <v>100.94776701672815</v>
      </c>
      <c r="J19" s="215">
        <f>'Quarterly data'!K17</f>
        <v>99.687569552655546</v>
      </c>
      <c r="K19" s="215">
        <f>'Quarterly data'!L17</f>
        <v>98.55082342208209</v>
      </c>
      <c r="L19" s="215">
        <f>'Quarterly data'!M17</f>
        <v>97.376508072411525</v>
      </c>
      <c r="M19" s="215">
        <f>'Quarterly data'!N17</f>
        <v>96.20189115897729</v>
      </c>
      <c r="N19" s="215">
        <f>'Quarterly data'!O17</f>
        <v>94.907305874774067</v>
      </c>
      <c r="O19" s="215">
        <f>'Quarterly data'!P17</f>
        <v>93.867349190625717</v>
      </c>
      <c r="P19" s="215">
        <f>'Quarterly data'!Q17</f>
        <v>93.013782470592261</v>
      </c>
      <c r="Q19" s="215">
        <f>'Quarterly data'!R17</f>
        <v>92.437151710898476</v>
      </c>
      <c r="R19" s="215">
        <f>'Quarterly data'!S17</f>
        <v>92.270785805322191</v>
      </c>
      <c r="S19" s="215">
        <f>'Quarterly data'!T17</f>
        <v>92.321086617422651</v>
      </c>
      <c r="T19" s="215">
        <f>'Quarterly data'!U17</f>
        <v>92.556448517750141</v>
      </c>
      <c r="U19" s="215">
        <f>'Quarterly data'!V17</f>
        <v>92.802860115018262</v>
      </c>
      <c r="V19" s="215">
        <f>'Quarterly data'!W17</f>
        <v>93.116420417217597</v>
      </c>
      <c r="W19" s="215">
        <f>'Quarterly data'!X17</f>
        <v>92.913340352529772</v>
      </c>
      <c r="X19" s="215">
        <f>'Quarterly data'!Y17</f>
        <v>92.40425698517366</v>
      </c>
      <c r="Y19" s="215">
        <f>'Quarterly data'!Z17</f>
        <v>91.661148867510803</v>
      </c>
      <c r="Z19" s="215">
        <f>'Quarterly data'!AA17</f>
        <v>90.560618361760504</v>
      </c>
      <c r="AA19" s="215">
        <f>'Quarterly data'!AB17</f>
        <v>89.732174320605026</v>
      </c>
      <c r="AB19" s="215">
        <f>'Quarterly data'!AC17</f>
        <v>89.012181239896549</v>
      </c>
      <c r="AC19" s="215">
        <f>'Quarterly data'!AD17</f>
        <v>88.436350311892809</v>
      </c>
      <c r="AD19" s="215">
        <f>'Quarterly data'!AE17</f>
        <v>87.931228396320265</v>
      </c>
      <c r="AE19" s="215">
        <f>'Quarterly data'!AF17</f>
        <v>87.673273898881746</v>
      </c>
      <c r="AF19" s="215">
        <f>'Quarterly data'!AG17</f>
        <v>87.63238091298534</v>
      </c>
      <c r="AG19" s="215">
        <f>'Quarterly data'!AH17</f>
        <v>87.889147052447029</v>
      </c>
      <c r="AH19" s="215">
        <f>'Quarterly data'!AI17</f>
        <v>88.51327867518448</v>
      </c>
      <c r="AI19" s="215">
        <f>'Quarterly data'!AJ17</f>
        <v>89.538817793308212</v>
      </c>
      <c r="AJ19" s="215">
        <f>'Quarterly data'!AK17</f>
        <v>90.898232644413184</v>
      </c>
      <c r="AK19" s="215">
        <f>'Quarterly data'!AL17</f>
        <v>92.450625686441271</v>
      </c>
      <c r="AL19" s="215">
        <f>'Quarterly data'!AM17</f>
        <v>94.313920358022912</v>
      </c>
      <c r="AM19" s="215">
        <f>'Quarterly data'!AN17</f>
        <v>95.750345748849185</v>
      </c>
      <c r="AN19" s="215">
        <f>'Quarterly data'!AO17</f>
        <v>96.979570025303957</v>
      </c>
      <c r="AO19" s="215">
        <f>'Quarterly data'!AP17</f>
        <v>98.012254857168742</v>
      </c>
      <c r="AP19" s="215">
        <f>'Quarterly data'!AQ17</f>
        <v>98.83336605161</v>
      </c>
      <c r="AQ19" s="215">
        <f>'Quarterly data'!AR17</f>
        <v>99.658741650500431</v>
      </c>
      <c r="AR19" s="215">
        <f>'Quarterly data'!AS17</f>
        <v>100.42271524484663</v>
      </c>
      <c r="AS19" s="215">
        <f>'Quarterly data'!AT17</f>
        <v>101.08517705304294</v>
      </c>
      <c r="AT19" s="215">
        <f>'Quarterly data'!AU17</f>
        <v>101.52531097214685</v>
      </c>
      <c r="AU19" s="215">
        <f>'Quarterly data'!AV17</f>
        <v>101.87770483320102</v>
      </c>
      <c r="AV19" s="215">
        <f>'Quarterly data'!AW17</f>
        <v>102.16883436746507</v>
      </c>
      <c r="AW19" s="215">
        <f>'Quarterly data'!AX17</f>
        <v>102.5852418636623</v>
      </c>
      <c r="AX19" s="215">
        <f>'Quarterly data'!AY17</f>
        <v>103.14500121775067</v>
      </c>
      <c r="AY19" s="215">
        <f>'Quarterly data'!AZ17</f>
        <v>104.37291944571093</v>
      </c>
      <c r="AZ19" s="215">
        <f>'Quarterly data'!BA17</f>
        <v>106.04530280523639</v>
      </c>
      <c r="BA19" s="215">
        <f>'Quarterly data'!BB17</f>
        <v>107.94019628675679</v>
      </c>
      <c r="BB19" s="215">
        <f>'Quarterly data'!BC17</f>
        <v>110.37162165606559</v>
      </c>
      <c r="BC19" s="215">
        <f>'Quarterly data'!BD17</f>
        <v>111.63652011068261</v>
      </c>
      <c r="BD19" s="215">
        <f>'Quarterly data'!BE17</f>
        <v>112.17754031122693</v>
      </c>
      <c r="BE19" s="215">
        <f>'Quarterly data'!BF17</f>
        <v>111.99806621499066</v>
      </c>
      <c r="BF19" s="215">
        <f>'Quarterly data'!BG17</f>
        <v>110.62653426482362</v>
      </c>
      <c r="BG19" s="215">
        <f>'Quarterly data'!BH17</f>
        <v>109.86019608035242</v>
      </c>
      <c r="BH19" s="215">
        <f>'Quarterly data'!BI17</f>
        <v>109.36795610298698</v>
      </c>
      <c r="BI19" s="215">
        <f>'Quarterly data'!BJ17</f>
        <v>109.39228181847893</v>
      </c>
      <c r="BJ19" s="215">
        <f>'Quarterly data'!BK17</f>
        <v>110.10312172374083</v>
      </c>
      <c r="BK19" s="215">
        <f>'Quarterly data'!BL17</f>
        <v>111.12675350810204</v>
      </c>
      <c r="BL19" s="215">
        <f>'Quarterly data'!BM17</f>
        <v>112.36612686913719</v>
      </c>
      <c r="BM19" s="215">
        <f>'Quarterly data'!BN17</f>
        <v>113.62970267223453</v>
      </c>
      <c r="BN19" s="215">
        <f>'Quarterly data'!BO17</f>
        <v>114.93248261258441</v>
      </c>
      <c r="BO19" s="215">
        <f>'Quarterly data'!BP17</f>
        <v>116.04503783283543</v>
      </c>
      <c r="BP19" s="215">
        <f>'Quarterly data'!BQ17</f>
        <v>117.10402073355262</v>
      </c>
      <c r="BQ19" s="215">
        <f>'Quarterly data'!BR17</f>
        <v>118.08615649236387</v>
      </c>
      <c r="BR19" s="215">
        <f>'Quarterly data'!BS17</f>
        <v>119.17399962710822</v>
      </c>
      <c r="BS19" s="215">
        <f>'Quarterly data'!BT17</f>
        <v>119.60606693158314</v>
      </c>
      <c r="BT19" s="215">
        <f>'Quarterly data'!BU17</f>
        <v>119.52629247833899</v>
      </c>
      <c r="BU19" s="215">
        <f>'Quarterly data'!BV17</f>
        <v>118.90483448553819</v>
      </c>
      <c r="BV19" s="215">
        <f>'Quarterly data'!BW17</f>
        <v>117.33920792344067</v>
      </c>
      <c r="BW19" s="215">
        <f>'Quarterly data'!BX17</f>
        <v>116.21175154753922</v>
      </c>
      <c r="BX19" s="215">
        <f>'Quarterly data'!BY17</f>
        <v>115.304925361418</v>
      </c>
      <c r="BY19" s="215">
        <f>'Quarterly data'!BZ17</f>
        <v>114.84782596097764</v>
      </c>
      <c r="BZ19" s="215">
        <f>'Quarterly data'!CA17</f>
        <v>115.23933672347748</v>
      </c>
      <c r="CA19" s="215">
        <f>'Quarterly data'!CB17</f>
        <v>115.5238905078823</v>
      </c>
      <c r="CB19" s="215">
        <f>'Quarterly data'!CC17</f>
        <v>115.72694188066174</v>
      </c>
      <c r="CC19" s="215">
        <f>'Quarterly data'!CD17</f>
        <v>115.49727051382091</v>
      </c>
      <c r="CD19" s="215">
        <f>'Quarterly data'!CE17</f>
        <v>114.58865164659673</v>
      </c>
      <c r="CE19" s="215">
        <f>'Quarterly data'!CF17</f>
        <v>113.11144433660544</v>
      </c>
      <c r="CF19" s="215">
        <f>'Quarterly data'!CG17</f>
        <v>111.26551726141672</v>
      </c>
      <c r="CG19" s="215">
        <f>'Quarterly data'!CH17</f>
        <v>109.40572190430245</v>
      </c>
      <c r="CH19" s="215">
        <f>'Quarterly data'!CI17</f>
        <v>107.45219432237906</v>
      </c>
      <c r="CI19" s="215">
        <f>'Quarterly data'!CJ17</f>
        <v>106.41240810535655</v>
      </c>
      <c r="CJ19" s="215">
        <f>'Quarterly data'!CK17</f>
        <v>105.89094772401462</v>
      </c>
      <c r="CK19" s="215">
        <f>'Quarterly data'!CL17</f>
        <v>105.76544226637988</v>
      </c>
      <c r="CL19" s="215">
        <f>'Quarterly data'!CM17</f>
        <v>106.1014852177973</v>
      </c>
      <c r="CM19" s="215">
        <f>'Quarterly data'!CN17</f>
        <v>106.31319904531887</v>
      </c>
      <c r="CN19" s="215">
        <f>'Quarterly data'!CO17</f>
        <v>106.59878667953433</v>
      </c>
      <c r="CO19" s="215">
        <f>'Quarterly data'!CP17</f>
        <v>106.99210490308847</v>
      </c>
      <c r="CP19" s="215">
        <f>'Quarterly data'!CQ17</f>
        <v>107.63551362053386</v>
      </c>
      <c r="CQ19" s="215">
        <f>'Quarterly data'!CR17</f>
        <v>108.2978665689254</v>
      </c>
      <c r="CR19" s="215">
        <f>'Quarterly data'!CS17</f>
        <v>108.96998045756411</v>
      </c>
      <c r="CS19" s="215">
        <f>'Quarterly data'!CT17</f>
        <v>109.47542147954405</v>
      </c>
      <c r="CT19" s="215">
        <f>'Quarterly data'!CU17</f>
        <v>109.78493615187092</v>
      </c>
      <c r="CU19" s="215">
        <f>'Quarterly data'!CV17</f>
        <v>109.5308252235055</v>
      </c>
      <c r="CV19" s="215">
        <f>'Quarterly data'!CW17</f>
        <v>108.89668396847907</v>
      </c>
      <c r="CW19" s="215">
        <f>'Quarterly data'!CX17</f>
        <v>108.04535598948986</v>
      </c>
      <c r="CX19" s="215">
        <f>'Quarterly data'!CY17</f>
        <v>106.8132650227809</v>
      </c>
      <c r="CY19" s="215">
        <f>'Quarterly data'!CZ17</f>
        <v>106.17392013841615</v>
      </c>
      <c r="CZ19" s="215">
        <f>'Quarterly data'!DA17</f>
        <v>105.85028854208551</v>
      </c>
      <c r="DA19" s="215">
        <f>'Quarterly data'!DB17</f>
        <v>105.83457113232842</v>
      </c>
      <c r="DB19" s="215">
        <f>'Quarterly data'!DC17</f>
        <v>106.27511178025159</v>
      </c>
      <c r="DC19" s="215">
        <f>'Quarterly data'!DD17</f>
        <v>106.52861074463914</v>
      </c>
      <c r="DD19" s="215">
        <f>'Quarterly data'!DE17</f>
        <v>106.72720220379765</v>
      </c>
      <c r="DE19" s="215">
        <f>'Quarterly data'!DF17</f>
        <v>106.81558886152874</v>
      </c>
      <c r="DF19" s="215">
        <f>'Quarterly data'!DG17</f>
        <v>106.70659140611319</v>
      </c>
      <c r="DG19" s="215">
        <f>'Quarterly data'!DH17</f>
        <v>106.67050451820374</v>
      </c>
      <c r="DH19" s="215">
        <f>'Quarterly data'!DI17</f>
        <v>106.68246894097072</v>
      </c>
      <c r="DI19" s="215">
        <f>'Quarterly data'!DJ17</f>
        <v>106.80253785187568</v>
      </c>
      <c r="DJ19" s="215">
        <f>'Quarterly data'!DK17</f>
        <v>107.05195790483789</v>
      </c>
      <c r="DK19" s="215">
        <f>'Quarterly data'!DL17</f>
        <v>107.43613743290157</v>
      </c>
      <c r="DL19" s="215">
        <f>'Quarterly data'!DM17</f>
        <v>107.92423647280103</v>
      </c>
      <c r="DM19" s="215">
        <f>'Quarterly data'!DN17</f>
        <v>108.48387748175817</v>
      </c>
      <c r="DN19" s="215">
        <f>'Quarterly data'!DO17</f>
        <v>109.14547028106753</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f>'Quarterly data'!C19</f>
        <v>36.438614815678584</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244.78334357180054</v>
      </c>
      <c r="BS23" s="215">
        <f>'Quarterly data'!BT19</f>
        <v>226.6328503790854</v>
      </c>
      <c r="BT23" s="215">
        <f>'Quarterly data'!BU19</f>
        <v>224.54440735997662</v>
      </c>
      <c r="BU23" s="215">
        <f>'Quarterly data'!BV19</f>
        <v>223.20237947586315</v>
      </c>
      <c r="BV23" s="215">
        <f>'Quarterly data'!BW19</f>
        <v>229.04997158281017</v>
      </c>
      <c r="BW23" s="215">
        <f>'Quarterly data'!BX19</f>
        <v>220.42991291665103</v>
      </c>
      <c r="BX23" s="215">
        <f>'Quarterly data'!BY19</f>
        <v>231.19757686495703</v>
      </c>
      <c r="BY23" s="215">
        <f>'Quarterly data'!BZ19</f>
        <v>229.43763635430551</v>
      </c>
      <c r="BZ23" s="215">
        <f>'Quarterly data'!CA19</f>
        <v>232.31151549520237</v>
      </c>
      <c r="CA23" s="215">
        <f>'Quarterly data'!CB19</f>
        <v>232.44608070320098</v>
      </c>
      <c r="CB23" s="215">
        <f>'Quarterly data'!CC19</f>
        <v>218.5024089556928</v>
      </c>
      <c r="CC23" s="215">
        <f>'Quarterly data'!CD19</f>
        <v>173.34291287576835</v>
      </c>
      <c r="CD23" s="215">
        <f>'Quarterly data'!CE19</f>
        <v>128.96619888592147</v>
      </c>
      <c r="CE23" s="215">
        <f>'Quarterly data'!CF19</f>
        <v>134.98584578200305</v>
      </c>
      <c r="CF23" s="215">
        <f>'Quarterly data'!CG19</f>
        <v>114.374411431167</v>
      </c>
      <c r="CG23" s="215">
        <f>'Quarterly data'!CH19</f>
        <v>100.54100767343613</v>
      </c>
      <c r="CH23" s="215">
        <f>'Quarterly data'!CI19</f>
        <v>81.043604315676006</v>
      </c>
      <c r="CI23" s="215">
        <f>'Quarterly data'!CJ19</f>
        <v>100.02272495411694</v>
      </c>
      <c r="CJ23" s="215">
        <f>'Quarterly data'!CK19</f>
        <v>103.64533368999686</v>
      </c>
      <c r="CK23" s="215">
        <f>'Quarterly data'!CL19</f>
        <v>115.28833704021014</v>
      </c>
      <c r="CL23" s="215">
        <f>'Quarterly data'!CM19</f>
        <v>123.55074975375778</v>
      </c>
      <c r="CM23" s="215">
        <f>'Quarterly data'!CN19</f>
        <v>114.19953100184978</v>
      </c>
      <c r="CN23" s="215">
        <f>'Quarterly data'!CO19</f>
        <v>118.85125564119539</v>
      </c>
      <c r="CO23" s="215">
        <f>'Quarterly data'!CP19</f>
        <v>139.09183189294004</v>
      </c>
      <c r="CP23" s="215">
        <f>'Quarterly data'!CQ19</f>
        <v>150.78078813697198</v>
      </c>
      <c r="CQ23" s="215">
        <f>'Quarterly data'!CR19</f>
        <v>160.08410842010775</v>
      </c>
      <c r="CR23" s="215">
        <f>'Quarterly data'!CS19</f>
        <v>167.76102954005179</v>
      </c>
      <c r="CS23" s="215">
        <f>'Quarterly data'!CT19</f>
        <v>152.15186232754962</v>
      </c>
      <c r="CT23" s="215">
        <f>'Quarterly data'!CU19</f>
        <v>135.86909365288776</v>
      </c>
      <c r="CU23" s="215">
        <f>'Quarterly data'!CV19</f>
        <v>135.57039014601995</v>
      </c>
      <c r="CV23" s="215">
        <f>'Quarterly data'!CW19</f>
        <v>122.93747854617902</v>
      </c>
      <c r="CW23" s="215">
        <f>'Quarterly data'!CX19</f>
        <v>127.32593884793896</v>
      </c>
      <c r="CX23" s="215">
        <f>'Quarterly data'!CY19</f>
        <v>103.80372951776133</v>
      </c>
      <c r="CY23" s="215">
        <f>'Quarterly data'!CZ19</f>
        <v>67.367236821891979</v>
      </c>
      <c r="CZ23" s="215">
        <f>'Quarterly data'!DA19</f>
        <v>90.26990155065765</v>
      </c>
      <c r="DA23" s="215">
        <f>'Quarterly data'!DB19</f>
        <v>104.11370249530587</v>
      </c>
      <c r="DB23" s="215">
        <f>'Quarterly data'!DC19</f>
        <v>138.02457751474506</v>
      </c>
      <c r="DC23" s="215">
        <f>'Quarterly data'!DD19</f>
        <v>135.39825461841053</v>
      </c>
      <c r="DD23" s="215">
        <f>'Quarterly data'!DE19</f>
        <v>133.31947637528603</v>
      </c>
      <c r="DE23" s="215">
        <f>'Quarterly data'!DF19</f>
        <v>132.39872477131374</v>
      </c>
      <c r="DF23" s="215">
        <f>'Quarterly data'!DG19</f>
        <v>131.48672321183352</v>
      </c>
      <c r="DG23" s="215">
        <f>'Quarterly data'!DH19</f>
        <v>125.56861244282265</v>
      </c>
      <c r="DH23" s="215">
        <f>'Quarterly data'!DI19</f>
        <v>124.12523168653306</v>
      </c>
      <c r="DI23" s="215">
        <f>'Quarterly data'!DJ19</f>
        <v>124.65188707174933</v>
      </c>
      <c r="DJ23" s="215">
        <f>'Quarterly data'!DK19</f>
        <v>121.24924806904808</v>
      </c>
      <c r="DK23" s="215">
        <f>'Quarterly data'!DL19</f>
        <v>121.24924806904808</v>
      </c>
      <c r="DL23" s="215">
        <f>'Quarterly data'!DM19</f>
        <v>121.24924806904808</v>
      </c>
      <c r="DM23" s="215">
        <f>'Quarterly data'!DN19</f>
        <v>121.24924806904808</v>
      </c>
      <c r="DN23" s="215">
        <f>'Quarterly data'!DO19</f>
        <v>118.84475873658728</v>
      </c>
    </row>
    <row r="24" spans="1:118" ht="14.4">
      <c r="A24" s="82" t="s">
        <v>486</v>
      </c>
      <c r="B24" s="215">
        <f>'Quarterly data'!C20</f>
        <v>17.223333333333333</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112.46061327561328</v>
      </c>
      <c r="BS24" s="215">
        <f>'Quarterly data'!BT20</f>
        <v>102.87905452035885</v>
      </c>
      <c r="BT24" s="215">
        <f>'Quarterly data'!BU20</f>
        <v>102.7828519982433</v>
      </c>
      <c r="BU24" s="215">
        <f>'Quarterly data'!BV20</f>
        <v>101.90713658322352</v>
      </c>
      <c r="BV24" s="215">
        <f>'Quarterly data'!BW20</f>
        <v>105.10398044628481</v>
      </c>
      <c r="BW24" s="215">
        <f>'Quarterly data'!BX20</f>
        <v>99.314299077733878</v>
      </c>
      <c r="BX24" s="215">
        <f>'Quarterly data'!BY20</f>
        <v>107.3488208168643</v>
      </c>
      <c r="BY24" s="215">
        <f>'Quarterly data'!BZ20</f>
        <v>104.51065123282517</v>
      </c>
      <c r="BZ24" s="215">
        <f>'Quarterly data'!CA20</f>
        <v>103.70469151138717</v>
      </c>
      <c r="CA24" s="215">
        <f>'Quarterly data'!CB20</f>
        <v>106.34923280423281</v>
      </c>
      <c r="CB24" s="215">
        <f>'Quarterly data'!CC20</f>
        <v>100.38951147081582</v>
      </c>
      <c r="CC24" s="215">
        <f>'Quarterly data'!CD20</f>
        <v>74.545999999999992</v>
      </c>
      <c r="CD24" s="215">
        <f>'Quarterly data'!CE20</f>
        <v>51.737505050505057</v>
      </c>
      <c r="CE24" s="215">
        <f>'Quarterly data'!CF20</f>
        <v>60.407366522366509</v>
      </c>
      <c r="CF24" s="215">
        <f>'Quarterly data'!CG20</f>
        <v>48.812765020808492</v>
      </c>
      <c r="CG24" s="215">
        <f>'Quarterly data'!CH20</f>
        <v>42.214531338226983</v>
      </c>
      <c r="CH24" s="215">
        <f>'Quarterly data'!CI20</f>
        <v>32.7705429031516</v>
      </c>
      <c r="CI24" s="215">
        <f>'Quarterly data'!CJ20</f>
        <v>44.805848965848959</v>
      </c>
      <c r="CJ24" s="215">
        <f>'Quarterly data'!CK20</f>
        <v>44.708299245038376</v>
      </c>
      <c r="CK24" s="215">
        <f>'Quarterly data'!CL20</f>
        <v>49.061974506974508</v>
      </c>
      <c r="CL24" s="215">
        <f>'Quarterly data'!CM20</f>
        <v>52.963356609573999</v>
      </c>
      <c r="CM24" s="215">
        <f>'Quarterly data'!CN20</f>
        <v>49.423652613087398</v>
      </c>
      <c r="CN24" s="215">
        <f>'Quarterly data'!CO20</f>
        <v>50.172668507016333</v>
      </c>
      <c r="CO24" s="215">
        <f>'Quarterly data'!CP20</f>
        <v>58.695687830687831</v>
      </c>
      <c r="CP24" s="215">
        <f>'Quarterly data'!CQ20</f>
        <v>64.596599472990775</v>
      </c>
      <c r="CQ24" s="215">
        <f>'Quarterly data'!CR20</f>
        <v>71.37579710144928</v>
      </c>
      <c r="CR24" s="215">
        <f>'Quarterly data'!CS20</f>
        <v>73.043708827404487</v>
      </c>
      <c r="CS24" s="215">
        <f>'Quarterly data'!CT20</f>
        <v>64.299224752703012</v>
      </c>
      <c r="CT24" s="215">
        <f>'Quarterly data'!CU20</f>
        <v>60.442111341154828</v>
      </c>
      <c r="CU24" s="215">
        <f>'Quarterly data'!CV20</f>
        <v>65.059207729468596</v>
      </c>
      <c r="CV24" s="215">
        <f>'Quarterly data'!CW20</f>
        <v>59.692236965932615</v>
      </c>
      <c r="CW24" s="215">
        <f>'Quarterly data'!CX20</f>
        <v>60.370842064537719</v>
      </c>
      <c r="CX24" s="215">
        <f>'Quarterly data'!CY20</f>
        <v>49.08619126043039</v>
      </c>
      <c r="CY24" s="215">
        <f>'Quarterly data'!CZ20</f>
        <v>30.3268278018278</v>
      </c>
      <c r="CZ24" s="215">
        <f>'Quarterly data'!DA20</f>
        <v>42.036625677060464</v>
      </c>
      <c r="DA24" s="215">
        <f>'Quarterly data'!DB20</f>
        <v>43.698501578936366</v>
      </c>
      <c r="DB24" s="215">
        <f>'Quarterly data'!DC20</f>
        <v>58.25</v>
      </c>
      <c r="DC24" s="215">
        <f>'Quarterly data'!DD20</f>
        <v>60.041602777999998</v>
      </c>
      <c r="DD24" s="215">
        <f>'Quarterly data'!DE20</f>
        <v>58.608168555666673</v>
      </c>
      <c r="DE24" s="215">
        <f>'Quarterly data'!DF20</f>
        <v>57.190708666666673</v>
      </c>
      <c r="DF24" s="215">
        <f>'Quarterly data'!DG20</f>
        <v>56.045952444333331</v>
      </c>
      <c r="DG24" s="215">
        <f>'Quarterly data'!DH20</f>
        <v>55.155786222333326</v>
      </c>
      <c r="DH24" s="215">
        <f>'Quarterly data'!DI20</f>
        <v>54.390308222333339</v>
      </c>
      <c r="DI24" s="215">
        <f>'Quarterly data'!DJ20</f>
        <v>53.745781666666666</v>
      </c>
      <c r="DJ24" s="215">
        <f>'Quarterly data'!DK20</f>
        <v>52.542144222249995</v>
      </c>
      <c r="DK24" s="215">
        <f>'Quarterly data'!DL20</f>
        <v>52.542144222249995</v>
      </c>
      <c r="DL24" s="215">
        <f>'Quarterly data'!DM20</f>
        <v>52.542144222249995</v>
      </c>
      <c r="DM24" s="215">
        <f>'Quarterly data'!DN20</f>
        <v>52.542144222249995</v>
      </c>
      <c r="DN24" s="215">
        <f>'Quarterly data'!DO20</f>
        <v>51.308511972250002</v>
      </c>
    </row>
    <row r="25" spans="1:118" s="12" customFormat="1" ht="14.4">
      <c r="A25" s="82" t="s">
        <v>487</v>
      </c>
      <c r="B25" s="215">
        <f>'Quarterly data'!C21</f>
        <v>95.371170327579449</v>
      </c>
      <c r="C25" s="215">
        <f>'Quarterly data'!D21</f>
        <v>92.906735524364066</v>
      </c>
      <c r="D25" s="215">
        <f>'Quarterly data'!E21</f>
        <v>97.459267779807675</v>
      </c>
      <c r="E25" s="215">
        <f>'Quarterly data'!F21</f>
        <v>101.5762042459575</v>
      </c>
      <c r="F25" s="215">
        <f>'Quarterly data'!G21</f>
        <v>106.21983781051937</v>
      </c>
      <c r="G25" s="215">
        <f>'Quarterly data'!H21</f>
        <v>111.62312936952048</v>
      </c>
      <c r="H25" s="215">
        <f>'Quarterly data'!I21</f>
        <v>106.93951690585008</v>
      </c>
      <c r="I25" s="215">
        <f>'Quarterly data'!J21</f>
        <v>99.096519199373745</v>
      </c>
      <c r="J25" s="215">
        <f>'Quarterly data'!K21</f>
        <v>103.68933805708004</v>
      </c>
      <c r="K25" s="215">
        <f>'Quarterly data'!L21</f>
        <v>99.086541037269143</v>
      </c>
      <c r="L25" s="215">
        <f>'Quarterly data'!M21</f>
        <v>94.190952563813013</v>
      </c>
      <c r="M25" s="215">
        <f>'Quarterly data'!N21</f>
        <v>96.519825169905516</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102.07482731066465</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98.195153827483963</v>
      </c>
      <c r="CW25" s="215">
        <f>'Quarterly data'!CX21</f>
        <v>100.22630907721391</v>
      </c>
      <c r="CX25" s="215">
        <f>'Quarterly data'!CY21</f>
        <v>101.23800705475234</v>
      </c>
      <c r="CY25" s="215">
        <f>'Quarterly data'!CZ21</f>
        <v>96.418667769612412</v>
      </c>
      <c r="CZ25" s="215">
        <f>'Quarterly data'!DA21</f>
        <v>98.753016684939311</v>
      </c>
      <c r="DA25" s="215">
        <f>'Quarterly data'!DB21</f>
        <v>107.66233433847725</v>
      </c>
      <c r="DB25" s="215">
        <f>'Quarterly data'!DC21</f>
        <v>115.37250222824169</v>
      </c>
      <c r="DC25" s="215">
        <f>'Quarterly data'!DD21</f>
        <v>116.875219931061</v>
      </c>
      <c r="DD25" s="215">
        <f>'Quarterly data'!DE21</f>
        <v>115.17119935581673</v>
      </c>
      <c r="DE25" s="215">
        <f>'Quarterly data'!DF21</f>
        <v>112.88303298654706</v>
      </c>
      <c r="DF25" s="215">
        <f>'Quarterly data'!DG21</f>
        <v>113.48023059596764</v>
      </c>
      <c r="DG25" s="215">
        <f>'Quarterly data'!DH21</f>
        <v>114.01804778847674</v>
      </c>
      <c r="DH25" s="215">
        <f>'Quarterly data'!DI21</f>
        <v>111.98384498648194</v>
      </c>
      <c r="DI25" s="215">
        <f>'Quarterly data'!DJ21</f>
        <v>111.70321333532596</v>
      </c>
      <c r="DJ25" s="215">
        <f>'Quarterly data'!DK21</f>
        <v>112.21092810540202</v>
      </c>
      <c r="DK25" s="215">
        <f>'Quarterly data'!DL21</f>
        <v>112.21092810540202</v>
      </c>
      <c r="DL25" s="215">
        <f>'Quarterly data'!DM21</f>
        <v>112.21092810540202</v>
      </c>
      <c r="DM25" s="215">
        <f>'Quarterly data'!DN21</f>
        <v>112.21092810540202</v>
      </c>
      <c r="DN25" s="215">
        <f>'Quarterly data'!DO21</f>
        <v>112.27969352894173</v>
      </c>
    </row>
    <row r="26" spans="1:118" ht="14.4">
      <c r="A26" s="82" t="s">
        <v>488</v>
      </c>
      <c r="B26" s="215">
        <f>'Quarterly data'!C22</f>
        <v>102.89228894532596</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135.48549803268997</v>
      </c>
      <c r="BS26" s="215">
        <f>'Quarterly data'!BT22</f>
        <v>130.88056635516628</v>
      </c>
      <c r="BT26" s="215">
        <f>'Quarterly data'!BU22</f>
        <v>121.94094883814019</v>
      </c>
      <c r="BU26" s="215">
        <f>'Quarterly data'!BV22</f>
        <v>123.44749029846021</v>
      </c>
      <c r="BV26" s="215">
        <f>'Quarterly data'!BW22</f>
        <v>125.22171986866208</v>
      </c>
      <c r="BW26" s="215">
        <f>'Quarterly data'!BX22</f>
        <v>124.96033422764189</v>
      </c>
      <c r="BX26" s="215">
        <f>'Quarterly data'!BY22</f>
        <v>119.3579127724981</v>
      </c>
      <c r="BY26" s="215">
        <f>'Quarterly data'!BZ22</f>
        <v>119.51987718218852</v>
      </c>
      <c r="BZ26" s="215">
        <f>'Quarterly data'!CA22</f>
        <v>119.47768838102458</v>
      </c>
      <c r="CA26" s="215">
        <f>'Quarterly data'!CB22</f>
        <v>117.51548350809485</v>
      </c>
      <c r="CB26" s="215">
        <f>'Quarterly data'!CC22</f>
        <v>110.11992923633709</v>
      </c>
      <c r="CC26" s="215">
        <f>'Quarterly data'!CD22</f>
        <v>105.1782946574853</v>
      </c>
      <c r="CD26" s="215">
        <f>'Quarterly data'!CE22</f>
        <v>104.26418062522816</v>
      </c>
      <c r="CE26" s="215">
        <f>'Quarterly data'!CF22</f>
        <v>104.33069491561916</v>
      </c>
      <c r="CF26" s="215">
        <f>'Quarterly data'!CG22</f>
        <v>97.157685737760048</v>
      </c>
      <c r="CG26" s="215">
        <f>'Quarterly data'!CH22</f>
        <v>94.326001709287326</v>
      </c>
      <c r="CH26" s="215">
        <f>'Quarterly data'!CI22</f>
        <v>94.51823455304104</v>
      </c>
      <c r="CI26" s="215">
        <f>'Quarterly data'!CJ22</f>
        <v>100.56233512271704</v>
      </c>
      <c r="CJ26" s="215">
        <f>'Quarterly data'!CK22</f>
        <v>101.85071343370915</v>
      </c>
      <c r="CK26" s="215">
        <f>'Quarterly data'!CL22</f>
        <v>103.06871689053285</v>
      </c>
      <c r="CL26" s="215">
        <f>'Quarterly data'!CM22</f>
        <v>109.67782025622535</v>
      </c>
      <c r="CM26" s="215">
        <f>'Quarterly data'!CN22</f>
        <v>106.34231711914906</v>
      </c>
      <c r="CN26" s="215">
        <f>'Quarterly data'!CO22</f>
        <v>102.74066276550298</v>
      </c>
      <c r="CO26" s="215">
        <f>'Quarterly data'!CP22</f>
        <v>102.21912009879968</v>
      </c>
      <c r="CP26" s="215">
        <f>'Quarterly data'!CQ22</f>
        <v>110.23856480283747</v>
      </c>
      <c r="CQ26" s="215">
        <f>'Quarterly data'!CR22</f>
        <v>110.10384466194523</v>
      </c>
      <c r="CR26" s="215">
        <f>'Quarterly data'!CS22</f>
        <v>106.46462241030999</v>
      </c>
      <c r="CS26" s="215">
        <f>'Quarterly data'!CT22</f>
        <v>102.56832940646835</v>
      </c>
      <c r="CT26" s="215">
        <f>'Quarterly data'!CU22</f>
        <v>104.18465852130369</v>
      </c>
      <c r="CU26" s="215">
        <f>'Quarterly data'!CV22</f>
        <v>105.02532408291637</v>
      </c>
      <c r="CV26" s="215">
        <f>'Quarterly data'!CW22</f>
        <v>98.823664621896185</v>
      </c>
      <c r="CW26" s="215">
        <f>'Quarterly data'!CX22</f>
        <v>98.075578459905117</v>
      </c>
      <c r="CX26" s="215">
        <f>'Quarterly data'!CY22</f>
        <v>99.001956369663887</v>
      </c>
      <c r="CY26" s="215">
        <f>'Quarterly data'!CZ22</f>
        <v>91.314451735981592</v>
      </c>
      <c r="CZ26" s="215">
        <f>'Quarterly data'!DA22</f>
        <v>95.174587241853217</v>
      </c>
      <c r="DA26" s="215">
        <f>'Quarterly data'!DB22</f>
        <v>106.82334714434795</v>
      </c>
      <c r="DB26" s="215">
        <f>'Quarterly data'!DC22</f>
        <v>111.6060733308483</v>
      </c>
      <c r="DC26" s="215">
        <f>'Quarterly data'!DD22</f>
        <v>111.53240890967881</v>
      </c>
      <c r="DD26" s="215">
        <f>'Quarterly data'!DE22</f>
        <v>111.0829731510494</v>
      </c>
      <c r="DE26" s="215">
        <f>'Quarterly data'!DF22</f>
        <v>108.74257236965616</v>
      </c>
      <c r="DF26" s="215">
        <f>'Quarterly data'!DG22</f>
        <v>108.38019442746582</v>
      </c>
      <c r="DG26" s="215">
        <f>'Quarterly data'!DH22</f>
        <v>108.22188597490485</v>
      </c>
      <c r="DH26" s="215">
        <f>'Quarterly data'!DI22</f>
        <v>107.98689686563466</v>
      </c>
      <c r="DI26" s="215">
        <f>'Quarterly data'!DJ22</f>
        <v>106.35805130295658</v>
      </c>
      <c r="DJ26" s="215">
        <f>'Quarterly data'!DK22</f>
        <v>105.7164691954097</v>
      </c>
      <c r="DK26" s="215">
        <f>'Quarterly data'!DL22</f>
        <v>105.7164691954097</v>
      </c>
      <c r="DL26" s="215">
        <f>'Quarterly data'!DM22</f>
        <v>105.7164691954097</v>
      </c>
      <c r="DM26" s="215">
        <f>'Quarterly data'!DN22</f>
        <v>105.7164691954097</v>
      </c>
      <c r="DN26" s="215">
        <f>'Quarterly data'!DO22</f>
        <v>105.7164691954097</v>
      </c>
    </row>
    <row r="27" spans="1:118" ht="14.4">
      <c r="A27" s="82" t="s">
        <v>489</v>
      </c>
      <c r="B27" s="215">
        <f>'Quarterly data'!C23</f>
        <v>64.70047674428568</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131.96215714740043</v>
      </c>
      <c r="CU27" s="215">
        <f>'Quarterly data'!CV23</f>
        <v>139.91577579847973</v>
      </c>
      <c r="CV27" s="215">
        <f>'Quarterly data'!CW23</f>
        <v>138.54121962170782</v>
      </c>
      <c r="CW27" s="215">
        <f>'Quarterly data'!CX23</f>
        <v>130.03396631524012</v>
      </c>
      <c r="CX27" s="215">
        <f>'Quarterly data'!CY23</f>
        <v>126.48930478480115</v>
      </c>
      <c r="CY27" s="215">
        <f>'Quarterly data'!CZ23</f>
        <v>122.98303542862307</v>
      </c>
      <c r="CZ27" s="215">
        <f>'Quarterly data'!DA23</f>
        <v>146.77429555000879</v>
      </c>
      <c r="DA27" s="215">
        <f>'Quarterly data'!DB23</f>
        <v>163.13269451657544</v>
      </c>
      <c r="DB27" s="215">
        <f>'Quarterly data'!DC23</f>
        <v>190.48372522572916</v>
      </c>
      <c r="DC27" s="215">
        <f>'Quarterly data'!DD23</f>
        <v>188.71494656053645</v>
      </c>
      <c r="DD27" s="215">
        <f>'Quarterly data'!DE23</f>
        <v>182.73199134688485</v>
      </c>
      <c r="DE27" s="215">
        <f>'Quarterly data'!DF23</f>
        <v>177.04100730512906</v>
      </c>
      <c r="DF27" s="215">
        <f>'Quarterly data'!DG23</f>
        <v>176.80923176646257</v>
      </c>
      <c r="DG27" s="215">
        <f>'Quarterly data'!DH23</f>
        <v>176.58212071825687</v>
      </c>
      <c r="DH27" s="215">
        <f>'Quarterly data'!DI23</f>
        <v>176.34724987633379</v>
      </c>
      <c r="DI27" s="215">
        <f>'Quarterly data'!DJ23</f>
        <v>176.13867515528224</v>
      </c>
      <c r="DJ27" s="215">
        <f>'Quarterly data'!DK23</f>
        <v>175.70189335465216</v>
      </c>
      <c r="DK27" s="215">
        <f>'Quarterly data'!DL23</f>
        <v>175.70189335465216</v>
      </c>
      <c r="DL27" s="215">
        <f>'Quarterly data'!DM23</f>
        <v>175.70189335465216</v>
      </c>
      <c r="DM27" s="215">
        <f>'Quarterly data'!DN23</f>
        <v>175.70189335465216</v>
      </c>
      <c r="DN27" s="215">
        <f>'Quarterly data'!DO23</f>
        <v>175.00812602379034</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f>'Quarterly data'!C24</f>
        <v>173.08722941080768</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222.74496969696975</v>
      </c>
      <c r="BS29" s="215">
        <f>'Quarterly data'!BT24</f>
        <v>183.16214430014438</v>
      </c>
      <c r="BT29" s="215">
        <f>'Quarterly data'!BU24</f>
        <v>182.11432385311113</v>
      </c>
      <c r="BU29" s="215">
        <f>'Quarterly data'!BV24</f>
        <v>162.54886363636371</v>
      </c>
      <c r="BV29" s="215">
        <f>'Quarterly data'!BW24</f>
        <v>154.76095238095246</v>
      </c>
      <c r="BW29" s="215">
        <f>'Quarterly data'!BX24</f>
        <v>147.74666666666673</v>
      </c>
      <c r="BX29" s="215">
        <f>'Quarterly data'!BY24</f>
        <v>135.61650793650801</v>
      </c>
      <c r="BY29" s="215">
        <f>'Quarterly data'!BZ24</f>
        <v>126.10460825977994</v>
      </c>
      <c r="BZ29" s="215">
        <f>'Quarterly data'!CA24</f>
        <v>175.78972431077696</v>
      </c>
      <c r="CA29" s="215">
        <f>'Quarterly data'!CB24</f>
        <v>213.71142857142857</v>
      </c>
      <c r="CB29" s="215">
        <f>'Quarterly data'!CC24</f>
        <v>208.36538239538243</v>
      </c>
      <c r="CC29" s="215">
        <f>'Quarterly data'!CD24</f>
        <v>213.52522544283411</v>
      </c>
      <c r="CD29" s="215">
        <f>'Quarterly data'!CE24</f>
        <v>176.95353535353539</v>
      </c>
      <c r="CE29" s="215">
        <f>'Quarterly data'!CF24</f>
        <v>160.96492784992788</v>
      </c>
      <c r="CF29" s="215">
        <f>'Quarterly data'!CG24</f>
        <v>153.24091630591633</v>
      </c>
      <c r="CG29" s="215">
        <f>'Quarterly data'!CH24</f>
        <v>150.87834130781502</v>
      </c>
      <c r="CH29" s="215">
        <f>'Quarterly data'!CI24</f>
        <v>150.73295055821373</v>
      </c>
      <c r="CI29" s="215">
        <f>'Quarterly data'!CJ24</f>
        <v>158.48509379509383</v>
      </c>
      <c r="CJ29" s="215">
        <f>'Quarterly data'!CK24</f>
        <v>173.58854209799861</v>
      </c>
      <c r="CK29" s="215">
        <f>'Quarterly data'!CL24</f>
        <v>175.43647759103646</v>
      </c>
      <c r="CL29" s="215">
        <f>'Quarterly data'!CM24</f>
        <v>164.2581858054227</v>
      </c>
      <c r="CM29" s="215">
        <f>'Quarterly data'!CN24</f>
        <v>150.39275119617227</v>
      </c>
      <c r="CN29" s="215">
        <f>'Quarterly data'!CO24</f>
        <v>151.99905797101454</v>
      </c>
      <c r="CO29" s="215">
        <f>'Quarterly data'!CP24</f>
        <v>143.06489177489183</v>
      </c>
      <c r="CP29" s="215">
        <f>'Quarterly data'!CQ24</f>
        <v>142.42767752715122</v>
      </c>
      <c r="CQ29" s="215">
        <f>'Quarterly data'!CR24</f>
        <v>140.62668831168835</v>
      </c>
      <c r="CR29" s="215">
        <f>'Quarterly data'!CS24</f>
        <v>128.65710072282158</v>
      </c>
      <c r="CS29" s="215">
        <f>'Quarterly data'!CT24</f>
        <v>137.80396739130438</v>
      </c>
      <c r="CT29" s="215">
        <f>'Quarterly data'!CU24</f>
        <v>132.1674436090226</v>
      </c>
      <c r="CU29" s="215">
        <f>'Quarterly data'!CV24</f>
        <v>131.39909090909094</v>
      </c>
      <c r="CV29" s="215">
        <f>'Quarterly data'!CW24</f>
        <v>137.39901875901879</v>
      </c>
      <c r="CW29" s="215">
        <f>'Quarterly data'!CX24</f>
        <v>148.89251716247145</v>
      </c>
      <c r="CX29" s="215">
        <f>'Quarterly data'!CY24</f>
        <v>152.56014885699099</v>
      </c>
      <c r="CY29" s="215">
        <f>'Quarterly data'!CZ24</f>
        <v>155.6367712842713</v>
      </c>
      <c r="CZ29" s="215">
        <f>'Quarterly data'!DA24</f>
        <v>162.26219753930283</v>
      </c>
      <c r="DA29" s="215">
        <f>'Quarterly data'!DB24</f>
        <v>157.05293939393943</v>
      </c>
      <c r="DB29" s="215">
        <f>'Quarterly data'!DC24</f>
        <v>163.003601</v>
      </c>
      <c r="DC29" s="215">
        <f>'Quarterly data'!DD24</f>
        <v>164.17599999999999</v>
      </c>
      <c r="DD29" s="215">
        <f>'Quarterly data'!DE24</f>
        <v>167.9785</v>
      </c>
      <c r="DE29" s="215">
        <f>'Quarterly data'!DF24</f>
        <v>171.98099999999999</v>
      </c>
      <c r="DF29" s="215">
        <f>'Quarterly data'!DG24</f>
        <v>174.249</v>
      </c>
      <c r="DG29" s="215">
        <f>'Quarterly data'!DH24</f>
        <v>175.31700000000001</v>
      </c>
      <c r="DH29" s="215">
        <f>'Quarterly data'!DI24</f>
        <v>176.55099999999999</v>
      </c>
      <c r="DI29" s="215">
        <f>'Quarterly data'!DJ24</f>
        <v>177.785</v>
      </c>
      <c r="DJ29" s="215">
        <f>'Quarterly data'!DK24</f>
        <v>180.38662500000001</v>
      </c>
      <c r="DK29" s="215">
        <f>'Quarterly data'!DL24</f>
        <v>180.38662500000001</v>
      </c>
      <c r="DL29" s="215">
        <f>'Quarterly data'!DM24</f>
        <v>180.38662500000001</v>
      </c>
      <c r="DM29" s="215">
        <f>'Quarterly data'!DN24</f>
        <v>180.38662500000001</v>
      </c>
      <c r="DN29" s="215">
        <f>'Quarterly data'!DO24</f>
        <v>180.38662500000001</v>
      </c>
    </row>
    <row r="30" spans="1:118" ht="14.4">
      <c r="A30" s="82" t="s">
        <v>491</v>
      </c>
      <c r="B30" s="215">
        <f>'Quarterly data'!C26</f>
        <v>93.163172403971373</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76.548340548340548</v>
      </c>
      <c r="BS30" s="215">
        <f>'Quarterly data'!BT26</f>
        <v>84.884199134199136</v>
      </c>
      <c r="BT30" s="215">
        <f>'Quarterly data'!BU26</f>
        <v>84.493552722385672</v>
      </c>
      <c r="BU30" s="215">
        <f>'Quarterly data'!BV26</f>
        <v>88.552536231884062</v>
      </c>
      <c r="BV30" s="215">
        <f>'Quarterly data'!BW26</f>
        <v>92.595238095238116</v>
      </c>
      <c r="BW30" s="215">
        <f>'Quarterly data'!BX26</f>
        <v>100.28863636363637</v>
      </c>
      <c r="BX30" s="215">
        <f>'Quarterly data'!BY26</f>
        <v>95.882034632034632</v>
      </c>
      <c r="BY30" s="215">
        <f>'Quarterly data'!BZ26</f>
        <v>101.6108695652174</v>
      </c>
      <c r="BZ30" s="215">
        <f>'Quarterly data'!CA26</f>
        <v>107.86507936507935</v>
      </c>
      <c r="CA30" s="215">
        <f>'Quarterly data'!CB26</f>
        <v>109.82395382395383</v>
      </c>
      <c r="CB30" s="215">
        <f>'Quarterly data'!CC26</f>
        <v>111.80699855699855</v>
      </c>
      <c r="CC30" s="215">
        <f>'Quarterly data'!CD26</f>
        <v>111.67776159767006</v>
      </c>
      <c r="CD30" s="215">
        <f>'Quarterly data'!CE26</f>
        <v>103.04888167388168</v>
      </c>
      <c r="CE30" s="215">
        <f>'Quarterly data'!CF26</f>
        <v>96.546969696969697</v>
      </c>
      <c r="CF30" s="215">
        <f>'Quarterly data'!CG26</f>
        <v>74.661435786435788</v>
      </c>
      <c r="CG30" s="215">
        <f>'Quarterly data'!CH26</f>
        <v>71.640909090909091</v>
      </c>
      <c r="CH30" s="215">
        <f>'Quarterly data'!CI26</f>
        <v>72.772546897546889</v>
      </c>
      <c r="CI30" s="215">
        <f>'Quarterly data'!CJ26</f>
        <v>73.475468975468971</v>
      </c>
      <c r="CJ30" s="215">
        <f>'Quarterly data'!CK26</f>
        <v>74.204658385093168</v>
      </c>
      <c r="CK30" s="215">
        <f>'Quarterly data'!CL26</f>
        <v>75.8611111111111</v>
      </c>
      <c r="CL30" s="215">
        <f>'Quarterly data'!CM26</f>
        <v>76.51992753623189</v>
      </c>
      <c r="CM30" s="215">
        <f>'Quarterly data'!CN26</f>
        <v>70.793181818181822</v>
      </c>
      <c r="CN30" s="215">
        <f>'Quarterly data'!CO26</f>
        <v>62.4445652173913</v>
      </c>
      <c r="CO30" s="215">
        <f>'Quarterly data'!CP26</f>
        <v>61.807215007215007</v>
      </c>
      <c r="CP30" s="215">
        <f>'Quarterly data'!CQ26</f>
        <v>65.972013366750204</v>
      </c>
      <c r="CQ30" s="215">
        <f>'Quarterly data'!CR26</f>
        <v>61.896284271284266</v>
      </c>
      <c r="CR30" s="215">
        <f>'Quarterly data'!CS26</f>
        <v>55.78025074764205</v>
      </c>
      <c r="CS30" s="215">
        <f>'Quarterly data'!CT26</f>
        <v>50.0015873015873</v>
      </c>
      <c r="CT30" s="215">
        <f>'Quarterly data'!CU26</f>
        <v>42.929520771626038</v>
      </c>
      <c r="CU30" s="215">
        <f>'Quarterly data'!CV26</f>
        <v>39.666666666666664</v>
      </c>
      <c r="CV30" s="215">
        <f>'Quarterly data'!CW26</f>
        <v>35.826515151515146</v>
      </c>
      <c r="CW30" s="215">
        <f>'Quarterly data'!CX26</f>
        <v>38.553467000835418</v>
      </c>
      <c r="CX30" s="215">
        <f>'Quarterly data'!CY26</f>
        <v>39.130439735702893</v>
      </c>
      <c r="CY30" s="215">
        <f>'Quarterly data'!CZ26</f>
        <v>26.726515151515155</v>
      </c>
      <c r="CZ30" s="215">
        <f>'Quarterly data'!DA26</f>
        <v>27.177489177489178</v>
      </c>
      <c r="DA30" s="215">
        <f>'Quarterly data'!DB26</f>
        <v>37.202272727272721</v>
      </c>
      <c r="DB30" s="215">
        <f>'Quarterly data'!DC26</f>
        <v>45</v>
      </c>
      <c r="DC30" s="215">
        <f>'Quarterly data'!DD26</f>
        <v>45</v>
      </c>
      <c r="DD30" s="215">
        <f>'Quarterly data'!DE26</f>
        <v>45</v>
      </c>
      <c r="DE30" s="215">
        <f>'Quarterly data'!DF26</f>
        <v>45</v>
      </c>
      <c r="DF30" s="215">
        <f>'Quarterly data'!DG26</f>
        <v>45</v>
      </c>
      <c r="DG30" s="215">
        <f>'Quarterly data'!DH26</f>
        <v>45</v>
      </c>
      <c r="DH30" s="215">
        <f>'Quarterly data'!DI26</f>
        <v>45</v>
      </c>
      <c r="DI30" s="215">
        <f>'Quarterly data'!DJ26</f>
        <v>45</v>
      </c>
      <c r="DJ30" s="215">
        <f>'Quarterly data'!DK26</f>
        <v>45</v>
      </c>
      <c r="DK30" s="215">
        <f>'Quarterly data'!DL26</f>
        <v>45</v>
      </c>
      <c r="DL30" s="215">
        <f>'Quarterly data'!DM26</f>
        <v>45</v>
      </c>
      <c r="DM30" s="215">
        <f>'Quarterly data'!DN26</f>
        <v>45</v>
      </c>
      <c r="DN30" s="215">
        <f>'Quarterly data'!DO26</f>
        <v>45</v>
      </c>
    </row>
    <row r="31" spans="1:118" ht="14.4">
      <c r="A31" s="82" t="s">
        <v>492</v>
      </c>
      <c r="B31" s="215">
        <f>'Quarterly data'!C27</f>
        <v>378.90571085611992</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1837.291667</v>
      </c>
      <c r="DC31" s="215">
        <f>'Quarterly data'!DD27</f>
        <v>1824.6</v>
      </c>
      <c r="DD31" s="215">
        <f>'Quarterly data'!DE27</f>
        <v>1828.1</v>
      </c>
      <c r="DE31" s="215">
        <f>'Quarterly data'!DF27</f>
        <v>1830.35</v>
      </c>
      <c r="DF31" s="215">
        <f>'Quarterly data'!DG27</f>
        <v>1832.5</v>
      </c>
      <c r="DG31" s="215">
        <f>'Quarterly data'!DH27</f>
        <v>1835.15</v>
      </c>
      <c r="DH31" s="215">
        <f>'Quarterly data'!DI27</f>
        <v>1837.6</v>
      </c>
      <c r="DI31" s="215">
        <f>'Quarterly data'!DJ27</f>
        <v>1842.35</v>
      </c>
      <c r="DJ31" s="215">
        <f>'Quarterly data'!DK27</f>
        <v>1857.4499999999998</v>
      </c>
      <c r="DK31" s="215">
        <f>'Quarterly data'!DL27</f>
        <v>1857.4499999999998</v>
      </c>
      <c r="DL31" s="215">
        <f>'Quarterly data'!DM27</f>
        <v>1857.4499999999998</v>
      </c>
      <c r="DM31" s="215">
        <f>'Quarterly data'!DN27</f>
        <v>1857.4499999999998</v>
      </c>
      <c r="DN31" s="215">
        <f>'Quarterly data'!DO27</f>
        <v>1876.15</v>
      </c>
    </row>
    <row r="32" spans="1:118" ht="14.4">
      <c r="A32" s="82" t="s">
        <v>493</v>
      </c>
      <c r="B32" s="215">
        <f>'Quarterly data'!C25</f>
        <v>14.598659515380831</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334.54178743961353</v>
      </c>
      <c r="BK32" s="215">
        <f>'Quarterly data'!BL25</f>
        <v>287.36580086580085</v>
      </c>
      <c r="BL32" s="215">
        <f>'Quarterly data'!BM25</f>
        <v>303.81818181818181</v>
      </c>
      <c r="BM32" s="215">
        <f>'Quarterly data'!BN25</f>
        <v>341.22313194052322</v>
      </c>
      <c r="BN32" s="215">
        <f>'Quarterly data'!BO25</f>
        <v>349.49913733609384</v>
      </c>
      <c r="BO32" s="215">
        <f>'Quarterly data'!BP25</f>
        <v>329.02020202020202</v>
      </c>
      <c r="BP32" s="215">
        <f>'Quarterly data'!BQ25</f>
        <v>358.86316581968754</v>
      </c>
      <c r="BQ32" s="215">
        <f>'Quarterly data'!BR25</f>
        <v>347.25974025974028</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f>'Quarterly data'!C28</f>
        <v>5711.6411757436135</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24097.49583</v>
      </c>
      <c r="DC33" s="215">
        <f>'Quarterly data'!DD28</f>
        <v>24413.333333333332</v>
      </c>
      <c r="DD33" s="215">
        <f>'Quarterly data'!DE28</f>
        <v>23606.666666666668</v>
      </c>
      <c r="DE33" s="215">
        <f>'Quarterly data'!DF28</f>
        <v>22970</v>
      </c>
      <c r="DF33" s="215">
        <f>'Quarterly data'!DG28</f>
        <v>22670</v>
      </c>
      <c r="DG33" s="215">
        <f>'Quarterly data'!DH28</f>
        <v>22572.5</v>
      </c>
      <c r="DH33" s="215">
        <f>'Quarterly data'!DI28</f>
        <v>22572.5</v>
      </c>
      <c r="DI33" s="215">
        <f>'Quarterly data'!DJ28</f>
        <v>22572.5</v>
      </c>
      <c r="DJ33" s="215">
        <f>'Quarterly data'!DK28</f>
        <v>22572.5</v>
      </c>
      <c r="DK33" s="215">
        <f>'Quarterly data'!DL28</f>
        <v>22572.5</v>
      </c>
      <c r="DL33" s="215">
        <f>'Quarterly data'!DM28</f>
        <v>22572.5</v>
      </c>
      <c r="DM33" s="215">
        <f>'Quarterly data'!DN28</f>
        <v>22572.5</v>
      </c>
      <c r="DN33" s="215">
        <f>'Quarterly data'!DO28</f>
        <v>22572.5</v>
      </c>
    </row>
    <row r="34" spans="1:118" ht="14.4">
      <c r="A34" s="81" t="s">
        <v>495</v>
      </c>
      <c r="B34" s="215">
        <f>'Quarterly data'!C30</f>
        <v>0</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f>'Quarterly data'!C31</f>
        <v>1.28742</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1.1232802173913032</v>
      </c>
      <c r="S35" s="215">
        <f>'Quarterly data'!T31</f>
        <v>1.0570016594516567</v>
      </c>
      <c r="T35" s="215">
        <f>'Quarterly data'!U31</f>
        <v>1.0485666666666666</v>
      </c>
      <c r="U35" s="215">
        <f>'Quarterly data'!V31</f>
        <v>1.0384898989898999</v>
      </c>
      <c r="V35" s="215">
        <f>'Quarterly data'!W31</f>
        <v>0.9871541752933064</v>
      </c>
      <c r="W35" s="215">
        <f>'Quarterly data'!X31</f>
        <v>0.93403181818181835</v>
      </c>
      <c r="X35" s="215">
        <f>'Quarterly data'!Y31</f>
        <v>0.90527598343685289</v>
      </c>
      <c r="Y35" s="215">
        <f>'Quarterly data'!Z31</f>
        <v>0.8696204146730464</v>
      </c>
      <c r="Z35" s="215">
        <f>'Quarterly data'!AA31</f>
        <v>0.92316984848484829</v>
      </c>
      <c r="AA35" s="215">
        <f>'Quarterly data'!AB31</f>
        <v>0.87311010101010111</v>
      </c>
      <c r="AB35" s="215">
        <f>'Quarterly data'!AC31</f>
        <v>0.89074708168642935</v>
      </c>
      <c r="AC35" s="215">
        <f>'Quarterly data'!AD31</f>
        <v>0.89551551017420561</v>
      </c>
      <c r="AD35" s="215">
        <f>'Quarterly data'!AE31</f>
        <v>0.87637378787878806</v>
      </c>
      <c r="AE35" s="215">
        <f>'Quarterly data'!AF31</f>
        <v>0.91942761904761905</v>
      </c>
      <c r="AF35" s="215">
        <f>'Quarterly data'!AG31</f>
        <v>0.98357897923332693</v>
      </c>
      <c r="AG35" s="215">
        <f>'Quarterly data'!AH31</f>
        <v>1.0002418668046913</v>
      </c>
      <c r="AH35" s="215">
        <f>'Quarterly data'!AI31</f>
        <v>1.0733779148629135</v>
      </c>
      <c r="AI35" s="215">
        <f>'Quarterly data'!AJ31</f>
        <v>1.1364073015873</v>
      </c>
      <c r="AJ35" s="215">
        <f>'Quarterly data'!AK31</f>
        <v>1.1244073342116832</v>
      </c>
      <c r="AK35" s="215">
        <f>'Quarterly data'!AL31</f>
        <v>1.1893160697032465</v>
      </c>
      <c r="AL35" s="215">
        <f>'Quarterly data'!AM31</f>
        <v>1.2507097550034501</v>
      </c>
      <c r="AM35" s="215">
        <f>'Quarterly data'!AN31</f>
        <v>1.20436520923521</v>
      </c>
      <c r="AN35" s="215">
        <f>'Quarterly data'!AO31</f>
        <v>1.22198787878788</v>
      </c>
      <c r="AO35" s="215">
        <f>'Quarterly data'!AP31</f>
        <v>1.29628796662275</v>
      </c>
      <c r="AP35" s="215">
        <f>'Quarterly data'!AQ31</f>
        <v>1.31114007936508</v>
      </c>
      <c r="AQ35" s="215">
        <f>'Quarterly data'!AR31</f>
        <v>1.25989227994228</v>
      </c>
      <c r="AR35" s="215">
        <f>'Quarterly data'!AS31</f>
        <v>1.2195344783236099</v>
      </c>
      <c r="AS35" s="215">
        <f>'Quarterly data'!AT31</f>
        <v>1.1885448773448768</v>
      </c>
      <c r="AT35" s="215">
        <f>'Quarterly data'!AU31</f>
        <v>1.2020495454545468</v>
      </c>
      <c r="AU35" s="215">
        <f>'Quarterly data'!AV31</f>
        <v>1.2563570707070699</v>
      </c>
      <c r="AV35" s="215">
        <f>'Quarterly data'!AW31</f>
        <v>1.2740799861973799</v>
      </c>
      <c r="AW35" s="215">
        <f>'Quarterly data'!AX31</f>
        <v>1.2901748006379601</v>
      </c>
      <c r="AX35" s="215">
        <f>'Quarterly data'!AY31</f>
        <v>1.3104899999999999</v>
      </c>
      <c r="AY35" s="215">
        <f>'Quarterly data'!AZ31</f>
        <v>1.3482015835042134</v>
      </c>
      <c r="AZ35" s="215">
        <f>'Quarterly data'!BA31</f>
        <v>1.3744839723320166</v>
      </c>
      <c r="BA35" s="215">
        <f>'Quarterly data'!BB31</f>
        <v>1.4493827681852867</v>
      </c>
      <c r="BB35" s="215">
        <f>'Quarterly data'!BC31</f>
        <v>1.4997605453026532</v>
      </c>
      <c r="BC35" s="215">
        <f>'Quarterly data'!BD31</f>
        <v>1.5620087301587298</v>
      </c>
      <c r="BD35" s="215">
        <f>'Quarterly data'!BE31</f>
        <v>1.5038192201518299</v>
      </c>
      <c r="BE35" s="215">
        <f>'Quarterly data'!BF31</f>
        <v>1.3167888509316767</v>
      </c>
      <c r="BF35" s="215">
        <f>'Quarterly data'!BG31</f>
        <v>1.3024394949494968</v>
      </c>
      <c r="BG35" s="215">
        <f>'Quarterly data'!BH31</f>
        <v>1.3619068181818168</v>
      </c>
      <c r="BH35" s="215">
        <f>'Quarterly data'!BI31</f>
        <v>1.4305777338603434</v>
      </c>
      <c r="BI35" s="215">
        <f>'Quarterly data'!BJ31</f>
        <v>1.4781476911976901</v>
      </c>
      <c r="BJ35" s="215">
        <f>'Quarterly data'!BK31</f>
        <v>1.38421072463768</v>
      </c>
      <c r="BK35" s="215">
        <f>'Quarterly data'!BL31</f>
        <v>1.2726511111111101</v>
      </c>
      <c r="BL35" s="215">
        <f>'Quarterly data'!BM31</f>
        <v>1.2910393939393934</v>
      </c>
      <c r="BM35" s="215">
        <f>'Quarterly data'!BN31</f>
        <v>1.35929648346822</v>
      </c>
      <c r="BN35" s="215">
        <f>'Quarterly data'!BO31</f>
        <v>1.3669263526570068</v>
      </c>
      <c r="BO35" s="215">
        <f>'Quarterly data'!BP31</f>
        <v>1.4392944976076567</v>
      </c>
      <c r="BP35" s="215">
        <f>'Quarterly data'!BQ31</f>
        <v>1.4125834368530032</v>
      </c>
      <c r="BQ35" s="215">
        <f>'Quarterly data'!BR31</f>
        <v>1.3480369408369401</v>
      </c>
      <c r="BR35" s="215">
        <f>'Quarterly data'!BS31</f>
        <v>1.3109986291486266</v>
      </c>
      <c r="BS35" s="215">
        <f>'Quarterly data'!BT31</f>
        <v>1.2825643882433366</v>
      </c>
      <c r="BT35" s="215">
        <f>'Quarterly data'!BU31</f>
        <v>1.2514703689064566</v>
      </c>
      <c r="BU35" s="215">
        <f>'Quarterly data'!BV31</f>
        <v>1.2973756535607801</v>
      </c>
      <c r="BV35" s="215">
        <f>'Quarterly data'!BW31</f>
        <v>1.3203565151515166</v>
      </c>
      <c r="BW35" s="215">
        <f>'Quarterly data'!BX31</f>
        <v>1.3065598484848502</v>
      </c>
      <c r="BX35" s="215">
        <f>'Quarterly data'!BY31</f>
        <v>1.3245845065562467</v>
      </c>
      <c r="BY35" s="215">
        <f>'Quarterly data'!BZ31</f>
        <v>1.3610487094547967</v>
      </c>
      <c r="BZ35" s="215">
        <f>'Quarterly data'!CA31</f>
        <v>1.36970836940837</v>
      </c>
      <c r="CA35" s="215">
        <f>'Quarterly data'!CB31</f>
        <v>1.3712341269841266</v>
      </c>
      <c r="CB35" s="215">
        <f>'Quarterly data'!CC31</f>
        <v>1.3252210929167434</v>
      </c>
      <c r="CC35" s="215">
        <f>'Quarterly data'!CD31</f>
        <v>1.2492090821256034</v>
      </c>
      <c r="CD35" s="215">
        <f>'Quarterly data'!CE31</f>
        <v>1.1269555050505033</v>
      </c>
      <c r="CE35" s="215">
        <f>'Quarterly data'!CF31</f>
        <v>1.1047359090909099</v>
      </c>
      <c r="CF35" s="215">
        <f>'Quarterly data'!CG31</f>
        <v>1.1118670681975034</v>
      </c>
      <c r="CG35" s="215">
        <f>'Quarterly data'!CH31</f>
        <v>1.0949424242424233</v>
      </c>
      <c r="CH35" s="215">
        <f>'Quarterly data'!CI31</f>
        <v>1.1017423015873034</v>
      </c>
      <c r="CI35" s="215">
        <f>'Quarterly data'!CJ31</f>
        <v>1.12930634920635</v>
      </c>
      <c r="CJ35" s="215">
        <f>'Quarterly data'!CK31</f>
        <v>1.1164117949683166</v>
      </c>
      <c r="CK35" s="215">
        <f>'Quarterly data'!CL31</f>
        <v>1.0789302308802335</v>
      </c>
      <c r="CL35" s="215">
        <f>'Quarterly data'!CM31</f>
        <v>1.0647251581027666</v>
      </c>
      <c r="CM35" s="215">
        <f>'Quarterly data'!CN31</f>
        <v>1.1003207070707066</v>
      </c>
      <c r="CN35" s="215">
        <f>'Quarterly data'!CO31</f>
        <v>1.1744151138716366</v>
      </c>
      <c r="CO35" s="215">
        <f>'Quarterly data'!CP31</f>
        <v>1.1776691387559801</v>
      </c>
      <c r="CP35" s="215">
        <f>'Quarterly data'!CQ31</f>
        <v>1.2294496825396835</v>
      </c>
      <c r="CQ35" s="215">
        <f>'Quarterly data'!CR31</f>
        <v>1.1922270995671</v>
      </c>
      <c r="CR35" s="215">
        <f>'Quarterly data'!CS31</f>
        <v>1.1631127931488801</v>
      </c>
      <c r="CS35" s="215">
        <f>'Quarterly data'!CT31</f>
        <v>1.1411705880313434</v>
      </c>
      <c r="CT35" s="215">
        <f>'Quarterly data'!CU31</f>
        <v>1.1356678427128435</v>
      </c>
      <c r="CU35" s="215">
        <f>'Quarterly data'!CV31</f>
        <v>1.1238746969696967</v>
      </c>
      <c r="CV35" s="215">
        <f>'Quarterly data'!CW31</f>
        <v>1.1116174446326632</v>
      </c>
      <c r="CW35" s="215">
        <f>'Quarterly data'!CX31</f>
        <v>1.1072322532781234</v>
      </c>
      <c r="CX35" s="215">
        <f>'Quarterly data'!CY31</f>
        <v>1.1022924242424232</v>
      </c>
      <c r="CY35" s="215">
        <f>'Quarterly data'!CZ31</f>
        <v>1.1006113636363635</v>
      </c>
      <c r="CZ35" s="215">
        <f>'Quarterly data'!DA31</f>
        <v>1.1694631877784032</v>
      </c>
      <c r="DA35" s="215">
        <f>'Quarterly data'!DB31</f>
        <v>1.1927604617604635</v>
      </c>
      <c r="DB35" s="215">
        <f>'Quarterly data'!DC31</f>
        <v>1.21231649540845</v>
      </c>
      <c r="DC35" s="215">
        <f>'Quarterly data'!DD31</f>
        <v>1.2163037387732807</v>
      </c>
      <c r="DD35" s="215">
        <f>'Quarterly data'!DE31</f>
        <v>1.2212411362669069</v>
      </c>
      <c r="DE35" s="215">
        <f>'Quarterly data'!DF31</f>
        <v>1.2238999515628013</v>
      </c>
      <c r="DF35" s="215">
        <f>'Quarterly data'!DG31</f>
        <v>1.2332836463816295</v>
      </c>
      <c r="DG35" s="215">
        <f>'Quarterly data'!DH31</f>
        <v>1.2342361082568767</v>
      </c>
      <c r="DH35" s="215">
        <f>'Quarterly data'!DI31</f>
        <v>1.2349995020092943</v>
      </c>
      <c r="DI35" s="215">
        <f>'Quarterly data'!DJ31</f>
        <v>1.2356318993590285</v>
      </c>
      <c r="DJ35" s="215">
        <f>'Quarterly data'!DK31</f>
        <v>1.2366820753695686</v>
      </c>
      <c r="DK35" s="215">
        <f>'Quarterly data'!DL31</f>
        <v>1.2372054325278423</v>
      </c>
      <c r="DL35" s="215">
        <f>'Quarterly data'!DM31</f>
        <v>1.2376775026903679</v>
      </c>
      <c r="DM35" s="215">
        <f>'Quarterly data'!DN31</f>
        <v>1.2380658085129204</v>
      </c>
      <c r="DN35" s="215">
        <f>'Quarterly data'!DO31</f>
        <v>1.2389443246342742</v>
      </c>
    </row>
    <row r="36" spans="1:118" ht="14.4">
      <c r="A36" s="82" t="s">
        <v>497</v>
      </c>
      <c r="B36" s="215">
        <f>'Quarterly data'!C32</f>
        <v>0.66990849614173964</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0.64853163840474104</v>
      </c>
      <c r="BS36" s="215">
        <f>'Quarterly data'!BT32</f>
        <v>0.6537204214614093</v>
      </c>
      <c r="BT36" s="215">
        <f>'Quarterly data'!BU32</f>
        <v>0.65837407910053214</v>
      </c>
      <c r="BU36" s="215">
        <f>'Quarterly data'!BV32</f>
        <v>0.65096491509012222</v>
      </c>
      <c r="BV36" s="215">
        <f>'Quarterly data'!BW32</f>
        <v>0.6571402890837571</v>
      </c>
      <c r="BW36" s="215">
        <f>'Quarterly data'!BX32</f>
        <v>0.66409612846670585</v>
      </c>
      <c r="BX36" s="215">
        <f>'Quarterly data'!BY32</f>
        <v>0.66005364900384966</v>
      </c>
      <c r="BY36" s="215">
        <f>'Quarterly data'!BZ32</f>
        <v>0.65106717195099939</v>
      </c>
      <c r="BZ36" s="215">
        <f>'Quarterly data'!CA32</f>
        <v>0.64897113912319637</v>
      </c>
      <c r="CA36" s="215">
        <f>'Quarterly data'!CB32</f>
        <v>0.64753009599700928</v>
      </c>
      <c r="CB36" s="215">
        <f>'Quarterly data'!CC32</f>
        <v>0.65702336978362197</v>
      </c>
      <c r="CC36" s="215">
        <f>'Quarterly data'!CD32</f>
        <v>0.68030314378008461</v>
      </c>
      <c r="CD36" s="215">
        <f>'Quarterly data'!CE32</f>
        <v>0.71130143925290679</v>
      </c>
      <c r="CE36" s="215">
        <f>'Quarterly data'!CF32</f>
        <v>0.71549029829055477</v>
      </c>
      <c r="CF36" s="215">
        <f>'Quarterly data'!CG32</f>
        <v>0.71350234705073934</v>
      </c>
      <c r="CG36" s="215">
        <f>'Quarterly data'!CH32</f>
        <v>0.71876172087263868</v>
      </c>
      <c r="CH36" s="215">
        <f>'Quarterly data'!CI32</f>
        <v>0.71943221969862003</v>
      </c>
      <c r="CI36" s="215">
        <f>'Quarterly data'!CJ32</f>
        <v>0.70959874465150641</v>
      </c>
      <c r="CJ36" s="215">
        <f>'Quarterly data'!CK32</f>
        <v>0.71625403520339415</v>
      </c>
      <c r="CK36" s="215">
        <f>'Quarterly data'!CL32</f>
        <v>0.73272923952396063</v>
      </c>
      <c r="CL36" s="215">
        <f>'Quarterly data'!CM32</f>
        <v>0.73862516661180388</v>
      </c>
      <c r="CM36" s="215">
        <f>'Quarterly data'!CN32</f>
        <v>0.7283038741895379</v>
      </c>
      <c r="CN36" s="215">
        <f>'Quarterly data'!CO32</f>
        <v>0.70976532649184831</v>
      </c>
      <c r="CO36" s="215">
        <f>'Quarterly data'!CP32</f>
        <v>0.70861228505764096</v>
      </c>
      <c r="CP36" s="215">
        <f>'Quarterly data'!CQ32</f>
        <v>0.69077457912902762</v>
      </c>
      <c r="CQ36" s="215">
        <f>'Quarterly data'!CR32</f>
        <v>0.69978026257832404</v>
      </c>
      <c r="CR36" s="215">
        <f>'Quarterly data'!CS32</f>
        <v>0.71402130470823388</v>
      </c>
      <c r="CS36" s="215">
        <f>'Quarterly data'!CT32</f>
        <v>0.72109721005797989</v>
      </c>
      <c r="CT36" s="215">
        <f>'Quarterly data'!CU32</f>
        <v>0.71813216457061024</v>
      </c>
      <c r="CU36" s="215">
        <f>'Quarterly data'!CV32</f>
        <v>0.72205390786036838</v>
      </c>
      <c r="CV36" s="215">
        <f>'Quarterly data'!CW32</f>
        <v>0.72770931107736081</v>
      </c>
      <c r="CW36" s="215">
        <f>'Quarterly data'!CX32</f>
        <v>0.7270550686787528</v>
      </c>
      <c r="CX36" s="215">
        <f>'Quarterly data'!CY32</f>
        <v>0.72783653875250975</v>
      </c>
      <c r="CY36" s="215">
        <f>'Quarterly data'!CZ32</f>
        <v>0.73052722673816284</v>
      </c>
      <c r="CZ36" s="215">
        <f>'Quarterly data'!DA32</f>
        <v>0.71174596112949684</v>
      </c>
      <c r="DA36" s="215">
        <f>'Quarterly data'!DB32</f>
        <v>0.70194869177675401</v>
      </c>
      <c r="DB36" s="215">
        <f>'Quarterly data'!DC32</f>
        <v>0.69425740205266673</v>
      </c>
      <c r="DC36" s="215">
        <f>'Quarterly data'!DD32</f>
        <v>0.69255693435718479</v>
      </c>
      <c r="DD36" s="215">
        <f>'Quarterly data'!DE32</f>
        <v>0.69089390841927212</v>
      </c>
      <c r="DE36" s="215">
        <f>'Quarterly data'!DF32</f>
        <v>0.68975307561132604</v>
      </c>
      <c r="DF36" s="215">
        <f>'Quarterly data'!DG32</f>
        <v>0.68741544945069244</v>
      </c>
      <c r="DG36" s="215">
        <f>'Quarterly data'!DH32</f>
        <v>0.68652377097675099</v>
      </c>
      <c r="DH36" s="215">
        <f>'Quarterly data'!DI32</f>
        <v>0.68562412960251873</v>
      </c>
      <c r="DI36" s="215">
        <f>'Quarterly data'!DJ32</f>
        <v>0.68476550032866113</v>
      </c>
      <c r="DJ36" s="215">
        <f>'Quarterly data'!DK32</f>
        <v>0.68358565988162034</v>
      </c>
      <c r="DK36" s="215">
        <f>'Quarterly data'!DL32</f>
        <v>0.68294411629895146</v>
      </c>
      <c r="DL36" s="215">
        <f>'Quarterly data'!DM32</f>
        <v>0.68240062523214318</v>
      </c>
      <c r="DM36" s="215">
        <f>'Quarterly data'!DN32</f>
        <v>0.68190659340852411</v>
      </c>
      <c r="DN36" s="215">
        <f>'Quarterly data'!DO32</f>
        <v>0.68125797398934118</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f>'Quarterly data'!C34</f>
        <v>6.6011333333333342</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0.46643333333333298</v>
      </c>
      <c r="BW38" s="215">
        <f>'Quarterly data'!BX34</f>
        <v>0.42380000000000001</v>
      </c>
      <c r="BX38" s="215">
        <f>'Quarterly data'!BY34</f>
        <v>0.39276666666666699</v>
      </c>
      <c r="BY38" s="215">
        <f>'Quarterly data'!BZ34</f>
        <v>0.35273333333333301</v>
      </c>
      <c r="BZ38" s="215">
        <f>'Quarterly data'!CA34</f>
        <v>0.33329999999999999</v>
      </c>
      <c r="CA38" s="215">
        <f>'Quarterly data'!CB34</f>
        <v>0.32373333333333298</v>
      </c>
      <c r="CB38" s="215">
        <f>'Quarterly data'!CC34</f>
        <v>0.32933333333333298</v>
      </c>
      <c r="CC38" s="215">
        <f>'Quarterly data'!CD34</f>
        <v>0.331133333333333</v>
      </c>
      <c r="CD38" s="215">
        <f>'Quarterly data'!CE34</f>
        <v>0.37793333333333301</v>
      </c>
      <c r="CE38" s="215">
        <f>'Quarterly data'!CF34</f>
        <v>0.42030000000000001</v>
      </c>
      <c r="CF38" s="215">
        <f>'Quarterly data'!CG34</f>
        <v>0.50616666666666699</v>
      </c>
      <c r="CG38" s="215">
        <f>'Quarterly data'!CH34</f>
        <v>0.63286666666666702</v>
      </c>
      <c r="CH38" s="215">
        <f>'Quarterly data'!CI34</f>
        <v>0.87560000000000004</v>
      </c>
      <c r="CI38" s="215">
        <f>'Quarterly data'!CJ34</f>
        <v>0.92400000000000004</v>
      </c>
      <c r="CJ38" s="215">
        <f>'Quarterly data'!CK34</f>
        <v>1.1479999999999999</v>
      </c>
      <c r="CK38" s="215">
        <f>'Quarterly data'!CL34</f>
        <v>1.27816666666667</v>
      </c>
      <c r="CL38" s="215">
        <f>'Quarterly data'!CM34</f>
        <v>1.3725000000000001</v>
      </c>
      <c r="CM38" s="215">
        <f>'Quarterly data'!CN34</f>
        <v>1.4245000000000001</v>
      </c>
      <c r="CN38" s="215">
        <f>'Quarterly data'!CO34</f>
        <v>1.46133333333333</v>
      </c>
      <c r="CO38" s="215">
        <f>'Quarterly data'!CP34</f>
        <v>1.6455</v>
      </c>
      <c r="CP38" s="215">
        <f>'Quarterly data'!CQ34</f>
        <v>2.1137666666666699</v>
      </c>
      <c r="CQ38" s="215">
        <f>'Quarterly data'!CR34</f>
        <v>2.49643333333333</v>
      </c>
      <c r="CR38" s="215">
        <f>'Quarterly data'!CS34</f>
        <v>2.5360999999999998</v>
      </c>
      <c r="CS38" s="215">
        <f>'Quarterly data'!CT34</f>
        <v>2.8134666666666699</v>
      </c>
      <c r="CT38" s="215">
        <f>'Quarterly data'!CU34</f>
        <v>2.7527666666666701</v>
      </c>
      <c r="CU38" s="215">
        <f>'Quarterly data'!CV34</f>
        <v>2.5008333333333299</v>
      </c>
      <c r="CV38" s="215">
        <f>'Quarterly data'!CW34</f>
        <v>2.1041666666666701</v>
      </c>
      <c r="CW38" s="215">
        <f>'Quarterly data'!CX34</f>
        <v>1.9238999999999999</v>
      </c>
      <c r="CX38" s="215">
        <f>'Quarterly data'!CY34</f>
        <v>1.49406666666667</v>
      </c>
      <c r="CY38" s="215">
        <f>'Quarterly data'!CZ34</f>
        <v>0.70716666666666705</v>
      </c>
      <c r="CZ38" s="215">
        <f>'Quarterly data'!DA34</f>
        <v>0.31063333333333298</v>
      </c>
      <c r="DA38" s="215">
        <f>'Quarterly data'!DB34</f>
        <v>0.25130000000000002</v>
      </c>
      <c r="DB38" s="215">
        <f>'Quarterly data'!DC34</f>
        <v>0.21730437499999999</v>
      </c>
      <c r="DC38" s="215">
        <f>'Quarterly data'!DD34</f>
        <v>0.25397986241217801</v>
      </c>
      <c r="DD38" s="215">
        <f>'Quarterly data'!DE34</f>
        <v>0.29065534982435598</v>
      </c>
      <c r="DE38" s="215">
        <f>'Quarterly data'!DF34</f>
        <v>0.327330837236534</v>
      </c>
      <c r="DF38" s="215">
        <f>'Quarterly data'!DG34</f>
        <v>0.36400632464871202</v>
      </c>
      <c r="DG38" s="215">
        <f>'Quarterly data'!DH34</f>
        <v>0.40068181206088999</v>
      </c>
      <c r="DH38" s="215">
        <f>'Quarterly data'!DI34</f>
        <v>0.43735729947306801</v>
      </c>
      <c r="DI38" s="215">
        <f>'Quarterly data'!DJ34</f>
        <v>0.47403278688524603</v>
      </c>
      <c r="DJ38" s="215">
        <f>'Quarterly data'!DK34</f>
        <v>0.47403278688524603</v>
      </c>
      <c r="DK38" s="215">
        <f>'Quarterly data'!DL34</f>
        <v>0.47403278688524603</v>
      </c>
      <c r="DL38" s="215">
        <f>'Quarterly data'!DM34</f>
        <v>0.47403278688524603</v>
      </c>
      <c r="DM38" s="215">
        <f>'Quarterly data'!DN34</f>
        <v>0.47403278688524603</v>
      </c>
      <c r="DN38" s="215">
        <f>'Quarterly data'!DO34</f>
        <v>0.47403278688524603</v>
      </c>
    </row>
    <row r="39" spans="1:118" ht="14.4">
      <c r="A39" s="82" t="s">
        <v>500</v>
      </c>
      <c r="B39" s="215">
        <f>'Quarterly data'!C35</f>
        <v>0</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0.21146666666666669</v>
      </c>
      <c r="BW39" s="215">
        <f>'Quarterly data'!BX35</f>
        <v>0.20680000000000001</v>
      </c>
      <c r="BX39" s="215">
        <f>'Quarterly data'!BY35</f>
        <v>0.22350000000000003</v>
      </c>
      <c r="BY39" s="215">
        <f>'Quarterly data'!BZ35</f>
        <v>0.2409</v>
      </c>
      <c r="BZ39" s="215">
        <f>'Quarterly data'!CA35</f>
        <v>0.29499999999999998</v>
      </c>
      <c r="CA39" s="215">
        <f>'Quarterly data'!CB35</f>
        <v>0.3</v>
      </c>
      <c r="CB39" s="215">
        <f>'Quarterly data'!CC35</f>
        <v>0.16500000000000001</v>
      </c>
      <c r="CC39" s="215">
        <f>'Quarterly data'!CD35</f>
        <v>8.1000000000000003E-2</v>
      </c>
      <c r="CD39" s="215">
        <f>'Quarterly data'!CE35</f>
        <v>4.5999999999999999E-2</v>
      </c>
      <c r="CE39" s="215">
        <f>'Quarterly data'!CF35</f>
        <v>-6.0000000000000001E-3</v>
      </c>
      <c r="CF39" s="215">
        <f>'Quarterly data'!CG35</f>
        <v>-2.8000000000000001E-2</v>
      </c>
      <c r="CG39" s="215">
        <f>'Quarterly data'!CH35</f>
        <v>-0.09</v>
      </c>
      <c r="CH39" s="215">
        <f>'Quarterly data'!CI35</f>
        <v>-0.188</v>
      </c>
      <c r="CI39" s="215">
        <f>'Quarterly data'!CJ35</f>
        <v>-0.25800000000000001</v>
      </c>
      <c r="CJ39" s="215">
        <f>'Quarterly data'!CK35</f>
        <v>-0.29799999999999999</v>
      </c>
      <c r="CK39" s="215">
        <f>'Quarterly data'!CL35</f>
        <v>-0.313</v>
      </c>
      <c r="CL39" s="215">
        <f>'Quarterly data'!CM35</f>
        <v>-0.32800000000000001</v>
      </c>
      <c r="CM39" s="215">
        <f>'Quarterly data'!CN35</f>
        <v>-0.33</v>
      </c>
      <c r="CN39" s="215">
        <f>'Quarterly data'!CO35</f>
        <v>-0.33</v>
      </c>
      <c r="CO39" s="215">
        <f>'Quarterly data'!CP35</f>
        <v>-0.32900000000000001</v>
      </c>
      <c r="CP39" s="215">
        <f>'Quarterly data'!CQ35</f>
        <v>-0.32800000000000001</v>
      </c>
      <c r="CQ39" s="215">
        <f>'Quarterly data'!CR35</f>
        <v>-0.32500000000000001</v>
      </c>
      <c r="CR39" s="215">
        <f>'Quarterly data'!CS35</f>
        <v>-0.32</v>
      </c>
      <c r="CS39" s="215">
        <f>'Quarterly data'!CT35</f>
        <v>-0.315</v>
      </c>
      <c r="CT39" s="215">
        <f>'Quarterly data'!CU35</f>
        <v>-0.309</v>
      </c>
      <c r="CU39" s="215">
        <f>'Quarterly data'!CV35</f>
        <v>-0.317</v>
      </c>
      <c r="CV39" s="215">
        <f>'Quarterly data'!CW35</f>
        <v>-0.39600000000000002</v>
      </c>
      <c r="CW39" s="215">
        <f>'Quarterly data'!CX35</f>
        <v>-0.40300000000000002</v>
      </c>
      <c r="CX39" s="215">
        <f>'Quarterly data'!CY35</f>
        <v>-0.40500000000000003</v>
      </c>
      <c r="CY39" s="215">
        <f>'Quarterly data'!CZ35</f>
        <v>-0.3</v>
      </c>
      <c r="CZ39" s="215">
        <f>'Quarterly data'!DA35</f>
        <v>-0.47099999999999997</v>
      </c>
      <c r="DA39" s="215">
        <f>'Quarterly data'!DB35</f>
        <v>-0.52300000000000002</v>
      </c>
      <c r="DB39" s="215">
        <f>'Quarterly data'!DC35</f>
        <v>-0.54248437500000324</v>
      </c>
      <c r="DC39" s="215">
        <f>'Quarterly data'!DD35</f>
        <v>-0.54000000000000625</v>
      </c>
      <c r="DD39" s="215">
        <f>'Quarterly data'!DE35</f>
        <v>-0.54000000000000625</v>
      </c>
      <c r="DE39" s="215">
        <f>'Quarterly data'!DF35</f>
        <v>-0.54500000000000171</v>
      </c>
      <c r="DF39" s="215">
        <f>'Quarterly data'!DG35</f>
        <v>-0.53499999999999659</v>
      </c>
      <c r="DG39" s="215">
        <f>'Quarterly data'!DH35</f>
        <v>-0.53499999999999659</v>
      </c>
      <c r="DH39" s="215">
        <f>'Quarterly data'!DI35</f>
        <v>-0.53000000000000114</v>
      </c>
      <c r="DI39" s="215">
        <f>'Quarterly data'!DJ35</f>
        <v>-0.51000000000000512</v>
      </c>
      <c r="DJ39" s="215">
        <f>'Quarterly data'!DK35</f>
        <v>-0.48499999999999943</v>
      </c>
      <c r="DK39" s="215">
        <f>'Quarterly data'!DL35</f>
        <v>-0.45999999999999375</v>
      </c>
      <c r="DL39" s="215">
        <f>'Quarterly data'!DM35</f>
        <v>-0.43500000000000227</v>
      </c>
      <c r="DM39" s="215">
        <f>'Quarterly data'!DN35</f>
        <v>-0.40999999999999659</v>
      </c>
      <c r="DN39" s="215">
        <f>'Quarterly data'!DO35</f>
        <v>-0.37000000000000455</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6">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3.7993011083629569E-2</v>
      </c>
      <c r="CV45" s="270">
        <f>'Quarterly data'!CW42</f>
        <v>2.0796326599059785E-2</v>
      </c>
      <c r="CW45" s="270">
        <f>'Quarterly data'!CX42</f>
        <v>3.8845437988986199E-3</v>
      </c>
      <c r="CX45" s="270">
        <f>'Quarterly data'!CY42</f>
        <v>-6.4875604048901137E-2</v>
      </c>
      <c r="CY45" s="270">
        <f>'Quarterly data'!CZ42</f>
        <v>-4.6442065040874662E-2</v>
      </c>
      <c r="CZ45" s="270">
        <f>'Quarterly data'!DA42</f>
        <v>-2.7645156879149018E-2</v>
      </c>
      <c r="DA45" s="270">
        <f>'Quarterly data'!DB42</f>
        <v>-8.4777166883911025E-3</v>
      </c>
      <c r="DB45" s="270">
        <f>'Quarterly data'!DC42</f>
        <v>4.1973781061631341E-2</v>
      </c>
      <c r="DC45" s="270">
        <f>'Quarterly data'!DD42</f>
        <v>4.134794502711344E-2</v>
      </c>
      <c r="DD45" s="270">
        <f>'Quarterly data'!DE42</f>
        <v>4.0722484885683696E-2</v>
      </c>
      <c r="DE45" s="270">
        <f>'Quarterly data'!DF42</f>
        <v>4.0097400411570519E-2</v>
      </c>
      <c r="DF45" s="270">
        <f>'Quarterly data'!DG42</f>
        <v>3.9214670043958448E-2</v>
      </c>
      <c r="DG45" s="270">
        <f>'Quarterly data'!DH42</f>
        <v>3.8752585922785104E-2</v>
      </c>
      <c r="DH45" s="270">
        <f>'Quarterly data'!DI42</f>
        <v>3.8290707266123374E-2</v>
      </c>
      <c r="DI45" s="270">
        <f>'Quarterly data'!DJ42</f>
        <v>3.7829033982615404E-2</v>
      </c>
      <c r="DJ45" s="270">
        <f>'Quarterly data'!DK42</f>
        <v>3.6462350940065828E-2</v>
      </c>
      <c r="DK45" s="270">
        <f>'Quarterly data'!DL42</f>
        <v>3.6596427095763287E-2</v>
      </c>
      <c r="DL45" s="270">
        <f>'Quarterly data'!DM42</f>
        <v>3.6730520595472917E-2</v>
      </c>
      <c r="DM45" s="270">
        <f>'Quarterly data'!DN42</f>
        <v>3.6864631441437909E-2</v>
      </c>
      <c r="DN45" s="270">
        <f>'Quarterly data'!DO42</f>
        <v>3.7365165409550739E-2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-2.1821718377379187E-2</v>
      </c>
      <c r="CV46" s="231">
        <f>'Quarterly data'!CW43</f>
        <v>-3.0602560444392378E-2</v>
      </c>
      <c r="CW46" s="231">
        <f>'Quarterly data'!CX43</f>
        <v>-3.9304579265322048E-2</v>
      </c>
      <c r="CX46" s="231">
        <f>'Quarterly data'!CY43</f>
        <v>-0.12974287583755445</v>
      </c>
      <c r="CY46" s="231">
        <f>'Quarterly data'!CZ43</f>
        <v>-8.5243120148076001E-2</v>
      </c>
      <c r="CZ46" s="231">
        <f>'Quarterly data'!DA43</f>
        <v>-3.8467912524401397E-2</v>
      </c>
      <c r="DA46" s="231">
        <f>'Quarterly data'!DB43</f>
        <v>1.0699100065628802E-2</v>
      </c>
      <c r="DB46" s="231">
        <f>'Quarterly data'!DC43</f>
        <v>0.17982910460586768</v>
      </c>
      <c r="DC46" s="231">
        <f>'Quarterly data'!DD43</f>
        <v>0.15735223698625486</v>
      </c>
      <c r="DD46" s="231">
        <f>'Quarterly data'!DE43</f>
        <v>0.13530357509238408</v>
      </c>
      <c r="DE46" s="231">
        <f>'Quarterly data'!DF43</f>
        <v>0.11367496119753612</v>
      </c>
      <c r="DF46" s="231">
        <f>'Quarterly data'!DG43</f>
        <v>6.0953461482198115E-2</v>
      </c>
      <c r="DG46" s="231">
        <f>'Quarterly data'!DH43</f>
        <v>6.0329804664046721E-2</v>
      </c>
      <c r="DH46" s="231">
        <f>'Quarterly data'!DI43</f>
        <v>5.9706514448052174E-2</v>
      </c>
      <c r="DI46" s="231">
        <f>'Quarterly data'!DJ43</f>
        <v>5.9083590618714862E-2</v>
      </c>
      <c r="DJ46" s="231">
        <f>'Quarterly data'!DK43</f>
        <v>5.951457602610552E-2</v>
      </c>
      <c r="DK46" s="231">
        <f>'Quarterly data'!DL43</f>
        <v>5.8152795113875798E-2</v>
      </c>
      <c r="DL46" s="231">
        <f>'Quarterly data'!DM43</f>
        <v>5.6792764481722109E-2</v>
      </c>
      <c r="DM46" s="231">
        <f>'Quarterly data'!DN43</f>
        <v>5.5434481880031701E-2</v>
      </c>
      <c r="DN46" s="231">
        <f>'Quarterly data'!DO43</f>
        <v>5.6657115598729949E-2</v>
      </c>
    </row>
    <row r="47" spans="1:118" ht="14.4">
      <c r="A47" s="97" t="s">
        <v>621</v>
      </c>
      <c r="B47" s="230">
        <f>'Quarterly data'!C42</f>
        <v>2.5419254519443581E-2</v>
      </c>
      <c r="C47" s="230">
        <f>'Quarterly data'!D42</f>
        <v>2.5791601097384736E-2</v>
      </c>
      <c r="D47" s="230">
        <f>'Quarterly data'!E42</f>
        <v>2.6164082880485676E-2</v>
      </c>
      <c r="E47" s="230">
        <f>'Quarterly data'!F42</f>
        <v>2.6536699917841619E-2</v>
      </c>
      <c r="F47" s="230">
        <f>'Quarterly data'!G42</f>
        <v>2.2120395382974958E-2</v>
      </c>
      <c r="G47" s="230">
        <f>'Quarterly data'!H42</f>
        <v>2.5656052846064939E-2</v>
      </c>
      <c r="H47" s="230">
        <f>'Quarterly data'!I42</f>
        <v>2.9203940643030148E-2</v>
      </c>
      <c r="I47" s="230">
        <f>'Quarterly data'!J42</f>
        <v>3.2764101080307029E-2</v>
      </c>
      <c r="J47" s="230">
        <f>'Quarterly data'!K42</f>
        <v>5.1369702980013664E-2</v>
      </c>
      <c r="K47" s="230">
        <f>'Quarterly data'!L42</f>
        <v>4.5126944137523453E-2</v>
      </c>
      <c r="L47" s="230">
        <f>'Quarterly data'!M42</f>
        <v>3.8921253167404933E-2</v>
      </c>
      <c r="M47" s="230">
        <f>'Quarterly data'!N42</f>
        <v>3.2752409970308261E-2</v>
      </c>
      <c r="N47" s="230">
        <f>'Quarterly data'!O42</f>
        <v>1.0655835328574548E-2</v>
      </c>
      <c r="O47" s="230">
        <f>'Quarterly data'!P42</f>
        <v>1.5125590408236477E-2</v>
      </c>
      <c r="P47" s="230">
        <f>'Quarterly data'!Q42</f>
        <v>1.9615113553122888E-2</v>
      </c>
      <c r="Q47" s="230">
        <f>'Quarterly data'!R42</f>
        <v>2.4124492190037889E-2</v>
      </c>
      <c r="R47" s="230">
        <f>'Quarterly data'!S42</f>
        <v>2.9203720495292681E-2</v>
      </c>
      <c r="S47" s="230">
        <f>'Quarterly data'!T42</f>
        <v>3.327047230573664E-2</v>
      </c>
      <c r="T47" s="230">
        <f>'Quarterly data'!U42</f>
        <v>3.7353293306330179E-2</v>
      </c>
      <c r="U47" s="230">
        <f>'Quarterly data'!V42</f>
        <v>4.1452246992188704E-2</v>
      </c>
      <c r="V47" s="230">
        <f>'Quarterly data'!W42</f>
        <v>6.7971657132197522E-2</v>
      </c>
      <c r="W47" s="230">
        <f>'Quarterly data'!X42</f>
        <v>5.7295853939159154E-2</v>
      </c>
      <c r="X47" s="230">
        <f>'Quarterly data'!Y42</f>
        <v>4.6726769658608468E-2</v>
      </c>
      <c r="Y47" s="230">
        <f>'Quarterly data'!Z42</f>
        <v>3.626333749247089E-2</v>
      </c>
      <c r="Z47" s="230">
        <f>'Quarterly data'!AA42</f>
        <v>8.1888436991069055E-3</v>
      </c>
      <c r="AA47" s="230">
        <f>'Quarterly data'!AB42</f>
        <v>9.6645812244145913E-3</v>
      </c>
      <c r="AB47" s="230">
        <f>'Quarterly data'!AC42</f>
        <v>1.1142478862142903E-2</v>
      </c>
      <c r="AC47" s="230">
        <f>'Quarterly data'!AD42</f>
        <v>1.2622539774158791E-2</v>
      </c>
      <c r="AD47" s="230">
        <f>'Quarterly data'!AE42</f>
        <v>1.5745976137673392E-2</v>
      </c>
      <c r="AE47" s="230">
        <f>'Quarterly data'!AF42</f>
        <v>1.611252141467686E-2</v>
      </c>
      <c r="AF47" s="230">
        <f>'Quarterly data'!AG42</f>
        <v>1.6479198964358049E-2</v>
      </c>
      <c r="AG47" s="230">
        <f>'Quarterly data'!AH42</f>
        <v>1.6846008834449314E-2</v>
      </c>
      <c r="AH47" s="230">
        <f>'Quarterly data'!AI42</f>
        <v>8.0524106859630375E-3</v>
      </c>
      <c r="AI47" s="230">
        <f>'Quarterly data'!AJ42</f>
        <v>1.4481659802575444E-2</v>
      </c>
      <c r="AJ47" s="230">
        <f>'Quarterly data'!AK42</f>
        <v>2.0951913973850825E-2</v>
      </c>
      <c r="AK47" s="230">
        <f>'Quarterly data'!AL42</f>
        <v>2.7463434725587856E-2</v>
      </c>
      <c r="AL47" s="230">
        <f>'Quarterly data'!AM42</f>
        <v>4.580092020447412E-2</v>
      </c>
      <c r="AM47" s="230">
        <f>'Quarterly data'!AN42</f>
        <v>4.4609771811191135E-2</v>
      </c>
      <c r="AN47" s="230">
        <f>'Quarterly data'!AO42</f>
        <v>4.3419980114452889E-2</v>
      </c>
      <c r="AO47" s="230">
        <f>'Quarterly data'!AP42</f>
        <v>4.2231543569006061E-2</v>
      </c>
      <c r="AP47" s="230">
        <f>'Quarterly data'!AQ42</f>
        <v>3.6918448235425456E-2</v>
      </c>
      <c r="AQ47" s="230">
        <f>'Quarterly data'!AR42</f>
        <v>3.8446761840703308E-2</v>
      </c>
      <c r="AR47" s="230">
        <f>'Quarterly data'!AS42</f>
        <v>3.9977328026673468E-2</v>
      </c>
      <c r="AS47" s="230">
        <f>'Quarterly data'!AT42</f>
        <v>4.1510150113413379E-2</v>
      </c>
      <c r="AT47" s="230">
        <f>'Quarterly data'!AU42</f>
        <v>4.5451808223664104E-2</v>
      </c>
      <c r="AU47" s="230">
        <f>'Quarterly data'!AV42</f>
        <v>4.5397766643062887E-2</v>
      </c>
      <c r="AV47" s="230">
        <f>'Quarterly data'!AW42</f>
        <v>4.5343727855983638E-2</v>
      </c>
      <c r="AW47" s="230">
        <f>'Quarterly data'!AX42</f>
        <v>4.5289691862282044E-2</v>
      </c>
      <c r="AX47" s="230">
        <f>'Quarterly data'!AY42</f>
        <v>5.7983769045486057E-2</v>
      </c>
      <c r="AY47" s="230">
        <f>'Quarterly data'!AZ42</f>
        <v>4.950521085613728E-2</v>
      </c>
      <c r="AZ47" s="230">
        <f>'Quarterly data'!BA42</f>
        <v>4.1094598840513273E-2</v>
      </c>
      <c r="BA47" s="230">
        <f>'Quarterly data'!BB42</f>
        <v>3.275138848592566E-2</v>
      </c>
      <c r="BB47" s="230">
        <f>'Quarterly data'!BC42</f>
        <v>2.578710783470016E-2</v>
      </c>
      <c r="BC47" s="230">
        <f>'Quarterly data'!BD42</f>
        <v>1.6607401948158452E-2</v>
      </c>
      <c r="BD47" s="230">
        <f>'Quarterly data'!BE42</f>
        <v>7.5098446863365274E-3</v>
      </c>
      <c r="BE47" s="230">
        <f>'Quarterly data'!BF42</f>
        <v>-1.5062990937685741E-3</v>
      </c>
      <c r="BF47" s="230">
        <f>'Quarterly data'!BG42</f>
        <v>-4.939112333987436E-2</v>
      </c>
      <c r="BG47" s="230">
        <f>'Quarterly data'!BH42</f>
        <v>-3.2335386653088299E-2</v>
      </c>
      <c r="BH47" s="230">
        <f>'Quarterly data'!BI42</f>
        <v>-1.497363751357667E-2</v>
      </c>
      <c r="BI47" s="230">
        <f>'Quarterly data'!BJ42</f>
        <v>2.6996145258294459E-3</v>
      </c>
      <c r="BJ47" s="230">
        <f>'Quarterly data'!BK42</f>
        <v>5.6258972018643993E-2</v>
      </c>
      <c r="BK47" s="230">
        <f>'Quarterly data'!BL42</f>
        <v>5.1055237403277672E-2</v>
      </c>
      <c r="BL47" s="230">
        <f>'Quarterly data'!BM42</f>
        <v>4.5877139354949935E-2</v>
      </c>
      <c r="BM47" s="230">
        <f>'Quarterly data'!BN42</f>
        <v>4.0724551573299503E-2</v>
      </c>
      <c r="BN47" s="230">
        <f>'Quarterly data'!BO42</f>
        <v>3.1401785423682674E-2</v>
      </c>
      <c r="BO47" s="230">
        <f>'Quarterly data'!BP42</f>
        <v>2.8733681355984819E-2</v>
      </c>
      <c r="BP47" s="230">
        <f>'Quarterly data'!BQ42</f>
        <v>2.6072479331134948E-2</v>
      </c>
      <c r="BQ47" s="230">
        <f>'Quarterly data'!BR42</f>
        <v>2.341816149443314E-2</v>
      </c>
      <c r="BR47" s="230">
        <f>'Quarterly data'!BS42</f>
        <v>1.4978180668034351E-2</v>
      </c>
      <c r="BS47" s="230">
        <f>'Quarterly data'!BT42</f>
        <v>1.6174473502929641E-2</v>
      </c>
      <c r="BT47" s="230">
        <f>'Quarterly data'!BU42</f>
        <v>1.7372176335176532E-2</v>
      </c>
      <c r="BU47" s="230">
        <f>'Quarterly data'!BV42</f>
        <v>1.8571290826653233E-2</v>
      </c>
      <c r="BV47" s="230">
        <f>'Quarterly data'!BW42</f>
        <v>1.9763438412057188E-2</v>
      </c>
      <c r="BW47" s="230">
        <f>'Quarterly data'!BX42</f>
        <v>2.0973904466979873E-2</v>
      </c>
      <c r="BX47" s="230">
        <f>'Quarterly data'!BY42</f>
        <v>2.2185807353244966E-2</v>
      </c>
      <c r="BY47" s="230">
        <f>'Quarterly data'!BZ42</f>
        <v>2.3399148776380899E-2</v>
      </c>
      <c r="BZ47" s="230">
        <f>'Quarterly data'!CA42</f>
        <v>2.7444725019243322E-2</v>
      </c>
      <c r="CA47" s="230">
        <f>'Quarterly data'!CB42</f>
        <v>2.6784741199374591E-2</v>
      </c>
      <c r="CB47" s="230">
        <f>'Quarterly data'!CC42</f>
        <v>2.6125181323132195E-2</v>
      </c>
      <c r="CC47" s="230">
        <f>'Quarterly data'!CD42</f>
        <v>2.5466045118193784E-2</v>
      </c>
      <c r="CD47" s="230">
        <f>'Quarterly data'!CE42</f>
        <v>2.4897783452788792E-2</v>
      </c>
      <c r="CE47" s="230">
        <f>'Quarterly data'!CF42</f>
        <v>5.0092597977151918E-2</v>
      </c>
      <c r="CF47" s="230">
        <f>'Quarterly data'!CG42</f>
        <v>4.4827387441892554E-2</v>
      </c>
      <c r="CG47" s="230">
        <f>'Quarterly data'!CH42</f>
        <v>3.9588576904151615E-2</v>
      </c>
      <c r="CH47" s="230">
        <f>'Quarterly data'!CI42</f>
        <v>2.4418666186793055E-2</v>
      </c>
      <c r="CI47" s="230">
        <f>'Quarterly data'!CJ42</f>
        <v>2.580208026746782E-2</v>
      </c>
      <c r="CJ47" s="230">
        <f>'Quarterly data'!CK42</f>
        <v>2.718736256333807E-2</v>
      </c>
      <c r="CK47" s="230">
        <f>'Quarterly data'!CL42</f>
        <v>2.8574515597313065E-2</v>
      </c>
      <c r="CL47" s="230">
        <f>'Quarterly data'!CM42</f>
        <v>3.0662490981569864E-2</v>
      </c>
      <c r="CM47" s="230">
        <f>'Quarterly data'!CN42</f>
        <v>3.1570585998146022E-2</v>
      </c>
      <c r="CN47" s="230">
        <f>'Quarterly data'!CO42</f>
        <v>3.2479481118118124E-2</v>
      </c>
      <c r="CO47" s="230">
        <f>'Quarterly data'!CP42</f>
        <v>3.3389177046440226E-2</v>
      </c>
      <c r="CP47" s="230">
        <f>'Quarterly data'!CQ42</f>
        <v>3.80628971448441E-2</v>
      </c>
      <c r="CQ47" s="230">
        <f>'Quarterly data'!CR42</f>
        <v>3.6481205893532778E-2</v>
      </c>
      <c r="CR47" s="230">
        <f>'Quarterly data'!CS42</f>
        <v>3.490192465728105E-2</v>
      </c>
      <c r="CS47" s="230">
        <f>'Quarterly data'!CT42</f>
        <v>3.3325049763960286E-2</v>
      </c>
      <c r="CT47" s="230">
        <f>'Quarterly data'!CU42</f>
        <v>5.5479396803946285E-2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0.26495576576258711</v>
      </c>
      <c r="C48" s="230">
        <f>'Quarterly data'!D43</f>
        <v>0.21855886813920372</v>
      </c>
      <c r="D48" s="230">
        <f>'Quarterly data'!E43</f>
        <v>0.17386374710543684</v>
      </c>
      <c r="E48" s="230">
        <f>'Quarterly data'!F43</f>
        <v>0.13080798375594269</v>
      </c>
      <c r="F48" s="230">
        <f>'Quarterly data'!G43</f>
        <v>2.4402922626607541E-2</v>
      </c>
      <c r="G48" s="230">
        <f>'Quarterly data'!H43</f>
        <v>2.5459982447670136E-2</v>
      </c>
      <c r="H48" s="230">
        <f>'Quarterly data'!I43</f>
        <v>2.6518133026519702E-2</v>
      </c>
      <c r="I48" s="230">
        <f>'Quarterly data'!J43</f>
        <v>2.7577375488687085E-2</v>
      </c>
      <c r="J48" s="230">
        <f>'Quarterly data'!K43</f>
        <v>3.608052366944875E-2</v>
      </c>
      <c r="K48" s="230">
        <f>'Quarterly data'!L43</f>
        <v>3.6456297151635245E-2</v>
      </c>
      <c r="L48" s="230">
        <f>'Quarterly data'!M43</f>
        <v>3.6832206922176459E-2</v>
      </c>
      <c r="M48" s="230">
        <f>'Quarterly data'!N43</f>
        <v>3.7208253030502368E-2</v>
      </c>
      <c r="N48" s="230">
        <f>'Quarterly data'!O43</f>
        <v>8.2050012889649263E-2</v>
      </c>
      <c r="O48" s="230">
        <f>'Quarterly data'!P43</f>
        <v>5.6413969449952764E-2</v>
      </c>
      <c r="P48" s="230">
        <f>'Quarterly data'!Q43</f>
        <v>3.1385297864988899E-2</v>
      </c>
      <c r="Q48" s="230">
        <f>'Quarterly data'!R43</f>
        <v>6.9496082164850334E-3</v>
      </c>
      <c r="R48" s="230">
        <f>'Quarterly data'!S43</f>
        <v>-0.11422108797283145</v>
      </c>
      <c r="S48" s="230">
        <f>'Quarterly data'!T43</f>
        <v>-7.4971721246650261E-2</v>
      </c>
      <c r="T48" s="230">
        <f>'Quarterly data'!U43</f>
        <v>-3.3983192786667442E-2</v>
      </c>
      <c r="U48" s="230">
        <f>'Quarterly data'!V43</f>
        <v>8.8215606514092521E-3</v>
      </c>
      <c r="V48" s="230">
        <f>'Quarterly data'!W43</f>
        <v>0.12220373491974135</v>
      </c>
      <c r="W48" s="230">
        <f>'Quarterly data'!X43</f>
        <v>0.11759159838462674</v>
      </c>
      <c r="X48" s="230">
        <f>'Quarterly data'!Y43</f>
        <v>0.11299841723413341</v>
      </c>
      <c r="Y48" s="230">
        <f>'Quarterly data'!Z43</f>
        <v>0.1084241135636706</v>
      </c>
      <c r="Z48" s="230">
        <f>'Quarterly data'!AA43</f>
        <v>8.3927985025448515E-2</v>
      </c>
      <c r="AA48" s="230">
        <f>'Quarterly data'!AB43</f>
        <v>9.1483022481707726E-2</v>
      </c>
      <c r="AB48" s="230">
        <f>'Quarterly data'!AC43</f>
        <v>9.9090718963062444E-2</v>
      </c>
      <c r="AC48" s="230">
        <f>'Quarterly data'!AD43</f>
        <v>0.10675144150580412</v>
      </c>
      <c r="AD48" s="230">
        <f>'Quarterly data'!AE43</f>
        <v>0.15175144875250293</v>
      </c>
      <c r="AE48" s="230">
        <f>'Quarterly data'!AF43</f>
        <v>0.13570770491057743</v>
      </c>
      <c r="AF48" s="230">
        <f>'Quarterly data'!AG43</f>
        <v>0.11988744827741053</v>
      </c>
      <c r="AG48" s="230">
        <f>'Quarterly data'!AH43</f>
        <v>0.10428756570603513</v>
      </c>
      <c r="AH48" s="230">
        <f>'Quarterly data'!AI43</f>
        <v>2.0430517675656668E-2</v>
      </c>
      <c r="AI48" s="230">
        <f>'Quarterly data'!AJ43</f>
        <v>4.923171767968329E-2</v>
      </c>
      <c r="AJ48" s="230">
        <f>'Quarterly data'!AK43</f>
        <v>7.8845818814461691E-2</v>
      </c>
      <c r="AK48" s="230">
        <f>'Quarterly data'!AL43</f>
        <v>0.10929576485484403</v>
      </c>
      <c r="AL48" s="230">
        <f>'Quarterly data'!AM43</f>
        <v>0.1938994191768611</v>
      </c>
      <c r="AM48" s="230">
        <f>'Quarterly data'!AN43</f>
        <v>0.19237329497226519</v>
      </c>
      <c r="AN48" s="230">
        <f>'Quarterly data'!AO43</f>
        <v>0.19084912156440353</v>
      </c>
      <c r="AO48" s="230">
        <f>'Quarterly data'!AP43</f>
        <v>0.18932689645963369</v>
      </c>
      <c r="AP48" s="230">
        <f>'Quarterly data'!AQ43</f>
        <v>0.22636218220188886</v>
      </c>
      <c r="AQ48" s="230">
        <f>'Quarterly data'!AR43</f>
        <v>0.19930000745626197</v>
      </c>
      <c r="AR48" s="230">
        <f>'Quarterly data'!AS43</f>
        <v>0.17283501461382086</v>
      </c>
      <c r="AS48" s="230">
        <f>'Quarterly data'!AT43</f>
        <v>0.14695402564180127</v>
      </c>
      <c r="AT48" s="230">
        <f>'Quarterly data'!AU43</f>
        <v>8.6210320915008996E-3</v>
      </c>
      <c r="AU48" s="230">
        <f>'Quarterly data'!AV43</f>
        <v>5.8746824124966922E-2</v>
      </c>
      <c r="AV48" s="230">
        <f>'Quarterly data'!AW43</f>
        <v>0.11136373516848554</v>
      </c>
      <c r="AW48" s="230">
        <f>'Quarterly data'!AX43</f>
        <v>0.16659556723436456</v>
      </c>
      <c r="AX48" s="230">
        <f>'Quarterly data'!AY43</f>
        <v>0.41952601216401042</v>
      </c>
      <c r="AY48" s="230">
        <f>'Quarterly data'!AZ43</f>
        <v>0.35626221554208554</v>
      </c>
      <c r="AZ48" s="230">
        <f>'Quarterly data'!BA43</f>
        <v>0.29581788677684323</v>
      </c>
      <c r="BA48" s="230">
        <f>'Quarterly data'!BB43</f>
        <v>0.23806737107961443</v>
      </c>
      <c r="BB48" s="230">
        <f>'Quarterly data'!BC43</f>
        <v>0.17516091632261219</v>
      </c>
      <c r="BC48" s="230">
        <f>'Quarterly data'!BD43</f>
        <v>0.12444698782928003</v>
      </c>
      <c r="BD48" s="230">
        <f>'Quarterly data'!BE43</f>
        <v>7.5921612841687691E-2</v>
      </c>
      <c r="BE48" s="230">
        <f>'Quarterly data'!BF43</f>
        <v>2.9490344595607895E-2</v>
      </c>
      <c r="BF48" s="230">
        <f>'Quarterly data'!BG43</f>
        <v>-0.13452041239745369</v>
      </c>
      <c r="BG48" s="230">
        <f>'Quarterly data'!BH43</f>
        <v>-9.5363333661192193E-2</v>
      </c>
      <c r="BH48" s="230">
        <f>'Quarterly data'!BI43</f>
        <v>-5.4434662807541737E-2</v>
      </c>
      <c r="BI48" s="230">
        <f>'Quarterly data'!BJ43</f>
        <v>-1.1654247314105639E-2</v>
      </c>
      <c r="BJ48" s="230">
        <f>'Quarterly data'!BK43</f>
        <v>0.10096626777980619</v>
      </c>
      <c r="BK48" s="230">
        <f>'Quarterly data'!BL43</f>
        <v>0.1009919360830183</v>
      </c>
      <c r="BL48" s="230">
        <f>'Quarterly data'!BM43</f>
        <v>0.1010176049846698</v>
      </c>
      <c r="BM48" s="230">
        <f>'Quarterly data'!BN43</f>
        <v>0.10104327448477508</v>
      </c>
      <c r="BN48" s="230">
        <f>'Quarterly data'!BO43</f>
        <v>7.3847030866160998E-2</v>
      </c>
      <c r="BO48" s="230">
        <f>'Quarterly data'!BP43</f>
        <v>6.7021627237393203E-2</v>
      </c>
      <c r="BP48" s="230">
        <f>'Quarterly data'!BQ43</f>
        <v>6.0239606076851138E-2</v>
      </c>
      <c r="BQ48" s="230">
        <f>'Quarterly data'!BR43</f>
        <v>5.3500691644277232E-2</v>
      </c>
      <c r="BR48" s="230">
        <f>'Quarterly data'!BS43</f>
        <v>7.9028795066415046E-3</v>
      </c>
      <c r="BS48" s="230">
        <f>'Quarterly data'!BT43</f>
        <v>2.7400958358163606E-2</v>
      </c>
      <c r="BT48" s="230">
        <f>'Quarterly data'!BU43</f>
        <v>4.7276231368597287E-2</v>
      </c>
      <c r="BU48" s="230">
        <f>'Quarterly data'!BV43</f>
        <v>6.7535995432913984E-2</v>
      </c>
      <c r="BV48" s="230">
        <f>'Quarterly data'!BW43</f>
        <v>0.1381896954325352</v>
      </c>
      <c r="BW48" s="230">
        <f>'Quarterly data'!BX43</f>
        <v>0.12560245026960157</v>
      </c>
      <c r="BX48" s="230">
        <f>'Quarterly data'!BY43</f>
        <v>0.11315440750977103</v>
      </c>
      <c r="BY48" s="230">
        <f>'Quarterly data'!BZ43</f>
        <v>0.10084402771301734</v>
      </c>
      <c r="BZ48" s="230">
        <f>'Quarterly data'!CA43</f>
        <v>0.10285010000711413</v>
      </c>
      <c r="CA48" s="230">
        <f>'Quarterly data'!CB43</f>
        <v>8.2106763568856558E-2</v>
      </c>
      <c r="CB48" s="230">
        <f>'Quarterly data'!CC43</f>
        <v>6.1753585327608808E-2</v>
      </c>
      <c r="CC48" s="230">
        <f>'Quarterly data'!CD43</f>
        <v>4.1783226858371124E-2</v>
      </c>
      <c r="CD48" s="230">
        <f>'Quarterly data'!CE43</f>
        <v>-2.7286321490019735E-2</v>
      </c>
      <c r="CE48" s="230">
        <f>'Quarterly data'!CF43</f>
        <v>-1.3483652597037455E-2</v>
      </c>
      <c r="CF48" s="230">
        <f>'Quarterly data'!CG43</f>
        <v>5.1487420642631237E-4</v>
      </c>
      <c r="CG48" s="230">
        <f>'Quarterly data'!CH43</f>
        <v>1.4712038116292578E-2</v>
      </c>
      <c r="CH48" s="230">
        <f>'Quarterly data'!CI43</f>
        <v>6.9719552590288017E-2</v>
      </c>
      <c r="CI48" s="230">
        <f>'Quarterly data'!CJ43</f>
        <v>5.8030130701747812E-2</v>
      </c>
      <c r="CJ48" s="230">
        <f>'Quarterly data'!CK43</f>
        <v>4.6468445642694298E-2</v>
      </c>
      <c r="CK48" s="230">
        <f>'Quarterly data'!CL43</f>
        <v>3.5033101561582888E-2</v>
      </c>
      <c r="CL48" s="230">
        <f>'Quarterly data'!CM43</f>
        <v>-1.3959637483653399E-2</v>
      </c>
      <c r="CM48" s="230">
        <f>'Quarterly data'!CN43</f>
        <v>-1.3564638996548277E-4</v>
      </c>
      <c r="CN48" s="230">
        <f>'Quarterly data'!CO43</f>
        <v>1.3882152926005214E-2</v>
      </c>
      <c r="CO48" s="230">
        <f>'Quarterly data'!CP43</f>
        <v>2.8096477597594104E-2</v>
      </c>
      <c r="CP48" s="230">
        <f>'Quarterly data'!CQ43</f>
        <v>0.10156406395523861</v>
      </c>
      <c r="CQ48" s="230">
        <f>'Quarterly data'!CR43</f>
        <v>7.7738915127026714E-2</v>
      </c>
      <c r="CR48" s="230">
        <f>'Quarterly data'!CS43</f>
        <v>5.4429067891577823E-2</v>
      </c>
      <c r="CS48" s="230">
        <f>'Quarterly data'!CT43</f>
        <v>3.1623377062205867E-2</v>
      </c>
      <c r="CT48" s="230">
        <f>'Quarterly data'!CU43</f>
        <v>-1.2961339080062497E-2</v>
      </c>
      <c r="CU48" s="230">
        <f>'Quarterly data'!CV45</f>
        <v>-2.9839845526729473E-2</v>
      </c>
      <c r="CV48" s="230">
        <f>'Quarterly data'!CW45</f>
        <v>-1.6956429995708028E-2</v>
      </c>
      <c r="CW48" s="230">
        <f>'Quarterly data'!CX45</f>
        <v>-6.8418225415568974E-3</v>
      </c>
      <c r="CX48" s="230">
        <f>'Quarterly data'!CY45</f>
        <v>-1.6336278909793257E-2</v>
      </c>
      <c r="CY48" s="230">
        <f>'Quarterly data'!CZ45</f>
        <v>-7.8295975838571976E-3</v>
      </c>
      <c r="CZ48" s="230">
        <f>'Quarterly data'!DA45</f>
        <v>4.7260215975076021E-2</v>
      </c>
      <c r="DA48" s="230">
        <f>'Quarterly data'!DB45</f>
        <v>7.0570604764566516E-2</v>
      </c>
      <c r="DB48" s="230">
        <f>'Quarterly data'!DC45</f>
        <v>9.4558486156463312E-2</v>
      </c>
      <c r="DC48" s="230">
        <f>'Quarterly data'!DD45</f>
        <v>0.10077417351207174</v>
      </c>
      <c r="DD48" s="230">
        <f>'Quarterly data'!DE45</f>
        <v>5.4105474905952737E-2</v>
      </c>
      <c r="DE48" s="230">
        <f>'Quarterly data'!DF45</f>
        <v>3.8006310106306715E-2</v>
      </c>
      <c r="DF48" s="230">
        <f>'Quarterly data'!DG45</f>
        <v>2.7463646171180894E-2</v>
      </c>
      <c r="DG48" s="230">
        <f>'Quarterly data'!DH45</f>
        <v>2.7427429686048145E-2</v>
      </c>
      <c r="DH48" s="230">
        <f>'Quarterly data'!DI45</f>
        <v>2.6156746652615373E-2</v>
      </c>
      <c r="DI48" s="230">
        <f>'Quarterly data'!DJ45</f>
        <v>2.5859848006738524E-2</v>
      </c>
      <c r="DJ48" s="230">
        <f>'Quarterly data'!DK45</f>
        <v>2.3355456345086099E-2</v>
      </c>
      <c r="DK48" s="230">
        <f>'Quarterly data'!DL45</f>
        <v>2.3367600740172478E-2</v>
      </c>
      <c r="DL48" s="230">
        <f>'Quarterly data'!DM45</f>
        <v>2.3356508994844923E-2</v>
      </c>
      <c r="DM48" s="230">
        <f>'Quarterly data'!DN45</f>
        <v>2.330724003532423E-2</v>
      </c>
      <c r="DN48" s="230">
        <f>'Quarterly data'!DO45</f>
        <v>2.3474385242650518E-2</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-1.1330893200060858E-2</v>
      </c>
      <c r="CV49" s="230">
        <f>'Quarterly data'!CW46</f>
        <v>-4.0261079329890785E-3</v>
      </c>
      <c r="CW49" s="230">
        <f>'Quarterly data'!CX46</f>
        <v>3.3326487664161204E-3</v>
      </c>
      <c r="CX49" s="230">
        <f>'Quarterly data'!CY46</f>
        <v>1.2777754082385052E-2</v>
      </c>
      <c r="CY49" s="230">
        <f>'Quarterly data'!CZ46</f>
        <v>1.9181853342169083E-2</v>
      </c>
      <c r="CZ49" s="230">
        <f>'Quarterly data'!DA46</f>
        <v>2.5626447653472172E-2</v>
      </c>
      <c r="DA49" s="230">
        <f>'Quarterly data'!DB46</f>
        <v>3.2111793078721772E-2</v>
      </c>
      <c r="DB49" s="230">
        <f>'Quarterly data'!DC46</f>
        <v>6.6039995744406485E-2</v>
      </c>
      <c r="DC49" s="230">
        <f>'Quarterly data'!DD46</f>
        <v>5.406177730792143E-2</v>
      </c>
      <c r="DD49" s="230">
        <f>'Quarterly data'!DE46</f>
        <v>4.2218148302869116E-2</v>
      </c>
      <c r="DE49" s="230">
        <f>'Quarterly data'!DF46</f>
        <v>3.0507596458026153E-2</v>
      </c>
      <c r="DF49" s="230">
        <f>'Quarterly data'!DG46</f>
        <v>-1.3617867045314495E-3</v>
      </c>
      <c r="DG49" s="230">
        <f>'Quarterly data'!DH46</f>
        <v>4.9615793289347037E-4</v>
      </c>
      <c r="DH49" s="230">
        <f>'Quarterly data'!DI46</f>
        <v>2.3575592358360906E-3</v>
      </c>
      <c r="DI49" s="230">
        <f>'Quarterly data'!DJ46</f>
        <v>4.2224236353460677E-3</v>
      </c>
      <c r="DJ49" s="230">
        <f>'Quarterly data'!DK46</f>
        <v>1.1180989096946458E-2</v>
      </c>
      <c r="DK49" s="230">
        <f>'Quarterly data'!DL46</f>
        <v>9.6934830532795276E-3</v>
      </c>
      <c r="DL49" s="230">
        <f>'Quarterly data'!DM46</f>
        <v>8.2081652175134603E-3</v>
      </c>
      <c r="DM49" s="230">
        <f>'Quarterly data'!DN46</f>
        <v>6.7250323706673628E-3</v>
      </c>
      <c r="DN49" s="230">
        <f>'Quarterly data'!DO46</f>
        <v>2.4392459064963481E-3</v>
      </c>
    </row>
    <row r="50" spans="1:118" ht="14.4">
      <c r="A50" s="97" t="s">
        <v>623</v>
      </c>
      <c r="B50" s="230">
        <f>'Quarterly data'!C45</f>
        <v>0.13418925428548117</v>
      </c>
      <c r="C50" s="230">
        <f>'Quarterly data'!D45</f>
        <v>0.15709674757987746</v>
      </c>
      <c r="D50" s="230">
        <f>'Quarterly data'!E45</f>
        <v>8.8492036809018695E-2</v>
      </c>
      <c r="E50" s="230">
        <f>'Quarterly data'!F45</f>
        <v>7.4641135781663093E-2</v>
      </c>
      <c r="F50" s="230">
        <f>'Quarterly data'!G45</f>
        <v>2.9118157522233998E-2</v>
      </c>
      <c r="G50" s="230">
        <f>'Quarterly data'!H45</f>
        <v>-3.668257609775713E-2</v>
      </c>
      <c r="H50" s="230">
        <f>'Quarterly data'!I45</f>
        <v>-9.2160642744142946E-3</v>
      </c>
      <c r="I50" s="230">
        <f>'Quarterly data'!J45</f>
        <v>-2.3247994056652427E-2</v>
      </c>
      <c r="J50" s="230">
        <f>'Quarterly data'!K45</f>
        <v>-6.051166061891583E-2</v>
      </c>
      <c r="K50" s="230">
        <f>'Quarterly data'!L45</f>
        <v>-6.3852612672782083E-2</v>
      </c>
      <c r="L50" s="230">
        <f>'Quarterly data'!M45</f>
        <v>-9.8585949413353621E-2</v>
      </c>
      <c r="M50" s="230">
        <f>'Quarterly data'!N45</f>
        <v>-8.5625872950248691E-2</v>
      </c>
      <c r="N50" s="230">
        <f>'Quarterly data'!O45</f>
        <v>-6.6759415766323341E-2</v>
      </c>
      <c r="O50" s="230">
        <f>'Quarterly data'!P45</f>
        <v>-4.3280142834686931E-2</v>
      </c>
      <c r="P50" s="230">
        <f>'Quarterly data'!Q45</f>
        <v>-1.4346685236622525E-2</v>
      </c>
      <c r="Q50" s="230">
        <f>'Quarterly data'!R45</f>
        <v>3.7397016691451984E-2</v>
      </c>
      <c r="R50" s="230">
        <f>'Quarterly data'!S45</f>
        <v>5.1424634546473509E-2</v>
      </c>
      <c r="S50" s="230">
        <f>'Quarterly data'!T45</f>
        <v>5.1142417506452867E-3</v>
      </c>
      <c r="T50" s="230">
        <f>'Quarterly data'!U45</f>
        <v>7.9832981606521875E-3</v>
      </c>
      <c r="U50" s="230">
        <f>'Quarterly data'!V45</f>
        <v>-3.6779665937046672E-2</v>
      </c>
      <c r="V50" s="230">
        <f>'Quarterly data'!W45</f>
        <v>-4.4524636711582272E-2</v>
      </c>
      <c r="W50" s="230">
        <f>'Quarterly data'!X45</f>
        <v>-3.5854708484953174E-2</v>
      </c>
      <c r="X50" s="230">
        <f>'Quarterly data'!Y45</f>
        <v>-6.0599911939324888E-2</v>
      </c>
      <c r="Y50" s="230">
        <f>'Quarterly data'!Z45</f>
        <v>-9.5481920450608937E-2</v>
      </c>
      <c r="Z50" s="230">
        <f>'Quarterly data'!AA45</f>
        <v>-4.1962022954365186E-2</v>
      </c>
      <c r="AA50" s="230">
        <f>'Quarterly data'!AB45</f>
        <v>-5.3165870135215926E-2</v>
      </c>
      <c r="AB50" s="230">
        <f>'Quarterly data'!AC45</f>
        <v>-2.0832860488276195E-2</v>
      </c>
      <c r="AC50" s="230">
        <f>'Quarterly data'!AD45</f>
        <v>1.0920870359135715E-2</v>
      </c>
      <c r="AD50" s="230">
        <f>'Quarterly data'!AE45</f>
        <v>-3.489646598097379E-2</v>
      </c>
      <c r="AE50" s="230">
        <f>'Quarterly data'!AF45</f>
        <v>4.7496782180242746E-2</v>
      </c>
      <c r="AF50" s="230">
        <f>'Quarterly data'!AG45</f>
        <v>9.3295057306200538E-2</v>
      </c>
      <c r="AG50" s="230">
        <f>'Quarterly data'!AH45</f>
        <v>9.9221838679512106E-2</v>
      </c>
      <c r="AH50" s="230">
        <f>'Quarterly data'!AI45</f>
        <v>0.18008191493371217</v>
      </c>
      <c r="AI50" s="230">
        <f>'Quarterly data'!AJ45</f>
        <v>0.17677416238977547</v>
      </c>
      <c r="AJ50" s="230">
        <f>'Quarterly data'!AK45</f>
        <v>0.10704398474467441</v>
      </c>
      <c r="AK50" s="230">
        <f>'Quarterly data'!AL45</f>
        <v>0.15489046161092399</v>
      </c>
      <c r="AL50" s="230">
        <f>'Quarterly data'!AM45</f>
        <v>0.13699450684155087</v>
      </c>
      <c r="AM50" s="230">
        <f>'Quarterly data'!AN45</f>
        <v>6.940794742701098E-2</v>
      </c>
      <c r="AN50" s="230">
        <f>'Quarterly data'!AO45</f>
        <v>8.7215856319478618E-2</v>
      </c>
      <c r="AO50" s="230">
        <f>'Quarterly data'!AP45</f>
        <v>8.6891839046322084E-2</v>
      </c>
      <c r="AP50" s="230">
        <f>'Quarterly data'!AQ45</f>
        <v>6.2342467535628089E-2</v>
      </c>
      <c r="AQ50" s="230">
        <f>'Quarterly data'!AR45</f>
        <v>5.8238761814663496E-2</v>
      </c>
      <c r="AR50" s="230">
        <f>'Quarterly data'!AS45</f>
        <v>1.9560545009428613E-2</v>
      </c>
      <c r="AS50" s="230">
        <f>'Quarterly data'!AT45</f>
        <v>-5.1270344434249958E-2</v>
      </c>
      <c r="AT50" s="230">
        <f>'Quarterly data'!AU45</f>
        <v>-5.0656997959270769E-2</v>
      </c>
      <c r="AU50" s="230">
        <f>'Quarterly data'!AV45</f>
        <v>1.2156557090508866E-2</v>
      </c>
      <c r="AV50" s="230">
        <f>'Quarterly data'!AW45</f>
        <v>4.883451256322912E-2</v>
      </c>
      <c r="AW50" s="230">
        <f>'Quarterly data'!AX45</f>
        <v>8.2906334569831597E-2</v>
      </c>
      <c r="AX50" s="230">
        <f>'Quarterly data'!AY45</f>
        <v>7.2678278699723292E-2</v>
      </c>
      <c r="AY50" s="230">
        <f>'Quarterly data'!AZ45</f>
        <v>5.9141540617074509E-2</v>
      </c>
      <c r="AZ50" s="230">
        <f>'Quarterly data'!BA45</f>
        <v>7.2693574086545448E-2</v>
      </c>
      <c r="BA50" s="230">
        <f>'Quarterly data'!BB45</f>
        <v>0.11294445019447816</v>
      </c>
      <c r="BB50" s="230">
        <f>'Quarterly data'!BC45</f>
        <v>0.16202877787033171</v>
      </c>
      <c r="BC50" s="230">
        <f>'Quarterly data'!BD45</f>
        <v>0.16230878929648579</v>
      </c>
      <c r="BD50" s="230">
        <f>'Quarterly data'!BE45</f>
        <v>9.760541070273128E-2</v>
      </c>
      <c r="BE50" s="230">
        <f>'Quarterly data'!BF45</f>
        <v>-4.562860979040502E-2</v>
      </c>
      <c r="BF50" s="230">
        <f>'Quarterly data'!BG45</f>
        <v>-0.10693760929650793</v>
      </c>
      <c r="BG50" s="230">
        <f>'Quarterly data'!BH45</f>
        <v>-9.7207918062819448E-2</v>
      </c>
      <c r="BH50" s="230">
        <f>'Quarterly data'!BI45</f>
        <v>-2.1971066431342775E-2</v>
      </c>
      <c r="BI50" s="230">
        <f>'Quarterly data'!BJ45</f>
        <v>0.10822957925275245</v>
      </c>
      <c r="BJ50" s="230">
        <f>'Quarterly data'!BK45</f>
        <v>8.5720288062241218E-2</v>
      </c>
      <c r="BK50" s="230">
        <f>'Quarterly data'!BL45</f>
        <v>7.5705665851134098E-5</v>
      </c>
      <c r="BL50" s="230">
        <f>'Quarterly data'!BM45</f>
        <v>-1.637291923868426E-2</v>
      </c>
      <c r="BM50" s="230">
        <f>'Quarterly data'!BN45</f>
        <v>-2.0382370642800015E-3</v>
      </c>
      <c r="BN50" s="230">
        <f>'Quarterly data'!BO45</f>
        <v>5.8329129902229979E-2</v>
      </c>
      <c r="BO50" s="230">
        <f>'Quarterly data'!BP45</f>
        <v>0.16083467004960073</v>
      </c>
      <c r="BP50" s="230">
        <f>'Quarterly data'!BQ45</f>
        <v>0.12668256722600491</v>
      </c>
      <c r="BQ50" s="230">
        <f>'Quarterly data'!BR45</f>
        <v>3.3236772989042741E-2</v>
      </c>
      <c r="BR50" s="230">
        <f>'Quarterly data'!BS45</f>
        <v>3.9094076760721177E-3</v>
      </c>
      <c r="BS50" s="230">
        <f>'Quarterly data'!BT45</f>
        <v>-5.3472502405377223E-2</v>
      </c>
      <c r="BT50" s="230">
        <f>'Quarterly data'!BU45</f>
        <v>-6.3031413464953501E-2</v>
      </c>
      <c r="BU50" s="230">
        <f>'Quarterly data'!BV45</f>
        <v>-4.2193102064546047E-3</v>
      </c>
      <c r="BV50" s="230">
        <f>'Quarterly data'!BW45</f>
        <v>7.3758311970647476E-3</v>
      </c>
      <c r="BW50" s="230">
        <f>'Quarterly data'!BX45</f>
        <v>7.2266011300631513E-3</v>
      </c>
      <c r="BX50" s="230">
        <f>'Quarterly data'!BY45</f>
        <v>2.3668203218783282E-2</v>
      </c>
      <c r="BY50" s="230">
        <f>'Quarterly data'!BZ45</f>
        <v>2.0325221048334677E-2</v>
      </c>
      <c r="BZ50" s="230">
        <f>'Quarterly data'!CA45</f>
        <v>2.4644749875548006E-2</v>
      </c>
      <c r="CA50" s="230">
        <f>'Quarterly data'!CB45</f>
        <v>4.2292828213780116E-2</v>
      </c>
      <c r="CB50" s="230">
        <f>'Quarterly data'!CC45</f>
        <v>6.04391678281782E-3</v>
      </c>
      <c r="CC50" s="230">
        <f>'Quarterly data'!CD45</f>
        <v>-6.5537363669762802E-2</v>
      </c>
      <c r="CD50" s="230">
        <f>'Quarterly data'!CE45</f>
        <v>-0.12987789431974991</v>
      </c>
      <c r="CE50" s="230">
        <f>'Quarterly data'!CF45</f>
        <v>-0.1400387495358269</v>
      </c>
      <c r="CF50" s="230">
        <f>'Quarterly data'!CG45</f>
        <v>-0.12043726601421351</v>
      </c>
      <c r="CG50" s="230">
        <f>'Quarterly data'!CH45</f>
        <v>-8.2344804993220611E-2</v>
      </c>
      <c r="CH50" s="230">
        <f>'Quarterly data'!CI45</f>
        <v>-1.9517783380919446E-2</v>
      </c>
      <c r="CI50" s="230">
        <f>'Quarterly data'!CJ45</f>
        <v>1.8613567367063676E-2</v>
      </c>
      <c r="CJ50" s="230">
        <f>'Quarterly data'!CK45</f>
        <v>2.0007626315361512E-2</v>
      </c>
      <c r="CK50" s="230">
        <f>'Quarterly data'!CL45</f>
        <v>1.7501775483065964E-4</v>
      </c>
      <c r="CL50" s="230">
        <f>'Quarterly data'!CM45</f>
        <v>-8.1123382069015863E-3</v>
      </c>
      <c r="CM50" s="230">
        <f>'Quarterly data'!CN45</f>
        <v>-1.0790214079836793E-2</v>
      </c>
      <c r="CN50" s="230">
        <f>'Quarterly data'!CO45</f>
        <v>3.900416439612036E-2</v>
      </c>
      <c r="CO50" s="230">
        <f>'Quarterly data'!CP45</f>
        <v>7.0583790244653319E-2</v>
      </c>
      <c r="CP50" s="230">
        <f>'Quarterly data'!CQ45</f>
        <v>0.12276145894469211</v>
      </c>
      <c r="CQ50" s="230">
        <f>'Quarterly data'!CR45</f>
        <v>6.6626957901496975E-2</v>
      </c>
      <c r="CR50" s="230">
        <f>'Quarterly data'!CS45</f>
        <v>5.3446053271351398E-4</v>
      </c>
      <c r="CS50" s="230">
        <f>'Quarterly data'!CT45</f>
        <v>-1.0338507755851633E-2</v>
      </c>
      <c r="CT50" s="230">
        <f>'Quarterly data'!CU45</f>
        <v>-4.4757261960101297E-2</v>
      </c>
      <c r="CU50" s="230">
        <f>'Quarterly data'!CV47</f>
        <v>1.1384884057668803E-2</v>
      </c>
      <c r="CV50" s="230">
        <f>'Quarterly data'!CW47</f>
        <v>-6.7263010213700037E-4</v>
      </c>
      <c r="CW50" s="230">
        <f>'Quarterly data'!CX47</f>
        <v>-1.3062890927726676E-2</v>
      </c>
      <c r="CX50" s="230">
        <f>'Quarterly data'!CY47</f>
        <v>-2.7068113652488415E-2</v>
      </c>
      <c r="CY50" s="230">
        <f>'Quarterly data'!CZ47</f>
        <v>-3.064803974807408E-2</v>
      </c>
      <c r="CZ50" s="230">
        <f>'Quarterly data'!DA47</f>
        <v>-2.7975098188254843E-2</v>
      </c>
      <c r="DA50" s="230">
        <f>'Quarterly data'!DB47</f>
        <v>-2.0461637031178807E-2</v>
      </c>
      <c r="DB50" s="230">
        <f>'Quarterly data'!DC47</f>
        <v>-5.0382622646590611E-3</v>
      </c>
      <c r="DC50" s="230">
        <f>'Quarterly data'!DD47</f>
        <v>3.3406565921328623E-3</v>
      </c>
      <c r="DD50" s="230">
        <f>'Quarterly data'!DE47</f>
        <v>8.2844711506240391E-3</v>
      </c>
      <c r="DE50" s="230">
        <f>'Quarterly data'!DF47</f>
        <v>9.2693504466864508E-3</v>
      </c>
      <c r="DF50" s="230">
        <f>'Quarterly data'!DG47</f>
        <v>4.0600251426108356E-3</v>
      </c>
      <c r="DG50" s="230">
        <f>'Quarterly data'!DH47</f>
        <v>1.3319780721137821E-3</v>
      </c>
      <c r="DH50" s="230">
        <f>'Quarterly data'!DI47</f>
        <v>-4.1913647039584778E-4</v>
      </c>
      <c r="DI50" s="230">
        <f>'Quarterly data'!DJ47</f>
        <v>-1.2218263075788557E-4</v>
      </c>
      <c r="DJ50" s="230">
        <f>'Quarterly data'!DK47</f>
        <v>3.2365994843774476E-3</v>
      </c>
      <c r="DK50" s="230">
        <f>'Quarterly data'!DL47</f>
        <v>7.177550328049437E-3</v>
      </c>
      <c r="DL50" s="230">
        <f>'Quarterly data'!DM47</f>
        <v>1.1639846210509031E-2</v>
      </c>
      <c r="DM50" s="230">
        <f>'Quarterly data'!DN47</f>
        <v>1.5742506345816754E-2</v>
      </c>
      <c r="DN50" s="230">
        <f>'Quarterly data'!DO47</f>
        <v>1.9556040050109441E-2</v>
      </c>
    </row>
    <row r="51" spans="1:118" ht="14.4">
      <c r="A51" s="97" t="s">
        <v>624</v>
      </c>
      <c r="B51" s="230">
        <f>'Quarterly data'!C46</f>
        <v>0.1002020720446308</v>
      </c>
      <c r="C51" s="230">
        <f>'Quarterly data'!D46</f>
        <v>7.5777496041909281E-2</v>
      </c>
      <c r="D51" s="230">
        <f>'Quarterly data'!E46</f>
        <v>5.1895147624529327E-2</v>
      </c>
      <c r="E51" s="230">
        <f>'Quarterly data'!F46</f>
        <v>2.8542989295739032E-2</v>
      </c>
      <c r="F51" s="230">
        <f>'Quarterly data'!G46</f>
        <v>-2.0695542160728667E-2</v>
      </c>
      <c r="G51" s="230">
        <f>'Quarterly data'!H46</f>
        <v>-2.434231192138837E-2</v>
      </c>
      <c r="H51" s="230">
        <f>'Quarterly data'!I46</f>
        <v>-2.7975501707423064E-2</v>
      </c>
      <c r="I51" s="230">
        <f>'Quarterly data'!J46</f>
        <v>-3.1595162088439641E-2</v>
      </c>
      <c r="J51" s="230">
        <f>'Quarterly data'!K46</f>
        <v>-3.7847730402742336E-2</v>
      </c>
      <c r="K51" s="230">
        <f>'Quarterly data'!L46</f>
        <v>-4.4852511983408248E-2</v>
      </c>
      <c r="L51" s="230">
        <f>'Quarterly data'!M46</f>
        <v>-5.1806296475003094E-2</v>
      </c>
      <c r="M51" s="230">
        <f>'Quarterly data'!N46</f>
        <v>-5.8709455152928018E-2</v>
      </c>
      <c r="N51" s="230">
        <f>'Quarterly data'!O46</f>
        <v>-8.3199151067331278E-2</v>
      </c>
      <c r="O51" s="230">
        <f>'Quarterly data'!P46</f>
        <v>-7.3441355611057496E-2</v>
      </c>
      <c r="P51" s="230">
        <f>'Quarterly data'!Q46</f>
        <v>-6.3579704914818069E-2</v>
      </c>
      <c r="Q51" s="230">
        <f>'Quarterly data'!R46</f>
        <v>-5.3613093615120212E-2</v>
      </c>
      <c r="R51" s="230">
        <f>'Quarterly data'!S46</f>
        <v>-2.983898894240276E-2</v>
      </c>
      <c r="S51" s="230">
        <f>'Quarterly data'!T46</f>
        <v>-2.8645640300503553E-2</v>
      </c>
      <c r="T51" s="230">
        <f>'Quarterly data'!U46</f>
        <v>-2.7450823777536097E-2</v>
      </c>
      <c r="U51" s="230">
        <f>'Quarterly data'!V46</f>
        <v>-2.6254537567930381E-2</v>
      </c>
      <c r="V51" s="230">
        <f>'Quarterly data'!W46</f>
        <v>-1.2562425799139713E-2</v>
      </c>
      <c r="W51" s="230">
        <f>'Quarterly data'!X46</f>
        <v>-2.0734219162441666E-2</v>
      </c>
      <c r="X51" s="230">
        <f>'Quarterly data'!Y46</f>
        <v>-2.8838384750057358E-2</v>
      </c>
      <c r="Y51" s="230">
        <f>'Quarterly data'!Z46</f>
        <v>-3.687548223302075E-2</v>
      </c>
      <c r="Z51" s="230">
        <f>'Quarterly data'!AA46</f>
        <v>-7.4460075123460798E-2</v>
      </c>
      <c r="AA51" s="230">
        <f>'Quarterly data'!AB46</f>
        <v>-6.2689122236330136E-2</v>
      </c>
      <c r="AB51" s="230">
        <f>'Quarterly data'!AC46</f>
        <v>-5.0768467182770068E-2</v>
      </c>
      <c r="AC51" s="230">
        <f>'Quarterly data'!AD46</f>
        <v>-3.8696206060959734E-2</v>
      </c>
      <c r="AD51" s="230">
        <f>'Quarterly data'!AE46</f>
        <v>-4.2493072584548507E-2</v>
      </c>
      <c r="AE51" s="230">
        <f>'Quarterly data'!AF46</f>
        <v>-1.9755295700745128E-2</v>
      </c>
      <c r="AF51" s="230">
        <f>'Quarterly data'!AG46</f>
        <v>3.5224318432729427E-3</v>
      </c>
      <c r="AG51" s="230">
        <f>'Quarterly data'!AH46</f>
        <v>2.7352932176816769E-2</v>
      </c>
      <c r="AH51" s="230">
        <f>'Quarterly data'!AI46</f>
        <v>8.7047950921539149E-2</v>
      </c>
      <c r="AI51" s="230">
        <f>'Quarterly data'!AJ46</f>
        <v>8.8910469862013397E-2</v>
      </c>
      <c r="AJ51" s="230">
        <f>'Quarterly data'!AK46</f>
        <v>9.0776179992720377E-2</v>
      </c>
      <c r="AK51" s="230">
        <f>'Quarterly data'!AL46</f>
        <v>9.2645086781360464E-2</v>
      </c>
      <c r="AL51" s="230">
        <f>'Quarterly data'!AM46</f>
        <v>0.11209653358202304</v>
      </c>
      <c r="AM51" s="230">
        <f>'Quarterly data'!AN46</f>
        <v>0.10281902520774809</v>
      </c>
      <c r="AN51" s="230">
        <f>'Quarterly data'!AO46</f>
        <v>9.3618913137692952E-2</v>
      </c>
      <c r="AO51" s="230">
        <f>'Quarterly data'!AP46</f>
        <v>8.4495551704112645E-2</v>
      </c>
      <c r="AP51" s="230">
        <f>'Quarterly data'!AQ46</f>
        <v>5.818756392087851E-2</v>
      </c>
      <c r="AQ51" s="230">
        <f>'Quarterly data'!AR46</f>
        <v>6.05270711710197E-2</v>
      </c>
      <c r="AR51" s="230">
        <f>'Quarterly data'!AS46</f>
        <v>6.2871750750112851E-2</v>
      </c>
      <c r="AS51" s="230">
        <f>'Quarterly data'!AT46</f>
        <v>6.522161409346619E-2</v>
      </c>
      <c r="AT51" s="230">
        <f>'Quarterly data'!AU46</f>
        <v>6.2355710289702236E-2</v>
      </c>
      <c r="AU51" s="230">
        <f>'Quarterly data'!AV46</f>
        <v>6.8588387672878073E-2</v>
      </c>
      <c r="AV51" s="230">
        <f>'Quarterly data'!AW46</f>
        <v>7.4857631214626047E-2</v>
      </c>
      <c r="AW51" s="230">
        <f>'Quarterly data'!AX46</f>
        <v>8.1163655442969079E-2</v>
      </c>
      <c r="AX51" s="230">
        <f>'Quarterly data'!AY46</f>
        <v>8.853754102836095E-2</v>
      </c>
      <c r="AY51" s="230">
        <f>'Quarterly data'!AZ46</f>
        <v>9.366176026112423E-2</v>
      </c>
      <c r="AZ51" s="230">
        <f>'Quarterly data'!BA46</f>
        <v>9.8810101420560556E-2</v>
      </c>
      <c r="BA51" s="230">
        <f>'Quarterly data'!BB46</f>
        <v>0.10398267805906071</v>
      </c>
      <c r="BB51" s="230">
        <f>'Quarterly data'!BC46</f>
        <v>0.18912288499440041</v>
      </c>
      <c r="BC51" s="230">
        <f>'Quarterly data'!BD46</f>
        <v>0.14099612343877976</v>
      </c>
      <c r="BD51" s="230">
        <f>'Quarterly data'!BE46</f>
        <v>9.4817171657118976E-2</v>
      </c>
      <c r="BE51" s="230">
        <f>'Quarterly data'!BF46</f>
        <v>5.0507196941941238E-2</v>
      </c>
      <c r="BF51" s="230">
        <f>'Quarterly data'!BG46</f>
        <v>-9.7422106835123798E-2</v>
      </c>
      <c r="BG51" s="230">
        <f>'Quarterly data'!BH46</f>
        <v>-6.7470070533462032E-2</v>
      </c>
      <c r="BH51" s="230">
        <f>'Quarterly data'!BI46</f>
        <v>-3.6524076274919201E-2</v>
      </c>
      <c r="BI51" s="230">
        <f>'Quarterly data'!BJ46</f>
        <v>-4.551139576901498E-3</v>
      </c>
      <c r="BJ51" s="230">
        <f>'Quarterly data'!BK46</f>
        <v>7.0621106597980127E-2</v>
      </c>
      <c r="BK51" s="230">
        <f>'Quarterly data'!BL46</f>
        <v>7.693750265197917E-2</v>
      </c>
      <c r="BL51" s="230">
        <f>'Quarterly data'!BM46</f>
        <v>8.3291163858761841E-2</v>
      </c>
      <c r="BM51" s="230">
        <f>'Quarterly data'!BN46</f>
        <v>8.9682310073385146E-2</v>
      </c>
      <c r="BN51" s="230">
        <f>'Quarterly data'!BO46</f>
        <v>0.14205067730050941</v>
      </c>
      <c r="BO51" s="230">
        <f>'Quarterly data'!BP46</f>
        <v>0.11349571729054732</v>
      </c>
      <c r="BP51" s="230">
        <f>'Quarterly data'!BQ46</f>
        <v>8.5654723619712284E-2</v>
      </c>
      <c r="BQ51" s="230">
        <f>'Quarterly data'!BR46</f>
        <v>5.8509844820756267E-2</v>
      </c>
      <c r="BR51" s="230">
        <f>'Quarterly data'!BS46</f>
        <v>-4.2490253158332294E-3</v>
      </c>
      <c r="BS51" s="230">
        <f>'Quarterly data'!BT46</f>
        <v>-6.6810320765171008E-3</v>
      </c>
      <c r="BT51" s="230">
        <f>'Quarterly data'!BU46</f>
        <v>-9.107098941550049E-3</v>
      </c>
      <c r="BU51" s="230">
        <f>'Quarterly data'!BV46</f>
        <v>-1.1527240418441229E-2</v>
      </c>
      <c r="BV51" s="230">
        <f>'Quarterly data'!BW46</f>
        <v>-1.8103121626329009E-2</v>
      </c>
      <c r="BW51" s="230">
        <f>'Quarterly data'!BX46</f>
        <v>-1.7884710224904236E-2</v>
      </c>
      <c r="BX51" s="230">
        <f>'Quarterly data'!BY46</f>
        <v>-1.7666250240434236E-2</v>
      </c>
      <c r="BY51" s="230">
        <f>'Quarterly data'!BZ46</f>
        <v>-1.7447741662112437E-2</v>
      </c>
      <c r="BZ51" s="230">
        <f>'Quarterly data'!CA46</f>
        <v>1.0227613767846226E-2</v>
      </c>
      <c r="CA51" s="230">
        <f>'Quarterly data'!CB46</f>
        <v>-8.0218880932965905E-3</v>
      </c>
      <c r="CB51" s="230">
        <f>'Quarterly data'!CC46</f>
        <v>-2.594171739981813E-2</v>
      </c>
      <c r="CC51" s="230">
        <f>'Quarterly data'!CD46</f>
        <v>-4.3537829601576254E-2</v>
      </c>
      <c r="CD51" s="230">
        <f>'Quarterly data'!CE46</f>
        <v>-9.9275894741784054E-2</v>
      </c>
      <c r="CE51" s="230">
        <f>'Quarterly data'!CF46</f>
        <v>-8.9734191067528848E-2</v>
      </c>
      <c r="CF51" s="230">
        <f>'Quarterly data'!CG46</f>
        <v>-8.0091408596252439E-2</v>
      </c>
      <c r="CG51" s="230">
        <f>'Quarterly data'!CH46</f>
        <v>-7.0346476562863913E-2</v>
      </c>
      <c r="CH51" s="230">
        <f>'Quarterly data'!CI46</f>
        <v>-7.851130776046833E-2</v>
      </c>
      <c r="CI51" s="230">
        <f>'Quarterly data'!CJ46</f>
        <v>-5.7184318304954358E-2</v>
      </c>
      <c r="CJ51" s="230">
        <f>'Quarterly data'!CK46</f>
        <v>-3.5363735728801762E-2</v>
      </c>
      <c r="CK51" s="230">
        <f>'Quarterly data'!CL46</f>
        <v>-1.3038136283278802E-2</v>
      </c>
      <c r="CL51" s="230">
        <f>'Quarterly data'!CM46</f>
        <v>5.2042476078230357E-2</v>
      </c>
      <c r="CM51" s="230">
        <f>'Quarterly data'!CN46</f>
        <v>4.7351213284559768E-2</v>
      </c>
      <c r="CN51" s="230">
        <f>'Quarterly data'!CO46</f>
        <v>4.2680869747572563E-2</v>
      </c>
      <c r="CO51" s="230">
        <f>'Quarterly data'!CP46</f>
        <v>3.8031352184219193E-2</v>
      </c>
      <c r="CP51" s="230">
        <f>'Quarterly data'!CQ46</f>
        <v>3.9958329673735589E-2</v>
      </c>
      <c r="CQ51" s="230">
        <f>'Quarterly data'!CR46</f>
        <v>3.1202868283250876E-2</v>
      </c>
      <c r="CR51" s="230">
        <f>'Quarterly data'!CS46</f>
        <v>2.2521119561796081E-2</v>
      </c>
      <c r="CS51" s="230">
        <f>'Quarterly data'!CT46</f>
        <v>1.3912462918710072E-2</v>
      </c>
      <c r="CT51" s="230">
        <f>'Quarterly data'!CU46</f>
        <v>-1.858210287823089E-2</v>
      </c>
      <c r="CU51" s="230">
        <f>'Quarterly data'!CV48</f>
        <v>-8.8497636853045042E-2</v>
      </c>
      <c r="CV51" s="230">
        <f>'Quarterly data'!CW48</f>
        <v>-0.18278743064676747</v>
      </c>
      <c r="CW51" s="230">
        <f>'Quarterly data'!CX48</f>
        <v>-6.1095335181318051E-2</v>
      </c>
      <c r="CX51" s="230">
        <f>'Quarterly data'!CY48</f>
        <v>-0.18788092984753546</v>
      </c>
      <c r="CY51" s="230">
        <f>'Quarterly data'!CZ48</f>
        <v>-0.53385802163570995</v>
      </c>
      <c r="CZ51" s="230">
        <f>'Quarterly data'!DA48</f>
        <v>-0.29577734369292463</v>
      </c>
      <c r="DA51" s="230">
        <f>'Quarterly data'!DB48</f>
        <v>-0.27616544536149196</v>
      </c>
      <c r="DB51" s="230">
        <f>'Quarterly data'!DC48</f>
        <v>0.18668811949475464</v>
      </c>
      <c r="DC51" s="230">
        <f>'Quarterly data'!DD48</f>
        <v>0.97981810594714713</v>
      </c>
      <c r="DD51" s="230">
        <f>'Quarterly data'!DE48</f>
        <v>0.39421677196248794</v>
      </c>
      <c r="DE51" s="230">
        <f>'Quarterly data'!DF48</f>
        <v>0.30875674451578555</v>
      </c>
      <c r="DF51" s="230">
        <f>'Quarterly data'!DG48</f>
        <v>-3.7837726277539382E-2</v>
      </c>
      <c r="DG51" s="230">
        <f>'Quarterly data'!DH48</f>
        <v>-8.13738529554527E-2</v>
      </c>
      <c r="DH51" s="230">
        <f>'Quarterly data'!DI48</f>
        <v>-7.1967106928570293E-2</v>
      </c>
      <c r="DI51" s="230">
        <f>'Quarterly data'!DJ48</f>
        <v>-6.0235780956634059E-2</v>
      </c>
      <c r="DJ51" s="230">
        <f>'Quarterly data'!DK48</f>
        <v>0</v>
      </c>
      <c r="DK51" s="230">
        <f>'Quarterly data'!DL48</f>
        <v>0</v>
      </c>
      <c r="DL51" s="230">
        <f>'Quarterly data'!DM48</f>
        <v>0</v>
      </c>
      <c r="DM51" s="230">
        <f>'Quarterly data'!DN48</f>
        <v>0</v>
      </c>
      <c r="DN51" s="230">
        <f>'Quarterly data'!DO48</f>
        <v>0</v>
      </c>
    </row>
    <row r="52" spans="1:118" ht="14.4">
      <c r="A52" s="97" t="s">
        <v>625</v>
      </c>
      <c r="B52" s="230">
        <f>'Quarterly data'!C47</f>
        <v>3.3911166059478054E-2</v>
      </c>
      <c r="C52" s="230">
        <f>'Quarterly data'!D47</f>
        <v>4.1689927767126801E-2</v>
      </c>
      <c r="D52" s="230">
        <f>'Quarterly data'!E47</f>
        <v>4.6192315995651573E-2</v>
      </c>
      <c r="E52" s="230">
        <f>'Quarterly data'!F47</f>
        <v>4.515812621701671E-2</v>
      </c>
      <c r="F52" s="230">
        <f>'Quarterly data'!G47</f>
        <v>3.6251539515553689E-2</v>
      </c>
      <c r="G52" s="230">
        <f>'Quarterly data'!H47</f>
        <v>2.336247786769877E-2</v>
      </c>
      <c r="H52" s="230">
        <f>'Quarterly data'!I47</f>
        <v>7.3759672336153872E-3</v>
      </c>
      <c r="I52" s="230">
        <f>'Quarterly data'!J47</f>
        <v>-8.8084997848125735E-3</v>
      </c>
      <c r="J52" s="230">
        <f>'Quarterly data'!K47</f>
        <v>-2.616522382746644E-2</v>
      </c>
      <c r="K52" s="230">
        <f>'Quarterly data'!L47</f>
        <v>-3.6540338877236823E-2</v>
      </c>
      <c r="L52" s="230">
        <f>'Quarterly data'!M47</f>
        <v>-4.3241035488263545E-2</v>
      </c>
      <c r="M52" s="230">
        <f>'Quarterly data'!N47</f>
        <v>-4.6936904386378472E-2</v>
      </c>
      <c r="N52" s="230">
        <f>'Quarterly data'!O47</f>
        <v>-4.7819269379957514E-2</v>
      </c>
      <c r="O52" s="230">
        <f>'Quarterly data'!P47</f>
        <v>-4.7416989228883238E-2</v>
      </c>
      <c r="P52" s="230">
        <f>'Quarterly data'!Q47</f>
        <v>-4.476354792027764E-2</v>
      </c>
      <c r="Q52" s="230">
        <f>'Quarterly data'!R47</f>
        <v>-3.9158739013530709E-2</v>
      </c>
      <c r="R52" s="230">
        <f>'Quarterly data'!S47</f>
        <v>-2.784054590879418E-2</v>
      </c>
      <c r="S52" s="230">
        <f>'Quarterly data'!T47</f>
        <v>-1.6497651589736314E-2</v>
      </c>
      <c r="T52" s="230">
        <f>'Quarterly data'!U47</f>
        <v>-4.8744486810533014E-3</v>
      </c>
      <c r="U52" s="230">
        <f>'Quarterly data'!V47</f>
        <v>4.0484367262421774E-3</v>
      </c>
      <c r="V52" s="230">
        <f>'Quarterly data'!W47</f>
        <v>9.2514394929429106E-3</v>
      </c>
      <c r="W52" s="230">
        <f>'Quarterly data'!X47</f>
        <v>6.4271837905981784E-3</v>
      </c>
      <c r="X52" s="230">
        <f>'Quarterly data'!Y47</f>
        <v>-1.7351654823888323E-3</v>
      </c>
      <c r="Y52" s="230">
        <f>'Quarterly data'!Z47</f>
        <v>-1.2467069549630384E-2</v>
      </c>
      <c r="Z52" s="230">
        <f>'Quarterly data'!AA47</f>
        <v>-2.761728878868959E-2</v>
      </c>
      <c r="AA52" s="230">
        <f>'Quarterly data'!AB47</f>
        <v>-3.4334015129455553E-2</v>
      </c>
      <c r="AB52" s="230">
        <f>'Quarterly data'!AC47</f>
        <v>-3.6693898113761121E-2</v>
      </c>
      <c r="AC52" s="230">
        <f>'Quarterly data'!AD47</f>
        <v>-3.5078157821091485E-2</v>
      </c>
      <c r="AD52" s="230">
        <f>'Quarterly data'!AE47</f>
        <v>-2.8905805721998988E-2</v>
      </c>
      <c r="AE52" s="230">
        <f>'Quarterly data'!AF47</f>
        <v>-2.2882627242206233E-2</v>
      </c>
      <c r="AF52" s="230">
        <f>'Quarterly data'!AG47</f>
        <v>-1.5548209985796287E-2</v>
      </c>
      <c r="AG52" s="230">
        <f>'Quarterly data'!AH47</f>
        <v>-6.3187653234013453E-3</v>
      </c>
      <c r="AH52" s="230">
        <f>'Quarterly data'!AI47</f>
        <v>6.4789705245269953E-3</v>
      </c>
      <c r="AI52" s="230">
        <f>'Quarterly data'!AJ47</f>
        <v>2.1223447389347529E-2</v>
      </c>
      <c r="AJ52" s="230">
        <f>'Quarterly data'!AK47</f>
        <v>3.7339787633629988E-2</v>
      </c>
      <c r="AK52" s="230">
        <f>'Quarterly data'!AL47</f>
        <v>5.2062785422619218E-2</v>
      </c>
      <c r="AL52" s="230">
        <f>'Quarterly data'!AM47</f>
        <v>6.5687734274675003E-2</v>
      </c>
      <c r="AM52" s="230">
        <f>'Quarterly data'!AN47</f>
        <v>6.9417127612823773E-2</v>
      </c>
      <c r="AN52" s="230">
        <f>'Quarterly data'!AO47</f>
        <v>6.6800215805503091E-2</v>
      </c>
      <c r="AO52" s="230">
        <f>'Quarterly data'!AP47</f>
        <v>5.9959875056884139E-2</v>
      </c>
      <c r="AP52" s="230">
        <f>'Quarterly data'!AQ47</f>
        <v>4.774031860152439E-2</v>
      </c>
      <c r="AQ52" s="230">
        <f>'Quarterly data'!AR47</f>
        <v>4.0767947344746959E-2</v>
      </c>
      <c r="AR52" s="230">
        <f>'Quarterly data'!AS47</f>
        <v>3.5626197617103374E-2</v>
      </c>
      <c r="AS52" s="230">
        <f>'Quarterly data'!AT47</f>
        <v>3.1599027459097609E-2</v>
      </c>
      <c r="AT52" s="230">
        <f>'Quarterly data'!AU47</f>
        <v>2.7500979508579014E-2</v>
      </c>
      <c r="AU52" s="230">
        <f>'Quarterly data'!AV47</f>
        <v>2.2406199234595404E-2</v>
      </c>
      <c r="AV52" s="230">
        <f>'Quarterly data'!AW47</f>
        <v>1.7341103240102015E-2</v>
      </c>
      <c r="AW52" s="230">
        <f>'Quarterly data'!AX47</f>
        <v>1.4641319465535395E-2</v>
      </c>
      <c r="AX52" s="230">
        <f>'Quarterly data'!AY47</f>
        <v>1.5691194066215341E-2</v>
      </c>
      <c r="AY52" s="230">
        <f>'Quarterly data'!AZ47</f>
        <v>2.4327442087102552E-2</v>
      </c>
      <c r="AZ52" s="230">
        <f>'Quarterly data'!BA47</f>
        <v>3.7952689071838096E-2</v>
      </c>
      <c r="BA52" s="230">
        <f>'Quarterly data'!BB47</f>
        <v>5.2363773497423709E-2</v>
      </c>
      <c r="BB52" s="230">
        <f>'Quarterly data'!BC47</f>
        <v>7.0299063866760492E-2</v>
      </c>
      <c r="BC52" s="230">
        <f>'Quarterly data'!BD47</f>
        <v>6.9730774123378095E-2</v>
      </c>
      <c r="BD52" s="230">
        <f>'Quarterly data'!BE47</f>
        <v>5.7793486850454094E-2</v>
      </c>
      <c r="BE52" s="230">
        <f>'Quarterly data'!BF47</f>
        <v>3.7427139948233441E-2</v>
      </c>
      <c r="BF52" s="230">
        <f>'Quarterly data'!BG47</f>
        <v>2.1115981357868576E-3</v>
      </c>
      <c r="BG52" s="230">
        <f>'Quarterly data'!BH47</f>
        <v>-1.5993151345399713E-2</v>
      </c>
      <c r="BH52" s="230">
        <f>'Quarterly data'!BI47</f>
        <v>-2.4949230473344571E-2</v>
      </c>
      <c r="BI52" s="230">
        <f>'Quarterly data'!BJ47</f>
        <v>-2.303390001522717E-2</v>
      </c>
      <c r="BJ52" s="230">
        <f>'Quarterly data'!BK47</f>
        <v>-4.0203663262408252E-3</v>
      </c>
      <c r="BK52" s="230">
        <f>'Quarterly data'!BL47</f>
        <v>1.1975033587884088E-2</v>
      </c>
      <c r="BL52" s="230">
        <f>'Quarterly data'!BM47</f>
        <v>2.7493863291085184E-2</v>
      </c>
      <c r="BM52" s="230">
        <f>'Quarterly data'!BN47</f>
        <v>3.852693477809898E-2</v>
      </c>
      <c r="BN52" s="230">
        <f>'Quarterly data'!BO47</f>
        <v>4.3862161337812983E-2</v>
      </c>
      <c r="BO52" s="230">
        <f>'Quarterly data'!BP47</f>
        <v>4.4258328165546645E-2</v>
      </c>
      <c r="BP52" s="230">
        <f>'Quarterly data'!BQ47</f>
        <v>4.2164787524742481E-2</v>
      </c>
      <c r="BQ52" s="230">
        <f>'Quarterly data'!BR47</f>
        <v>3.9219092502459543E-2</v>
      </c>
      <c r="BR52" s="230">
        <f>'Quarterly data'!BS47</f>
        <v>3.690442351986041E-2</v>
      </c>
      <c r="BS52" s="230">
        <f>'Quarterly data'!BT47</f>
        <v>3.0686612415753826E-2</v>
      </c>
      <c r="BT52" s="230">
        <f>'Quarterly data'!BU47</f>
        <v>2.0684787162840283E-2</v>
      </c>
      <c r="BU52" s="230">
        <f>'Quarterly data'!BV47</f>
        <v>6.9328871181209058E-3</v>
      </c>
      <c r="BV52" s="230">
        <f>'Quarterly data'!BW47</f>
        <v>-1.5395906065153097E-2</v>
      </c>
      <c r="BW52" s="230">
        <f>'Quarterly data'!BX47</f>
        <v>-2.8379123828104237E-2</v>
      </c>
      <c r="BX52" s="230">
        <f>'Quarterly data'!BY47</f>
        <v>-3.5317477262887573E-2</v>
      </c>
      <c r="BY52" s="230">
        <f>'Quarterly data'!BZ47</f>
        <v>-3.4119794557671904E-2</v>
      </c>
      <c r="BZ52" s="230">
        <f>'Quarterly data'!CA47</f>
        <v>-1.7895733549976534E-2</v>
      </c>
      <c r="CA52" s="230">
        <f>'Quarterly data'!CB47</f>
        <v>-5.9190316856685254E-3</v>
      </c>
      <c r="CB52" s="230">
        <f>'Quarterly data'!CC47</f>
        <v>3.6600042705977141E-3</v>
      </c>
      <c r="CC52" s="230">
        <f>'Quarterly data'!CD47</f>
        <v>5.6548267014120768E-3</v>
      </c>
      <c r="CD52" s="230">
        <f>'Quarterly data'!CE47</f>
        <v>-5.6463799200970714E-3</v>
      </c>
      <c r="CE52" s="230">
        <f>'Quarterly data'!CF47</f>
        <v>-2.0882660380211585E-2</v>
      </c>
      <c r="CF52" s="230">
        <f>'Quarterly data'!CG47</f>
        <v>-3.8551304879771799E-2</v>
      </c>
      <c r="CG52" s="230">
        <f>'Quarterly data'!CH47</f>
        <v>-5.2741926994625501E-2</v>
      </c>
      <c r="CH52" s="230">
        <f>'Quarterly data'!CI47</f>
        <v>-6.2278918738194487E-2</v>
      </c>
      <c r="CI52" s="230">
        <f>'Quarterly data'!CJ47</f>
        <v>-5.9225096722427192E-2</v>
      </c>
      <c r="CJ52" s="230">
        <f>'Quarterly data'!CK47</f>
        <v>-4.8303999924564432E-2</v>
      </c>
      <c r="CK52" s="230">
        <f>'Quarterly data'!CL47</f>
        <v>-3.3273210711106498E-2</v>
      </c>
      <c r="CL52" s="230">
        <f>'Quarterly data'!CM47</f>
        <v>-1.2570325930518864E-2</v>
      </c>
      <c r="CM52" s="230">
        <f>'Quarterly data'!CN47</f>
        <v>-9.3230725442708861E-4</v>
      </c>
      <c r="CN52" s="230">
        <f>'Quarterly data'!CO47</f>
        <v>6.6846030820741885E-3</v>
      </c>
      <c r="CO52" s="230">
        <f>'Quarterly data'!CP47</f>
        <v>1.1597953078276125E-2</v>
      </c>
      <c r="CP52" s="230">
        <f>'Quarterly data'!CQ47</f>
        <v>1.4458123744334138E-2</v>
      </c>
      <c r="CQ52" s="230">
        <f>'Quarterly data'!CR47</f>
        <v>1.86681196824913E-2</v>
      </c>
      <c r="CR52" s="230">
        <f>'Quarterly data'!CS47</f>
        <v>2.224409725373561E-2</v>
      </c>
      <c r="CS52" s="230">
        <f>'Quarterly data'!CT47</f>
        <v>2.321027872762128E-2</v>
      </c>
      <c r="CT52" s="230">
        <f>'Quarterly data'!CU47</f>
        <v>1.9969454867050651E-2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0.24176880557558281</v>
      </c>
      <c r="C53" s="230">
        <f>'Quarterly data'!D48</f>
        <v>0.11718910059414052</v>
      </c>
      <c r="D53" s="230">
        <f>'Quarterly data'!E48</f>
        <v>-3.5777126099706714E-2</v>
      </c>
      <c r="E53" s="230">
        <f>'Quarterly data'!F48</f>
        <v>2.2485444689821197E-2</v>
      </c>
      <c r="F53" s="230">
        <f>'Quarterly data'!G48</f>
        <v>6.3286239597445532E-2</v>
      </c>
      <c r="G53" s="230">
        <f>'Quarterly data'!H48</f>
        <v>7.2070419952319956E-2</v>
      </c>
      <c r="H53" s="230">
        <f>'Quarterly data'!I48</f>
        <v>0.25486618004866191</v>
      </c>
      <c r="I53" s="230">
        <f>'Quarterly data'!J48</f>
        <v>0.35853131749460038</v>
      </c>
      <c r="J53" s="230">
        <f>'Quarterly data'!K48</f>
        <v>0.15125591554422982</v>
      </c>
      <c r="K53" s="230">
        <f>'Quarterly data'!L48</f>
        <v>-5.1146082791652565E-2</v>
      </c>
      <c r="L53" s="230">
        <f>'Quarterly data'!M48</f>
        <v>-9.5653578930360292E-2</v>
      </c>
      <c r="M53" s="230">
        <f>'Quarterly data'!N48</f>
        <v>-0.18311894782483015</v>
      </c>
      <c r="N53" s="230">
        <f>'Quarterly data'!O48</f>
        <v>-0.32822134387351765</v>
      </c>
      <c r="O53" s="230">
        <f>'Quarterly data'!P48</f>
        <v>-0.28177393185505667</v>
      </c>
      <c r="P53" s="230">
        <f>'Quarterly data'!Q48</f>
        <v>-0.30301947471859914</v>
      </c>
      <c r="Q53" s="230">
        <f>'Quarterly data'!R48</f>
        <v>-0.37101910828025481</v>
      </c>
      <c r="R53" s="230">
        <f>'Quarterly data'!S48</f>
        <v>-0.17792421746293255</v>
      </c>
      <c r="S53" s="230">
        <f>'Quarterly data'!T48</f>
        <v>0.20707831325301204</v>
      </c>
      <c r="T53" s="230">
        <f>'Quarterly data'!U48</f>
        <v>0.57216098436298346</v>
      </c>
      <c r="U53" s="230">
        <f>'Quarterly data'!V48</f>
        <v>1.009001406469761</v>
      </c>
      <c r="V53" s="230">
        <f>'Quarterly data'!W48</f>
        <v>1.2860005725737187</v>
      </c>
      <c r="W53" s="230">
        <f>'Quarterly data'!X48</f>
        <v>0.66978581825743377</v>
      </c>
      <c r="X53" s="230">
        <f>'Quarterly data'!Y48</f>
        <v>0.46176422631664793</v>
      </c>
      <c r="Y53" s="230">
        <f>'Quarterly data'!Z48</f>
        <v>0.24628955474656941</v>
      </c>
      <c r="Z53" s="230">
        <f>'Quarterly data'!AA48</f>
        <v>-2.0538509705698194E-2</v>
      </c>
      <c r="AA53" s="230">
        <f>'Quarterly data'!AB48</f>
        <v>-1.4943960149437956E-3</v>
      </c>
      <c r="AB53" s="230">
        <f>'Quarterly data'!AC48</f>
        <v>-0.15627440044617963</v>
      </c>
      <c r="AC53" s="230">
        <f>'Quarterly data'!AD48</f>
        <v>-0.34906190315694863</v>
      </c>
      <c r="AD53" s="230">
        <f>'Quarterly data'!AE48</f>
        <v>-0.19741721007543783</v>
      </c>
      <c r="AE53" s="230">
        <f>'Quarterly data'!AF48</f>
        <v>-5.699675729608393E-2</v>
      </c>
      <c r="AF53" s="230">
        <f>'Quarterly data'!AG48</f>
        <v>6.8350079323109436E-2</v>
      </c>
      <c r="AG53" s="230">
        <f>'Quarterly data'!AH48</f>
        <v>0.38436313427683821</v>
      </c>
      <c r="AH53" s="230">
        <f>'Quarterly data'!AI48</f>
        <v>0.49704932387049977</v>
      </c>
      <c r="AI53" s="230">
        <f>'Quarterly data'!AJ48</f>
        <v>5.2972714657676903E-2</v>
      </c>
      <c r="AJ53" s="230">
        <f>'Quarterly data'!AK48</f>
        <v>5.4253168008998778E-2</v>
      </c>
      <c r="AK53" s="230">
        <f>'Quarterly data'!AL48</f>
        <v>9.7871709949787389E-2</v>
      </c>
      <c r="AL53" s="230">
        <f>'Quarterly data'!AM48</f>
        <v>2.4788738622344965E-2</v>
      </c>
      <c r="AM53" s="230">
        <f>'Quarterly data'!AN48</f>
        <v>0.34100385004507644</v>
      </c>
      <c r="AN53" s="230">
        <f>'Quarterly data'!AO48</f>
        <v>0.42616056245775824</v>
      </c>
      <c r="AO53" s="230">
        <f>'Quarterly data'!AP48</f>
        <v>0.45395133999532183</v>
      </c>
      <c r="AP53" s="230">
        <f>'Quarterly data'!AQ48</f>
        <v>0.43620399243883584</v>
      </c>
      <c r="AQ53" s="230">
        <f>'Quarterly data'!AR48</f>
        <v>0.427539085373835</v>
      </c>
      <c r="AR53" s="230">
        <f>'Quarterly data'!AS48</f>
        <v>0.4812389602807432</v>
      </c>
      <c r="AS53" s="230">
        <f>'Quarterly data'!AT48</f>
        <v>0.32488900381036034</v>
      </c>
      <c r="AT53" s="230">
        <f>'Quarterly data'!AU48</f>
        <v>0.32216075022641943</v>
      </c>
      <c r="AU53" s="230">
        <f>'Quarterly data'!AV48</f>
        <v>0.34502474945988509</v>
      </c>
      <c r="AV53" s="230">
        <f>'Quarterly data'!AW48</f>
        <v>0.14714932631403169</v>
      </c>
      <c r="AW53" s="230">
        <f>'Quarterly data'!AX48</f>
        <v>4.3353929148405586E-2</v>
      </c>
      <c r="AX53" s="230">
        <f>'Quarterly data'!AY48</f>
        <v>-5.9319856608121613E-2</v>
      </c>
      <c r="AY53" s="230">
        <f>'Quarterly data'!AZ48</f>
        <v>-3.1814370456684282E-2</v>
      </c>
      <c r="AZ53" s="230">
        <f>'Quarterly data'!BA48</f>
        <v>6.7320641953983906E-2</v>
      </c>
      <c r="BA53" s="230">
        <f>'Quarterly data'!BB48</f>
        <v>0.48650892068896523</v>
      </c>
      <c r="BB53" s="230">
        <f>'Quarterly data'!BC48</f>
        <v>0.66073900237732874</v>
      </c>
      <c r="BC53" s="230">
        <f>'Quarterly data'!BD48</f>
        <v>0.82885196828395091</v>
      </c>
      <c r="BD53" s="230">
        <f>'Quarterly data'!BE48</f>
        <v>0.57658740902345818</v>
      </c>
      <c r="BE53" s="230">
        <f>'Quarterly data'!BF48</f>
        <v>-0.36326174775999254</v>
      </c>
      <c r="BF53" s="230">
        <f>'Quarterly data'!BG48</f>
        <v>-0.53700212281743631</v>
      </c>
      <c r="BG53" s="230">
        <f>'Quarterly data'!BH48</f>
        <v>-0.51038310693548861</v>
      </c>
      <c r="BH53" s="230">
        <f>'Quarterly data'!BI48</f>
        <v>-0.41089312801105926</v>
      </c>
      <c r="BI53" s="230">
        <f>'Quarterly data'!BJ48</f>
        <v>0.35231450621124982</v>
      </c>
      <c r="BJ53" s="230">
        <f>'Quarterly data'!BK48</f>
        <v>0.74792849915013648</v>
      </c>
      <c r="BK53" s="230">
        <f>'Quarterly data'!BL48</f>
        <v>0.31891443937671299</v>
      </c>
      <c r="BL53" s="230">
        <f>'Quarterly data'!BM48</f>
        <v>0.10675224661449252</v>
      </c>
      <c r="BM53" s="230">
        <f>'Quarterly data'!BN48</f>
        <v>0.1314591315741826</v>
      </c>
      <c r="BN53" s="230">
        <f>'Quarterly data'!BO48</f>
        <v>0.29348613477119662</v>
      </c>
      <c r="BO53" s="230">
        <f>'Quarterly data'!BP48</f>
        <v>0.40933256606705887</v>
      </c>
      <c r="BP53" s="230">
        <f>'Quarterly data'!BQ48</f>
        <v>0.36724143161295719</v>
      </c>
      <c r="BQ53" s="230">
        <f>'Quarterly data'!BR48</f>
        <v>0.20764388106188</v>
      </c>
      <c r="BR53" s="230">
        <f>'Quarterly data'!BS48</f>
        <v>0.1282125509909027</v>
      </c>
      <c r="BS53" s="230">
        <f>'Quarterly data'!BT48</f>
        <v>-6.5713949344358785E-2</v>
      </c>
      <c r="BT53" s="230">
        <f>'Quarterly data'!BU48</f>
        <v>-4.3293171960795589E-3</v>
      </c>
      <c r="BU53" s="230">
        <f>'Quarterly data'!BV48</f>
        <v>-1.2355169630914988E-2</v>
      </c>
      <c r="BV53" s="230">
        <f>'Quarterly data'!BW48</f>
        <v>-6.541519395149642E-2</v>
      </c>
      <c r="BW53" s="230">
        <f>'Quarterly data'!BX48</f>
        <v>-3.4649963097391587E-2</v>
      </c>
      <c r="BX53" s="230">
        <f>'Quarterly data'!BY48</f>
        <v>4.4423449338602122E-2</v>
      </c>
      <c r="BY53" s="230">
        <f>'Quarterly data'!BZ48</f>
        <v>2.5547912902797169E-2</v>
      </c>
      <c r="BZ53" s="230">
        <f>'Quarterly data'!CA48</f>
        <v>-1.3313377180922004E-2</v>
      </c>
      <c r="CA53" s="230">
        <f>'Quarterly data'!CB48</f>
        <v>7.0835053882751076E-2</v>
      </c>
      <c r="CB53" s="230">
        <f>'Quarterly data'!CC48</f>
        <v>-6.4828931450686134E-2</v>
      </c>
      <c r="CC53" s="230">
        <f>'Quarterly data'!CD48</f>
        <v>-0.28671385049616593</v>
      </c>
      <c r="CD53" s="230">
        <f>'Quarterly data'!CE48</f>
        <v>-0.50110738196618532</v>
      </c>
      <c r="CE53" s="230">
        <f>'Quarterly data'!CF48</f>
        <v>-0.43199057548854985</v>
      </c>
      <c r="CF53" s="230">
        <f>'Quarterly data'!CG48</f>
        <v>-0.51376628588337314</v>
      </c>
      <c r="CG53" s="230">
        <f>'Quarterly data'!CH48</f>
        <v>-0.43371165001171108</v>
      </c>
      <c r="CH53" s="230">
        <f>'Quarterly data'!CI48</f>
        <v>-0.36659986075552559</v>
      </c>
      <c r="CI53" s="230">
        <f>'Quarterly data'!CJ48</f>
        <v>-0.25827177138637408</v>
      </c>
      <c r="CJ53" s="230">
        <f>'Quarterly data'!CK48</f>
        <v>-8.4085910192147797E-2</v>
      </c>
      <c r="CK53" s="230">
        <f>'Quarterly data'!CL48</f>
        <v>0.16220583177591469</v>
      </c>
      <c r="CL53" s="230">
        <f>'Quarterly data'!CM48</f>
        <v>0.61618795166437179</v>
      </c>
      <c r="CM53" s="230">
        <f>'Quarterly data'!CN48</f>
        <v>0.10306251870728152</v>
      </c>
      <c r="CN53" s="230">
        <f>'Quarterly data'!CO48</f>
        <v>0.12222270482777044</v>
      </c>
      <c r="CO53" s="230">
        <f>'Quarterly data'!CP48</f>
        <v>0.19635804348526215</v>
      </c>
      <c r="CP53" s="230">
        <f>'Quarterly data'!CQ48</f>
        <v>0.2196470089532406</v>
      </c>
      <c r="CQ53" s="230">
        <f>'Quarterly data'!CR48</f>
        <v>0.44416273034722947</v>
      </c>
      <c r="CR53" s="230">
        <f>'Quarterly data'!CS48</f>
        <v>0.45584659937291927</v>
      </c>
      <c r="CS53" s="230">
        <f>'Quarterly data'!CT48</f>
        <v>9.5467608083561584E-2</v>
      </c>
      <c r="CT53" s="230">
        <f>'Quarterly data'!CU48</f>
        <v>-6.4314347283451478E-2</v>
      </c>
      <c r="CU53" s="230">
        <f>'Quarterly data'!CV50</f>
        <v>-5.3393400495927619E-3</v>
      </c>
      <c r="CV53" s="230">
        <f>'Quarterly data'!CW50</f>
        <v>-2.5155720875243096E-3</v>
      </c>
      <c r="CW53" s="230">
        <f>'Quarterly data'!CX50</f>
        <v>3.1621234269733363E-4</v>
      </c>
      <c r="CX53" s="230">
        <f>'Quarterly data'!CY50</f>
        <v>-4.523583835042983E-3</v>
      </c>
      <c r="CY53" s="230">
        <f>'Quarterly data'!CZ50</f>
        <v>3.4894727895794899E-3</v>
      </c>
      <c r="CZ53" s="230">
        <f>'Quarterly data'!DA50</f>
        <v>1.1567030265680844E-2</v>
      </c>
      <c r="DA53" s="230">
        <f>'Quarterly data'!DB50</f>
        <v>1.9709607790869724E-2</v>
      </c>
      <c r="DB53" s="230">
        <f>'Quarterly data'!DC50</f>
        <v>5.4748560077057903E-2</v>
      </c>
      <c r="DC53" s="230">
        <f>'Quarterly data'!DD50</f>
        <v>4.5133257111746879E-2</v>
      </c>
      <c r="DD53" s="230">
        <f>'Quarterly data'!DE50</f>
        <v>3.5605609209086626E-2</v>
      </c>
      <c r="DE53" s="230">
        <f>'Quarterly data'!DF50</f>
        <v>2.6164817287651146E-2</v>
      </c>
      <c r="DF53" s="230">
        <f>'Quarterly data'!DG50</f>
        <v>8.9126946405338359E-4</v>
      </c>
      <c r="DG53" s="230">
        <f>'Quarterly data'!DH50</f>
        <v>2.1429965716540321E-3</v>
      </c>
      <c r="DH53" s="230">
        <f>'Quarterly data'!DI50</f>
        <v>3.3962891047902306E-3</v>
      </c>
      <c r="DI53" s="230">
        <f>'Quarterly data'!DJ50</f>
        <v>4.6511490212035123E-3</v>
      </c>
      <c r="DJ53" s="230">
        <f>'Quarterly data'!DK50</f>
        <v>4.609071426020672E-3</v>
      </c>
      <c r="DK53" s="230">
        <f>'Quarterly data'!DL50</f>
        <v>6.7124454593782109E-3</v>
      </c>
      <c r="DL53" s="230">
        <f>'Quarterly data'!DM50</f>
        <v>8.8202233772420018E-3</v>
      </c>
      <c r="DM53" s="230">
        <f>'Quarterly data'!DN50</f>
        <v>1.0932414400130184E-2</v>
      </c>
      <c r="DN53" s="230">
        <f>'Quarterly data'!DO50</f>
        <v>1.6436093560072647E-2</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-2.260153342474951E-2</v>
      </c>
      <c r="CV54" s="230">
        <f>'Quarterly data'!CW51</f>
        <v>4.2123189546848447E-2</v>
      </c>
      <c r="CW54" s="230">
        <f>'Quarterly data'!CX51</f>
        <v>2.6742132359490568E-2</v>
      </c>
      <c r="CX54" s="230">
        <f>'Quarterly data'!CY51</f>
        <v>1.7823595252699696E-2</v>
      </c>
      <c r="CY54" s="230">
        <f>'Quarterly data'!CZ51</f>
        <v>-1.4621096927195389E-3</v>
      </c>
      <c r="CZ54" s="230">
        <f>'Quarterly data'!DA51</f>
        <v>4.9539520543456221E-2</v>
      </c>
      <c r="DA54" s="230">
        <f>'Quarterly data'!DB51</f>
        <v>0.10298360998388217</v>
      </c>
      <c r="DB54" s="230">
        <f>'Quarterly data'!DC51</f>
        <v>0.16212117207119095</v>
      </c>
      <c r="DC54" s="230">
        <f>'Quarterly data'!DD51</f>
        <v>0.19208852023320486</v>
      </c>
      <c r="DD54" s="230">
        <f>'Quarterly data'!DE51</f>
        <v>0.11199034749661042</v>
      </c>
      <c r="DE54" s="230">
        <f>'Quarterly data'!DF51</f>
        <v>6.9265710431275676E-2</v>
      </c>
      <c r="DF54" s="230">
        <f>'Quarterly data'!DG51</f>
        <v>8.7679834473695321E-4</v>
      </c>
      <c r="DG54" s="230">
        <f>'Quarterly data'!DH51</f>
        <v>-7.1684556487895913E-3</v>
      </c>
      <c r="DH54" s="230">
        <f>'Quarterly data'!DI51</f>
        <v>-2.6630908259511641E-3</v>
      </c>
      <c r="DI54" s="230">
        <f>'Quarterly data'!DJ51</f>
        <v>2.6407506988888989E-3</v>
      </c>
      <c r="DJ54" s="230">
        <f>'Quarterly data'!DK51</f>
        <v>0</v>
      </c>
      <c r="DK54" s="230">
        <f>'Quarterly data'!DL51</f>
        <v>0</v>
      </c>
      <c r="DL54" s="230">
        <f>'Quarterly data'!DM51</f>
        <v>0</v>
      </c>
      <c r="DM54" s="230">
        <f>'Quarterly data'!DN51</f>
        <v>0</v>
      </c>
      <c r="DN54" s="230">
        <f>'Quarterly data'!DO51</f>
        <v>0</v>
      </c>
    </row>
    <row r="55" spans="1:118" ht="14.4">
      <c r="A55" s="97" t="s">
        <v>627</v>
      </c>
      <c r="B55" s="230">
        <f>'Quarterly data'!C50</f>
        <v>0.12229676988833361</v>
      </c>
      <c r="C55" s="230">
        <f>'Quarterly data'!D50</f>
        <v>9.7212381745998735E-2</v>
      </c>
      <c r="D55" s="230">
        <f>'Quarterly data'!E50</f>
        <v>7.2688653266382144E-2</v>
      </c>
      <c r="E55" s="230">
        <f>'Quarterly data'!F50</f>
        <v>4.8713053178813762E-2</v>
      </c>
      <c r="F55" s="230">
        <f>'Quarterly data'!G50</f>
        <v>-7.5602847373853728E-3</v>
      </c>
      <c r="G55" s="230">
        <f>'Quarterly data'!H50</f>
        <v>-1.322005789302891E-2</v>
      </c>
      <c r="H55" s="230">
        <f>'Quarterly data'!I50</f>
        <v>-1.8847553992766171E-2</v>
      </c>
      <c r="I55" s="230">
        <f>'Quarterly data'!J50</f>
        <v>-2.444295710905138E-2</v>
      </c>
      <c r="J55" s="230">
        <f>'Quarterly data'!K50</f>
        <v>-4.9659473867787032E-2</v>
      </c>
      <c r="K55" s="230">
        <f>'Quarterly data'!L50</f>
        <v>-4.2215502625614965E-2</v>
      </c>
      <c r="L55" s="230">
        <f>'Quarterly data'!M50</f>
        <v>-3.4713223117794435E-2</v>
      </c>
      <c r="M55" s="230">
        <f>'Quarterly data'!N50</f>
        <v>-2.7152178618509069E-2</v>
      </c>
      <c r="N55" s="230">
        <f>'Quarterly data'!O50</f>
        <v>1.6780112711820082E-2</v>
      </c>
      <c r="O55" s="230">
        <f>'Quarterly data'!P50</f>
        <v>3.4311732824193904E-3</v>
      </c>
      <c r="P55" s="230">
        <f>'Quarterly data'!Q50</f>
        <v>-9.7425127350958401E-3</v>
      </c>
      <c r="Q55" s="230">
        <f>'Quarterly data'!R50</f>
        <v>-2.2743246179570929E-2</v>
      </c>
      <c r="R55" s="230">
        <f>'Quarterly data'!S50</f>
        <v>-7.9609513904129875E-2</v>
      </c>
      <c r="S55" s="230">
        <f>'Quarterly data'!T50</f>
        <v>-6.5601894481629439E-2</v>
      </c>
      <c r="T55" s="230">
        <f>'Quarterly data'!U50</f>
        <v>-5.1381090106818267E-2</v>
      </c>
      <c r="U55" s="230">
        <f>'Quarterly data'!V50</f>
        <v>-3.6943856272366238E-2</v>
      </c>
      <c r="V55" s="230">
        <f>'Quarterly data'!W50</f>
        <v>6.0236874939398506E-3</v>
      </c>
      <c r="W55" s="230">
        <f>'Quarterly data'!X50</f>
        <v>1.7237446486435576E-3</v>
      </c>
      <c r="X55" s="230">
        <f>'Quarterly data'!Y50</f>
        <v>-2.5578193963297245E-3</v>
      </c>
      <c r="Y55" s="230">
        <f>'Quarterly data'!Z50</f>
        <v>-6.8210831955823094E-3</v>
      </c>
      <c r="Z55" s="230">
        <f>'Quarterly data'!AA50</f>
        <v>-1.7632690031756878E-2</v>
      </c>
      <c r="AA55" s="230">
        <f>'Quarterly data'!AB50</f>
        <v>-1.7579075626598516E-2</v>
      </c>
      <c r="AB55" s="230">
        <f>'Quarterly data'!AC50</f>
        <v>-1.7525458295340607E-2</v>
      </c>
      <c r="AC55" s="230">
        <f>'Quarterly data'!AD50</f>
        <v>-1.7471838037823619E-2</v>
      </c>
      <c r="AD55" s="230">
        <f>'Quarterly data'!AE50</f>
        <v>-5.2923611213126873E-2</v>
      </c>
      <c r="AE55" s="230">
        <f>'Quarterly data'!AF50</f>
        <v>-2.9414969615396924E-2</v>
      </c>
      <c r="AF55" s="230">
        <f>'Quarterly data'!AG50</f>
        <v>-5.3227887843871327E-3</v>
      </c>
      <c r="AG55" s="230">
        <f>'Quarterly data'!AH50</f>
        <v>1.9367416082666657E-2</v>
      </c>
      <c r="AH55" s="230">
        <f>'Quarterly data'!AI50</f>
        <v>8.6204644723441956E-2</v>
      </c>
      <c r="AI55" s="230">
        <f>'Quarterly data'!AJ50</f>
        <v>8.4694389154330363E-2</v>
      </c>
      <c r="AJ55" s="230">
        <f>'Quarterly data'!AK50</f>
        <v>8.3186233439878382E-2</v>
      </c>
      <c r="AK55" s="230">
        <f>'Quarterly data'!AL50</f>
        <v>8.1680174660453797E-2</v>
      </c>
      <c r="AL55" s="230">
        <f>'Quarterly data'!AM50</f>
        <v>9.7829684945966597E-2</v>
      </c>
      <c r="AM55" s="230">
        <f>'Quarterly data'!AN50</f>
        <v>8.4450228004954012E-2</v>
      </c>
      <c r="AN55" s="230">
        <f>'Quarterly data'!AO50</f>
        <v>7.1233829023196055E-2</v>
      </c>
      <c r="AO55" s="230">
        <f>'Quarterly data'!AP50</f>
        <v>5.8178500782661666E-2</v>
      </c>
      <c r="AP55" s="230">
        <f>'Quarterly data'!AQ50</f>
        <v>1.4679754969879697E-2</v>
      </c>
      <c r="AQ55" s="230">
        <f>'Quarterly data'!AR50</f>
        <v>2.2249386970336668E-2</v>
      </c>
      <c r="AR55" s="230">
        <f>'Quarterly data'!AS50</f>
        <v>2.9875489328403004E-2</v>
      </c>
      <c r="AS55" s="230">
        <f>'Quarterly data'!AT50</f>
        <v>3.7558483319682617E-2</v>
      </c>
      <c r="AT55" s="230">
        <f>'Quarterly data'!AU50</f>
        <v>5.1184314082100217E-2</v>
      </c>
      <c r="AU55" s="230">
        <f>'Quarterly data'!AV50</f>
        <v>5.5191124592627011E-2</v>
      </c>
      <c r="AV55" s="230">
        <f>'Quarterly data'!AW50</f>
        <v>5.921320790569877E-2</v>
      </c>
      <c r="AW55" s="230">
        <f>'Quarterly data'!AX50</f>
        <v>6.3250622236820334E-2</v>
      </c>
      <c r="AX55" s="230">
        <f>'Quarterly data'!AY50</f>
        <v>5.9808578556944936E-2</v>
      </c>
      <c r="AY55" s="230">
        <f>'Quarterly data'!AZ50</f>
        <v>6.8830926064678208E-2</v>
      </c>
      <c r="AZ55" s="230">
        <f>'Quarterly data'!BA50</f>
        <v>7.7930082494510819E-2</v>
      </c>
      <c r="BA55" s="230">
        <f>'Quarterly data'!BB50</f>
        <v>8.7106701735079173E-2</v>
      </c>
      <c r="BB55" s="230">
        <f>'Quarterly data'!BC50</f>
        <v>0.18867011490909338</v>
      </c>
      <c r="BC55" s="230">
        <f>'Quarterly data'!BD50</f>
        <v>0.13703385873430449</v>
      </c>
      <c r="BD55" s="230">
        <f>'Quarterly data'!BE50</f>
        <v>8.7640700049984782E-2</v>
      </c>
      <c r="BE55" s="230">
        <f>'Quarterly data'!BF50</f>
        <v>4.0393197896536191E-2</v>
      </c>
      <c r="BF55" s="230">
        <f>'Quarterly data'!BG50</f>
        <v>-0.12702098350333449</v>
      </c>
      <c r="BG55" s="230">
        <f>'Quarterly data'!BH50</f>
        <v>-8.843333062699385E-2</v>
      </c>
      <c r="BH55" s="230">
        <f>'Quarterly data'!BI50</f>
        <v>-4.8140015957680936E-2</v>
      </c>
      <c r="BI55" s="230">
        <f>'Quarterly data'!BJ50</f>
        <v>-6.0656453748637361E-3</v>
      </c>
      <c r="BJ55" s="230">
        <f>'Quarterly data'!BK50</f>
        <v>0.11017095830101799</v>
      </c>
      <c r="BK55" s="230">
        <f>'Quarterly data'!BL50</f>
        <v>0.10775698138749408</v>
      </c>
      <c r="BL55" s="230">
        <f>'Quarterly data'!BM50</f>
        <v>0.10534825347142887</v>
      </c>
      <c r="BM55" s="230">
        <f>'Quarterly data'!BN50</f>
        <v>0.10294476313930262</v>
      </c>
      <c r="BN55" s="230">
        <f>'Quarterly data'!BO50</f>
        <v>0.14008851409454331</v>
      </c>
      <c r="BO55" s="230">
        <f>'Quarterly data'!BP50</f>
        <v>0.11415200981486456</v>
      </c>
      <c r="BP55" s="230">
        <f>'Quarterly data'!BQ50</f>
        <v>8.8805549418562973E-2</v>
      </c>
      <c r="BQ55" s="230">
        <f>'Quarterly data'!BR50</f>
        <v>6.4035709670935401E-2</v>
      </c>
      <c r="BR55" s="230">
        <f>'Quarterly data'!BS50</f>
        <v>1.4222466986513187E-2</v>
      </c>
      <c r="BS55" s="230">
        <f>'Quarterly data'!BT50</f>
        <v>7.2781725507047937E-3</v>
      </c>
      <c r="BT55" s="230">
        <f>'Quarterly data'!BU50</f>
        <v>3.8142510461621035E-4</v>
      </c>
      <c r="BU55" s="230">
        <f>'Quarterly data'!BV50</f>
        <v>-6.4681009019225237E-3</v>
      </c>
      <c r="BV55" s="230">
        <f>'Quarterly data'!BW50</f>
        <v>-2.4581844214207636E-2</v>
      </c>
      <c r="BW55" s="230">
        <f>'Quarterly data'!BX50</f>
        <v>-2.4003140013513426E-2</v>
      </c>
      <c r="BX55" s="230">
        <f>'Quarterly data'!BY50</f>
        <v>-2.3424092474375977E-2</v>
      </c>
      <c r="BY55" s="230">
        <f>'Quarterly data'!BZ50</f>
        <v>-2.2844701393095336E-2</v>
      </c>
      <c r="BZ55" s="230">
        <f>'Quarterly data'!CA50</f>
        <v>-1.660158035670522E-3</v>
      </c>
      <c r="CA55" s="230">
        <f>'Quarterly data'!CB50</f>
        <v>-1.4622174233275016E-2</v>
      </c>
      <c r="CB55" s="230">
        <f>'Quarterly data'!CC50</f>
        <v>-2.7415897173568654E-2</v>
      </c>
      <c r="CC55" s="230">
        <f>'Quarterly data'!CD50</f>
        <v>-4.0043511904003674E-2</v>
      </c>
      <c r="CD55" s="230">
        <f>'Quarterly data'!CE50</f>
        <v>-8.8987384579380518E-2</v>
      </c>
      <c r="CE55" s="230">
        <f>'Quarterly data'!CF50</f>
        <v>-7.6197135044649797E-2</v>
      </c>
      <c r="CF55" s="230">
        <f>'Quarterly data'!CG50</f>
        <v>-6.3227315567207454E-2</v>
      </c>
      <c r="CG55" s="230">
        <f>'Quarterly data'!CH50</f>
        <v>-5.0075405057512221E-2</v>
      </c>
      <c r="CH55" s="230">
        <f>'Quarterly data'!CI50</f>
        <v>-3.4315520207880437E-2</v>
      </c>
      <c r="CI55" s="230">
        <f>'Quarterly data'!CJ50</f>
        <v>-2.3210853764347415E-2</v>
      </c>
      <c r="CJ55" s="230">
        <f>'Quarterly data'!CK50</f>
        <v>-1.1978491764551175E-2</v>
      </c>
      <c r="CK55" s="230">
        <f>'Quarterly data'!CL50</f>
        <v>-6.1696580282843299E-4</v>
      </c>
      <c r="CL55" s="230">
        <f>'Quarterly data'!CM50</f>
        <v>2.9407406193383317E-2</v>
      </c>
      <c r="CM55" s="230">
        <f>'Quarterly data'!CN50</f>
        <v>2.8530187887566692E-2</v>
      </c>
      <c r="CN55" s="230">
        <f>'Quarterly data'!CO50</f>
        <v>2.7653717110815407E-2</v>
      </c>
      <c r="CO55" s="230">
        <f>'Quarterly data'!CP50</f>
        <v>2.6777993226115585E-2</v>
      </c>
      <c r="CP55" s="230">
        <f>'Quarterly data'!CQ50</f>
        <v>3.5582676985295381E-2</v>
      </c>
      <c r="CQ55" s="230">
        <f>'Quarterly data'!CR50</f>
        <v>2.83159211507557E-2</v>
      </c>
      <c r="CR55" s="230">
        <f>'Quarterly data'!CS50</f>
        <v>2.1100156648470317E-2</v>
      </c>
      <c r="CS55" s="230">
        <f>'Quarterly data'!CT50</f>
        <v>1.393502566870617E-2</v>
      </c>
      <c r="CT55" s="230">
        <f>'Quarterly data'!CU50</f>
        <v>-8.1551142372419845E-3</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0.2843851457105166</v>
      </c>
      <c r="C56" s="230">
        <f>'Quarterly data'!D51</f>
        <v>0.12749333597385945</v>
      </c>
      <c r="D56" s="230">
        <f>'Quarterly data'!E51</f>
        <v>-6.9379610858004759E-2</v>
      </c>
      <c r="E56" s="230">
        <f>'Quarterly data'!F51</f>
        <v>-7.1678547309235424E-2</v>
      </c>
      <c r="F56" s="230">
        <f>'Quarterly data'!G51</f>
        <v>-6.8253054527225646E-2</v>
      </c>
      <c r="G56" s="230">
        <f>'Quarterly data'!H51</f>
        <v>-2.5167098273577503E-2</v>
      </c>
      <c r="H56" s="230">
        <f>'Quarterly data'!I51</f>
        <v>-7.8357090137450736E-2</v>
      </c>
      <c r="I56" s="230">
        <f>'Quarterly data'!J51</f>
        <v>-8.4593383194235483E-2</v>
      </c>
      <c r="J56" s="230">
        <f>'Quarterly data'!K51</f>
        <v>-2.6813310295569913E-3</v>
      </c>
      <c r="K56" s="230">
        <f>'Quarterly data'!L51</f>
        <v>7.0752825504677666E-2</v>
      </c>
      <c r="L56" s="230">
        <f>'Quarterly data'!M51</f>
        <v>6.8874719399150769E-2</v>
      </c>
      <c r="M56" s="230">
        <f>'Quarterly data'!N51</f>
        <v>7.0208396563480754E-2</v>
      </c>
      <c r="N56" s="230">
        <f>'Quarterly data'!O51</f>
        <v>2.7974859567572011E-2</v>
      </c>
      <c r="O56" s="230">
        <f>'Quarterly data'!P51</f>
        <v>-0.17456461095012951</v>
      </c>
      <c r="P56" s="230">
        <f>'Quarterly data'!Q51</f>
        <v>-0.16303891278181618</v>
      </c>
      <c r="Q56" s="230">
        <f>'Quarterly data'!R51</f>
        <v>-0.17320829969153409</v>
      </c>
      <c r="R56" s="230">
        <f>'Quarterly data'!S51</f>
        <v>-0.18038345228933331</v>
      </c>
      <c r="S56" s="230">
        <f>'Quarterly data'!T51</f>
        <v>-8.5253584032694271E-2</v>
      </c>
      <c r="T56" s="230">
        <f>'Quarterly data'!U51</f>
        <v>-4.0243795560080772E-2</v>
      </c>
      <c r="U56" s="230">
        <f>'Quarterly data'!V51</f>
        <v>0.12591955724061607</v>
      </c>
      <c r="V56" s="230">
        <f>'Quarterly data'!W51</f>
        <v>9.0535394863376237E-2</v>
      </c>
      <c r="W56" s="230">
        <f>'Quarterly data'!X51</f>
        <v>0.10084577138262145</v>
      </c>
      <c r="X56" s="230">
        <f>'Quarterly data'!Y51</f>
        <v>6.8434650881388656E-2</v>
      </c>
      <c r="Y56" s="230">
        <f>'Quarterly data'!Z51</f>
        <v>-9.7102348982023856E-2</v>
      </c>
      <c r="Z56" s="230">
        <f>'Quarterly data'!AA51</f>
        <v>-0.13540255773082543</v>
      </c>
      <c r="AA56" s="230">
        <f>'Quarterly data'!AB51</f>
        <v>-0.15706265917144452</v>
      </c>
      <c r="AB56" s="230">
        <f>'Quarterly data'!AC51</f>
        <v>-0.18534591643712969</v>
      </c>
      <c r="AC56" s="230">
        <f>'Quarterly data'!AD51</f>
        <v>-0.21310653877927471</v>
      </c>
      <c r="AD56" s="230">
        <f>'Quarterly data'!AE51</f>
        <v>-0.10563148456847514</v>
      </c>
      <c r="AE56" s="230">
        <f>'Quarterly data'!AF51</f>
        <v>-3.8163030188753902E-2</v>
      </c>
      <c r="AF56" s="230">
        <f>'Quarterly data'!AG51</f>
        <v>7.2927986919216106E-2</v>
      </c>
      <c r="AG56" s="230">
        <f>'Quarterly data'!AH51</f>
        <v>0.20326540395154136</v>
      </c>
      <c r="AH56" s="230">
        <f>'Quarterly data'!AI51</f>
        <v>0.17884417239868994</v>
      </c>
      <c r="AI56" s="230">
        <f>'Quarterly data'!AJ51</f>
        <v>0.11801960396836848</v>
      </c>
      <c r="AJ56" s="230">
        <f>'Quarterly data'!AK51</f>
        <v>0.13013372910580104</v>
      </c>
      <c r="AK56" s="230">
        <f>'Quarterly data'!AL51</f>
        <v>0.21193654324664338</v>
      </c>
      <c r="AL56" s="230">
        <f>'Quarterly data'!AM51</f>
        <v>0.24710353660866882</v>
      </c>
      <c r="AM56" s="230">
        <f>'Quarterly data'!AN51</f>
        <v>0.21831419809701316</v>
      </c>
      <c r="AN56" s="230">
        <f>'Quarterly data'!AO51</f>
        <v>0.21190148143675983</v>
      </c>
      <c r="AO56" s="230">
        <f>'Quarterly data'!AP51</f>
        <v>8.8131957825476948E-2</v>
      </c>
      <c r="AP56" s="230">
        <f>'Quarterly data'!AQ51</f>
        <v>0.11635142844829614</v>
      </c>
      <c r="AQ56" s="230">
        <f>'Quarterly data'!AR51</f>
        <v>0.15529529085234103</v>
      </c>
      <c r="AR56" s="230">
        <f>'Quarterly data'!AS51</f>
        <v>6.1679578151057568E-2</v>
      </c>
      <c r="AS56" s="230">
        <f>'Quarterly data'!AT51</f>
        <v>2.5866244909226777E-2</v>
      </c>
      <c r="AT56" s="230">
        <f>'Quarterly data'!AU51</f>
        <v>6.8840004837050855E-2</v>
      </c>
      <c r="AU56" s="230">
        <f>'Quarterly data'!AV51</f>
        <v>0.1859171082465475</v>
      </c>
      <c r="AV56" s="230">
        <f>'Quarterly data'!AW51</f>
        <v>0.41819821183335049</v>
      </c>
      <c r="AW56" s="230">
        <f>'Quarterly data'!AX51</f>
        <v>0.56220918711531565</v>
      </c>
      <c r="AX56" s="230">
        <f>'Quarterly data'!AY51</f>
        <v>0.51553736719298826</v>
      </c>
      <c r="AY56" s="230">
        <f>'Quarterly data'!AZ51</f>
        <v>0.47271400440977973</v>
      </c>
      <c r="AZ56" s="230">
        <f>'Quarterly data'!BA51</f>
        <v>0.10699730520308304</v>
      </c>
      <c r="BA56" s="230">
        <f>'Quarterly data'!BB51</f>
        <v>7.6085047996037394E-2</v>
      </c>
      <c r="BB56" s="230">
        <f>'Quarterly data'!BC51</f>
        <v>5.1706895452307104E-2</v>
      </c>
      <c r="BC56" s="230">
        <f>'Quarterly data'!BD51</f>
        <v>-4.0547892830531736E-2</v>
      </c>
      <c r="BD56" s="230">
        <f>'Quarterly data'!BE51</f>
        <v>3.6234099257761485E-2</v>
      </c>
      <c r="BE56" s="230">
        <f>'Quarterly data'!BF51</f>
        <v>-0.25385923215674805</v>
      </c>
      <c r="BF56" s="230">
        <f>'Quarterly data'!BG51</f>
        <v>-0.31767955174877593</v>
      </c>
      <c r="BG56" s="230">
        <f>'Quarterly data'!BH51</f>
        <v>-0.24105711999057491</v>
      </c>
      <c r="BH56" s="230">
        <f>'Quarterly data'!BI51</f>
        <v>-8.4146877726677866E-2</v>
      </c>
      <c r="BI56" s="230">
        <f>'Quarterly data'!BJ51</f>
        <v>0.28689606350446223</v>
      </c>
      <c r="BJ56" s="230">
        <f>'Quarterly data'!BK51</f>
        <v>0.32887326220545149</v>
      </c>
      <c r="BK56" s="230">
        <f>'Quarterly data'!BL51</f>
        <v>0.26205217788554297</v>
      </c>
      <c r="BL56" s="230">
        <f>'Quarterly data'!BM51</f>
        <v>0.16048290042007016</v>
      </c>
      <c r="BM56" s="230">
        <f>'Quarterly data'!BN51</f>
        <v>0.22613055751591879</v>
      </c>
      <c r="BN56" s="230">
        <f>'Quarterly data'!BO51</f>
        <v>0.29794901358944698</v>
      </c>
      <c r="BO56" s="230">
        <f>'Quarterly data'!BP51</f>
        <v>0.25439969635996867</v>
      </c>
      <c r="BP56" s="230">
        <f>'Quarterly data'!BQ51</f>
        <v>0.21374648039566008</v>
      </c>
      <c r="BQ56" s="230">
        <f>'Quarterly data'!BR51</f>
        <v>1.9793324207203606E-2</v>
      </c>
      <c r="BR56" s="230">
        <f>'Quarterly data'!BS51</f>
        <v>-5.6712791585714052E-2</v>
      </c>
      <c r="BS56" s="230">
        <f>'Quarterly data'!BT51</f>
        <v>-0.10494735442949649</v>
      </c>
      <c r="BT56" s="230">
        <f>'Quarterly data'!BU51</f>
        <v>-0.10379155575292101</v>
      </c>
      <c r="BU56" s="230">
        <f>'Quarterly data'!BV51</f>
        <v>-2.7277992008900367E-2</v>
      </c>
      <c r="BV56" s="230">
        <f>'Quarterly data'!BW51</f>
        <v>-6.2498417622786497E-2</v>
      </c>
      <c r="BW56" s="230">
        <f>'Quarterly data'!BX51</f>
        <v>-0.10812491247227161</v>
      </c>
      <c r="BX56" s="230">
        <f>'Quarterly data'!BY51</f>
        <v>-0.15483116025621915</v>
      </c>
      <c r="BY56" s="230">
        <f>'Quarterly data'!BZ51</f>
        <v>-0.17784386118621756</v>
      </c>
      <c r="BZ56" s="230">
        <f>'Quarterly data'!CA51</f>
        <v>-0.12023818659954057</v>
      </c>
      <c r="CA56" s="230">
        <f>'Quarterly data'!CB51</f>
        <v>2.3219863677238887E-2</v>
      </c>
      <c r="CB56" s="230">
        <f>'Quarterly data'!CC51</f>
        <v>5.0798189314843513E-2</v>
      </c>
      <c r="CC56" s="230">
        <f>'Quarterly data'!CD51</f>
        <v>-1.2061931886382611E-2</v>
      </c>
      <c r="CD56" s="230">
        <f>'Quarterly data'!CE51</f>
        <v>-8.542473563837312E-2</v>
      </c>
      <c r="CE56" s="230">
        <f>'Quarterly data'!CF51</f>
        <v>-0.16203390622509128</v>
      </c>
      <c r="CF56" s="230">
        <f>'Quarterly data'!CG51</f>
        <v>-0.15935393698829284</v>
      </c>
      <c r="CG56" s="230">
        <f>'Quarterly data'!CH51</f>
        <v>-0.13568675470781319</v>
      </c>
      <c r="CH56" s="230">
        <f>'Quarterly data'!CI51</f>
        <v>-0.12332436189778841</v>
      </c>
      <c r="CI56" s="230">
        <f>'Quarterly data'!CJ51</f>
        <v>-5.1806639091785817E-2</v>
      </c>
      <c r="CJ56" s="230">
        <f>'Quarterly data'!CK51</f>
        <v>4.4226700099127256E-2</v>
      </c>
      <c r="CK56" s="230">
        <f>'Quarterly data'!CL51</f>
        <v>0.11351613004756402</v>
      </c>
      <c r="CL56" s="230">
        <f>'Quarterly data'!CM51</f>
        <v>0.16562954068786429</v>
      </c>
      <c r="CM56" s="230">
        <f>'Quarterly data'!CN51</f>
        <v>0.10734626763407216</v>
      </c>
      <c r="CN56" s="230">
        <f>'Quarterly data'!CO51</f>
        <v>4.237695502268482E-2</v>
      </c>
      <c r="CO56" s="230">
        <f>'Quarterly data'!CP51</f>
        <v>-1.3174145886905469E-3</v>
      </c>
      <c r="CP56" s="230">
        <f>'Quarterly data'!CQ51</f>
        <v>6.1025731819385996E-3</v>
      </c>
      <c r="CQ56" s="230">
        <f>'Quarterly data'!CR51</f>
        <v>3.8513989657064297E-2</v>
      </c>
      <c r="CR56" s="230">
        <f>'Quarterly data'!CS51</f>
        <v>-1.7527814046583271E-2</v>
      </c>
      <c r="CS56" s="230">
        <f>'Quarterly data'!CT51</f>
        <v>1.2605575186709888E-2</v>
      </c>
      <c r="CT56" s="230">
        <f>'Quarterly data'!CU51</f>
        <v>3.0956664432837968E-3</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6">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1736</v>
      </c>
      <c r="CV61" s="273">
        <f>'Quarterly data'!CW61</f>
        <v>1944</v>
      </c>
      <c r="CW61" s="273">
        <f>'Quarterly data'!CX61</f>
        <v>1711</v>
      </c>
      <c r="CX61" s="273">
        <f>'Quarterly data'!CY61</f>
        <v>1894</v>
      </c>
      <c r="CY61" s="273">
        <f>'Quarterly data'!CZ61</f>
        <v>1540</v>
      </c>
      <c r="CZ61" s="273">
        <f>'Quarterly data'!DA61</f>
        <v>2104</v>
      </c>
      <c r="DA61" s="273">
        <f>'Quarterly data'!DB61</f>
        <v>1832</v>
      </c>
      <c r="DB61" s="273">
        <f>'Quarterly data'!DC61</f>
        <v>0</v>
      </c>
      <c r="DC61" s="273">
        <f>'Quarterly data'!DD61</f>
        <v>0</v>
      </c>
      <c r="DD61" s="273">
        <f>'Quarterly data'!DE61</f>
        <v>0</v>
      </c>
      <c r="DE61" s="273">
        <f>'Quarterly data'!DF61</f>
        <v>0</v>
      </c>
      <c r="DF61" s="273">
        <f>'Quarterly data'!DG61</f>
        <v>0</v>
      </c>
      <c r="DG61" s="273">
        <f>'Quarterly data'!DH61</f>
        <v>0</v>
      </c>
      <c r="DH61" s="273">
        <f>'Quarterly data'!DI61</f>
        <v>0</v>
      </c>
      <c r="DI61" s="273">
        <f>'Quarterly data'!DJ61</f>
        <v>0</v>
      </c>
      <c r="DJ61" s="273">
        <f>'Quarterly data'!DK61</f>
        <v>0</v>
      </c>
      <c r="DK61" s="273">
        <f>'Quarterly data'!DL61</f>
        <v>0</v>
      </c>
      <c r="DL61" s="273">
        <f>'Quarterly data'!DM61</f>
        <v>0</v>
      </c>
      <c r="DM61" s="273">
        <f>'Quarterly data'!DN61</f>
        <v>0</v>
      </c>
      <c r="DN61" s="273">
        <f>'Quarterly data'!DO61</f>
        <v>0</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151.75</v>
      </c>
      <c r="S62" s="234">
        <f>'Quarterly data'!T57</f>
        <v>151.75</v>
      </c>
      <c r="T62" s="234">
        <f>'Quarterly data'!U57</f>
        <v>151.75</v>
      </c>
      <c r="U62" s="234">
        <f>'Quarterly data'!V57</f>
        <v>151.75</v>
      </c>
      <c r="V62" s="234">
        <f>'Quarterly data'!W57</f>
        <v>169</v>
      </c>
      <c r="W62" s="234">
        <f>'Quarterly data'!X57</f>
        <v>169</v>
      </c>
      <c r="X62" s="234">
        <f>'Quarterly data'!Y57</f>
        <v>169</v>
      </c>
      <c r="Y62" s="234">
        <f>'Quarterly data'!Z57</f>
        <v>169</v>
      </c>
      <c r="Z62" s="234">
        <f>'Quarterly data'!AA57</f>
        <v>185.5</v>
      </c>
      <c r="AA62" s="234">
        <f>'Quarterly data'!AB57</f>
        <v>185.5</v>
      </c>
      <c r="AB62" s="234">
        <f>'Quarterly data'!AC57</f>
        <v>185.5</v>
      </c>
      <c r="AC62" s="234">
        <f>'Quarterly data'!AD57</f>
        <v>185.5</v>
      </c>
      <c r="AD62" s="234">
        <f>'Quarterly data'!AE57</f>
        <v>199.25</v>
      </c>
      <c r="AE62" s="234">
        <f>'Quarterly data'!AF57</f>
        <v>199.25</v>
      </c>
      <c r="AF62" s="234">
        <f>'Quarterly data'!AG57</f>
        <v>199.25</v>
      </c>
      <c r="AG62" s="234">
        <f>'Quarterly data'!AH57</f>
        <v>199.25</v>
      </c>
      <c r="AH62" s="234">
        <f>'Quarterly data'!AI57</f>
        <v>248.25</v>
      </c>
      <c r="AI62" s="234">
        <f>'Quarterly data'!AJ57</f>
        <v>248.25</v>
      </c>
      <c r="AJ62" s="234">
        <f>'Quarterly data'!AK57</f>
        <v>248.25</v>
      </c>
      <c r="AK62" s="234">
        <f>'Quarterly data'!AL57</f>
        <v>248.25</v>
      </c>
      <c r="AL62" s="234">
        <f>'Quarterly data'!AM57</f>
        <v>301.5</v>
      </c>
      <c r="AM62" s="234">
        <f>'Quarterly data'!AN57</f>
        <v>301.5</v>
      </c>
      <c r="AN62" s="234">
        <f>'Quarterly data'!AO57</f>
        <v>301.5</v>
      </c>
      <c r="AO62" s="234">
        <f>'Quarterly data'!AP57</f>
        <v>301.5</v>
      </c>
      <c r="AP62" s="234">
        <f>'Quarterly data'!AQ57</f>
        <v>360</v>
      </c>
      <c r="AQ62" s="234">
        <f>'Quarterly data'!AR57</f>
        <v>360</v>
      </c>
      <c r="AR62" s="234">
        <f>'Quarterly data'!AS57</f>
        <v>360</v>
      </c>
      <c r="AS62" s="234">
        <f>'Quarterly data'!AT57</f>
        <v>360</v>
      </c>
      <c r="AT62" s="234">
        <f>'Quarterly data'!AU57</f>
        <v>401</v>
      </c>
      <c r="AU62" s="234">
        <f>'Quarterly data'!AV57</f>
        <v>451</v>
      </c>
      <c r="AV62" s="234">
        <f>'Quarterly data'!AW57</f>
        <v>479</v>
      </c>
      <c r="AW62" s="234">
        <f>'Quarterly data'!AX57</f>
        <v>499</v>
      </c>
      <c r="AX62" s="234">
        <f>'Quarterly data'!AY57</f>
        <v>506</v>
      </c>
      <c r="AY62" s="234">
        <f>'Quarterly data'!AZ57</f>
        <v>547</v>
      </c>
      <c r="AZ62" s="234">
        <f>'Quarterly data'!BA57</f>
        <v>573</v>
      </c>
      <c r="BA62" s="234">
        <f>'Quarterly data'!BB57</f>
        <v>599</v>
      </c>
      <c r="BB62" s="234">
        <f>'Quarterly data'!BC57</f>
        <v>607</v>
      </c>
      <c r="BC62" s="234">
        <f>'Quarterly data'!BD57</f>
        <v>686</v>
      </c>
      <c r="BD62" s="234">
        <f>'Quarterly data'!BE57</f>
        <v>749</v>
      </c>
      <c r="BE62" s="234">
        <f>'Quarterly data'!BF57</f>
        <v>788</v>
      </c>
      <c r="BF62" s="234">
        <f>'Quarterly data'!BG57</f>
        <v>786</v>
      </c>
      <c r="BG62" s="234">
        <f>'Quarterly data'!BH57</f>
        <v>774</v>
      </c>
      <c r="BH62" s="234">
        <f>'Quarterly data'!BI57</f>
        <v>808</v>
      </c>
      <c r="BI62" s="234">
        <f>'Quarterly data'!BJ57</f>
        <v>855</v>
      </c>
      <c r="BJ62" s="234">
        <f>'Quarterly data'!BK57</f>
        <v>853</v>
      </c>
      <c r="BK62" s="234">
        <f>'Quarterly data'!BL57</f>
        <v>857</v>
      </c>
      <c r="BL62" s="234">
        <f>'Quarterly data'!BM57</f>
        <v>905</v>
      </c>
      <c r="BM62" s="234">
        <f>'Quarterly data'!BN57</f>
        <v>955</v>
      </c>
      <c r="BN62" s="234">
        <f>'Quarterly data'!BO57</f>
        <v>963</v>
      </c>
      <c r="BO62" s="234">
        <f>'Quarterly data'!BP57</f>
        <v>999</v>
      </c>
      <c r="BP62" s="234">
        <f>'Quarterly data'!BQ57</f>
        <v>1074</v>
      </c>
      <c r="BQ62" s="234">
        <f>'Quarterly data'!BR57</f>
        <v>1095</v>
      </c>
      <c r="BR62" s="234">
        <f>'Quarterly data'!BS57</f>
        <v>1114</v>
      </c>
      <c r="BS62" s="234">
        <f>'Quarterly data'!BT57</f>
        <v>1143</v>
      </c>
      <c r="BT62" s="234">
        <f>'Quarterly data'!BU57</f>
        <v>1209</v>
      </c>
      <c r="BU62" s="234">
        <f>'Quarterly data'!BV57</f>
        <v>1234</v>
      </c>
      <c r="BV62" s="234">
        <f>'Quarterly data'!BW57</f>
        <v>1213</v>
      </c>
      <c r="BW62" s="234">
        <f>'Quarterly data'!BX57</f>
        <v>1252</v>
      </c>
      <c r="BX62" s="234">
        <f>'Quarterly data'!BY57</f>
        <v>1261</v>
      </c>
      <c r="BY62" s="234">
        <f>'Quarterly data'!BZ57</f>
        <v>1328</v>
      </c>
      <c r="BZ62" s="234">
        <f>'Quarterly data'!CA57</f>
        <v>1355</v>
      </c>
      <c r="CA62" s="234">
        <f>'Quarterly data'!CB57</f>
        <v>1394</v>
      </c>
      <c r="CB62" s="234">
        <f>'Quarterly data'!CC57</f>
        <v>1436</v>
      </c>
      <c r="CC62" s="234">
        <f>'Quarterly data'!CD57</f>
        <v>1435</v>
      </c>
      <c r="CD62" s="234">
        <f>'Quarterly data'!CE57</f>
        <v>1464</v>
      </c>
      <c r="CE62" s="234">
        <f>'Quarterly data'!CF57</f>
        <v>1500</v>
      </c>
      <c r="CF62" s="234">
        <f>'Quarterly data'!CG57</f>
        <v>1567</v>
      </c>
      <c r="CG62" s="234">
        <f>'Quarterly data'!CH57</f>
        <v>1616</v>
      </c>
      <c r="CH62" s="234">
        <f>'Quarterly data'!CI57</f>
        <v>1660</v>
      </c>
      <c r="CI62" s="234">
        <f>'Quarterly data'!CJ57</f>
        <v>1709</v>
      </c>
      <c r="CJ62" s="234">
        <f>'Quarterly data'!CK57</f>
        <v>1695</v>
      </c>
      <c r="CK62" s="234">
        <f>'Quarterly data'!CL57</f>
        <v>1777</v>
      </c>
      <c r="CL62" s="234">
        <f>'Quarterly data'!CM57</f>
        <v>1845</v>
      </c>
      <c r="CM62" s="234">
        <f>'Quarterly data'!CN57</f>
        <v>1917</v>
      </c>
      <c r="CN62" s="234">
        <f>'Quarterly data'!CO57</f>
        <v>1943</v>
      </c>
      <c r="CO62" s="234">
        <f>'Quarterly data'!CP57</f>
        <v>1989</v>
      </c>
      <c r="CP62" s="234">
        <f>'Quarterly data'!CQ57</f>
        <v>2027</v>
      </c>
      <c r="CQ62" s="234">
        <f>'Quarterly data'!CR57</f>
        <v>2057</v>
      </c>
      <c r="CR62" s="234">
        <f>'Quarterly data'!CS57</f>
        <v>2079</v>
      </c>
      <c r="CS62" s="234">
        <f>'Quarterly data'!CT57</f>
        <v>2139</v>
      </c>
      <c r="CT62" s="234">
        <f>'Quarterly data'!CU57</f>
        <v>2153</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499</v>
      </c>
      <c r="CZ63">
        <f>'Quarterly data'!DA64</f>
        <v>627</v>
      </c>
      <c r="DA63">
        <f>'Quarterly data'!DB64</f>
        <v>689</v>
      </c>
      <c r="DB63">
        <f>'Quarterly data'!DC64</f>
        <v>0</v>
      </c>
      <c r="DC63">
        <f>'Quarterly data'!DD64</f>
        <v>0</v>
      </c>
      <c r="DD63">
        <f>'Quarterly data'!DE64</f>
        <v>0</v>
      </c>
      <c r="DE63">
        <f>'Quarterly data'!DF64</f>
        <v>0</v>
      </c>
      <c r="DF63">
        <f>'Quarterly data'!DG64</f>
        <v>0</v>
      </c>
      <c r="DG63">
        <f>'Quarterly data'!DH64</f>
        <v>0</v>
      </c>
      <c r="DH63">
        <f>'Quarterly data'!DI64</f>
        <v>0</v>
      </c>
      <c r="DI63">
        <f>'Quarterly data'!DJ64</f>
        <v>0</v>
      </c>
      <c r="DJ63">
        <f>'Quarterly data'!DK64</f>
        <v>0</v>
      </c>
      <c r="DK63">
        <f>'Quarterly data'!DL64</f>
        <v>0</v>
      </c>
      <c r="DL63">
        <f>'Quarterly data'!DM64</f>
        <v>0</v>
      </c>
      <c r="DM63">
        <f>'Quarterly data'!DN64</f>
        <v>0</v>
      </c>
      <c r="DN63">
        <f>'Quarterly data'!DO64</f>
        <v>0</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159.5</v>
      </c>
      <c r="S64" s="234">
        <f>'Quarterly data'!T59</f>
        <v>159.5</v>
      </c>
      <c r="T64" s="234">
        <f>'Quarterly data'!U59</f>
        <v>159.5</v>
      </c>
      <c r="U64" s="234">
        <f>'Quarterly data'!V59</f>
        <v>159.5</v>
      </c>
      <c r="V64" s="234">
        <f>'Quarterly data'!W59</f>
        <v>177.75</v>
      </c>
      <c r="W64" s="234">
        <f>'Quarterly data'!X59</f>
        <v>177.75</v>
      </c>
      <c r="X64" s="234">
        <f>'Quarterly data'!Y59</f>
        <v>177.75</v>
      </c>
      <c r="Y64" s="234">
        <f>'Quarterly data'!Z59</f>
        <v>177.75</v>
      </c>
      <c r="Z64" s="234">
        <f>'Quarterly data'!AA59</f>
        <v>189.25</v>
      </c>
      <c r="AA64" s="234">
        <f>'Quarterly data'!AB59</f>
        <v>189.25</v>
      </c>
      <c r="AB64" s="234">
        <f>'Quarterly data'!AC59</f>
        <v>189.25</v>
      </c>
      <c r="AC64" s="234">
        <f>'Quarterly data'!AD59</f>
        <v>189.25</v>
      </c>
      <c r="AD64" s="234">
        <f>'Quarterly data'!AE59</f>
        <v>205.75</v>
      </c>
      <c r="AE64" s="234">
        <f>'Quarterly data'!AF59</f>
        <v>205.75</v>
      </c>
      <c r="AF64" s="234">
        <f>'Quarterly data'!AG59</f>
        <v>205.75</v>
      </c>
      <c r="AG64" s="234">
        <f>'Quarterly data'!AH59</f>
        <v>205.75</v>
      </c>
      <c r="AH64" s="234">
        <f>'Quarterly data'!AI59</f>
        <v>251.25</v>
      </c>
      <c r="AI64" s="234">
        <f>'Quarterly data'!AJ59</f>
        <v>251.25</v>
      </c>
      <c r="AJ64" s="234">
        <f>'Quarterly data'!AK59</f>
        <v>251.25</v>
      </c>
      <c r="AK64" s="234">
        <f>'Quarterly data'!AL59</f>
        <v>251.25</v>
      </c>
      <c r="AL64" s="234">
        <f>'Quarterly data'!AM59</f>
        <v>297.25</v>
      </c>
      <c r="AM64" s="234">
        <f>'Quarterly data'!AN59</f>
        <v>297.25</v>
      </c>
      <c r="AN64" s="234">
        <f>'Quarterly data'!AO59</f>
        <v>297.25</v>
      </c>
      <c r="AO64" s="234">
        <f>'Quarterly data'!AP59</f>
        <v>297.25</v>
      </c>
      <c r="AP64" s="234">
        <f>'Quarterly data'!AQ59</f>
        <v>352.75</v>
      </c>
      <c r="AQ64" s="234">
        <f>'Quarterly data'!AR59</f>
        <v>352.75</v>
      </c>
      <c r="AR64" s="234">
        <f>'Quarterly data'!AS59</f>
        <v>352.75</v>
      </c>
      <c r="AS64" s="234">
        <f>'Quarterly data'!AT59</f>
        <v>352.75</v>
      </c>
      <c r="AT64" s="234">
        <f>'Quarterly data'!AU59</f>
        <v>392</v>
      </c>
      <c r="AU64" s="234">
        <f>'Quarterly data'!AV59</f>
        <v>429</v>
      </c>
      <c r="AV64" s="234">
        <f>'Quarterly data'!AW59</f>
        <v>468</v>
      </c>
      <c r="AW64" s="234">
        <f>'Quarterly data'!AX59</f>
        <v>476</v>
      </c>
      <c r="AX64" s="234">
        <f>'Quarterly data'!AY59</f>
        <v>457</v>
      </c>
      <c r="AY64" s="234">
        <f>'Quarterly data'!AZ59</f>
        <v>502</v>
      </c>
      <c r="AZ64" s="234">
        <f>'Quarterly data'!BA59</f>
        <v>530</v>
      </c>
      <c r="BA64" s="234">
        <f>'Quarterly data'!BB59</f>
        <v>554</v>
      </c>
      <c r="BB64" s="234">
        <f>'Quarterly data'!BC59</f>
        <v>578</v>
      </c>
      <c r="BC64" s="234">
        <f>'Quarterly data'!BD59</f>
        <v>633</v>
      </c>
      <c r="BD64" s="234">
        <f>'Quarterly data'!BE59</f>
        <v>715</v>
      </c>
      <c r="BE64" s="234">
        <f>'Quarterly data'!BF59</f>
        <v>727</v>
      </c>
      <c r="BF64" s="234">
        <f>'Quarterly data'!BG59</f>
        <v>730</v>
      </c>
      <c r="BG64" s="234">
        <f>'Quarterly data'!BH59</f>
        <v>735</v>
      </c>
      <c r="BH64" s="234">
        <f>'Quarterly data'!BI59</f>
        <v>780</v>
      </c>
      <c r="BI64" s="234">
        <f>'Quarterly data'!BJ59</f>
        <v>819</v>
      </c>
      <c r="BJ64" s="234">
        <f>'Quarterly data'!BK59</f>
        <v>812</v>
      </c>
      <c r="BK64" s="234">
        <f>'Quarterly data'!BL59</f>
        <v>823</v>
      </c>
      <c r="BL64" s="234">
        <f>'Quarterly data'!BM59</f>
        <v>862</v>
      </c>
      <c r="BM64" s="234">
        <f>'Quarterly data'!BN59</f>
        <v>903</v>
      </c>
      <c r="BN64" s="234">
        <f>'Quarterly data'!BO59</f>
        <v>880</v>
      </c>
      <c r="BO64" s="234">
        <f>'Quarterly data'!BP59</f>
        <v>955</v>
      </c>
      <c r="BP64" s="234">
        <f>'Quarterly data'!BQ59</f>
        <v>1012</v>
      </c>
      <c r="BQ64" s="234">
        <f>'Quarterly data'!BR59</f>
        <v>1015</v>
      </c>
      <c r="BR64" s="234">
        <f>'Quarterly data'!BS59</f>
        <v>1035</v>
      </c>
      <c r="BS64" s="234">
        <f>'Quarterly data'!BT59</f>
        <v>1094</v>
      </c>
      <c r="BT64" s="234">
        <f>'Quarterly data'!BU59</f>
        <v>1157</v>
      </c>
      <c r="BU64" s="234">
        <f>'Quarterly data'!BV59</f>
        <v>1096</v>
      </c>
      <c r="BV64" s="234">
        <f>'Quarterly data'!BW59</f>
        <v>1095</v>
      </c>
      <c r="BW64" s="234">
        <f>'Quarterly data'!BX59</f>
        <v>1118</v>
      </c>
      <c r="BX64" s="234">
        <f>'Quarterly data'!BY59</f>
        <v>1162</v>
      </c>
      <c r="BY64" s="234">
        <f>'Quarterly data'!BZ59</f>
        <v>1237</v>
      </c>
      <c r="BZ64" s="234">
        <f>'Quarterly data'!CA59</f>
        <v>1273</v>
      </c>
      <c r="CA64" s="234">
        <f>'Quarterly data'!CB59</f>
        <v>1291</v>
      </c>
      <c r="CB64" s="234">
        <f>'Quarterly data'!CC59</f>
        <v>1374</v>
      </c>
      <c r="CC64" s="234">
        <f>'Quarterly data'!CD59</f>
        <v>1284</v>
      </c>
      <c r="CD64" s="234">
        <f>'Quarterly data'!CE59</f>
        <v>1378</v>
      </c>
      <c r="CE64" s="234">
        <f>'Quarterly data'!CF59</f>
        <v>1436</v>
      </c>
      <c r="CF64" s="234">
        <f>'Quarterly data'!CG59</f>
        <v>1505</v>
      </c>
      <c r="CG64" s="234">
        <f>'Quarterly data'!CH59</f>
        <v>1490</v>
      </c>
      <c r="CH64" s="234">
        <f>'Quarterly data'!CI59</f>
        <v>1587</v>
      </c>
      <c r="CI64" s="234">
        <f>'Quarterly data'!CJ59</f>
        <v>1611</v>
      </c>
      <c r="CJ64" s="234">
        <f>'Quarterly data'!CK59</f>
        <v>1661</v>
      </c>
      <c r="CK64" s="234">
        <f>'Quarterly data'!CL59</f>
        <v>1472</v>
      </c>
      <c r="CL64" s="234">
        <f>'Quarterly data'!CM59</f>
        <v>1585</v>
      </c>
      <c r="CM64" s="234">
        <f>'Quarterly data'!CN59</f>
        <v>1734</v>
      </c>
      <c r="CN64" s="234">
        <f>'Quarterly data'!CO59</f>
        <v>1760</v>
      </c>
      <c r="CO64" s="234">
        <f>'Quarterly data'!CP59</f>
        <v>1751</v>
      </c>
      <c r="CP64" s="234">
        <f>'Quarterly data'!CQ59</f>
        <v>1999</v>
      </c>
      <c r="CQ64" s="234">
        <f>'Quarterly data'!CR59</f>
        <v>1855</v>
      </c>
      <c r="CR64" s="234">
        <f>'Quarterly data'!CS59</f>
        <v>1880</v>
      </c>
      <c r="CS64" s="234">
        <f>'Quarterly data'!CT59</f>
        <v>1936</v>
      </c>
      <c r="CT64" s="234">
        <f>'Quarterly data'!CU59</f>
        <v>1961</v>
      </c>
      <c r="CU64" s="234">
        <f>'Quarterly data'!CV65</f>
        <v>402</v>
      </c>
      <c r="CV64" s="234">
        <f>'Quarterly data'!CW65</f>
        <v>429</v>
      </c>
      <c r="CW64" s="234">
        <f>'Quarterly data'!CX65</f>
        <v>451</v>
      </c>
      <c r="CX64" s="234">
        <f>'Quarterly data'!CY65</f>
        <v>391</v>
      </c>
      <c r="CY64" s="234">
        <f>'Quarterly data'!CZ65</f>
        <v>323</v>
      </c>
      <c r="CZ64" s="234">
        <f>'Quarterly data'!DA65</f>
        <v>409</v>
      </c>
      <c r="DA64" s="234">
        <f>'Quarterly data'!DB65</f>
        <v>452</v>
      </c>
      <c r="DB64" s="234">
        <f>'Quarterly data'!DC65</f>
        <v>0</v>
      </c>
      <c r="DC64" s="234">
        <f>'Quarterly data'!DD65</f>
        <v>0</v>
      </c>
      <c r="DD64" s="234">
        <f>'Quarterly data'!DE65</f>
        <v>0</v>
      </c>
      <c r="DE64" s="234">
        <f>'Quarterly data'!DF65</f>
        <v>0</v>
      </c>
      <c r="DF64" s="234">
        <f>'Quarterly data'!DG65</f>
        <v>0</v>
      </c>
      <c r="DG64" s="234">
        <f>'Quarterly data'!DH65</f>
        <v>0</v>
      </c>
      <c r="DH64" s="234">
        <f>'Quarterly data'!DI65</f>
        <v>0</v>
      </c>
      <c r="DI64" s="234">
        <f>'Quarterly data'!DJ65</f>
        <v>0</v>
      </c>
      <c r="DJ64" s="234">
        <f>'Quarterly data'!DK65</f>
        <v>0</v>
      </c>
      <c r="DK64" s="234">
        <f>'Quarterly data'!DL65</f>
        <v>0</v>
      </c>
      <c r="DL64" s="234">
        <f>'Quarterly data'!DM65</f>
        <v>0</v>
      </c>
      <c r="DM64" s="234">
        <f>'Quarterly data'!DN65</f>
        <v>0</v>
      </c>
      <c r="DN64" s="234">
        <f>'Quarterly data'!DO65</f>
        <v>0</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28.75</v>
      </c>
      <c r="S65" s="112">
        <f>'Quarterly data'!T60</f>
        <v>28.75</v>
      </c>
      <c r="T65" s="112">
        <f>'Quarterly data'!U60</f>
        <v>28.75</v>
      </c>
      <c r="U65" s="112">
        <f>'Quarterly data'!V60</f>
        <v>28.75</v>
      </c>
      <c r="V65" s="112">
        <f>'Quarterly data'!W60</f>
        <v>31.5</v>
      </c>
      <c r="W65" s="112">
        <f>'Quarterly data'!X60</f>
        <v>31.5</v>
      </c>
      <c r="X65" s="112">
        <f>'Quarterly data'!Y60</f>
        <v>31.5</v>
      </c>
      <c r="Y65" s="112">
        <f>'Quarterly data'!Z60</f>
        <v>31.5</v>
      </c>
      <c r="Z65" s="112">
        <f>'Quarterly data'!AA60</f>
        <v>34.75</v>
      </c>
      <c r="AA65" s="112">
        <f>'Quarterly data'!AB60</f>
        <v>34.75</v>
      </c>
      <c r="AB65" s="112">
        <f>'Quarterly data'!AC60</f>
        <v>34.75</v>
      </c>
      <c r="AC65" s="112">
        <f>'Quarterly data'!AD60</f>
        <v>34.75</v>
      </c>
      <c r="AD65" s="112">
        <f>'Quarterly data'!AE60</f>
        <v>39</v>
      </c>
      <c r="AE65" s="112">
        <f>'Quarterly data'!AF60</f>
        <v>39</v>
      </c>
      <c r="AF65" s="112">
        <f>'Quarterly data'!AG60</f>
        <v>39</v>
      </c>
      <c r="AG65" s="112">
        <f>'Quarterly data'!AH60</f>
        <v>39</v>
      </c>
      <c r="AH65" s="112">
        <f>'Quarterly data'!AI60</f>
        <v>47.75</v>
      </c>
      <c r="AI65" s="112">
        <f>'Quarterly data'!AJ60</f>
        <v>47.75</v>
      </c>
      <c r="AJ65" s="112">
        <f>'Quarterly data'!AK60</f>
        <v>47.75</v>
      </c>
      <c r="AK65" s="112">
        <f>'Quarterly data'!AL60</f>
        <v>47.75</v>
      </c>
      <c r="AL65" s="112">
        <f>'Quarterly data'!AM60</f>
        <v>55.25</v>
      </c>
      <c r="AM65" s="112">
        <f>'Quarterly data'!AN60</f>
        <v>55.25</v>
      </c>
      <c r="AN65" s="112">
        <f>'Quarterly data'!AO60</f>
        <v>55.25</v>
      </c>
      <c r="AO65" s="112">
        <f>'Quarterly data'!AP60</f>
        <v>55.25</v>
      </c>
      <c r="AP65" s="112">
        <f>'Quarterly data'!AQ60</f>
        <v>65.5</v>
      </c>
      <c r="AQ65" s="112">
        <f>'Quarterly data'!AR60</f>
        <v>65.5</v>
      </c>
      <c r="AR65" s="112">
        <f>'Quarterly data'!AS60</f>
        <v>65.5</v>
      </c>
      <c r="AS65" s="112">
        <f>'Quarterly data'!AT60</f>
        <v>65.5</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115</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191</v>
      </c>
      <c r="CA65" s="112">
        <f>'Quarterly data'!CB60</f>
        <v>229</v>
      </c>
      <c r="CB65" s="112">
        <f>'Quarterly data'!CC60</f>
        <v>198</v>
      </c>
      <c r="CC65" s="112">
        <f>'Quarterly data'!CD60</f>
        <v>184</v>
      </c>
      <c r="CD65" s="112">
        <f>'Quarterly data'!CE60</f>
        <v>207</v>
      </c>
      <c r="CE65" s="112">
        <f>'Quarterly data'!CF60</f>
        <v>212</v>
      </c>
      <c r="CF65" s="112">
        <f>'Quarterly data'!CG60</f>
        <v>217</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281</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0</v>
      </c>
      <c r="DC65" s="112">
        <f>'Quarterly data'!DD66</f>
        <v>0</v>
      </c>
      <c r="DD65" s="112">
        <f>'Quarterly data'!DE66</f>
        <v>0</v>
      </c>
      <c r="DE65" s="112">
        <f>'Quarterly data'!DF66</f>
        <v>0</v>
      </c>
      <c r="DF65" s="112">
        <f>'Quarterly data'!DG66</f>
        <v>0</v>
      </c>
      <c r="DG65" s="112">
        <f>'Quarterly data'!DH66</f>
        <v>0</v>
      </c>
      <c r="DH65" s="112">
        <f>'Quarterly data'!DI66</f>
        <v>0</v>
      </c>
      <c r="DI65" s="112">
        <f>'Quarterly data'!DJ66</f>
        <v>0</v>
      </c>
      <c r="DJ65" s="112">
        <f>'Quarterly data'!DK66</f>
        <v>0</v>
      </c>
      <c r="DK65" s="112">
        <f>'Quarterly data'!DL66</f>
        <v>0</v>
      </c>
      <c r="DL65" s="112">
        <f>'Quarterly data'!DM66</f>
        <v>0</v>
      </c>
      <c r="DM65" s="112">
        <f>'Quarterly data'!DN66</f>
        <v>0</v>
      </c>
      <c r="DN65" s="112">
        <f>'Quarterly data'!DO66</f>
        <v>0</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131</v>
      </c>
      <c r="S66" s="112">
        <f>'Quarterly data'!T61</f>
        <v>131</v>
      </c>
      <c r="T66" s="112">
        <f>'Quarterly data'!U61</f>
        <v>131</v>
      </c>
      <c r="U66" s="112">
        <f>'Quarterly data'!V61</f>
        <v>131</v>
      </c>
      <c r="V66" s="112">
        <f>'Quarterly data'!W61</f>
        <v>146.25</v>
      </c>
      <c r="W66" s="112">
        <f>'Quarterly data'!X61</f>
        <v>146.25</v>
      </c>
      <c r="X66" s="112">
        <f>'Quarterly data'!Y61</f>
        <v>146.25</v>
      </c>
      <c r="Y66" s="112">
        <f>'Quarterly data'!Z61</f>
        <v>146.25</v>
      </c>
      <c r="Z66" s="112">
        <f>'Quarterly data'!AA61</f>
        <v>154.75</v>
      </c>
      <c r="AA66" s="112">
        <f>'Quarterly data'!AB61</f>
        <v>154.75</v>
      </c>
      <c r="AB66" s="112">
        <f>'Quarterly data'!AC61</f>
        <v>154.75</v>
      </c>
      <c r="AC66" s="112">
        <f>'Quarterly data'!AD61</f>
        <v>154.75</v>
      </c>
      <c r="AD66" s="112">
        <f>'Quarterly data'!AE61</f>
        <v>166.75</v>
      </c>
      <c r="AE66" s="112">
        <f>'Quarterly data'!AF61</f>
        <v>166.75</v>
      </c>
      <c r="AF66" s="112">
        <f>'Quarterly data'!AG61</f>
        <v>166.75</v>
      </c>
      <c r="AG66" s="112">
        <f>'Quarterly data'!AH61</f>
        <v>166.75</v>
      </c>
      <c r="AH66" s="112">
        <f>'Quarterly data'!AI61</f>
        <v>203.5</v>
      </c>
      <c r="AI66" s="112">
        <f>'Quarterly data'!AJ61</f>
        <v>203.5</v>
      </c>
      <c r="AJ66" s="112">
        <f>'Quarterly data'!AK61</f>
        <v>203.5</v>
      </c>
      <c r="AK66" s="112">
        <f>'Quarterly data'!AL61</f>
        <v>203.5</v>
      </c>
      <c r="AL66" s="112">
        <f>'Quarterly data'!AM61</f>
        <v>242</v>
      </c>
      <c r="AM66" s="112">
        <f>'Quarterly data'!AN61</f>
        <v>242</v>
      </c>
      <c r="AN66" s="112">
        <f>'Quarterly data'!AO61</f>
        <v>242</v>
      </c>
      <c r="AO66" s="112">
        <f>'Quarterly data'!AP61</f>
        <v>242</v>
      </c>
      <c r="AP66" s="112">
        <f>'Quarterly data'!AQ61</f>
        <v>287.5</v>
      </c>
      <c r="AQ66" s="112">
        <f>'Quarterly data'!AR61</f>
        <v>287.5</v>
      </c>
      <c r="AR66" s="112">
        <f>'Quarterly data'!AS61</f>
        <v>287.5</v>
      </c>
      <c r="AS66" s="112">
        <f>'Quarterly data'!AT61</f>
        <v>287.5</v>
      </c>
      <c r="AT66" s="112">
        <f>'Quarterly data'!AU61</f>
        <v>328</v>
      </c>
      <c r="AU66" s="112">
        <f>'Quarterly data'!AV61</f>
        <v>349</v>
      </c>
      <c r="AV66" s="112">
        <f>'Quarterly data'!AW61</f>
        <v>390</v>
      </c>
      <c r="AW66" s="112">
        <f>'Quarterly data'!AX61</f>
        <v>404</v>
      </c>
      <c r="AX66" s="112">
        <f>'Quarterly data'!AY61</f>
        <v>382</v>
      </c>
      <c r="AY66" s="112">
        <f>'Quarterly data'!AZ61</f>
        <v>431</v>
      </c>
      <c r="AZ66" s="112">
        <f>'Quarterly data'!BA61</f>
        <v>449</v>
      </c>
      <c r="BA66" s="112">
        <f>'Quarterly data'!BB61</f>
        <v>466</v>
      </c>
      <c r="BB66" s="112">
        <f>'Quarterly data'!BC61</f>
        <v>498</v>
      </c>
      <c r="BC66" s="112">
        <f>'Quarterly data'!BD61</f>
        <v>552</v>
      </c>
      <c r="BD66" s="112">
        <f>'Quarterly data'!BE61</f>
        <v>625</v>
      </c>
      <c r="BE66" s="112">
        <f>'Quarterly data'!BF61</f>
        <v>630</v>
      </c>
      <c r="BF66" s="112">
        <f>'Quarterly data'!BG61</f>
        <v>629</v>
      </c>
      <c r="BG66" s="112">
        <f>'Quarterly data'!BH61</f>
        <v>630</v>
      </c>
      <c r="BH66" s="112">
        <f>'Quarterly data'!BI61</f>
        <v>679</v>
      </c>
      <c r="BI66" s="112">
        <f>'Quarterly data'!BJ61</f>
        <v>715</v>
      </c>
      <c r="BJ66" s="112">
        <f>'Quarterly data'!BK61</f>
        <v>704</v>
      </c>
      <c r="BK66" s="112">
        <f>'Quarterly data'!BL61</f>
        <v>705</v>
      </c>
      <c r="BL66" s="112">
        <f>'Quarterly data'!BM61</f>
        <v>747</v>
      </c>
      <c r="BM66" s="112">
        <f>'Quarterly data'!BN61</f>
        <v>777</v>
      </c>
      <c r="BN66" s="112">
        <f>'Quarterly data'!BO61</f>
        <v>785</v>
      </c>
      <c r="BO66" s="112">
        <f>'Quarterly data'!BP61</f>
        <v>840</v>
      </c>
      <c r="BP66" s="112">
        <f>'Quarterly data'!BQ61</f>
        <v>875</v>
      </c>
      <c r="BQ66" s="112">
        <f>'Quarterly data'!BR61</f>
        <v>866</v>
      </c>
      <c r="BR66" s="112">
        <f>'Quarterly data'!BS61</f>
        <v>888</v>
      </c>
      <c r="BS66" s="112">
        <f>'Quarterly data'!BT61</f>
        <v>920</v>
      </c>
      <c r="BT66" s="112">
        <f>'Quarterly data'!BU61</f>
        <v>1022</v>
      </c>
      <c r="BU66" s="112">
        <f>'Quarterly data'!BV61</f>
        <v>943</v>
      </c>
      <c r="BV66" s="112">
        <f>'Quarterly data'!BW61</f>
        <v>950</v>
      </c>
      <c r="BW66" s="112">
        <f>'Quarterly data'!BX61</f>
        <v>943</v>
      </c>
      <c r="BX66" s="112">
        <f>'Quarterly data'!BY61</f>
        <v>1010</v>
      </c>
      <c r="BY66" s="112">
        <f>'Quarterly data'!BZ61</f>
        <v>1060</v>
      </c>
      <c r="BZ66" s="112">
        <f>'Quarterly data'!CA61</f>
        <v>1081</v>
      </c>
      <c r="CA66" s="112">
        <f>'Quarterly data'!CB61</f>
        <v>1063</v>
      </c>
      <c r="CB66" s="112">
        <f>'Quarterly data'!CC61</f>
        <v>1176</v>
      </c>
      <c r="CC66" s="112">
        <f>'Quarterly data'!CD61</f>
        <v>1100</v>
      </c>
      <c r="CD66" s="112">
        <f>'Quarterly data'!CE61</f>
        <v>1171</v>
      </c>
      <c r="CE66" s="112">
        <f>'Quarterly data'!CF61</f>
        <v>1224</v>
      </c>
      <c r="CF66" s="112">
        <f>'Quarterly data'!CG61</f>
        <v>1287</v>
      </c>
      <c r="CG66" s="112">
        <f>'Quarterly data'!CH61</f>
        <v>1275</v>
      </c>
      <c r="CH66" s="112">
        <f>'Quarterly data'!CI61</f>
        <v>1322</v>
      </c>
      <c r="CI66" s="112">
        <f>'Quarterly data'!CJ61</f>
        <v>1380</v>
      </c>
      <c r="CJ66" s="112">
        <f>'Quarterly data'!CK61</f>
        <v>1392</v>
      </c>
      <c r="CK66" s="112">
        <f>'Quarterly data'!CL61</f>
        <v>1206</v>
      </c>
      <c r="CL66" s="112">
        <f>'Quarterly data'!CM61</f>
        <v>1322</v>
      </c>
      <c r="CM66" s="112">
        <f>'Quarterly data'!CN61</f>
        <v>1449</v>
      </c>
      <c r="CN66" s="112">
        <f>'Quarterly data'!CO61</f>
        <v>1450</v>
      </c>
      <c r="CO66" s="112">
        <f>'Quarterly data'!CP61</f>
        <v>1456</v>
      </c>
      <c r="CP66" s="112">
        <f>'Quarterly data'!CQ61</f>
        <v>1717</v>
      </c>
      <c r="CQ66" s="112">
        <f>'Quarterly data'!CR61</f>
        <v>1564</v>
      </c>
      <c r="CR66" s="112">
        <f>'Quarterly data'!CS61</f>
        <v>1553</v>
      </c>
      <c r="CS66" s="112">
        <f>'Quarterly data'!CT61</f>
        <v>1612</v>
      </c>
      <c r="CT66" s="112">
        <f>'Quarterly data'!CU61</f>
        <v>1626</v>
      </c>
      <c r="CU66" s="112">
        <f>'Quarterly data'!CV67</f>
        <v>-151</v>
      </c>
      <c r="CV66" s="112">
        <f>'Quarterly data'!CW67</f>
        <v>-183</v>
      </c>
      <c r="CW66" s="112">
        <f>'Quarterly data'!CX67</f>
        <v>60</v>
      </c>
      <c r="CX66" s="112">
        <f>'Quarterly data'!CY67</f>
        <v>-55</v>
      </c>
      <c r="CY66" s="112">
        <f>'Quarterly data'!CZ67</f>
        <v>108</v>
      </c>
      <c r="CZ66" s="112">
        <f>'Quarterly data'!DA67</f>
        <v>-122</v>
      </c>
      <c r="DA66" s="112">
        <f>'Quarterly data'!DB67</f>
        <v>26</v>
      </c>
      <c r="DB66" s="112">
        <f>'Quarterly data'!DC67</f>
        <v>0</v>
      </c>
      <c r="DC66" s="112">
        <f>'Quarterly data'!DD67</f>
        <v>0</v>
      </c>
      <c r="DD66" s="112">
        <f>'Quarterly data'!DE67</f>
        <v>0</v>
      </c>
      <c r="DE66" s="112">
        <f>'Quarterly data'!DF67</f>
        <v>0</v>
      </c>
      <c r="DF66" s="112">
        <f>'Quarterly data'!DG67</f>
        <v>0</v>
      </c>
      <c r="DG66" s="112">
        <f>'Quarterly data'!DH67</f>
        <v>0</v>
      </c>
      <c r="DH66" s="112">
        <f>'Quarterly data'!DI67</f>
        <v>0</v>
      </c>
      <c r="DI66" s="112">
        <f>'Quarterly data'!DJ67</f>
        <v>0</v>
      </c>
      <c r="DJ66" s="112">
        <f>'Quarterly data'!DK67</f>
        <v>0</v>
      </c>
      <c r="DK66" s="112">
        <f>'Quarterly data'!DL67</f>
        <v>0</v>
      </c>
      <c r="DL66" s="112">
        <f>'Quarterly data'!DM67</f>
        <v>0</v>
      </c>
      <c r="DM66" s="112">
        <f>'Quarterly data'!DN67</f>
        <v>0</v>
      </c>
      <c r="DN66" s="112">
        <f>'Quarterly data'!DO67</f>
        <v>0</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20</v>
      </c>
      <c r="S68" s="235">
        <f>'Quarterly data'!T63</f>
        <v>20</v>
      </c>
      <c r="T68" s="235">
        <f>'Quarterly data'!U63</f>
        <v>20</v>
      </c>
      <c r="U68" s="235">
        <f>'Quarterly data'!V63</f>
        <v>20</v>
      </c>
      <c r="V68" s="235">
        <f>'Quarterly data'!W63</f>
        <v>22.5</v>
      </c>
      <c r="W68" s="235">
        <f>'Quarterly data'!X63</f>
        <v>22.5</v>
      </c>
      <c r="X68" s="235">
        <f>'Quarterly data'!Y63</f>
        <v>22.5</v>
      </c>
      <c r="Y68" s="235">
        <f>'Quarterly data'!Z63</f>
        <v>22.5</v>
      </c>
      <c r="Z68" s="235">
        <f>'Quarterly data'!AA63</f>
        <v>25.5</v>
      </c>
      <c r="AA68" s="235">
        <f>'Quarterly data'!AB63</f>
        <v>25.5</v>
      </c>
      <c r="AB68" s="235">
        <f>'Quarterly data'!AC63</f>
        <v>25.5</v>
      </c>
      <c r="AC68" s="235">
        <f>'Quarterly data'!AD63</f>
        <v>25.5</v>
      </c>
      <c r="AD68" s="235">
        <f>'Quarterly data'!AE63</f>
        <v>27</v>
      </c>
      <c r="AE68" s="235">
        <f>'Quarterly data'!AF63</f>
        <v>27</v>
      </c>
      <c r="AF68" s="235">
        <f>'Quarterly data'!AG63</f>
        <v>27</v>
      </c>
      <c r="AG68" s="235">
        <f>'Quarterly data'!AH63</f>
        <v>27</v>
      </c>
      <c r="AH68" s="235">
        <f>'Quarterly data'!AI63</f>
        <v>34.5</v>
      </c>
      <c r="AI68" s="235">
        <f>'Quarterly data'!AJ63</f>
        <v>34.5</v>
      </c>
      <c r="AJ68" s="235">
        <f>'Quarterly data'!AK63</f>
        <v>34.5</v>
      </c>
      <c r="AK68" s="235">
        <f>'Quarterly data'!AL63</f>
        <v>34.5</v>
      </c>
      <c r="AL68" s="235">
        <f>'Quarterly data'!AM63</f>
        <v>45.25</v>
      </c>
      <c r="AM68" s="235">
        <f>'Quarterly data'!AN63</f>
        <v>45.25</v>
      </c>
      <c r="AN68" s="235">
        <f>'Quarterly data'!AO63</f>
        <v>45.25</v>
      </c>
      <c r="AO68" s="235">
        <f>'Quarterly data'!AP63</f>
        <v>45.25</v>
      </c>
      <c r="AP68" s="235">
        <f>'Quarterly data'!AQ63</f>
        <v>56.75</v>
      </c>
      <c r="AQ68" s="235">
        <f>'Quarterly data'!AR63</f>
        <v>56.75</v>
      </c>
      <c r="AR68" s="235">
        <f>'Quarterly data'!AS63</f>
        <v>56.75</v>
      </c>
      <c r="AS68" s="235">
        <f>'Quarterly data'!AT63</f>
        <v>56.75</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378</v>
      </c>
      <c r="CI68" s="235">
        <f>'Quarterly data'!CJ63</f>
        <v>442</v>
      </c>
      <c r="CJ68" s="235">
        <f>'Quarterly data'!CK63</f>
        <v>364</v>
      </c>
      <c r="CK68" s="235">
        <f>'Quarterly data'!CL63</f>
        <v>602</v>
      </c>
      <c r="CL68" s="235">
        <f>'Quarterly data'!CM63</f>
        <v>490</v>
      </c>
      <c r="CM68" s="235">
        <f>'Quarterly data'!CN63</f>
        <v>410</v>
      </c>
      <c r="CN68" s="235">
        <f>'Quarterly data'!CO63</f>
        <v>455</v>
      </c>
      <c r="CO68" s="235">
        <f>'Quarterly data'!CP63</f>
        <v>480</v>
      </c>
      <c r="CP68" s="235">
        <f>'Quarterly data'!CQ63</f>
        <v>325</v>
      </c>
      <c r="CQ68" s="235">
        <f>'Quarterly data'!CR63</f>
        <v>440</v>
      </c>
      <c r="CR68" s="235">
        <f>'Quarterly data'!CS63</f>
        <v>458</v>
      </c>
      <c r="CS68" s="235">
        <f>'Quarterly data'!CT63</f>
        <v>534</v>
      </c>
      <c r="CT68" s="235">
        <f>'Quarterly data'!CU63</f>
        <v>488</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0</v>
      </c>
      <c r="DC68" s="235">
        <f>'Quarterly data'!DD70</f>
        <v>0</v>
      </c>
      <c r="DD68" s="235">
        <f>'Quarterly data'!DE70</f>
        <v>0</v>
      </c>
      <c r="DE68" s="235">
        <f>'Quarterly data'!DF70</f>
        <v>0</v>
      </c>
      <c r="DF68" s="235">
        <f>'Quarterly data'!DG70</f>
        <v>0</v>
      </c>
      <c r="DG68" s="235">
        <f>'Quarterly data'!DH70</f>
        <v>0</v>
      </c>
      <c r="DH68" s="235">
        <f>'Quarterly data'!DI70</f>
        <v>0</v>
      </c>
      <c r="DI68" s="235">
        <f>'Quarterly data'!DJ70</f>
        <v>0</v>
      </c>
      <c r="DJ68" s="235">
        <f>'Quarterly data'!DK70</f>
        <v>0</v>
      </c>
      <c r="DK68" s="235">
        <f>'Quarterly data'!DL70</f>
        <v>0</v>
      </c>
      <c r="DL68" s="235">
        <f>'Quarterly data'!DM70</f>
        <v>0</v>
      </c>
      <c r="DM68" s="235">
        <f>'Quarterly data'!DN70</f>
        <v>0</v>
      </c>
      <c r="DN68" s="235">
        <f>'Quarterly data'!DO70</f>
        <v>0</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20</v>
      </c>
      <c r="S69" s="112">
        <f>'Quarterly data'!T64</f>
        <v>20</v>
      </c>
      <c r="T69" s="112">
        <f>'Quarterly data'!U64</f>
        <v>20</v>
      </c>
      <c r="U69" s="112">
        <f>'Quarterly data'!V64</f>
        <v>20</v>
      </c>
      <c r="V69" s="112">
        <f>'Quarterly data'!W64</f>
        <v>22.5</v>
      </c>
      <c r="W69" s="112">
        <f>'Quarterly data'!X64</f>
        <v>22.5</v>
      </c>
      <c r="X69" s="112">
        <f>'Quarterly data'!Y64</f>
        <v>22.5</v>
      </c>
      <c r="Y69" s="112">
        <f>'Quarterly data'!Z64</f>
        <v>22.5</v>
      </c>
      <c r="Z69" s="112">
        <f>'Quarterly data'!AA64</f>
        <v>25.5</v>
      </c>
      <c r="AA69" s="112">
        <f>'Quarterly data'!AB64</f>
        <v>25.5</v>
      </c>
      <c r="AB69" s="112">
        <f>'Quarterly data'!AC64</f>
        <v>25.5</v>
      </c>
      <c r="AC69" s="112">
        <f>'Quarterly data'!AD64</f>
        <v>25.5</v>
      </c>
      <c r="AD69" s="112">
        <f>'Quarterly data'!AE64</f>
        <v>27</v>
      </c>
      <c r="AE69" s="112">
        <f>'Quarterly data'!AF64</f>
        <v>27</v>
      </c>
      <c r="AF69" s="112">
        <f>'Quarterly data'!AG64</f>
        <v>27</v>
      </c>
      <c r="AG69" s="112">
        <f>'Quarterly data'!AH64</f>
        <v>27</v>
      </c>
      <c r="AH69" s="112">
        <f>'Quarterly data'!AI64</f>
        <v>34.5</v>
      </c>
      <c r="AI69" s="112">
        <f>'Quarterly data'!AJ64</f>
        <v>34.5</v>
      </c>
      <c r="AJ69" s="112">
        <f>'Quarterly data'!AK64</f>
        <v>34.5</v>
      </c>
      <c r="AK69" s="112">
        <f>'Quarterly data'!AL64</f>
        <v>34.5</v>
      </c>
      <c r="AL69" s="112">
        <f>'Quarterly data'!AM64</f>
        <v>45.25</v>
      </c>
      <c r="AM69" s="112">
        <f>'Quarterly data'!AN64</f>
        <v>45.25</v>
      </c>
      <c r="AN69" s="112">
        <f>'Quarterly data'!AO64</f>
        <v>45.25</v>
      </c>
      <c r="AO69" s="112">
        <f>'Quarterly data'!AP64</f>
        <v>45.25</v>
      </c>
      <c r="AP69" s="112">
        <f>'Quarterly data'!AQ64</f>
        <v>56.75</v>
      </c>
      <c r="AQ69" s="112">
        <f>'Quarterly data'!AR64</f>
        <v>56.75</v>
      </c>
      <c r="AR69" s="112">
        <f>'Quarterly data'!AS64</f>
        <v>56.75</v>
      </c>
      <c r="AS69" s="112">
        <f>'Quarterly data'!AT64</f>
        <v>56.75</v>
      </c>
      <c r="AT69" s="112">
        <f>'Quarterly data'!AU64</f>
        <v>57</v>
      </c>
      <c r="AU69" s="112">
        <f>'Quarterly data'!AV64</f>
        <v>69</v>
      </c>
      <c r="AV69" s="112">
        <f>'Quarterly data'!AW64</f>
        <v>67</v>
      </c>
      <c r="AW69" s="112">
        <f>'Quarterly data'!AX64</f>
        <v>75</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442</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557</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0</v>
      </c>
      <c r="DC69" s="112">
        <f>'Quarterly data'!DD71</f>
        <v>0</v>
      </c>
      <c r="DD69" s="112">
        <f>'Quarterly data'!DE71</f>
        <v>0</v>
      </c>
      <c r="DE69" s="112">
        <f>'Quarterly data'!DF71</f>
        <v>0</v>
      </c>
      <c r="DF69" s="112">
        <f>'Quarterly data'!DG71</f>
        <v>0</v>
      </c>
      <c r="DG69" s="112">
        <f>'Quarterly data'!DH71</f>
        <v>0</v>
      </c>
      <c r="DH69" s="112">
        <f>'Quarterly data'!DI71</f>
        <v>0</v>
      </c>
      <c r="DI69" s="112">
        <f>'Quarterly data'!DJ71</f>
        <v>0</v>
      </c>
      <c r="DJ69" s="112">
        <f>'Quarterly data'!DK71</f>
        <v>0</v>
      </c>
      <c r="DK69" s="112">
        <f>'Quarterly data'!DL71</f>
        <v>0</v>
      </c>
      <c r="DL69" s="112">
        <f>'Quarterly data'!DM71</f>
        <v>0</v>
      </c>
      <c r="DM69" s="112">
        <f>'Quarterly data'!DN71</f>
        <v>0</v>
      </c>
      <c r="DN69" s="112">
        <f>'Quarterly data'!DO71</f>
        <v>0</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15.25</v>
      </c>
      <c r="S70" s="112">
        <f>'Quarterly data'!T65</f>
        <v>15.25</v>
      </c>
      <c r="T70" s="112">
        <f>'Quarterly data'!U65</f>
        <v>15.25</v>
      </c>
      <c r="U70" s="112">
        <f>'Quarterly data'!V65</f>
        <v>15.25</v>
      </c>
      <c r="V70" s="112">
        <f>'Quarterly data'!W65</f>
        <v>16.25</v>
      </c>
      <c r="W70" s="112">
        <f>'Quarterly data'!X65</f>
        <v>16.25</v>
      </c>
      <c r="X70" s="112">
        <f>'Quarterly data'!Y65</f>
        <v>16.25</v>
      </c>
      <c r="Y70" s="112">
        <f>'Quarterly data'!Z65</f>
        <v>16.25</v>
      </c>
      <c r="Z70" s="112">
        <f>'Quarterly data'!AA65</f>
        <v>18.25</v>
      </c>
      <c r="AA70" s="112">
        <f>'Quarterly data'!AB65</f>
        <v>18.25</v>
      </c>
      <c r="AB70" s="112">
        <f>'Quarterly data'!AC65</f>
        <v>18.25</v>
      </c>
      <c r="AC70" s="112">
        <f>'Quarterly data'!AD65</f>
        <v>18.25</v>
      </c>
      <c r="AD70" s="112">
        <f>'Quarterly data'!AE65</f>
        <v>19</v>
      </c>
      <c r="AE70" s="112">
        <f>'Quarterly data'!AF65</f>
        <v>19</v>
      </c>
      <c r="AF70" s="112">
        <f>'Quarterly data'!AG65</f>
        <v>19</v>
      </c>
      <c r="AG70" s="112">
        <f>'Quarterly data'!AH65</f>
        <v>19</v>
      </c>
      <c r="AH70" s="112">
        <f>'Quarterly data'!AI65</f>
        <v>24</v>
      </c>
      <c r="AI70" s="112">
        <f>'Quarterly data'!AJ65</f>
        <v>24</v>
      </c>
      <c r="AJ70" s="112">
        <f>'Quarterly data'!AK65</f>
        <v>24</v>
      </c>
      <c r="AK70" s="112">
        <f>'Quarterly data'!AL65</f>
        <v>24</v>
      </c>
      <c r="AL70" s="112">
        <f>'Quarterly data'!AM65</f>
        <v>33.75</v>
      </c>
      <c r="AM70" s="112">
        <f>'Quarterly data'!AN65</f>
        <v>33.75</v>
      </c>
      <c r="AN70" s="112">
        <f>'Quarterly data'!AO65</f>
        <v>33.75</v>
      </c>
      <c r="AO70" s="112">
        <f>'Quarterly data'!AP65</f>
        <v>33.75</v>
      </c>
      <c r="AP70" s="112">
        <f>'Quarterly data'!AQ65</f>
        <v>41.5</v>
      </c>
      <c r="AQ70" s="112">
        <f>'Quarterly data'!AR65</f>
        <v>41.5</v>
      </c>
      <c r="AR70" s="112">
        <f>'Quarterly data'!AS65</f>
        <v>41.5</v>
      </c>
      <c r="AS70" s="112">
        <f>'Quarterly data'!AT65</f>
        <v>41.5</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321</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0</v>
      </c>
      <c r="DC70" s="112">
        <f>'Quarterly data'!DD72</f>
        <v>0</v>
      </c>
      <c r="DD70" s="112">
        <f>'Quarterly data'!DE72</f>
        <v>0</v>
      </c>
      <c r="DE70" s="112">
        <f>'Quarterly data'!DF72</f>
        <v>0</v>
      </c>
      <c r="DF70" s="112">
        <f>'Quarterly data'!DG72</f>
        <v>0</v>
      </c>
      <c r="DG70" s="112">
        <f>'Quarterly data'!DH72</f>
        <v>0</v>
      </c>
      <c r="DH70" s="112">
        <f>'Quarterly data'!DI72</f>
        <v>0</v>
      </c>
      <c r="DI70" s="112">
        <f>'Quarterly data'!DJ72</f>
        <v>0</v>
      </c>
      <c r="DJ70" s="112">
        <f>'Quarterly data'!DK72</f>
        <v>0</v>
      </c>
      <c r="DK70" s="112">
        <f>'Quarterly data'!DL72</f>
        <v>0</v>
      </c>
      <c r="DL70" s="112">
        <f>'Quarterly data'!DM72</f>
        <v>0</v>
      </c>
      <c r="DM70" s="112">
        <f>'Quarterly data'!DN72</f>
        <v>0</v>
      </c>
      <c r="DN70" s="112">
        <f>'Quarterly data'!DO72</f>
        <v>0</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4.75</v>
      </c>
      <c r="S71" s="112">
        <f>'Quarterly data'!T66</f>
        <v>4.75</v>
      </c>
      <c r="T71" s="112">
        <f>'Quarterly data'!U66</f>
        <v>4.75</v>
      </c>
      <c r="U71" s="112">
        <f>'Quarterly data'!V66</f>
        <v>4.75</v>
      </c>
      <c r="V71" s="112">
        <f>'Quarterly data'!W66</f>
        <v>6.5</v>
      </c>
      <c r="W71" s="112">
        <f>'Quarterly data'!X66</f>
        <v>6.5</v>
      </c>
      <c r="X71" s="112">
        <f>'Quarterly data'!Y66</f>
        <v>6.5</v>
      </c>
      <c r="Y71" s="112">
        <f>'Quarterly data'!Z66</f>
        <v>6.5</v>
      </c>
      <c r="Z71" s="112">
        <f>'Quarterly data'!AA66</f>
        <v>7</v>
      </c>
      <c r="AA71" s="112">
        <f>'Quarterly data'!AB66</f>
        <v>7</v>
      </c>
      <c r="AB71" s="112">
        <f>'Quarterly data'!AC66</f>
        <v>7</v>
      </c>
      <c r="AC71" s="112">
        <f>'Quarterly data'!AD66</f>
        <v>7</v>
      </c>
      <c r="AD71" s="112">
        <f>'Quarterly data'!AE66</f>
        <v>7.75</v>
      </c>
      <c r="AE71" s="112">
        <f>'Quarterly data'!AF66</f>
        <v>7.75</v>
      </c>
      <c r="AF71" s="112">
        <f>'Quarterly data'!AG66</f>
        <v>7.75</v>
      </c>
      <c r="AG71" s="112">
        <f>'Quarterly data'!AH66</f>
        <v>7.75</v>
      </c>
      <c r="AH71" s="112">
        <f>'Quarterly data'!AI66</f>
        <v>10.25</v>
      </c>
      <c r="AI71" s="112">
        <f>'Quarterly data'!AJ66</f>
        <v>10.25</v>
      </c>
      <c r="AJ71" s="112">
        <f>'Quarterly data'!AK66</f>
        <v>10.25</v>
      </c>
      <c r="AK71" s="112">
        <f>'Quarterly data'!AL66</f>
        <v>10.25</v>
      </c>
      <c r="AL71" s="112">
        <f>'Quarterly data'!AM66</f>
        <v>11.5</v>
      </c>
      <c r="AM71" s="112">
        <f>'Quarterly data'!AN66</f>
        <v>11.5</v>
      </c>
      <c r="AN71" s="112">
        <f>'Quarterly data'!AO66</f>
        <v>11.5</v>
      </c>
      <c r="AO71" s="112">
        <f>'Quarterly data'!AP66</f>
        <v>11.5</v>
      </c>
      <c r="AP71" s="112">
        <f>'Quarterly data'!AQ66</f>
        <v>15.25</v>
      </c>
      <c r="AQ71" s="112">
        <f>'Quarterly data'!AR66</f>
        <v>15.25</v>
      </c>
      <c r="AR71" s="112">
        <f>'Quarterly data'!AS66</f>
        <v>15.25</v>
      </c>
      <c r="AS71" s="112">
        <f>'Quarterly data'!AT66</f>
        <v>15.25</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0</v>
      </c>
      <c r="DC71" s="112">
        <f>'Quarterly data'!DD73</f>
        <v>0</v>
      </c>
      <c r="DD71" s="112">
        <f>'Quarterly data'!DE73</f>
        <v>0</v>
      </c>
      <c r="DE71" s="112">
        <f>'Quarterly data'!DF73</f>
        <v>0</v>
      </c>
      <c r="DF71" s="112">
        <f>'Quarterly data'!DG73</f>
        <v>0</v>
      </c>
      <c r="DG71" s="112">
        <f>'Quarterly data'!DH73</f>
        <v>0</v>
      </c>
      <c r="DH71" s="112">
        <f>'Quarterly data'!DI73</f>
        <v>0</v>
      </c>
      <c r="DI71" s="112">
        <f>'Quarterly data'!DJ73</f>
        <v>0</v>
      </c>
      <c r="DJ71" s="112">
        <f>'Quarterly data'!DK73</f>
        <v>0</v>
      </c>
      <c r="DK71" s="112">
        <f>'Quarterly data'!DL73</f>
        <v>0</v>
      </c>
      <c r="DL71" s="112">
        <f>'Quarterly data'!DM73</f>
        <v>0</v>
      </c>
      <c r="DM71" s="112">
        <f>'Quarterly data'!DN73</f>
        <v>0</v>
      </c>
      <c r="DN71" s="112">
        <f>'Quarterly data'!DO73</f>
        <v>0</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0</v>
      </c>
      <c r="S72" s="112">
        <f>'Quarterly data'!T67</f>
        <v>0</v>
      </c>
      <c r="T72" s="112">
        <f>'Quarterly data'!U67</f>
        <v>0</v>
      </c>
      <c r="U72" s="112">
        <f>'Quarterly data'!V67</f>
        <v>0</v>
      </c>
      <c r="V72" s="112">
        <f>'Quarterly data'!W67</f>
        <v>0</v>
      </c>
      <c r="W72" s="112">
        <f>'Quarterly data'!X67</f>
        <v>0</v>
      </c>
      <c r="X72" s="112">
        <f>'Quarterly data'!Y67</f>
        <v>0</v>
      </c>
      <c r="Y72" s="112">
        <f>'Quarterly data'!Z67</f>
        <v>0</v>
      </c>
      <c r="Z72" s="112">
        <f>'Quarterly data'!AA67</f>
        <v>0</v>
      </c>
      <c r="AA72" s="112">
        <f>'Quarterly data'!AB67</f>
        <v>0</v>
      </c>
      <c r="AB72" s="112">
        <f>'Quarterly data'!AC67</f>
        <v>0</v>
      </c>
      <c r="AC72" s="112">
        <f>'Quarterly data'!AD67</f>
        <v>0</v>
      </c>
      <c r="AD72" s="112">
        <f>'Quarterly data'!AE67</f>
        <v>0</v>
      </c>
      <c r="AE72" s="112">
        <f>'Quarterly data'!AF67</f>
        <v>0</v>
      </c>
      <c r="AF72" s="112">
        <f>'Quarterly data'!AG67</f>
        <v>0</v>
      </c>
      <c r="AG72" s="112">
        <f>'Quarterly data'!AH67</f>
        <v>0</v>
      </c>
      <c r="AH72" s="112">
        <f>'Quarterly data'!AI67</f>
        <v>0</v>
      </c>
      <c r="AI72" s="112">
        <f>'Quarterly data'!AJ67</f>
        <v>0</v>
      </c>
      <c r="AJ72" s="112">
        <f>'Quarterly data'!AK67</f>
        <v>0</v>
      </c>
      <c r="AK72" s="112">
        <f>'Quarterly data'!AL67</f>
        <v>0</v>
      </c>
      <c r="AL72" s="112">
        <f>'Quarterly data'!AM67</f>
        <v>0</v>
      </c>
      <c r="AM72" s="112">
        <f>'Quarterly data'!AN67</f>
        <v>0</v>
      </c>
      <c r="AN72" s="112">
        <f>'Quarterly data'!AO67</f>
        <v>0</v>
      </c>
      <c r="AO72" s="112">
        <f>'Quarterly data'!AP67</f>
        <v>0</v>
      </c>
      <c r="AP72" s="112">
        <f>'Quarterly data'!AQ67</f>
        <v>0</v>
      </c>
      <c r="AQ72" s="112">
        <f>'Quarterly data'!AR67</f>
        <v>0</v>
      </c>
      <c r="AR72" s="112">
        <f>'Quarterly data'!AS67</f>
        <v>0</v>
      </c>
      <c r="AS72" s="112">
        <f>'Quarterly data'!AT67</f>
        <v>0</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-105</v>
      </c>
      <c r="CI72" s="112">
        <f>'Quarterly data'!CJ67</f>
        <v>-47</v>
      </c>
      <c r="CJ72" s="112">
        <f>'Quarterly data'!CK67</f>
        <v>-77</v>
      </c>
      <c r="CK72" s="112">
        <f>'Quarterly data'!CL67</f>
        <v>158</v>
      </c>
      <c r="CL72" s="112">
        <f>'Quarterly data'!CM67</f>
        <v>66</v>
      </c>
      <c r="CM72" s="112">
        <f>'Quarterly data'!CN67</f>
        <v>-10</v>
      </c>
      <c r="CN72" s="112">
        <f>'Quarterly data'!CO67</f>
        <v>3</v>
      </c>
      <c r="CO72" s="112">
        <f>'Quarterly data'!CP67</f>
        <v>27</v>
      </c>
      <c r="CP72" s="112">
        <f>'Quarterly data'!CQ67</f>
        <v>-125</v>
      </c>
      <c r="CQ72" s="112">
        <f>'Quarterly data'!CR67</f>
        <v>-3</v>
      </c>
      <c r="CR72" s="112">
        <f>'Quarterly data'!CS67</f>
        <v>-28</v>
      </c>
      <c r="CS72" s="112">
        <f>'Quarterly data'!CT67</f>
        <v>8</v>
      </c>
      <c r="CT72" s="112">
        <f>'Quarterly data'!CU67</f>
        <v>-69</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0</v>
      </c>
      <c r="DC72" s="112">
        <f>'Quarterly data'!DD74</f>
        <v>0</v>
      </c>
      <c r="DD72" s="112">
        <f>'Quarterly data'!DE74</f>
        <v>0</v>
      </c>
      <c r="DE72" s="112">
        <f>'Quarterly data'!DF74</f>
        <v>0</v>
      </c>
      <c r="DF72" s="112">
        <f>'Quarterly data'!DG74</f>
        <v>0</v>
      </c>
      <c r="DG72" s="112">
        <f>'Quarterly data'!DH74</f>
        <v>0</v>
      </c>
      <c r="DH72" s="112">
        <f>'Quarterly data'!DI74</f>
        <v>0</v>
      </c>
      <c r="DI72" s="112">
        <f>'Quarterly data'!DJ74</f>
        <v>0</v>
      </c>
      <c r="DJ72" s="112">
        <f>'Quarterly data'!DK74</f>
        <v>0</v>
      </c>
      <c r="DK72" s="112">
        <f>'Quarterly data'!DL74</f>
        <v>0</v>
      </c>
      <c r="DL72" s="112">
        <f>'Quarterly data'!DM74</f>
        <v>0</v>
      </c>
      <c r="DM72" s="112">
        <f>'Quarterly data'!DN74</f>
        <v>0</v>
      </c>
      <c r="DN72" s="112">
        <f>'Quarterly data'!DO74</f>
        <v>0</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0</v>
      </c>
      <c r="DC73">
        <f>'Quarterly data'!DD75</f>
        <v>0</v>
      </c>
      <c r="DD73">
        <f>'Quarterly data'!DE75</f>
        <v>0</v>
      </c>
      <c r="DE73">
        <f>'Quarterly data'!DF75</f>
        <v>0</v>
      </c>
      <c r="DF73">
        <f>'Quarterly data'!DG75</f>
        <v>0</v>
      </c>
      <c r="DG73">
        <f>'Quarterly data'!DH75</f>
        <v>0</v>
      </c>
      <c r="DH73">
        <f>'Quarterly data'!DI75</f>
        <v>0</v>
      </c>
      <c r="DI73">
        <f>'Quarterly data'!DJ75</f>
        <v>0</v>
      </c>
      <c r="DJ73">
        <f>'Quarterly data'!DK75</f>
        <v>0</v>
      </c>
      <c r="DK73">
        <f>'Quarterly data'!DL75</f>
        <v>0</v>
      </c>
      <c r="DL73">
        <f>'Quarterly data'!DM75</f>
        <v>0</v>
      </c>
      <c r="DM73">
        <f>'Quarterly data'!DN75</f>
        <v>0</v>
      </c>
      <c r="DN73">
        <f>'Quarterly data'!DO75</f>
        <v>0</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-27.75</v>
      </c>
      <c r="S74" s="235">
        <f>'Quarterly data'!T69</f>
        <v>-27.75</v>
      </c>
      <c r="T74" s="235">
        <f>'Quarterly data'!U69</f>
        <v>-27.75</v>
      </c>
      <c r="U74" s="235">
        <f>'Quarterly data'!V69</f>
        <v>-27.75</v>
      </c>
      <c r="V74" s="235">
        <f>'Quarterly data'!W69</f>
        <v>-31.25</v>
      </c>
      <c r="W74" s="235">
        <f>'Quarterly data'!X69</f>
        <v>-31.25</v>
      </c>
      <c r="X74" s="235">
        <f>'Quarterly data'!Y69</f>
        <v>-31.25</v>
      </c>
      <c r="Y74" s="235">
        <f>'Quarterly data'!Z69</f>
        <v>-31.25</v>
      </c>
      <c r="Z74" s="235">
        <f>'Quarterly data'!AA69</f>
        <v>-29.25</v>
      </c>
      <c r="AA74" s="235">
        <f>'Quarterly data'!AB69</f>
        <v>-29.25</v>
      </c>
      <c r="AB74" s="235">
        <f>'Quarterly data'!AC69</f>
        <v>-29.25</v>
      </c>
      <c r="AC74" s="235">
        <f>'Quarterly data'!AD69</f>
        <v>-29.25</v>
      </c>
      <c r="AD74" s="235">
        <f>'Quarterly data'!AE69</f>
        <v>-33.25</v>
      </c>
      <c r="AE74" s="235">
        <f>'Quarterly data'!AF69</f>
        <v>-33.25</v>
      </c>
      <c r="AF74" s="235">
        <f>'Quarterly data'!AG69</f>
        <v>-33.25</v>
      </c>
      <c r="AG74" s="235">
        <f>'Quarterly data'!AH69</f>
        <v>-33.25</v>
      </c>
      <c r="AH74" s="235">
        <f>'Quarterly data'!AI69</f>
        <v>-37.5</v>
      </c>
      <c r="AI74" s="235">
        <f>'Quarterly data'!AJ69</f>
        <v>-37.5</v>
      </c>
      <c r="AJ74" s="235">
        <f>'Quarterly data'!AK69</f>
        <v>-37.5</v>
      </c>
      <c r="AK74" s="235">
        <f>'Quarterly data'!AL69</f>
        <v>-37.5</v>
      </c>
      <c r="AL74" s="235">
        <f>'Quarterly data'!AM69</f>
        <v>-41.25</v>
      </c>
      <c r="AM74" s="235">
        <f>'Quarterly data'!AN69</f>
        <v>-41.25</v>
      </c>
      <c r="AN74" s="235">
        <f>'Quarterly data'!AO69</f>
        <v>-41.25</v>
      </c>
      <c r="AO74" s="235">
        <f>'Quarterly data'!AP69</f>
        <v>-41.25</v>
      </c>
      <c r="AP74" s="235">
        <f>'Quarterly data'!AQ69</f>
        <v>-49.75</v>
      </c>
      <c r="AQ74" s="235">
        <f>'Quarterly data'!AR69</f>
        <v>-49.75</v>
      </c>
      <c r="AR74" s="235">
        <f>'Quarterly data'!AS69</f>
        <v>-49.75</v>
      </c>
      <c r="AS74" s="235">
        <f>'Quarterly data'!AT69</f>
        <v>-49.75</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9.5</v>
      </c>
      <c r="S75" s="112">
        <f>'Quarterly data'!T70</f>
        <v>9.5</v>
      </c>
      <c r="T75" s="112">
        <f>'Quarterly data'!U70</f>
        <v>9.5</v>
      </c>
      <c r="U75" s="112">
        <f>'Quarterly data'!V70</f>
        <v>9.5</v>
      </c>
      <c r="V75" s="112">
        <f>'Quarterly data'!W70</f>
        <v>10.75</v>
      </c>
      <c r="W75" s="112">
        <f>'Quarterly data'!X70</f>
        <v>10.75</v>
      </c>
      <c r="X75" s="112">
        <f>'Quarterly data'!Y70</f>
        <v>10.75</v>
      </c>
      <c r="Y75" s="112">
        <f>'Quarterly data'!Z70</f>
        <v>10.75</v>
      </c>
      <c r="Z75" s="112">
        <f>'Quarterly data'!AA70</f>
        <v>15.75</v>
      </c>
      <c r="AA75" s="112">
        <f>'Quarterly data'!AB70</f>
        <v>15.75</v>
      </c>
      <c r="AB75" s="112">
        <f>'Quarterly data'!AC70</f>
        <v>15.75</v>
      </c>
      <c r="AC75" s="112">
        <f>'Quarterly data'!AD70</f>
        <v>15.75</v>
      </c>
      <c r="AD75" s="112">
        <f>'Quarterly data'!AE70</f>
        <v>14</v>
      </c>
      <c r="AE75" s="112">
        <f>'Quarterly data'!AF70</f>
        <v>14</v>
      </c>
      <c r="AF75" s="112">
        <f>'Quarterly data'!AG70</f>
        <v>14</v>
      </c>
      <c r="AG75" s="112">
        <f>'Quarterly data'!AH70</f>
        <v>14</v>
      </c>
      <c r="AH75" s="112">
        <f>'Quarterly data'!AI70</f>
        <v>21</v>
      </c>
      <c r="AI75" s="112">
        <f>'Quarterly data'!AJ70</f>
        <v>21</v>
      </c>
      <c r="AJ75" s="112">
        <f>'Quarterly data'!AK70</f>
        <v>21</v>
      </c>
      <c r="AK75" s="112">
        <f>'Quarterly data'!AL70</f>
        <v>21</v>
      </c>
      <c r="AL75" s="112">
        <f>'Quarterly data'!AM70</f>
        <v>33.5</v>
      </c>
      <c r="AM75" s="112">
        <f>'Quarterly data'!AN70</f>
        <v>33.5</v>
      </c>
      <c r="AN75" s="112">
        <f>'Quarterly data'!AO70</f>
        <v>33.5</v>
      </c>
      <c r="AO75" s="112">
        <f>'Quarterly data'!AP70</f>
        <v>33.5</v>
      </c>
      <c r="AP75" s="112">
        <f>'Quarterly data'!AQ70</f>
        <v>41.25</v>
      </c>
      <c r="AQ75" s="112">
        <f>'Quarterly data'!AR70</f>
        <v>41.25</v>
      </c>
      <c r="AR75" s="112">
        <f>'Quarterly data'!AS70</f>
        <v>41.25</v>
      </c>
      <c r="AS75" s="112">
        <f>'Quarterly data'!AT70</f>
        <v>41.25</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5.25</v>
      </c>
      <c r="S76" s="112">
        <f>'Quarterly data'!T71</f>
        <v>5.25</v>
      </c>
      <c r="T76" s="112">
        <f>'Quarterly data'!U71</f>
        <v>5.25</v>
      </c>
      <c r="U76" s="112">
        <f>'Quarterly data'!V71</f>
        <v>5.25</v>
      </c>
      <c r="V76" s="112">
        <f>'Quarterly data'!W71</f>
        <v>6.75</v>
      </c>
      <c r="W76" s="112">
        <f>'Quarterly data'!X71</f>
        <v>6.75</v>
      </c>
      <c r="X76" s="112">
        <f>'Quarterly data'!Y71</f>
        <v>6.75</v>
      </c>
      <c r="Y76" s="112">
        <f>'Quarterly data'!Z71</f>
        <v>6.75</v>
      </c>
      <c r="Z76" s="112">
        <f>'Quarterly data'!AA71</f>
        <v>10.25</v>
      </c>
      <c r="AA76" s="112">
        <f>'Quarterly data'!AB71</f>
        <v>10.25</v>
      </c>
      <c r="AB76" s="112">
        <f>'Quarterly data'!AC71</f>
        <v>10.25</v>
      </c>
      <c r="AC76" s="112">
        <f>'Quarterly data'!AD71</f>
        <v>10.25</v>
      </c>
      <c r="AD76" s="112">
        <f>'Quarterly data'!AE71</f>
        <v>8</v>
      </c>
      <c r="AE76" s="112">
        <f>'Quarterly data'!AF71</f>
        <v>8</v>
      </c>
      <c r="AF76" s="112">
        <f>'Quarterly data'!AG71</f>
        <v>8</v>
      </c>
      <c r="AG76" s="112">
        <f>'Quarterly data'!AH71</f>
        <v>8</v>
      </c>
      <c r="AH76" s="112">
        <f>'Quarterly data'!AI71</f>
        <v>8.25</v>
      </c>
      <c r="AI76" s="112">
        <f>'Quarterly data'!AJ71</f>
        <v>8.25</v>
      </c>
      <c r="AJ76" s="112">
        <f>'Quarterly data'!AK71</f>
        <v>8.25</v>
      </c>
      <c r="AK76" s="112">
        <f>'Quarterly data'!AL71</f>
        <v>8.25</v>
      </c>
      <c r="AL76" s="112">
        <f>'Quarterly data'!AM71</f>
        <v>13.75</v>
      </c>
      <c r="AM76" s="112">
        <f>'Quarterly data'!AN71</f>
        <v>13.75</v>
      </c>
      <c r="AN76" s="112">
        <f>'Quarterly data'!AO71</f>
        <v>13.75</v>
      </c>
      <c r="AO76" s="112">
        <f>'Quarterly data'!AP71</f>
        <v>13.75</v>
      </c>
      <c r="AP76" s="112">
        <f>'Quarterly data'!AQ71</f>
        <v>16.75</v>
      </c>
      <c r="AQ76" s="112">
        <f>'Quarterly data'!AR71</f>
        <v>16.75</v>
      </c>
      <c r="AR76" s="112">
        <f>'Quarterly data'!AS71</f>
        <v>16.75</v>
      </c>
      <c r="AS76" s="112">
        <f>'Quarterly data'!AT71</f>
        <v>16.75</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data'!CV80</f>
        <v>0</v>
      </c>
      <c r="CV76" s="112">
        <f>'Quarterly data'!CW80</f>
        <v>0</v>
      </c>
      <c r="CW76" s="112">
        <f>'Quarterly data'!CX80</f>
        <v>0</v>
      </c>
      <c r="CX76" s="112">
        <f>'Quarterly data'!CY80</f>
        <v>0</v>
      </c>
      <c r="CY76" s="112">
        <f>'Quarterly data'!CZ80</f>
        <v>0</v>
      </c>
      <c r="CZ76" s="112">
        <f>'Quarterly data'!DA80</f>
        <v>0</v>
      </c>
      <c r="DA76" s="112">
        <f>'Quarterly data'!DB80</f>
        <v>0</v>
      </c>
      <c r="DB76" s="112">
        <f>'Quarterly data'!DC80</f>
        <v>0</v>
      </c>
      <c r="DC76" s="112">
        <f>'Quarterly data'!DD80</f>
        <v>0</v>
      </c>
      <c r="DD76" s="112">
        <f>'Quarterly data'!DE80</f>
        <v>0</v>
      </c>
      <c r="DE76" s="112">
        <f>'Quarterly data'!DF80</f>
        <v>0</v>
      </c>
      <c r="DF76" s="112">
        <f>'Quarterly data'!DG80</f>
        <v>0</v>
      </c>
      <c r="DG76" s="112">
        <f>'Quarterly data'!DH80</f>
        <v>0</v>
      </c>
      <c r="DH76" s="112">
        <f>'Quarterly data'!DI80</f>
        <v>0</v>
      </c>
      <c r="DI76" s="112">
        <f>'Quarterly data'!DJ80</f>
        <v>0</v>
      </c>
      <c r="DJ76" s="112">
        <f>'Quarterly data'!DK80</f>
        <v>0</v>
      </c>
      <c r="DK76" s="112">
        <f>'Quarterly data'!DL80</f>
        <v>0</v>
      </c>
      <c r="DL76" s="112">
        <f>'Quarterly data'!DM80</f>
        <v>0</v>
      </c>
      <c r="DM76" s="112">
        <f>'Quarterly data'!DN80</f>
        <v>0</v>
      </c>
      <c r="DN76" s="112">
        <f>'Quarterly data'!DO80</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4.25</v>
      </c>
      <c r="S77" s="112">
        <f>'Quarterly data'!T72</f>
        <v>4.25</v>
      </c>
      <c r="T77" s="112">
        <f>'Quarterly data'!U72</f>
        <v>4.25</v>
      </c>
      <c r="U77" s="112">
        <f>'Quarterly data'!V72</f>
        <v>4.25</v>
      </c>
      <c r="V77" s="112">
        <f>'Quarterly data'!W72</f>
        <v>4</v>
      </c>
      <c r="W77" s="112">
        <f>'Quarterly data'!X72</f>
        <v>4</v>
      </c>
      <c r="X77" s="112">
        <f>'Quarterly data'!Y72</f>
        <v>4</v>
      </c>
      <c r="Y77" s="112">
        <f>'Quarterly data'!Z72</f>
        <v>4</v>
      </c>
      <c r="Z77" s="112">
        <f>'Quarterly data'!AA72</f>
        <v>5.25</v>
      </c>
      <c r="AA77" s="112">
        <f>'Quarterly data'!AB72</f>
        <v>5.25</v>
      </c>
      <c r="AB77" s="112">
        <f>'Quarterly data'!AC72</f>
        <v>5.25</v>
      </c>
      <c r="AC77" s="112">
        <f>'Quarterly data'!AD72</f>
        <v>5.25</v>
      </c>
      <c r="AD77" s="112">
        <f>'Quarterly data'!AE72</f>
        <v>6</v>
      </c>
      <c r="AE77" s="112">
        <f>'Quarterly data'!AF72</f>
        <v>6</v>
      </c>
      <c r="AF77" s="112">
        <f>'Quarterly data'!AG72</f>
        <v>6</v>
      </c>
      <c r="AG77" s="112">
        <f>'Quarterly data'!AH72</f>
        <v>6</v>
      </c>
      <c r="AH77" s="112">
        <f>'Quarterly data'!AI72</f>
        <v>12.75</v>
      </c>
      <c r="AI77" s="112">
        <f>'Quarterly data'!AJ72</f>
        <v>12.75</v>
      </c>
      <c r="AJ77" s="112">
        <f>'Quarterly data'!AK72</f>
        <v>12.75</v>
      </c>
      <c r="AK77" s="112">
        <f>'Quarterly data'!AL72</f>
        <v>12.75</v>
      </c>
      <c r="AL77" s="112">
        <f>'Quarterly data'!AM72</f>
        <v>19.75</v>
      </c>
      <c r="AM77" s="112">
        <f>'Quarterly data'!AN72</f>
        <v>19.75</v>
      </c>
      <c r="AN77" s="112">
        <f>'Quarterly data'!AO72</f>
        <v>19.75</v>
      </c>
      <c r="AO77" s="112">
        <f>'Quarterly data'!AP72</f>
        <v>19.75</v>
      </c>
      <c r="AP77" s="112">
        <f>'Quarterly data'!AQ72</f>
        <v>24.25</v>
      </c>
      <c r="AQ77" s="112">
        <f>'Quarterly data'!AR72</f>
        <v>24.25</v>
      </c>
      <c r="AR77" s="112">
        <f>'Quarterly data'!AS72</f>
        <v>24.25</v>
      </c>
      <c r="AS77" s="112">
        <f>'Quarterly data'!AT72</f>
        <v>24.25</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data'!CV82</f>
        <v>432</v>
      </c>
      <c r="CV77" s="112">
        <f>'Quarterly data'!CW82</f>
        <v>324</v>
      </c>
      <c r="CW77" s="112">
        <f>'Quarterly data'!CX82</f>
        <v>341</v>
      </c>
      <c r="CX77" s="112">
        <f>'Quarterly data'!CY82</f>
        <v>378</v>
      </c>
      <c r="CY77" s="112">
        <f>'Quarterly data'!CZ82</f>
        <v>356</v>
      </c>
      <c r="CZ77" s="112">
        <f>'Quarterly data'!DA82</f>
        <v>343</v>
      </c>
      <c r="DA77" s="112">
        <f>'Quarterly data'!DB82</f>
        <v>377</v>
      </c>
      <c r="DB77" s="112">
        <f>'Quarterly data'!DC82</f>
        <v>0</v>
      </c>
      <c r="DC77" s="112">
        <f>'Quarterly data'!DD82</f>
        <v>0</v>
      </c>
      <c r="DD77" s="112">
        <f>'Quarterly data'!DE82</f>
        <v>0</v>
      </c>
      <c r="DE77" s="112">
        <f>'Quarterly data'!DF82</f>
        <v>0</v>
      </c>
      <c r="DF77" s="112">
        <f>'Quarterly data'!DG82</f>
        <v>0</v>
      </c>
      <c r="DG77" s="112">
        <f>'Quarterly data'!DH82</f>
        <v>0</v>
      </c>
      <c r="DH77" s="112">
        <f>'Quarterly data'!DI82</f>
        <v>0</v>
      </c>
      <c r="DI77" s="112">
        <f>'Quarterly data'!DJ82</f>
        <v>0</v>
      </c>
      <c r="DJ77" s="112">
        <f>'Quarterly data'!DK82</f>
        <v>0</v>
      </c>
      <c r="DK77" s="112">
        <f>'Quarterly data'!DL82</f>
        <v>0</v>
      </c>
      <c r="DL77" s="112">
        <f>'Quarterly data'!DM82</f>
        <v>0</v>
      </c>
      <c r="DM77" s="112">
        <f>'Quarterly data'!DN82</f>
        <v>0</v>
      </c>
      <c r="DN77" s="112">
        <f>'Quarterly data'!DO82</f>
        <v>0</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37.25</v>
      </c>
      <c r="S78" s="112">
        <f>'Quarterly data'!T73</f>
        <v>37.25</v>
      </c>
      <c r="T78" s="112">
        <f>'Quarterly data'!U73</f>
        <v>37.25</v>
      </c>
      <c r="U78" s="112">
        <f>'Quarterly data'!V73</f>
        <v>37.25</v>
      </c>
      <c r="V78" s="112">
        <f>'Quarterly data'!W73</f>
        <v>42</v>
      </c>
      <c r="W78" s="112">
        <f>'Quarterly data'!X73</f>
        <v>42</v>
      </c>
      <c r="X78" s="112">
        <f>'Quarterly data'!Y73</f>
        <v>42</v>
      </c>
      <c r="Y78" s="112">
        <f>'Quarterly data'!Z73</f>
        <v>42</v>
      </c>
      <c r="Z78" s="112">
        <f>'Quarterly data'!AA73</f>
        <v>45</v>
      </c>
      <c r="AA78" s="112">
        <f>'Quarterly data'!AB73</f>
        <v>45</v>
      </c>
      <c r="AB78" s="112">
        <f>'Quarterly data'!AC73</f>
        <v>45</v>
      </c>
      <c r="AC78" s="112">
        <f>'Quarterly data'!AD73</f>
        <v>45</v>
      </c>
      <c r="AD78" s="112">
        <f>'Quarterly data'!AE73</f>
        <v>47.25</v>
      </c>
      <c r="AE78" s="112">
        <f>'Quarterly data'!AF73</f>
        <v>47.25</v>
      </c>
      <c r="AF78" s="112">
        <f>'Quarterly data'!AG73</f>
        <v>47.25</v>
      </c>
      <c r="AG78" s="112">
        <f>'Quarterly data'!AH73</f>
        <v>47.25</v>
      </c>
      <c r="AH78" s="112">
        <f>'Quarterly data'!AI73</f>
        <v>58.5</v>
      </c>
      <c r="AI78" s="112">
        <f>'Quarterly data'!AJ73</f>
        <v>58.5</v>
      </c>
      <c r="AJ78" s="112">
        <f>'Quarterly data'!AK73</f>
        <v>58.5</v>
      </c>
      <c r="AK78" s="112">
        <f>'Quarterly data'!AL73</f>
        <v>58.5</v>
      </c>
      <c r="AL78" s="112">
        <f>'Quarterly data'!AM73</f>
        <v>74.75</v>
      </c>
      <c r="AM78" s="112">
        <f>'Quarterly data'!AN73</f>
        <v>74.75</v>
      </c>
      <c r="AN78" s="112">
        <f>'Quarterly data'!AO73</f>
        <v>74.75</v>
      </c>
      <c r="AO78" s="112">
        <f>'Quarterly data'!AP73</f>
        <v>74.75</v>
      </c>
      <c r="AP78" s="112">
        <f>'Quarterly data'!AQ73</f>
        <v>90.75</v>
      </c>
      <c r="AQ78" s="112">
        <f>'Quarterly data'!AR73</f>
        <v>90.75</v>
      </c>
      <c r="AR78" s="112">
        <f>'Quarterly data'!AS73</f>
        <v>90.75</v>
      </c>
      <c r="AS78" s="112">
        <f>'Quarterly data'!AT73</f>
        <v>90.75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data'!CV83</f>
        <v>1653</v>
      </c>
      <c r="CV78" s="112">
        <f>'Quarterly data'!CW83</f>
        <v>1824</v>
      </c>
      <c r="CW78" s="112">
        <f>'Quarterly data'!CX83</f>
        <v>1576</v>
      </c>
      <c r="CX78" s="112">
        <f>'Quarterly data'!CY83</f>
        <v>1679</v>
      </c>
      <c r="CY78" s="112">
        <f>'Quarterly data'!CZ83</f>
        <v>1349</v>
      </c>
      <c r="CZ78" s="112">
        <f>'Quarterly data'!DA83</f>
        <v>1719</v>
      </c>
      <c r="DA78" s="112">
        <f>'Quarterly data'!DB83</f>
        <v>1585</v>
      </c>
      <c r="DB78" s="112">
        <f>'Quarterly data'!DC83</f>
        <v>0</v>
      </c>
      <c r="DC78" s="112">
        <f>'Quarterly data'!DD83</f>
        <v>0</v>
      </c>
      <c r="DD78" s="112">
        <f>'Quarterly data'!DE83</f>
        <v>0</v>
      </c>
      <c r="DE78" s="112">
        <f>'Quarterly data'!DF83</f>
        <v>0</v>
      </c>
      <c r="DF78" s="112">
        <f>'Quarterly data'!DG83</f>
        <v>0</v>
      </c>
      <c r="DG78" s="112">
        <f>'Quarterly data'!DH83</f>
        <v>0</v>
      </c>
      <c r="DH78" s="112">
        <f>'Quarterly data'!DI83</f>
        <v>0</v>
      </c>
      <c r="DI78" s="112">
        <f>'Quarterly data'!DJ83</f>
        <v>0</v>
      </c>
      <c r="DJ78" s="112">
        <f>'Quarterly data'!DK83</f>
        <v>0</v>
      </c>
      <c r="DK78" s="112">
        <f>'Quarterly data'!DL83</f>
        <v>0</v>
      </c>
      <c r="DL78" s="112">
        <f>'Quarterly data'!DM83</f>
        <v>0</v>
      </c>
      <c r="DM78" s="112">
        <f>'Quarterly data'!DN83</f>
        <v>0</v>
      </c>
      <c r="DN78" s="112">
        <f>'Quarterly data'!DO83</f>
        <v>0</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21</v>
      </c>
      <c r="S79" s="112">
        <f>'Quarterly data'!T74</f>
        <v>21</v>
      </c>
      <c r="T79" s="112">
        <f>'Quarterly data'!U74</f>
        <v>21</v>
      </c>
      <c r="U79" s="112">
        <f>'Quarterly data'!V74</f>
        <v>21</v>
      </c>
      <c r="V79" s="112">
        <f>'Quarterly data'!W74</f>
        <v>22.5</v>
      </c>
      <c r="W79" s="112">
        <f>'Quarterly data'!X74</f>
        <v>22.5</v>
      </c>
      <c r="X79" s="112">
        <f>'Quarterly data'!Y74</f>
        <v>22.5</v>
      </c>
      <c r="Y79" s="112">
        <f>'Quarterly data'!Z74</f>
        <v>22.5</v>
      </c>
      <c r="Z79" s="112">
        <f>'Quarterly data'!AA74</f>
        <v>25.5</v>
      </c>
      <c r="AA79" s="112">
        <f>'Quarterly data'!AB74</f>
        <v>25.5</v>
      </c>
      <c r="AB79" s="112">
        <f>'Quarterly data'!AC74</f>
        <v>25.5</v>
      </c>
      <c r="AC79" s="112">
        <f>'Quarterly data'!AD74</f>
        <v>25.5</v>
      </c>
      <c r="AD79" s="112">
        <f>'Quarterly data'!AE74</f>
        <v>25</v>
      </c>
      <c r="AE79" s="112">
        <f>'Quarterly data'!AF74</f>
        <v>25</v>
      </c>
      <c r="AF79" s="112">
        <f>'Quarterly data'!AG74</f>
        <v>25</v>
      </c>
      <c r="AG79" s="112">
        <f>'Quarterly data'!AH74</f>
        <v>25</v>
      </c>
      <c r="AH79" s="112">
        <f>'Quarterly data'!AI74</f>
        <v>31.25</v>
      </c>
      <c r="AI79" s="112">
        <f>'Quarterly data'!AJ74</f>
        <v>31.25</v>
      </c>
      <c r="AJ79" s="112">
        <f>'Quarterly data'!AK74</f>
        <v>31.25</v>
      </c>
      <c r="AK79" s="112">
        <f>'Quarterly data'!AL74</f>
        <v>31.25</v>
      </c>
      <c r="AL79" s="112">
        <f>'Quarterly data'!AM74</f>
        <v>40.5</v>
      </c>
      <c r="AM79" s="112">
        <f>'Quarterly data'!AN74</f>
        <v>40.5</v>
      </c>
      <c r="AN79" s="112">
        <f>'Quarterly data'!AO74</f>
        <v>40.5</v>
      </c>
      <c r="AO79" s="112">
        <f>'Quarterly data'!AP74</f>
        <v>40.5</v>
      </c>
      <c r="AP79" s="112">
        <f>'Quarterly data'!AQ74</f>
        <v>51.25</v>
      </c>
      <c r="AQ79" s="112">
        <f>'Quarterly data'!AR74</f>
        <v>51.25</v>
      </c>
      <c r="AR79" s="112">
        <f>'Quarterly data'!AS74</f>
        <v>51.25</v>
      </c>
      <c r="AS79" s="112">
        <f>'Quarterly data'!AT74</f>
        <v>51.25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data'!CV84</f>
        <v>0</v>
      </c>
      <c r="CV79" s="112">
        <f>'Quarterly data'!CW84</f>
        <v>0</v>
      </c>
      <c r="CW79" s="112">
        <f>'Quarterly data'!CX84</f>
        <v>0</v>
      </c>
      <c r="CX79" s="112">
        <f>'Quarterly data'!CY84</f>
        <v>0</v>
      </c>
      <c r="CY79" s="112">
        <f>'Quarterly data'!CZ84</f>
        <v>0</v>
      </c>
      <c r="CZ79" s="112">
        <f>'Quarterly data'!DA84</f>
        <v>0</v>
      </c>
      <c r="DA79" s="112">
        <f>'Quarterly data'!DB84</f>
        <v>0</v>
      </c>
      <c r="DB79" s="112">
        <f>'Quarterly data'!DC84</f>
        <v>0</v>
      </c>
      <c r="DC79" s="112">
        <f>'Quarterly data'!DD84</f>
        <v>0</v>
      </c>
      <c r="DD79" s="112">
        <f>'Quarterly data'!DE84</f>
        <v>0</v>
      </c>
      <c r="DE79" s="112">
        <f>'Quarterly data'!DF84</f>
        <v>0</v>
      </c>
      <c r="DF79" s="112">
        <f>'Quarterly data'!DG84</f>
        <v>0</v>
      </c>
      <c r="DG79" s="112">
        <f>'Quarterly data'!DH84</f>
        <v>0</v>
      </c>
      <c r="DH79" s="112">
        <f>'Quarterly data'!DI84</f>
        <v>0</v>
      </c>
      <c r="DI79" s="112">
        <f>'Quarterly data'!DJ84</f>
        <v>0</v>
      </c>
      <c r="DJ79" s="112">
        <f>'Quarterly data'!DK84</f>
        <v>0</v>
      </c>
      <c r="DK79" s="112">
        <f>'Quarterly data'!DL84</f>
        <v>0</v>
      </c>
      <c r="DL79" s="112">
        <f>'Quarterly data'!DM84</f>
        <v>0</v>
      </c>
      <c r="DM79" s="112">
        <f>'Quarterly data'!DN84</f>
        <v>0</v>
      </c>
      <c r="DN79" s="112">
        <f>'Quarterly data'!DO84</f>
        <v>0</v>
      </c>
    </row>
    <row r="80" spans="1:118" ht="1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16.25</v>
      </c>
      <c r="S80" s="112">
        <f>'Quarterly data'!T75</f>
        <v>16.25</v>
      </c>
      <c r="T80" s="112">
        <f>'Quarterly data'!U75</f>
        <v>16.25</v>
      </c>
      <c r="U80" s="112">
        <f>'Quarterly data'!V75</f>
        <v>16.25</v>
      </c>
      <c r="V80" s="112">
        <f>'Quarterly data'!W75</f>
        <v>19.5</v>
      </c>
      <c r="W80" s="112">
        <f>'Quarterly data'!X75</f>
        <v>19.5</v>
      </c>
      <c r="X80" s="112">
        <f>'Quarterly data'!Y75</f>
        <v>19.5</v>
      </c>
      <c r="Y80" s="112">
        <f>'Quarterly data'!Z75</f>
        <v>19.5</v>
      </c>
      <c r="Z80" s="112">
        <f>'Quarterly data'!AA75</f>
        <v>19.5</v>
      </c>
      <c r="AA80" s="112">
        <f>'Quarterly data'!AB75</f>
        <v>19.5</v>
      </c>
      <c r="AB80" s="112">
        <f>'Quarterly data'!AC75</f>
        <v>19.5</v>
      </c>
      <c r="AC80" s="112">
        <f>'Quarterly data'!AD75</f>
        <v>19.5</v>
      </c>
      <c r="AD80" s="112">
        <f>'Quarterly data'!AE75</f>
        <v>22.25</v>
      </c>
      <c r="AE80" s="112">
        <f>'Quarterly data'!AF75</f>
        <v>22.25</v>
      </c>
      <c r="AF80" s="112">
        <f>'Quarterly data'!AG75</f>
        <v>22.25</v>
      </c>
      <c r="AG80" s="112">
        <f>'Quarterly data'!AH75</f>
        <v>22.25</v>
      </c>
      <c r="AH80" s="112">
        <f>'Quarterly data'!AI75</f>
        <v>27.25</v>
      </c>
      <c r="AI80" s="112">
        <f>'Quarterly data'!AJ75</f>
        <v>27.25</v>
      </c>
      <c r="AJ80" s="112">
        <f>'Quarterly data'!AK75</f>
        <v>27.25</v>
      </c>
      <c r="AK80" s="112">
        <f>'Quarterly data'!AL75</f>
        <v>27.25</v>
      </c>
      <c r="AL80" s="112">
        <f>'Quarterly data'!AM75</f>
        <v>34.25</v>
      </c>
      <c r="AM80" s="112">
        <f>'Quarterly data'!AN75</f>
        <v>34.25</v>
      </c>
      <c r="AN80" s="112">
        <f>'Quarterly data'!AO75</f>
        <v>34.25</v>
      </c>
      <c r="AO80" s="112">
        <f>'Quarterly data'!AP75</f>
        <v>34.25</v>
      </c>
      <c r="AP80" s="112">
        <f>'Quarterly data'!AQ75</f>
        <v>39.5</v>
      </c>
      <c r="AQ80" s="112">
        <f>'Quarterly data'!AR75</f>
        <v>39.5</v>
      </c>
      <c r="AR80" s="112">
        <f>'Quarterly data'!AS75</f>
        <v>39.5</v>
      </c>
      <c r="AS80" s="112">
        <f>'Quarterly data'!AT75</f>
        <v>39.5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data'!CV86</f>
        <v>636</v>
      </c>
      <c r="CV80" s="112">
        <f>'Quarterly data'!CW86</f>
        <v>606</v>
      </c>
      <c r="CW80" s="112">
        <f>'Quarterly data'!CX86</f>
        <v>663</v>
      </c>
      <c r="CX80" s="112">
        <f>'Quarterly data'!CY86</f>
        <v>594</v>
      </c>
      <c r="CY80" s="112">
        <f>'Quarterly data'!CZ86</f>
        <v>475</v>
      </c>
      <c r="CZ80" s="112">
        <f>'Quarterly data'!DA86</f>
        <v>602</v>
      </c>
      <c r="DA80" s="112">
        <f>'Quarterly data'!DB86</f>
        <v>663</v>
      </c>
      <c r="DB80" s="112">
        <f>'Quarterly data'!DC86</f>
        <v>0</v>
      </c>
      <c r="DC80" s="112">
        <f>'Quarterly data'!DD86</f>
        <v>0</v>
      </c>
      <c r="DD80" s="112">
        <f>'Quarterly data'!DE86</f>
        <v>0</v>
      </c>
      <c r="DE80" s="112">
        <f>'Quarterly data'!DF86</f>
        <v>0</v>
      </c>
      <c r="DF80" s="112">
        <f>'Quarterly data'!DG86</f>
        <v>0</v>
      </c>
      <c r="DG80" s="112">
        <f>'Quarterly data'!DH86</f>
        <v>0</v>
      </c>
      <c r="DH80" s="112">
        <f>'Quarterly data'!DI86</f>
        <v>0</v>
      </c>
      <c r="DI80" s="112">
        <f>'Quarterly data'!DJ86</f>
        <v>0</v>
      </c>
      <c r="DJ80" s="112">
        <f>'Quarterly data'!DK86</f>
        <v>0</v>
      </c>
      <c r="DK80" s="112">
        <f>'Quarterly data'!DL86</f>
        <v>0</v>
      </c>
      <c r="DL80" s="112">
        <f>'Quarterly data'!DM86</f>
        <v>0</v>
      </c>
      <c r="DM80" s="112">
        <f>'Quarterly data'!DN86</f>
        <v>0</v>
      </c>
      <c r="DN80" s="112">
        <f>'Quarterly data'!DO86</f>
        <v>0</v>
      </c>
    </row>
    <row r="81" spans="1:118" s="12" customFormat="1" ht="1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data'!CV87</f>
        <v>380</v>
      </c>
      <c r="CV81">
        <f>'Quarterly data'!CW87</f>
        <v>415</v>
      </c>
      <c r="CW81">
        <f>'Quarterly data'!CX87</f>
        <v>443</v>
      </c>
      <c r="CX81">
        <f>'Quarterly data'!CY87</f>
        <v>371</v>
      </c>
      <c r="CY81">
        <f>'Quarterly data'!CZ87</f>
        <v>304</v>
      </c>
      <c r="CZ81">
        <f>'Quarterly data'!DA87</f>
        <v>392</v>
      </c>
      <c r="DA81">
        <f>'Quarterly data'!DB87</f>
        <v>432</v>
      </c>
      <c r="DB81">
        <f>'Quarterly data'!DC87</f>
        <v>0</v>
      </c>
      <c r="DC81">
        <f>'Quarterly data'!DD87</f>
        <v>0</v>
      </c>
      <c r="DD81">
        <f>'Quarterly data'!DE87</f>
        <v>0</v>
      </c>
      <c r="DE81">
        <f>'Quarterly data'!DF87</f>
        <v>0</v>
      </c>
      <c r="DF81">
        <f>'Quarterly data'!DG87</f>
        <v>0</v>
      </c>
      <c r="DG81">
        <f>'Quarterly data'!DH87</f>
        <v>0</v>
      </c>
      <c r="DH81">
        <f>'Quarterly data'!DI87</f>
        <v>0</v>
      </c>
      <c r="DI81">
        <f>'Quarterly data'!DJ87</f>
        <v>0</v>
      </c>
      <c r="DJ81">
        <f>'Quarterly data'!DK87</f>
        <v>0</v>
      </c>
      <c r="DK81">
        <f>'Quarterly data'!DL87</f>
        <v>0</v>
      </c>
      <c r="DL81">
        <f>'Quarterly data'!DM87</f>
        <v>0</v>
      </c>
      <c r="DM81">
        <f>'Quarterly data'!DN87</f>
        <v>0</v>
      </c>
      <c r="DN81">
        <f>'Quarterly data'!DO87</f>
        <v>0</v>
      </c>
    </row>
    <row r="82" spans="1:118" ht="15.6">
      <c r="A82" s="271" t="s">
        <v>103</v>
      </c>
      <c r="B82" s="462" t="str">
        <f>'Quarterly data'!C78</f>
        <v>1995Q1</v>
      </c>
      <c r="C82" s="462" t="str">
        <f>'Quarterly data'!D78</f>
        <v>1995Q2</v>
      </c>
      <c r="D82" s="462" t="str">
        <f>'Quarterly data'!E78</f>
        <v>1995Q3</v>
      </c>
      <c r="E82" s="462" t="str">
        <f>'Quarterly data'!F78</f>
        <v>1995Q4</v>
      </c>
      <c r="F82" s="462" t="str">
        <f>'Quarterly data'!G78</f>
        <v>1996Q1</v>
      </c>
      <c r="G82" s="462" t="str">
        <f>'Quarterly data'!H78</f>
        <v>1996Q2</v>
      </c>
      <c r="H82" s="462" t="str">
        <f>'Quarterly data'!I78</f>
        <v>1996Q3</v>
      </c>
      <c r="I82" s="462" t="str">
        <f>'Quarterly data'!J78</f>
        <v>1996Q4</v>
      </c>
      <c r="J82" s="462" t="str">
        <f>'Quarterly data'!K78</f>
        <v>1997Q1</v>
      </c>
      <c r="K82" s="462" t="str">
        <f>'Quarterly data'!L78</f>
        <v>1997Q2</v>
      </c>
      <c r="L82" s="462" t="str">
        <f>'Quarterly data'!M78</f>
        <v>1997Q3</v>
      </c>
      <c r="M82" s="462" t="str">
        <f>'Quarterly data'!N78</f>
        <v>1997Q4</v>
      </c>
      <c r="N82" s="462" t="str">
        <f>'Quarterly data'!O78</f>
        <v>1998Q1</v>
      </c>
      <c r="O82" s="462" t="str">
        <f>'Quarterly data'!P78</f>
        <v>1998Q2</v>
      </c>
      <c r="P82" s="462" t="str">
        <f>'Quarterly data'!Q78</f>
        <v>1998Q3</v>
      </c>
      <c r="Q82" s="462" t="str">
        <f>'Quarterly data'!R78</f>
        <v>1998Q4</v>
      </c>
      <c r="R82" s="462" t="str">
        <f>'Quarterly data'!S78</f>
        <v>1999Q1</v>
      </c>
      <c r="S82" s="462" t="str">
        <f>'Quarterly data'!T78</f>
        <v>1999Q2</v>
      </c>
      <c r="T82" s="462" t="str">
        <f>'Quarterly data'!U78</f>
        <v>1999Q3</v>
      </c>
      <c r="U82" s="462" t="str">
        <f>'Quarterly data'!V78</f>
        <v>1999Q4</v>
      </c>
      <c r="V82" s="462" t="str">
        <f>'Quarterly data'!W78</f>
        <v>2000Q1</v>
      </c>
      <c r="W82" s="462" t="str">
        <f>'Quarterly data'!X78</f>
        <v>2000Q2</v>
      </c>
      <c r="X82" s="462" t="str">
        <f>'Quarterly data'!Y78</f>
        <v>2000Q3</v>
      </c>
      <c r="Y82" s="462" t="str">
        <f>'Quarterly data'!Z78</f>
        <v>2000Q4</v>
      </c>
      <c r="Z82" s="462" t="str">
        <f>'Quarterly data'!AA78</f>
        <v>2001Q1</v>
      </c>
      <c r="AA82" s="462" t="str">
        <f>'Quarterly data'!AB78</f>
        <v>2001Q2</v>
      </c>
      <c r="AB82" s="462" t="str">
        <f>'Quarterly data'!AC78</f>
        <v>2001Q3</v>
      </c>
      <c r="AC82" s="462" t="str">
        <f>'Quarterly data'!AD78</f>
        <v>2001Q4</v>
      </c>
      <c r="AD82" s="462" t="str">
        <f>'Quarterly data'!AE78</f>
        <v>2002Q1</v>
      </c>
      <c r="AE82" s="462" t="str">
        <f>'Quarterly data'!AF78</f>
        <v>2002Q2</v>
      </c>
      <c r="AF82" s="462" t="str">
        <f>'Quarterly data'!AG78</f>
        <v>2002Q3</v>
      </c>
      <c r="AG82" s="462" t="str">
        <f>'Quarterly data'!AH78</f>
        <v>2002Q4</v>
      </c>
      <c r="AH82" s="462" t="str">
        <f>'Quarterly data'!AI78</f>
        <v>2003Q1</v>
      </c>
      <c r="AI82" s="462" t="str">
        <f>'Quarterly data'!AJ78</f>
        <v>2003Q2</v>
      </c>
      <c r="AJ82" s="462" t="str">
        <f>'Quarterly data'!AK78</f>
        <v>2003Q3</v>
      </c>
      <c r="AK82" s="462" t="str">
        <f>'Quarterly data'!AL78</f>
        <v>2003Q4</v>
      </c>
      <c r="AL82" s="462" t="str">
        <f>'Quarterly data'!AM78</f>
        <v>2004Q1</v>
      </c>
      <c r="AM82" s="462" t="str">
        <f>'Quarterly data'!AN78</f>
        <v>2004Q2</v>
      </c>
      <c r="AN82" s="462" t="str">
        <f>'Quarterly data'!AO78</f>
        <v>2004Q3</v>
      </c>
      <c r="AO82" s="462" t="str">
        <f>'Quarterly data'!AP78</f>
        <v>2004Q4</v>
      </c>
      <c r="AP82" s="462" t="str">
        <f>'Quarterly data'!AQ78</f>
        <v>2005Q1</v>
      </c>
      <c r="AQ82" s="462" t="str">
        <f>'Quarterly data'!AR78</f>
        <v>2005Q2</v>
      </c>
      <c r="AR82" s="462" t="str">
        <f>'Quarterly data'!AS78</f>
        <v>2005Q3</v>
      </c>
      <c r="AS82" s="462" t="str">
        <f>'Quarterly data'!AT78</f>
        <v>2005Q4</v>
      </c>
      <c r="AT82" s="462" t="str">
        <f>'Quarterly data'!AU78</f>
        <v>2006Q1</v>
      </c>
      <c r="AU82" s="462" t="str">
        <f>'Quarterly data'!AV78</f>
        <v>2006Q2</v>
      </c>
      <c r="AV82" s="462" t="str">
        <f>'Quarterly data'!AW78</f>
        <v>2006Q3</v>
      </c>
      <c r="AW82" s="462" t="str">
        <f>'Quarterly data'!AX78</f>
        <v>2006Q4</v>
      </c>
      <c r="AX82" s="462" t="str">
        <f>'Quarterly data'!AY78</f>
        <v>2007Q1</v>
      </c>
      <c r="AY82" s="462" t="str">
        <f>'Quarterly data'!AZ78</f>
        <v>2007Q2</v>
      </c>
      <c r="AZ82" s="462" t="str">
        <f>'Quarterly data'!BA78</f>
        <v>2007Q3</v>
      </c>
      <c r="BA82" s="462" t="str">
        <f>'Quarterly data'!BB78</f>
        <v>2007Q4</v>
      </c>
      <c r="BB82" s="462" t="str">
        <f>'Quarterly data'!BC78</f>
        <v>2008Q1</v>
      </c>
      <c r="BC82" s="462" t="str">
        <f>'Quarterly data'!BD78</f>
        <v>2008Q2</v>
      </c>
      <c r="BD82" s="462" t="str">
        <f>'Quarterly data'!BE78</f>
        <v>2008Q3</v>
      </c>
      <c r="BE82" s="462" t="str">
        <f>'Quarterly data'!BF78</f>
        <v>2008Q4</v>
      </c>
      <c r="BF82" s="462" t="str">
        <f>'Quarterly data'!BG78</f>
        <v>2009Q1</v>
      </c>
      <c r="BG82" s="462" t="str">
        <f>'Quarterly data'!BH78</f>
        <v>2009Q2</v>
      </c>
      <c r="BH82" s="462" t="str">
        <f>'Quarterly data'!BI78</f>
        <v>2009Q3</v>
      </c>
      <c r="BI82" s="462" t="str">
        <f>'Quarterly data'!BJ78</f>
        <v>2009Q4</v>
      </c>
      <c r="BJ82" s="462" t="str">
        <f>'Quarterly data'!BK78</f>
        <v>2010Q1</v>
      </c>
      <c r="BK82" s="462" t="str">
        <f>'Quarterly data'!BL78</f>
        <v>2010Q2</v>
      </c>
      <c r="BL82" s="462" t="str">
        <f>'Quarterly data'!BM78</f>
        <v>2010Q3</v>
      </c>
      <c r="BM82" s="462" t="str">
        <f>'Quarterly data'!BN78</f>
        <v>2010Q4</v>
      </c>
      <c r="BN82" s="462" t="str">
        <f>'Quarterly data'!BO78</f>
        <v>2011Q1</v>
      </c>
      <c r="BO82" s="462" t="str">
        <f>'Quarterly data'!BP78</f>
        <v>2011Q2</v>
      </c>
      <c r="BP82" s="462" t="str">
        <f>'Quarterly data'!BQ78</f>
        <v>2011Q3</v>
      </c>
      <c r="BQ82" s="462" t="str">
        <f>'Quarterly data'!BR78</f>
        <v>2011Q4</v>
      </c>
      <c r="BR82" s="462" t="str">
        <f>'Quarterly data'!BS78</f>
        <v>2012Q1</v>
      </c>
      <c r="BS82" s="462" t="str">
        <f>'Quarterly data'!BT78</f>
        <v>2012Q2</v>
      </c>
      <c r="BT82" s="462" t="str">
        <f>'Quarterly data'!BU78</f>
        <v>2012Q3</v>
      </c>
      <c r="BU82" s="462" t="str">
        <f>'Quarterly data'!BV78</f>
        <v>2012Q4</v>
      </c>
      <c r="BV82" s="462" t="str">
        <f>'Quarterly data'!BW78</f>
        <v>2013Q1</v>
      </c>
      <c r="BW82" s="462" t="str">
        <f>'Quarterly data'!BX78</f>
        <v>2013Q2</v>
      </c>
      <c r="BX82" s="462" t="str">
        <f>'Quarterly data'!BY78</f>
        <v>2013Q3</v>
      </c>
      <c r="BY82" s="462" t="str">
        <f>'Quarterly data'!BZ78</f>
        <v>2013Q4</v>
      </c>
      <c r="BZ82" s="462" t="str">
        <f>'Quarterly data'!CA78</f>
        <v>2014Q1</v>
      </c>
      <c r="CA82" s="462" t="str">
        <f>'Quarterly data'!CB78</f>
        <v>2014Q2</v>
      </c>
      <c r="CB82" s="462" t="str">
        <f>'Quarterly data'!CC78</f>
        <v>2014Q3</v>
      </c>
      <c r="CC82" s="462" t="str">
        <f>'Quarterly data'!CD78</f>
        <v>2014Q4</v>
      </c>
      <c r="CD82" s="462" t="str">
        <f>'Quarterly data'!CE78</f>
        <v>2015Q1</v>
      </c>
      <c r="CE82" s="462" t="str">
        <f>'Quarterly data'!CF78</f>
        <v>2015Q2</v>
      </c>
      <c r="CF82" s="462" t="str">
        <f>'Quarterly data'!CG78</f>
        <v>2015Q3</v>
      </c>
      <c r="CG82" s="462" t="str">
        <f>'Quarterly data'!CH78</f>
        <v>2015Q4</v>
      </c>
      <c r="CH82" s="462" t="str">
        <f>'Quarterly data'!CI78</f>
        <v>2016Q1</v>
      </c>
      <c r="CI82" s="462" t="str">
        <f>'Quarterly data'!CJ78</f>
        <v>2016Q2</v>
      </c>
      <c r="CJ82" s="462" t="str">
        <f>'Quarterly data'!CK78</f>
        <v>2016Q3</v>
      </c>
      <c r="CK82" s="462" t="str">
        <f>'Quarterly data'!CL78</f>
        <v>2016Q4</v>
      </c>
      <c r="CL82" s="462" t="str">
        <f>'Quarterly data'!CM78</f>
        <v>2017Q1</v>
      </c>
      <c r="CM82" s="462" t="str">
        <f>'Quarterly data'!CN78</f>
        <v>2017Q2</v>
      </c>
      <c r="CN82" s="462" t="str">
        <f>'Quarterly data'!CO78</f>
        <v>2017Q3</v>
      </c>
      <c r="CO82" s="462" t="str">
        <f>'Quarterly data'!CP78</f>
        <v>2017Q4</v>
      </c>
      <c r="CP82" s="462" t="str">
        <f>'Quarterly data'!CQ78</f>
        <v>2018Q1</v>
      </c>
      <c r="CQ82" s="462" t="str">
        <f>'Quarterly data'!CR78</f>
        <v>2018Q2</v>
      </c>
      <c r="CR82" s="462" t="str">
        <f>'Quarterly data'!CS78</f>
        <v>2018Q3</v>
      </c>
      <c r="CS82" s="462" t="str">
        <f>'Quarterly data'!CT78</f>
        <v>2018Q4</v>
      </c>
      <c r="CT82" s="462" t="str">
        <f>'Quarterly data'!CU78</f>
        <v>2019Q1</v>
      </c>
      <c r="CU82" s="462">
        <f>'Quarterly data'!CV88</f>
        <v>258</v>
      </c>
      <c r="CV82" s="462">
        <f>'Quarterly data'!CW88</f>
        <v>189</v>
      </c>
      <c r="CW82" s="462">
        <f>'Quarterly data'!CX88</f>
        <v>219</v>
      </c>
      <c r="CX82" s="462">
        <f>'Quarterly data'!CY88</f>
        <v>225</v>
      </c>
      <c r="CY82" s="462">
        <f>'Quarterly data'!CZ88</f>
        <v>171</v>
      </c>
      <c r="CZ82" s="462">
        <f>'Quarterly data'!DA88</f>
        <v>209</v>
      </c>
      <c r="DA82" s="462">
        <f>'Quarterly data'!DB88</f>
        <v>231</v>
      </c>
      <c r="DB82" s="462">
        <f>'Quarterly data'!DC88</f>
        <v>0</v>
      </c>
      <c r="DC82" s="462">
        <f>'Quarterly data'!DD88</f>
        <v>0</v>
      </c>
      <c r="DD82" s="462">
        <f>'Quarterly data'!DE88</f>
        <v>0</v>
      </c>
      <c r="DE82" s="462">
        <f>'Quarterly data'!DF88</f>
        <v>0</v>
      </c>
      <c r="DF82" s="462">
        <f>'Quarterly data'!DG88</f>
        <v>0</v>
      </c>
      <c r="DG82" s="462">
        <f>'Quarterly data'!DH88</f>
        <v>0</v>
      </c>
      <c r="DH82" s="462">
        <f>'Quarterly data'!DI88</f>
        <v>0</v>
      </c>
      <c r="DI82" s="462">
        <f>'Quarterly data'!DJ88</f>
        <v>0</v>
      </c>
      <c r="DJ82" s="462">
        <f>'Quarterly data'!DK88</f>
        <v>0</v>
      </c>
      <c r="DK82" s="462">
        <f>'Quarterly data'!DL88</f>
        <v>0</v>
      </c>
      <c r="DL82" s="462">
        <f>'Quarterly data'!DM88</f>
        <v>0</v>
      </c>
      <c r="DM82" s="462">
        <f>'Quarterly data'!DN88</f>
        <v>0</v>
      </c>
      <c r="DN82" s="462">
        <f>'Quarterly data'!DO88</f>
        <v>0</v>
      </c>
    </row>
    <row r="83" spans="1:118" ht="14.4">
      <c r="A83" s="233" t="s">
        <v>0</v>
      </c>
      <c r="B83" s="234">
        <f>'Quarterly data'!C79</f>
        <v>0</v>
      </c>
      <c r="C83" s="234">
        <f>'Quarterly data'!D79</f>
        <v>0</v>
      </c>
      <c r="D83" s="234">
        <f>'Quarterly data'!E79</f>
        <v>0</v>
      </c>
      <c r="E83" s="234">
        <f>'Quarterly data'!F79</f>
        <v>0</v>
      </c>
      <c r="F83" s="234">
        <f>'Quarterly data'!G79</f>
        <v>0</v>
      </c>
      <c r="G83" s="234">
        <f>'Quarterly data'!H79</f>
        <v>0</v>
      </c>
      <c r="H83" s="234">
        <f>'Quarterly data'!I79</f>
        <v>0</v>
      </c>
      <c r="I83" s="234">
        <f>'Quarterly data'!J79</f>
        <v>0</v>
      </c>
      <c r="J83" s="234">
        <f>'Quarterly data'!K79</f>
        <v>0</v>
      </c>
      <c r="K83" s="234">
        <f>'Quarterly data'!L79</f>
        <v>0</v>
      </c>
      <c r="L83" s="234">
        <f>'Quarterly data'!M79</f>
        <v>0</v>
      </c>
      <c r="M83" s="234">
        <f>'Quarterly data'!N79</f>
        <v>0</v>
      </c>
      <c r="N83" s="234">
        <f>'Quarterly data'!O79</f>
        <v>0</v>
      </c>
      <c r="O83" s="234">
        <f>'Quarterly data'!P79</f>
        <v>0</v>
      </c>
      <c r="P83" s="234">
        <f>'Quarterly data'!Q79</f>
        <v>0</v>
      </c>
      <c r="Q83" s="234">
        <f>'Quarterly data'!R79</f>
        <v>0</v>
      </c>
      <c r="R83" s="234">
        <f>'Quarterly data'!S79</f>
        <v>439.75</v>
      </c>
      <c r="S83" s="234">
        <f>'Quarterly data'!T79</f>
        <v>439.75</v>
      </c>
      <c r="T83" s="234">
        <f>'Quarterly data'!U79</f>
        <v>439.75</v>
      </c>
      <c r="U83" s="234">
        <f>'Quarterly data'!V79</f>
        <v>439.75</v>
      </c>
      <c r="V83" s="234">
        <f>'Quarterly data'!W79</f>
        <v>476.5</v>
      </c>
      <c r="W83" s="234">
        <f>'Quarterly data'!X79</f>
        <v>476.5</v>
      </c>
      <c r="X83" s="234">
        <f>'Quarterly data'!Y79</f>
        <v>476.5</v>
      </c>
      <c r="Y83" s="234">
        <f>'Quarterly data'!Z79</f>
        <v>476.5</v>
      </c>
      <c r="Z83" s="234">
        <f>'Quarterly data'!AA79</f>
        <v>517</v>
      </c>
      <c r="AA83" s="234">
        <f>'Quarterly data'!AB79</f>
        <v>517</v>
      </c>
      <c r="AB83" s="234">
        <f>'Quarterly data'!AC79</f>
        <v>517</v>
      </c>
      <c r="AC83" s="234">
        <f>'Quarterly data'!AD79</f>
        <v>517</v>
      </c>
      <c r="AD83" s="234">
        <f>'Quarterly data'!AE79</f>
        <v>585</v>
      </c>
      <c r="AE83" s="234">
        <f>'Quarterly data'!AF79</f>
        <v>585</v>
      </c>
      <c r="AF83" s="234">
        <f>'Quarterly data'!AG79</f>
        <v>585</v>
      </c>
      <c r="AG83" s="234">
        <f>'Quarterly data'!AH79</f>
        <v>585</v>
      </c>
      <c r="AH83" s="234">
        <f>'Quarterly data'!AI79</f>
        <v>598</v>
      </c>
      <c r="AI83" s="234">
        <f>'Quarterly data'!AJ79</f>
        <v>598</v>
      </c>
      <c r="AJ83" s="234">
        <f>'Quarterly data'!AK79</f>
        <v>598</v>
      </c>
      <c r="AK83" s="234">
        <f>'Quarterly data'!AL79</f>
        <v>598</v>
      </c>
      <c r="AL83" s="234">
        <f>'Quarterly data'!AM79</f>
        <v>642.5</v>
      </c>
      <c r="AM83" s="234">
        <f>'Quarterly data'!AN79</f>
        <v>642.5</v>
      </c>
      <c r="AN83" s="234">
        <f>'Quarterly data'!AO79</f>
        <v>642.5</v>
      </c>
      <c r="AO83" s="234">
        <f>'Quarterly data'!AP79</f>
        <v>642.5</v>
      </c>
      <c r="AP83" s="234">
        <f>'Quarterly data'!AQ79</f>
        <v>702.75</v>
      </c>
      <c r="AQ83" s="234">
        <f>'Quarterly data'!AR79</f>
        <v>702.75</v>
      </c>
      <c r="AR83" s="234">
        <f>'Quarterly data'!AS79</f>
        <v>702.75</v>
      </c>
      <c r="AS83" s="234">
        <f>'Quarterly data'!AT79</f>
        <v>702.75</v>
      </c>
      <c r="AT83" s="234">
        <f>'Quarterly data'!AU79</f>
        <v>813</v>
      </c>
      <c r="AU83" s="234">
        <f>'Quarterly data'!AV79</f>
        <v>873</v>
      </c>
      <c r="AV83" s="234">
        <f>'Quarterly data'!AW79</f>
        <v>959</v>
      </c>
      <c r="AW83" s="234">
        <f>'Quarterly data'!AX79</f>
        <v>961</v>
      </c>
      <c r="AX83" s="234">
        <f>'Quarterly data'!AY79</f>
        <v>922</v>
      </c>
      <c r="AY83" s="234">
        <f>'Quarterly data'!AZ79</f>
        <v>941</v>
      </c>
      <c r="AZ83" s="234">
        <f>'Quarterly data'!BA79</f>
        <v>994</v>
      </c>
      <c r="BA83" s="234">
        <f>'Quarterly data'!BB79</f>
        <v>1024</v>
      </c>
      <c r="BB83" s="234">
        <f>'Quarterly data'!BC79</f>
        <v>1009</v>
      </c>
      <c r="BC83" s="234">
        <f>'Quarterly data'!BD79</f>
        <v>1067</v>
      </c>
      <c r="BD83" s="234">
        <f>'Quarterly data'!BE79</f>
        <v>1112</v>
      </c>
      <c r="BE83" s="234">
        <f>'Quarterly data'!BF79</f>
        <v>1126</v>
      </c>
      <c r="BF83" s="234">
        <f>'Quarterly data'!BG79</f>
        <v>1132</v>
      </c>
      <c r="BG83" s="234">
        <f>'Quarterly data'!BH79</f>
        <v>1120</v>
      </c>
      <c r="BH83" s="234">
        <f>'Quarterly data'!BI79</f>
        <v>1151</v>
      </c>
      <c r="BI83" s="234">
        <f>'Quarterly data'!BJ79</f>
        <v>1179</v>
      </c>
      <c r="BJ83" s="234">
        <f>'Quarterly data'!BK79</f>
        <v>1190</v>
      </c>
      <c r="BK83" s="234">
        <f>'Quarterly data'!BL79</f>
        <v>1192</v>
      </c>
      <c r="BL83" s="234">
        <f>'Quarterly data'!BM79</f>
        <v>1244</v>
      </c>
      <c r="BM83" s="234">
        <f>'Quarterly data'!BN79</f>
        <v>1294</v>
      </c>
      <c r="BN83" s="234">
        <f>'Quarterly data'!BO79</f>
        <v>1291</v>
      </c>
      <c r="BO83" s="234">
        <f>'Quarterly data'!BP79</f>
        <v>1263</v>
      </c>
      <c r="BP83" s="234">
        <f>'Quarterly data'!BQ79</f>
        <v>1372</v>
      </c>
      <c r="BQ83" s="234">
        <f>'Quarterly data'!BR79</f>
        <v>1385</v>
      </c>
      <c r="BR83" s="234">
        <f>'Quarterly data'!BS79</f>
        <v>1399</v>
      </c>
      <c r="BS83" s="234">
        <f>'Quarterly data'!BT79</f>
        <v>1398</v>
      </c>
      <c r="BT83" s="234">
        <f>'Quarterly data'!BU79</f>
        <v>1471</v>
      </c>
      <c r="BU83" s="234">
        <f>'Quarterly data'!BV79</f>
        <v>1502</v>
      </c>
      <c r="BV83" s="234">
        <f>'Quarterly data'!BW79</f>
        <v>1465</v>
      </c>
      <c r="BW83" s="234">
        <f>'Quarterly data'!BX79</f>
        <v>1509</v>
      </c>
      <c r="BX83" s="234">
        <f>'Quarterly data'!BY79</f>
        <v>1508</v>
      </c>
      <c r="BY83" s="234">
        <f>'Quarterly data'!BZ79</f>
        <v>1560</v>
      </c>
      <c r="BZ83" s="234">
        <f>'Quarterly data'!CA79</f>
        <v>1553</v>
      </c>
      <c r="CA83" s="234">
        <f>'Quarterly data'!CB79</f>
        <v>1577</v>
      </c>
      <c r="CB83" s="234">
        <f>'Quarterly data'!CC79</f>
        <v>1642</v>
      </c>
      <c r="CC83" s="234">
        <f>'Quarterly data'!CD79</f>
        <v>1643</v>
      </c>
      <c r="CD83" s="234">
        <f>'Quarterly data'!CE79</f>
        <v>1677</v>
      </c>
      <c r="CE83" s="234">
        <f>'Quarterly data'!CF79</f>
        <v>1723</v>
      </c>
      <c r="CF83" s="234">
        <f>'Quarterly data'!CG79</f>
        <v>1775</v>
      </c>
      <c r="CG83" s="234">
        <f>'Quarterly data'!CH79</f>
        <v>1807</v>
      </c>
      <c r="CH83" s="234">
        <f>'Quarterly data'!CI79</f>
        <v>1857</v>
      </c>
      <c r="CI83" s="234">
        <f>'Quarterly data'!CJ79</f>
        <v>1870</v>
      </c>
      <c r="CJ83" s="234">
        <f>'Quarterly data'!CK79</f>
        <v>1832</v>
      </c>
      <c r="CK83" s="234">
        <f>'Quarterly data'!CL79</f>
        <v>1841</v>
      </c>
      <c r="CL83" s="234">
        <f>'Quarterly data'!CM79</f>
        <v>1862</v>
      </c>
      <c r="CM83" s="234">
        <f>'Quarterly data'!CN79</f>
        <v>1904</v>
      </c>
      <c r="CN83" s="234">
        <f>'Quarterly data'!CO79</f>
        <v>1955</v>
      </c>
      <c r="CO83" s="234">
        <f>'Quarterly data'!CP79</f>
        <v>1974</v>
      </c>
      <c r="CP83" s="234">
        <f>'Quarterly data'!CQ79</f>
        <v>2044</v>
      </c>
      <c r="CQ83" s="234">
        <f>'Quarterly data'!CR79</f>
        <v>2053</v>
      </c>
      <c r="CR83" s="234">
        <f>'Quarterly data'!CS79</f>
        <v>2094</v>
      </c>
      <c r="CS83" s="234">
        <f>'Quarterly data'!CT79</f>
        <v>2164</v>
      </c>
      <c r="CT83" s="234">
        <f>'Quarterly data'!CU79</f>
        <v>2170</v>
      </c>
      <c r="CU83" s="234">
        <f>'Quarterly data'!CV89</f>
        <v>-113</v>
      </c>
      <c r="CV83" s="234">
        <f>'Quarterly data'!CW89</f>
        <v>-134</v>
      </c>
      <c r="CW83" s="234">
        <f>'Quarterly data'!CX89</f>
        <v>69</v>
      </c>
      <c r="CX83" s="234">
        <f>'Quarterly data'!CY89</f>
        <v>-21</v>
      </c>
      <c r="CY83" s="234">
        <f>'Quarterly data'!CZ89</f>
        <v>107</v>
      </c>
      <c r="CZ83" s="234">
        <f>'Quarterly data'!DA89</f>
        <v>-166</v>
      </c>
      <c r="DA83" s="234">
        <f>'Quarterly data'!DB89</f>
        <v>47</v>
      </c>
      <c r="DB83" s="234">
        <f>'Quarterly data'!DC89</f>
        <v>0</v>
      </c>
      <c r="DC83" s="234">
        <f>'Quarterly data'!DD89</f>
        <v>0</v>
      </c>
      <c r="DD83" s="234">
        <f>'Quarterly data'!DE89</f>
        <v>0</v>
      </c>
      <c r="DE83" s="234">
        <f>'Quarterly data'!DF89</f>
        <v>0</v>
      </c>
      <c r="DF83" s="234">
        <f>'Quarterly data'!DG89</f>
        <v>0</v>
      </c>
      <c r="DG83" s="234">
        <f>'Quarterly data'!DH89</f>
        <v>0</v>
      </c>
      <c r="DH83" s="234">
        <f>'Quarterly data'!DI89</f>
        <v>0</v>
      </c>
      <c r="DI83" s="234">
        <f>'Quarterly data'!DJ89</f>
        <v>0</v>
      </c>
      <c r="DJ83" s="234">
        <f>'Quarterly data'!DK89</f>
        <v>0</v>
      </c>
      <c r="DK83" s="234">
        <f>'Quarterly data'!DL89</f>
        <v>0</v>
      </c>
      <c r="DL83" s="234">
        <f>'Quarterly data'!DM89</f>
        <v>0</v>
      </c>
      <c r="DM83" s="234">
        <f>'Quarterly data'!DN89</f>
        <v>0</v>
      </c>
      <c r="DN83" s="234">
        <f>'Quarterly data'!DO89</f>
        <v>0</v>
      </c>
    </row>
    <row r="84" spans="1:118" ht="14.4">
      <c r="A84" s="106"/>
      <c r="B84">
        <f>'Quarterly data'!C80</f>
        <v>0</v>
      </c>
      <c r="C84">
        <f>'Quarterly data'!D80</f>
        <v>0</v>
      </c>
      <c r="D84">
        <f>'Quarterly data'!E80</f>
        <v>0</v>
      </c>
      <c r="E84">
        <f>'Quarterly data'!F80</f>
        <v>0</v>
      </c>
      <c r="F84">
        <f>'Quarterly data'!G80</f>
        <v>0</v>
      </c>
      <c r="G84">
        <f>'Quarterly data'!H80</f>
        <v>0</v>
      </c>
      <c r="H84">
        <f>'Quarterly data'!I80</f>
        <v>0</v>
      </c>
      <c r="I84">
        <f>'Quarterly data'!J80</f>
        <v>0</v>
      </c>
      <c r="J84">
        <f>'Quarterly data'!K80</f>
        <v>0</v>
      </c>
      <c r="K84">
        <f>'Quarterly data'!L80</f>
        <v>0</v>
      </c>
      <c r="L84">
        <f>'Quarterly data'!M80</f>
        <v>0</v>
      </c>
      <c r="M84">
        <f>'Quarterly data'!N80</f>
        <v>0</v>
      </c>
      <c r="N84">
        <f>'Quarterly data'!O80</f>
        <v>0</v>
      </c>
      <c r="O84">
        <f>'Quarterly data'!P80</f>
        <v>0</v>
      </c>
      <c r="P84">
        <f>'Quarterly data'!Q80</f>
        <v>0</v>
      </c>
      <c r="Q84">
        <f>'Quarterly data'!R80</f>
        <v>0</v>
      </c>
      <c r="R84">
        <f>'Quarterly data'!S80</f>
        <v>0</v>
      </c>
      <c r="S84">
        <f>'Quarterly data'!T80</f>
        <v>0</v>
      </c>
      <c r="T84">
        <f>'Quarterly data'!U80</f>
        <v>0</v>
      </c>
      <c r="U84">
        <f>'Quarterly data'!V80</f>
        <v>0</v>
      </c>
      <c r="V84">
        <f>'Quarterly data'!W80</f>
        <v>0</v>
      </c>
      <c r="W84">
        <f>'Quarterly data'!X80</f>
        <v>0</v>
      </c>
      <c r="X84">
        <f>'Quarterly data'!Y80</f>
        <v>0</v>
      </c>
      <c r="Y84">
        <f>'Quarterly data'!Z80</f>
        <v>0</v>
      </c>
      <c r="Z84">
        <f>'Quarterly data'!AA80</f>
        <v>0</v>
      </c>
      <c r="AA84">
        <f>'Quarterly data'!AB80</f>
        <v>0</v>
      </c>
      <c r="AB84">
        <f>'Quarterly data'!AC80</f>
        <v>0</v>
      </c>
      <c r="AC84">
        <f>'Quarterly data'!AD80</f>
        <v>0</v>
      </c>
      <c r="AD84">
        <f>'Quarterly data'!AE80</f>
        <v>0</v>
      </c>
      <c r="AE84">
        <f>'Quarterly data'!AF80</f>
        <v>0</v>
      </c>
      <c r="AF84">
        <f>'Quarterly data'!AG80</f>
        <v>0</v>
      </c>
      <c r="AG84">
        <f>'Quarterly data'!AH80</f>
        <v>0</v>
      </c>
      <c r="AH84">
        <f>'Quarterly data'!AI80</f>
        <v>0</v>
      </c>
      <c r="AI84">
        <f>'Quarterly data'!AJ80</f>
        <v>0</v>
      </c>
      <c r="AJ84">
        <f>'Quarterly data'!AK80</f>
        <v>0</v>
      </c>
      <c r="AK84">
        <f>'Quarterly data'!AL80</f>
        <v>0</v>
      </c>
      <c r="AL84">
        <f>'Quarterly data'!AM80</f>
        <v>0</v>
      </c>
      <c r="AM84">
        <f>'Quarterly data'!AN80</f>
        <v>0</v>
      </c>
      <c r="AN84">
        <f>'Quarterly data'!AO80</f>
        <v>0</v>
      </c>
      <c r="AO84">
        <f>'Quarterly data'!AP80</f>
        <v>0</v>
      </c>
      <c r="AP84">
        <f>'Quarterly data'!AQ80</f>
        <v>0</v>
      </c>
      <c r="AQ84">
        <f>'Quarterly data'!AR80</f>
        <v>0</v>
      </c>
      <c r="AR84">
        <f>'Quarterly data'!AS80</f>
        <v>0</v>
      </c>
      <c r="AS84">
        <f>'Quarterly data'!AT80</f>
        <v>0</v>
      </c>
      <c r="AT84">
        <f>'Quarterly data'!AU80</f>
        <v>0</v>
      </c>
      <c r="AU84">
        <f>'Quarterly data'!AV80</f>
        <v>0</v>
      </c>
      <c r="AV84">
        <f>'Quarterly data'!AW80</f>
        <v>0</v>
      </c>
      <c r="AW84">
        <f>'Quarterly data'!AX80</f>
        <v>0</v>
      </c>
      <c r="AX84">
        <f>'Quarterly data'!AY80</f>
        <v>0</v>
      </c>
      <c r="AY84">
        <f>'Quarterly data'!AZ80</f>
        <v>0</v>
      </c>
      <c r="AZ84">
        <f>'Quarterly data'!BA80</f>
        <v>0</v>
      </c>
      <c r="BA84">
        <f>'Quarterly data'!BB80</f>
        <v>0</v>
      </c>
      <c r="BB84">
        <f>'Quarterly data'!BC80</f>
        <v>0</v>
      </c>
      <c r="BC84">
        <f>'Quarterly data'!BD80</f>
        <v>0</v>
      </c>
      <c r="BD84">
        <f>'Quarterly data'!BE80</f>
        <v>0</v>
      </c>
      <c r="BE84">
        <f>'Quarterly data'!BF80</f>
        <v>0</v>
      </c>
      <c r="BF84">
        <f>'Quarterly data'!BG80</f>
        <v>0</v>
      </c>
      <c r="BG84">
        <f>'Quarterly data'!BH80</f>
        <v>0</v>
      </c>
      <c r="BH84">
        <f>'Quarterly data'!BI80</f>
        <v>0</v>
      </c>
      <c r="BI84">
        <f>'Quarterly data'!BJ80</f>
        <v>0</v>
      </c>
      <c r="BJ84">
        <f>'Quarterly data'!BK80</f>
        <v>0</v>
      </c>
      <c r="BK84">
        <f>'Quarterly data'!BL80</f>
        <v>0</v>
      </c>
      <c r="BL84">
        <f>'Quarterly data'!BM80</f>
        <v>0</v>
      </c>
      <c r="BM84">
        <f>'Quarterly data'!BN80</f>
        <v>0</v>
      </c>
      <c r="BN84">
        <f>'Quarterly data'!BO80</f>
        <v>0</v>
      </c>
      <c r="BO84">
        <f>'Quarterly data'!BP80</f>
        <v>0</v>
      </c>
      <c r="BP84">
        <f>'Quarterly data'!BQ80</f>
        <v>0</v>
      </c>
      <c r="BQ84">
        <f>'Quarterly data'!BR80</f>
        <v>0</v>
      </c>
      <c r="BR84">
        <f>'Quarterly data'!BS80</f>
        <v>0</v>
      </c>
      <c r="BS84">
        <f>'Quarterly data'!BT80</f>
        <v>0</v>
      </c>
      <c r="BT84">
        <f>'Quarterly data'!BU80</f>
        <v>0</v>
      </c>
      <c r="BU84">
        <f>'Quarterly data'!BV80</f>
        <v>0</v>
      </c>
      <c r="BV84">
        <f>'Quarterly data'!BW80</f>
        <v>0</v>
      </c>
      <c r="BW84">
        <f>'Quarterly data'!BX80</f>
        <v>0</v>
      </c>
      <c r="BX84">
        <f>'Quarterly data'!BY80</f>
        <v>0</v>
      </c>
      <c r="BY84">
        <f>'Quarterly data'!BZ80</f>
        <v>0</v>
      </c>
      <c r="BZ84">
        <f>'Quarterly data'!CA80</f>
        <v>0</v>
      </c>
      <c r="CA84">
        <f>'Quarterly data'!CB80</f>
        <v>0</v>
      </c>
      <c r="CB84">
        <f>'Quarterly data'!CC80</f>
        <v>0</v>
      </c>
      <c r="CC84">
        <f>'Quarterly data'!CD80</f>
        <v>0</v>
      </c>
      <c r="CD84">
        <f>'Quarterly data'!CE80</f>
        <v>0</v>
      </c>
      <c r="CE84">
        <f>'Quarterly data'!CF80</f>
        <v>0</v>
      </c>
      <c r="CF84">
        <f>'Quarterly data'!CG80</f>
        <v>0</v>
      </c>
      <c r="CG84">
        <f>'Quarterly data'!CH80</f>
        <v>0</v>
      </c>
      <c r="CH84">
        <f>'Quarterly data'!CI80</f>
        <v>0</v>
      </c>
      <c r="CI84">
        <f>'Quarterly data'!CJ80</f>
        <v>0</v>
      </c>
      <c r="CJ84">
        <f>'Quarterly data'!CK80</f>
        <v>0</v>
      </c>
      <c r="CK84">
        <f>'Quarterly data'!CL80</f>
        <v>0</v>
      </c>
      <c r="CL84">
        <f>'Quarterly data'!CM80</f>
        <v>0</v>
      </c>
      <c r="CM84">
        <f>'Quarterly data'!CN80</f>
        <v>0</v>
      </c>
      <c r="CN84">
        <f>'Quarterly data'!CO80</f>
        <v>0</v>
      </c>
      <c r="CO84">
        <f>'Quarterly data'!CP80</f>
        <v>0</v>
      </c>
      <c r="CP84">
        <f>'Quarterly data'!CQ80</f>
        <v>0</v>
      </c>
      <c r="CQ84">
        <f>'Quarterly data'!CR80</f>
        <v>0</v>
      </c>
      <c r="CR84">
        <f>'Quarterly data'!CS80</f>
        <v>0</v>
      </c>
      <c r="CS84">
        <f>'Quarterly data'!CT80</f>
        <v>0</v>
      </c>
      <c r="CT84">
        <f>'Quarterly data'!CU80</f>
        <v>0</v>
      </c>
      <c r="CU84">
        <f>'Quarterly data'!CV90</f>
        <v>0</v>
      </c>
      <c r="CV84">
        <f>'Quarterly data'!CW90</f>
        <v>0</v>
      </c>
      <c r="CW84">
        <f>'Quarterly data'!CX90</f>
        <v>0</v>
      </c>
      <c r="CX84">
        <f>'Quarterly data'!CY90</f>
        <v>0</v>
      </c>
      <c r="CY84">
        <f>'Quarterly data'!CZ90</f>
        <v>0</v>
      </c>
      <c r="CZ84">
        <f>'Quarterly data'!DA90</f>
        <v>0</v>
      </c>
      <c r="DA84">
        <f>'Quarterly data'!DB90</f>
        <v>0</v>
      </c>
      <c r="DB84">
        <f>'Quarterly data'!DC90</f>
        <v>0</v>
      </c>
      <c r="DC84">
        <f>'Quarterly data'!DD90</f>
        <v>0</v>
      </c>
      <c r="DD84">
        <f>'Quarterly data'!DE90</f>
        <v>0</v>
      </c>
      <c r="DE84">
        <f>'Quarterly data'!DF90</f>
        <v>0</v>
      </c>
      <c r="DF84">
        <f>'Quarterly data'!DG90</f>
        <v>0</v>
      </c>
      <c r="DG84">
        <f>'Quarterly data'!DH90</f>
        <v>0</v>
      </c>
      <c r="DH84">
        <f>'Quarterly data'!DI90</f>
        <v>0</v>
      </c>
      <c r="DI84">
        <f>'Quarterly data'!DJ90</f>
        <v>0</v>
      </c>
      <c r="DJ84">
        <f>'Quarterly data'!DK90</f>
        <v>0</v>
      </c>
      <c r="DK84">
        <f>'Quarterly data'!DL90</f>
        <v>0</v>
      </c>
      <c r="DL84">
        <f>'Quarterly data'!DM90</f>
        <v>0</v>
      </c>
      <c r="DM84">
        <f>'Quarterly data'!DN90</f>
        <v>0</v>
      </c>
      <c r="DN84">
        <f>'Quarterly data'!DO90</f>
        <v>0</v>
      </c>
    </row>
    <row r="85" spans="1:118" ht="14.4">
      <c r="A85" s="233" t="s">
        <v>1</v>
      </c>
      <c r="B85" s="234">
        <f>'Quarterly data'!C81</f>
        <v>0</v>
      </c>
      <c r="C85" s="234">
        <f>'Quarterly data'!D81</f>
        <v>0</v>
      </c>
      <c r="D85" s="234">
        <f>'Quarterly data'!E81</f>
        <v>0</v>
      </c>
      <c r="E85" s="234">
        <f>'Quarterly data'!F81</f>
        <v>0</v>
      </c>
      <c r="F85" s="234">
        <f>'Quarterly data'!G81</f>
        <v>0</v>
      </c>
      <c r="G85" s="234">
        <f>'Quarterly data'!H81</f>
        <v>0</v>
      </c>
      <c r="H85" s="234">
        <f>'Quarterly data'!I81</f>
        <v>0</v>
      </c>
      <c r="I85" s="234">
        <f>'Quarterly data'!J81</f>
        <v>0</v>
      </c>
      <c r="J85" s="234">
        <f>'Quarterly data'!K81</f>
        <v>0</v>
      </c>
      <c r="K85" s="234">
        <f>'Quarterly data'!L81</f>
        <v>0</v>
      </c>
      <c r="L85" s="234">
        <f>'Quarterly data'!M81</f>
        <v>0</v>
      </c>
      <c r="M85" s="234">
        <f>'Quarterly data'!N81</f>
        <v>0</v>
      </c>
      <c r="N85" s="234">
        <f>'Quarterly data'!O81</f>
        <v>0</v>
      </c>
      <c r="O85" s="234">
        <f>'Quarterly data'!P81</f>
        <v>0</v>
      </c>
      <c r="P85" s="234">
        <f>'Quarterly data'!Q81</f>
        <v>0</v>
      </c>
      <c r="Q85" s="234">
        <f>'Quarterly data'!R81</f>
        <v>0</v>
      </c>
      <c r="R85" s="234">
        <f>'Quarterly data'!S81</f>
        <v>455.75</v>
      </c>
      <c r="S85" s="234">
        <f>'Quarterly data'!T81</f>
        <v>455.75</v>
      </c>
      <c r="T85" s="234">
        <f>'Quarterly data'!U81</f>
        <v>455.75</v>
      </c>
      <c r="U85" s="234">
        <f>'Quarterly data'!V81</f>
        <v>455.75</v>
      </c>
      <c r="V85" s="234">
        <f>'Quarterly data'!W81</f>
        <v>508.25</v>
      </c>
      <c r="W85" s="234">
        <f>'Quarterly data'!X81</f>
        <v>508.25</v>
      </c>
      <c r="X85" s="234">
        <f>'Quarterly data'!Y81</f>
        <v>508.25</v>
      </c>
      <c r="Y85" s="234">
        <f>'Quarterly data'!Z81</f>
        <v>508.25</v>
      </c>
      <c r="Z85" s="234">
        <f>'Quarterly data'!AA81</f>
        <v>529.75</v>
      </c>
      <c r="AA85" s="234">
        <f>'Quarterly data'!AB81</f>
        <v>529.75</v>
      </c>
      <c r="AB85" s="234">
        <f>'Quarterly data'!AC81</f>
        <v>529.75</v>
      </c>
      <c r="AC85" s="234">
        <f>'Quarterly data'!AD81</f>
        <v>529.75</v>
      </c>
      <c r="AD85" s="234">
        <f>'Quarterly data'!AE81</f>
        <v>600.5</v>
      </c>
      <c r="AE85" s="234">
        <f>'Quarterly data'!AF81</f>
        <v>600.5</v>
      </c>
      <c r="AF85" s="234">
        <f>'Quarterly data'!AG81</f>
        <v>600.5</v>
      </c>
      <c r="AG85" s="234">
        <f>'Quarterly data'!AH81</f>
        <v>600.5</v>
      </c>
      <c r="AH85" s="234">
        <f>'Quarterly data'!AI81</f>
        <v>578.75</v>
      </c>
      <c r="AI85" s="234">
        <f>'Quarterly data'!AJ81</f>
        <v>578.75</v>
      </c>
      <c r="AJ85" s="234">
        <f>'Quarterly data'!AK81</f>
        <v>578.75</v>
      </c>
      <c r="AK85" s="234">
        <f>'Quarterly data'!AL81</f>
        <v>578.75</v>
      </c>
      <c r="AL85" s="234">
        <f>'Quarterly data'!AM81</f>
        <v>618.75</v>
      </c>
      <c r="AM85" s="234">
        <f>'Quarterly data'!AN81</f>
        <v>618.75</v>
      </c>
      <c r="AN85" s="234">
        <f>'Quarterly data'!AO81</f>
        <v>618.75</v>
      </c>
      <c r="AO85" s="234">
        <f>'Quarterly data'!AP81</f>
        <v>618.75</v>
      </c>
      <c r="AP85" s="234">
        <f>'Quarterly data'!AQ81</f>
        <v>674.25</v>
      </c>
      <c r="AQ85" s="234">
        <f>'Quarterly data'!AR81</f>
        <v>674.25</v>
      </c>
      <c r="AR85" s="234">
        <f>'Quarterly data'!AS81</f>
        <v>674.25</v>
      </c>
      <c r="AS85" s="234">
        <f>'Quarterly data'!AT81</f>
        <v>674.25</v>
      </c>
      <c r="AT85" s="234">
        <f>'Quarterly data'!AU81</f>
        <v>776</v>
      </c>
      <c r="AU85" s="234">
        <f>'Quarterly data'!AV81</f>
        <v>834</v>
      </c>
      <c r="AV85" s="234">
        <f>'Quarterly data'!AW81</f>
        <v>935</v>
      </c>
      <c r="AW85" s="234">
        <f>'Quarterly data'!AX81</f>
        <v>926</v>
      </c>
      <c r="AX85" s="234">
        <f>'Quarterly data'!AY81</f>
        <v>838</v>
      </c>
      <c r="AY85" s="234">
        <f>'Quarterly data'!AZ81</f>
        <v>861</v>
      </c>
      <c r="AZ85" s="234">
        <f>'Quarterly data'!BA81</f>
        <v>921</v>
      </c>
      <c r="BA85" s="234">
        <f>'Quarterly data'!BB81</f>
        <v>931</v>
      </c>
      <c r="BB85" s="234">
        <f>'Quarterly data'!BC81</f>
        <v>888</v>
      </c>
      <c r="BC85" s="234">
        <f>'Quarterly data'!BD81</f>
        <v>932</v>
      </c>
      <c r="BD85" s="234">
        <f>'Quarterly data'!BE81</f>
        <v>988</v>
      </c>
      <c r="BE85" s="234">
        <f>'Quarterly data'!BF81</f>
        <v>993</v>
      </c>
      <c r="BF85" s="234">
        <f>'Quarterly data'!BG81</f>
        <v>999</v>
      </c>
      <c r="BG85" s="234">
        <f>'Quarterly data'!BH81</f>
        <v>1026</v>
      </c>
      <c r="BH85" s="234">
        <f>'Quarterly data'!BI81</f>
        <v>1067</v>
      </c>
      <c r="BI85" s="234">
        <f>'Quarterly data'!BJ81</f>
        <v>1095</v>
      </c>
      <c r="BJ85" s="234">
        <f>'Quarterly data'!BK81</f>
        <v>1055</v>
      </c>
      <c r="BK85" s="234">
        <f>'Quarterly data'!BL81</f>
        <v>1091</v>
      </c>
      <c r="BL85" s="234">
        <f>'Quarterly data'!BM81</f>
        <v>1126</v>
      </c>
      <c r="BM85" s="234">
        <f>'Quarterly data'!BN81</f>
        <v>1175</v>
      </c>
      <c r="BN85" s="234">
        <f>'Quarterly data'!BO81</f>
        <v>1127</v>
      </c>
      <c r="BO85" s="234">
        <f>'Quarterly data'!BP81</f>
        <v>1173</v>
      </c>
      <c r="BP85" s="234">
        <f>'Quarterly data'!BQ81</f>
        <v>1255</v>
      </c>
      <c r="BQ85" s="234">
        <f>'Quarterly data'!BR81</f>
        <v>1260</v>
      </c>
      <c r="BR85" s="234">
        <f>'Quarterly data'!BS81</f>
        <v>1236</v>
      </c>
      <c r="BS85" s="234">
        <f>'Quarterly data'!BT81</f>
        <v>1294</v>
      </c>
      <c r="BT85" s="234">
        <f>'Quarterly data'!BU81</f>
        <v>1348</v>
      </c>
      <c r="BU85" s="234">
        <f>'Quarterly data'!BV81</f>
        <v>1314</v>
      </c>
      <c r="BV85" s="234">
        <f>'Quarterly data'!BW81</f>
        <v>1281</v>
      </c>
      <c r="BW85" s="234">
        <f>'Quarterly data'!BX81</f>
        <v>1329</v>
      </c>
      <c r="BX85" s="234">
        <f>'Quarterly data'!BY81</f>
        <v>1351</v>
      </c>
      <c r="BY85" s="234">
        <f>'Quarterly data'!BZ81</f>
        <v>1414</v>
      </c>
      <c r="BZ85" s="234">
        <f>'Quarterly data'!CA81</f>
        <v>1424</v>
      </c>
      <c r="CA85" s="234">
        <f>'Quarterly data'!CB81</f>
        <v>1426</v>
      </c>
      <c r="CB85" s="234">
        <f>'Quarterly data'!CC81</f>
        <v>1543</v>
      </c>
      <c r="CC85" s="234">
        <f>'Quarterly data'!CD81</f>
        <v>1439</v>
      </c>
      <c r="CD85" s="234">
        <f>'Quarterly data'!CE81</f>
        <v>1551</v>
      </c>
      <c r="CE85" s="234">
        <f>'Quarterly data'!CF81</f>
        <v>1601</v>
      </c>
      <c r="CF85" s="234">
        <f>'Quarterly data'!CG81</f>
        <v>1674</v>
      </c>
      <c r="CG85" s="234">
        <f>'Quarterly data'!CH81</f>
        <v>1642</v>
      </c>
      <c r="CH85" s="234">
        <f>'Quarterly data'!CI81</f>
        <v>1763</v>
      </c>
      <c r="CI85" s="234">
        <f>'Quarterly data'!CJ81</f>
        <v>1743</v>
      </c>
      <c r="CJ85" s="234">
        <f>'Quarterly data'!CK81</f>
        <v>1750</v>
      </c>
      <c r="CK85" s="234">
        <f>'Quarterly data'!CL81</f>
        <v>1531</v>
      </c>
      <c r="CL85" s="234">
        <f>'Quarterly data'!CM81</f>
        <v>1591</v>
      </c>
      <c r="CM85" s="234">
        <f>'Quarterly data'!CN81</f>
        <v>1723</v>
      </c>
      <c r="CN85" s="234">
        <f>'Quarterly data'!CO81</f>
        <v>1769</v>
      </c>
      <c r="CO85" s="234">
        <f>'Quarterly data'!CP81</f>
        <v>1748</v>
      </c>
      <c r="CP85" s="234">
        <f>'Quarterly data'!CQ81</f>
        <v>1983</v>
      </c>
      <c r="CQ85" s="234">
        <f>'Quarterly data'!CR81</f>
        <v>1788</v>
      </c>
      <c r="CR85" s="234">
        <f>'Quarterly data'!CS81</f>
        <v>1833</v>
      </c>
      <c r="CS85" s="234">
        <f>'Quarterly data'!CT81</f>
        <v>1926</v>
      </c>
      <c r="CT85" s="234">
        <f>'Quarterly data'!CU81</f>
        <v>1942</v>
      </c>
      <c r="CU85" s="234">
        <f>'Quarterly data'!CV92</f>
        <v>469</v>
      </c>
      <c r="CV85" s="234">
        <f>'Quarterly data'!CW92</f>
        <v>594</v>
      </c>
      <c r="CW85" s="234">
        <f>'Quarterly data'!CX92</f>
        <v>595</v>
      </c>
      <c r="CX85" s="234">
        <f>'Quarterly data'!CY92</f>
        <v>486</v>
      </c>
      <c r="CY85" s="234">
        <f>'Quarterly data'!CZ92</f>
        <v>357</v>
      </c>
      <c r="CZ85" s="234">
        <f>'Quarterly data'!DA92</f>
        <v>632</v>
      </c>
      <c r="DA85" s="234">
        <f>'Quarterly data'!DB92</f>
        <v>422</v>
      </c>
      <c r="DB85" s="234">
        <f>'Quarterly data'!DC92</f>
        <v>0</v>
      </c>
      <c r="DC85" s="234">
        <f>'Quarterly data'!DD92</f>
        <v>0</v>
      </c>
      <c r="DD85" s="234">
        <f>'Quarterly data'!DE92</f>
        <v>0</v>
      </c>
      <c r="DE85" s="234">
        <f>'Quarterly data'!DF92</f>
        <v>0</v>
      </c>
      <c r="DF85" s="234">
        <f>'Quarterly data'!DG92</f>
        <v>0</v>
      </c>
      <c r="DG85" s="234">
        <f>'Quarterly data'!DH92</f>
        <v>0</v>
      </c>
      <c r="DH85" s="234">
        <f>'Quarterly data'!DI92</f>
        <v>0</v>
      </c>
      <c r="DI85" s="234">
        <f>'Quarterly data'!DJ92</f>
        <v>0</v>
      </c>
      <c r="DJ85" s="234">
        <f>'Quarterly data'!DK92</f>
        <v>0</v>
      </c>
      <c r="DK85" s="234">
        <f>'Quarterly data'!DL92</f>
        <v>0</v>
      </c>
      <c r="DL85" s="234">
        <f>'Quarterly data'!DM92</f>
        <v>0</v>
      </c>
      <c r="DM85" s="234">
        <f>'Quarterly data'!DN92</f>
        <v>0</v>
      </c>
      <c r="DN85" s="234">
        <f>'Quarterly data'!DO92</f>
        <v>0</v>
      </c>
    </row>
    <row r="86" spans="1:118" ht="14.4">
      <c r="A86" s="106" t="s">
        <v>2</v>
      </c>
      <c r="B86" s="112">
        <f>'Quarterly data'!C82</f>
        <v>0</v>
      </c>
      <c r="C86" s="112">
        <f>'Quarterly data'!D82</f>
        <v>0</v>
      </c>
      <c r="D86" s="112">
        <f>'Quarterly data'!E82</f>
        <v>0</v>
      </c>
      <c r="E86" s="112">
        <f>'Quarterly data'!F82</f>
        <v>0</v>
      </c>
      <c r="F86" s="112">
        <f>'Quarterly data'!G82</f>
        <v>0</v>
      </c>
      <c r="G86" s="112">
        <f>'Quarterly data'!H82</f>
        <v>0</v>
      </c>
      <c r="H86" s="112">
        <f>'Quarterly data'!I82</f>
        <v>0</v>
      </c>
      <c r="I86" s="112">
        <f>'Quarterly data'!J82</f>
        <v>0</v>
      </c>
      <c r="J86" s="112">
        <f>'Quarterly data'!K82</f>
        <v>0</v>
      </c>
      <c r="K86" s="112">
        <f>'Quarterly data'!L82</f>
        <v>0</v>
      </c>
      <c r="L86" s="112">
        <f>'Quarterly data'!M82</f>
        <v>0</v>
      </c>
      <c r="M86" s="112">
        <f>'Quarterly data'!N82</f>
        <v>0</v>
      </c>
      <c r="N86" s="112">
        <f>'Quarterly data'!O82</f>
        <v>0</v>
      </c>
      <c r="O86" s="112">
        <f>'Quarterly data'!P82</f>
        <v>0</v>
      </c>
      <c r="P86" s="112">
        <f>'Quarterly data'!Q82</f>
        <v>0</v>
      </c>
      <c r="Q86" s="112">
        <f>'Quarterly data'!R82</f>
        <v>0</v>
      </c>
      <c r="R86" s="112">
        <f>'Quarterly data'!S82</f>
        <v>58.25</v>
      </c>
      <c r="S86" s="112">
        <f>'Quarterly data'!T82</f>
        <v>58.25</v>
      </c>
      <c r="T86" s="112">
        <f>'Quarterly data'!U82</f>
        <v>58.25</v>
      </c>
      <c r="U86" s="112">
        <f>'Quarterly data'!V82</f>
        <v>58.25</v>
      </c>
      <c r="V86" s="112">
        <f>'Quarterly data'!W82</f>
        <v>61</v>
      </c>
      <c r="W86" s="112">
        <f>'Quarterly data'!X82</f>
        <v>61</v>
      </c>
      <c r="X86" s="112">
        <f>'Quarterly data'!Y82</f>
        <v>61</v>
      </c>
      <c r="Y86" s="112">
        <f>'Quarterly data'!Z82</f>
        <v>61</v>
      </c>
      <c r="Z86" s="112">
        <f>'Quarterly data'!AA82</f>
        <v>66.5</v>
      </c>
      <c r="AA86" s="112">
        <f>'Quarterly data'!AB82</f>
        <v>66.5</v>
      </c>
      <c r="AB86" s="112">
        <f>'Quarterly data'!AC82</f>
        <v>66.5</v>
      </c>
      <c r="AC86" s="112">
        <f>'Quarterly data'!AD82</f>
        <v>66.5</v>
      </c>
      <c r="AD86" s="112">
        <f>'Quarterly data'!AE82</f>
        <v>76</v>
      </c>
      <c r="AE86" s="112">
        <f>'Quarterly data'!AF82</f>
        <v>76</v>
      </c>
      <c r="AF86" s="112">
        <f>'Quarterly data'!AG82</f>
        <v>76</v>
      </c>
      <c r="AG86" s="112">
        <f>'Quarterly data'!AH82</f>
        <v>76</v>
      </c>
      <c r="AH86" s="112">
        <f>'Quarterly data'!AI82</f>
        <v>85</v>
      </c>
      <c r="AI86" s="112">
        <f>'Quarterly data'!AJ82</f>
        <v>85</v>
      </c>
      <c r="AJ86" s="112">
        <f>'Quarterly data'!AK82</f>
        <v>85</v>
      </c>
      <c r="AK86" s="112">
        <f>'Quarterly data'!AL82</f>
        <v>85</v>
      </c>
      <c r="AL86" s="112">
        <f>'Quarterly data'!AM82</f>
        <v>93</v>
      </c>
      <c r="AM86" s="112">
        <f>'Quarterly data'!AN82</f>
        <v>93</v>
      </c>
      <c r="AN86" s="112">
        <f>'Quarterly data'!AO82</f>
        <v>93</v>
      </c>
      <c r="AO86" s="112">
        <f>'Quarterly data'!AP82</f>
        <v>93</v>
      </c>
      <c r="AP86" s="112">
        <f>'Quarterly data'!AQ82</f>
        <v>101.75</v>
      </c>
      <c r="AQ86" s="112">
        <f>'Quarterly data'!AR82</f>
        <v>101.75</v>
      </c>
      <c r="AR86" s="112">
        <f>'Quarterly data'!AS82</f>
        <v>101.75</v>
      </c>
      <c r="AS86" s="112">
        <f>'Quarterly data'!AT82</f>
        <v>101.75</v>
      </c>
      <c r="AT86" s="112">
        <f>'Quarterly data'!AU82</f>
        <v>110</v>
      </c>
      <c r="AU86" s="112">
        <f>'Quarterly data'!AV82</f>
        <v>138</v>
      </c>
      <c r="AV86" s="112">
        <f>'Quarterly data'!AW82</f>
        <v>135</v>
      </c>
      <c r="AW86" s="112">
        <f>'Quarterly data'!AX82</f>
        <v>124</v>
      </c>
      <c r="AX86" s="112">
        <f>'Quarterly data'!AY82</f>
        <v>122</v>
      </c>
      <c r="AY86" s="112">
        <f>'Quarterly data'!AZ82</f>
        <v>116</v>
      </c>
      <c r="AZ86" s="112">
        <f>'Quarterly data'!BA82</f>
        <v>133</v>
      </c>
      <c r="BA86" s="112">
        <f>'Quarterly data'!BB82</f>
        <v>143</v>
      </c>
      <c r="BB86" s="112">
        <f>'Quarterly data'!BC82</f>
        <v>125</v>
      </c>
      <c r="BC86" s="112">
        <f>'Quarterly data'!BD82</f>
        <v>124</v>
      </c>
      <c r="BD86" s="112">
        <f>'Quarterly data'!BE82</f>
        <v>135</v>
      </c>
      <c r="BE86" s="112">
        <f>'Quarterly data'!BF82</f>
        <v>141</v>
      </c>
      <c r="BF86" s="112">
        <f>'Quarterly data'!BG82</f>
        <v>144</v>
      </c>
      <c r="BG86" s="112">
        <f>'Quarterly data'!BH82</f>
        <v>151</v>
      </c>
      <c r="BH86" s="112">
        <f>'Quarterly data'!BI82</f>
        <v>145</v>
      </c>
      <c r="BI86" s="112">
        <f>'Quarterly data'!BJ82</f>
        <v>146</v>
      </c>
      <c r="BJ86" s="112">
        <f>'Quarterly data'!BK82</f>
        <v>148</v>
      </c>
      <c r="BK86" s="112">
        <f>'Quarterly data'!BL82</f>
        <v>163</v>
      </c>
      <c r="BL86" s="112">
        <f>'Quarterly data'!BM82</f>
        <v>161</v>
      </c>
      <c r="BM86" s="112">
        <f>'Quarterly data'!BN82</f>
        <v>175</v>
      </c>
      <c r="BN86" s="112">
        <f>'Quarterly data'!BO82</f>
        <v>131</v>
      </c>
      <c r="BO86" s="112">
        <f>'Quarterly data'!BP82</f>
        <v>156</v>
      </c>
      <c r="BP86" s="112">
        <f>'Quarterly data'!BQ82</f>
        <v>184</v>
      </c>
      <c r="BQ86" s="112">
        <f>'Quarterly data'!BR82</f>
        <v>201</v>
      </c>
      <c r="BR86" s="112">
        <f>'Quarterly data'!BS82</f>
        <v>193</v>
      </c>
      <c r="BS86" s="112">
        <f>'Quarterly data'!BT82</f>
        <v>217</v>
      </c>
      <c r="BT86" s="112">
        <f>'Quarterly data'!BU82</f>
        <v>174</v>
      </c>
      <c r="BU86" s="112">
        <f>'Quarterly data'!BV82</f>
        <v>194</v>
      </c>
      <c r="BV86" s="112">
        <f>'Quarterly data'!BW82</f>
        <v>176</v>
      </c>
      <c r="BW86" s="112">
        <f>'Quarterly data'!BX82</f>
        <v>209</v>
      </c>
      <c r="BX86" s="112">
        <f>'Quarterly data'!BY82</f>
        <v>181</v>
      </c>
      <c r="BY86" s="112">
        <f>'Quarterly data'!BZ82</f>
        <v>210</v>
      </c>
      <c r="BZ86" s="112">
        <f>'Quarterly data'!CA82</f>
        <v>223</v>
      </c>
      <c r="CA86" s="112">
        <f>'Quarterly data'!CB82</f>
        <v>265</v>
      </c>
      <c r="CB86" s="112">
        <f>'Quarterly data'!CC82</f>
        <v>232</v>
      </c>
      <c r="CC86" s="112">
        <f>'Quarterly data'!CD82</f>
        <v>217</v>
      </c>
      <c r="CD86" s="112">
        <f>'Quarterly data'!CE82</f>
        <v>242</v>
      </c>
      <c r="CE86" s="112">
        <f>'Quarterly data'!CF82</f>
        <v>248</v>
      </c>
      <c r="CF86" s="112">
        <f>'Quarterly data'!CG82</f>
        <v>249</v>
      </c>
      <c r="CG86" s="112">
        <f>'Quarterly data'!CH82</f>
        <v>245</v>
      </c>
      <c r="CH86" s="112">
        <f>'Quarterly data'!CI82</f>
        <v>284</v>
      </c>
      <c r="CI86" s="112">
        <f>'Quarterly data'!CJ82</f>
        <v>239</v>
      </c>
      <c r="CJ86" s="112">
        <f>'Quarterly data'!CK82</f>
        <v>279</v>
      </c>
      <c r="CK86" s="112">
        <f>'Quarterly data'!CL82</f>
        <v>273</v>
      </c>
      <c r="CL86" s="112">
        <f>'Quarterly data'!CM82</f>
        <v>271</v>
      </c>
      <c r="CM86" s="112">
        <f>'Quarterly data'!CN82</f>
        <v>283</v>
      </c>
      <c r="CN86" s="112">
        <f>'Quarterly data'!CO82</f>
        <v>307</v>
      </c>
      <c r="CO86" s="112">
        <f>'Quarterly data'!CP82</f>
        <v>294</v>
      </c>
      <c r="CP86" s="112">
        <f>'Quarterly data'!CQ82</f>
        <v>282</v>
      </c>
      <c r="CQ86" s="112">
        <f>'Quarterly data'!CR82</f>
        <v>290</v>
      </c>
      <c r="CR86" s="112">
        <f>'Quarterly data'!CS82</f>
        <v>321</v>
      </c>
      <c r="CS86" s="112">
        <f>'Quarterly data'!CT82</f>
        <v>321</v>
      </c>
      <c r="CT86" s="112">
        <f>'Quarterly data'!CU82</f>
        <v>329</v>
      </c>
      <c r="CU86" s="112">
        <f>'Quarterly data'!CV93</f>
        <v>273</v>
      </c>
      <c r="CV86" s="112">
        <f>'Quarterly data'!CW93</f>
        <v>339</v>
      </c>
      <c r="CW86" s="112">
        <f>'Quarterly data'!CX93</f>
        <v>359</v>
      </c>
      <c r="CX86" s="112">
        <f>'Quarterly data'!CY93</f>
        <v>331</v>
      </c>
      <c r="CY86" s="112">
        <f>'Quarterly data'!CZ93</f>
        <v>292</v>
      </c>
      <c r="CZ86" s="112">
        <f>'Quarterly data'!DA93</f>
        <v>513</v>
      </c>
      <c r="DA86" s="112">
        <f>'Quarterly data'!DB93</f>
        <v>318</v>
      </c>
      <c r="DB86" s="112">
        <f>'Quarterly data'!DC93</f>
        <v>0</v>
      </c>
      <c r="DC86" s="112">
        <f>'Quarterly data'!DD93</f>
        <v>0</v>
      </c>
      <c r="DD86" s="112">
        <f>'Quarterly data'!DE93</f>
        <v>0</v>
      </c>
      <c r="DE86" s="112">
        <f>'Quarterly data'!DF93</f>
        <v>0</v>
      </c>
      <c r="DF86" s="112">
        <f>'Quarterly data'!DG93</f>
        <v>0</v>
      </c>
      <c r="DG86" s="112">
        <f>'Quarterly data'!DH93</f>
        <v>0</v>
      </c>
      <c r="DH86" s="112">
        <f>'Quarterly data'!DI93</f>
        <v>0</v>
      </c>
      <c r="DI86" s="112">
        <f>'Quarterly data'!DJ93</f>
        <v>0</v>
      </c>
      <c r="DJ86" s="112">
        <f>'Quarterly data'!DK93</f>
        <v>0</v>
      </c>
      <c r="DK86" s="112">
        <f>'Quarterly data'!DL93</f>
        <v>0</v>
      </c>
      <c r="DL86" s="112">
        <f>'Quarterly data'!DM93</f>
        <v>0</v>
      </c>
      <c r="DM86" s="112">
        <f>'Quarterly data'!DN93</f>
        <v>0</v>
      </c>
      <c r="DN86" s="112">
        <f>'Quarterly data'!DO93</f>
        <v>0</v>
      </c>
    </row>
    <row r="87" spans="1:118" ht="14.4">
      <c r="A87" s="106" t="s">
        <v>3</v>
      </c>
      <c r="B87" s="112">
        <f>'Quarterly data'!C83</f>
        <v>0</v>
      </c>
      <c r="C87" s="112">
        <f>'Quarterly data'!D83</f>
        <v>0</v>
      </c>
      <c r="D87" s="112">
        <f>'Quarterly data'!E83</f>
        <v>0</v>
      </c>
      <c r="E87" s="112">
        <f>'Quarterly data'!F83</f>
        <v>0</v>
      </c>
      <c r="F87" s="112">
        <f>'Quarterly data'!G83</f>
        <v>0</v>
      </c>
      <c r="G87" s="112">
        <f>'Quarterly data'!H83</f>
        <v>0</v>
      </c>
      <c r="H87" s="112">
        <f>'Quarterly data'!I83</f>
        <v>0</v>
      </c>
      <c r="I87" s="112">
        <f>'Quarterly data'!J83</f>
        <v>0</v>
      </c>
      <c r="J87" s="112">
        <f>'Quarterly data'!K83</f>
        <v>0</v>
      </c>
      <c r="K87" s="112">
        <f>'Quarterly data'!L83</f>
        <v>0</v>
      </c>
      <c r="L87" s="112">
        <f>'Quarterly data'!M83</f>
        <v>0</v>
      </c>
      <c r="M87" s="112">
        <f>'Quarterly data'!N83</f>
        <v>0</v>
      </c>
      <c r="N87" s="112">
        <f>'Quarterly data'!O83</f>
        <v>0</v>
      </c>
      <c r="O87" s="112">
        <f>'Quarterly data'!P83</f>
        <v>0</v>
      </c>
      <c r="P87" s="112">
        <f>'Quarterly data'!Q83</f>
        <v>0</v>
      </c>
      <c r="Q87" s="112">
        <f>'Quarterly data'!R83</f>
        <v>0</v>
      </c>
      <c r="R87" s="112">
        <f>'Quarterly data'!S83</f>
        <v>397.25</v>
      </c>
      <c r="S87" s="112">
        <f>'Quarterly data'!T83</f>
        <v>397.25</v>
      </c>
      <c r="T87" s="112">
        <f>'Quarterly data'!U83</f>
        <v>397.25</v>
      </c>
      <c r="U87" s="112">
        <f>'Quarterly data'!V83</f>
        <v>397.25</v>
      </c>
      <c r="V87" s="112">
        <f>'Quarterly data'!W83</f>
        <v>447.25</v>
      </c>
      <c r="W87" s="112">
        <f>'Quarterly data'!X83</f>
        <v>447.25</v>
      </c>
      <c r="X87" s="112">
        <f>'Quarterly data'!Y83</f>
        <v>447.25</v>
      </c>
      <c r="Y87" s="112">
        <f>'Quarterly data'!Z83</f>
        <v>447.25</v>
      </c>
      <c r="Z87" s="112">
        <f>'Quarterly data'!AA83</f>
        <v>463</v>
      </c>
      <c r="AA87" s="112">
        <f>'Quarterly data'!AB83</f>
        <v>463</v>
      </c>
      <c r="AB87" s="112">
        <f>'Quarterly data'!AC83</f>
        <v>463</v>
      </c>
      <c r="AC87" s="112">
        <f>'Quarterly data'!AD83</f>
        <v>463</v>
      </c>
      <c r="AD87" s="112">
        <f>'Quarterly data'!AE83</f>
        <v>524.75</v>
      </c>
      <c r="AE87" s="112">
        <f>'Quarterly data'!AF83</f>
        <v>524.75</v>
      </c>
      <c r="AF87" s="112">
        <f>'Quarterly data'!AG83</f>
        <v>524.75</v>
      </c>
      <c r="AG87" s="112">
        <f>'Quarterly data'!AH83</f>
        <v>524.75</v>
      </c>
      <c r="AH87" s="112">
        <f>'Quarterly data'!AI83</f>
        <v>494</v>
      </c>
      <c r="AI87" s="112">
        <f>'Quarterly data'!AJ83</f>
        <v>494</v>
      </c>
      <c r="AJ87" s="112">
        <f>'Quarterly data'!AK83</f>
        <v>494</v>
      </c>
      <c r="AK87" s="112">
        <f>'Quarterly data'!AL83</f>
        <v>494</v>
      </c>
      <c r="AL87" s="112">
        <f>'Quarterly data'!AM83</f>
        <v>525.75</v>
      </c>
      <c r="AM87" s="112">
        <f>'Quarterly data'!AN83</f>
        <v>525.75</v>
      </c>
      <c r="AN87" s="112">
        <f>'Quarterly data'!AO83</f>
        <v>525.75</v>
      </c>
      <c r="AO87" s="112">
        <f>'Quarterly data'!AP83</f>
        <v>525.75</v>
      </c>
      <c r="AP87" s="112">
        <f>'Quarterly data'!AQ83</f>
        <v>572.5</v>
      </c>
      <c r="AQ87" s="112">
        <f>'Quarterly data'!AR83</f>
        <v>572.5</v>
      </c>
      <c r="AR87" s="112">
        <f>'Quarterly data'!AS83</f>
        <v>572.5</v>
      </c>
      <c r="AS87" s="112">
        <f>'Quarterly data'!AT83</f>
        <v>572.5</v>
      </c>
      <c r="AT87" s="112">
        <f>'Quarterly data'!AU83</f>
        <v>666</v>
      </c>
      <c r="AU87" s="112">
        <f>'Quarterly data'!AV83</f>
        <v>696</v>
      </c>
      <c r="AV87" s="112">
        <f>'Quarterly data'!AW83</f>
        <v>800</v>
      </c>
      <c r="AW87" s="112">
        <f>'Quarterly data'!AX83</f>
        <v>802</v>
      </c>
      <c r="AX87" s="112">
        <f>'Quarterly data'!AY83</f>
        <v>716</v>
      </c>
      <c r="AY87" s="112">
        <f>'Quarterly data'!AZ83</f>
        <v>746</v>
      </c>
      <c r="AZ87" s="112">
        <f>'Quarterly data'!BA83</f>
        <v>789</v>
      </c>
      <c r="BA87" s="112">
        <f>'Quarterly data'!BB83</f>
        <v>788</v>
      </c>
      <c r="BB87" s="112">
        <f>'Quarterly data'!BC83</f>
        <v>764</v>
      </c>
      <c r="BC87" s="112">
        <f>'Quarterly data'!BD83</f>
        <v>808</v>
      </c>
      <c r="BD87" s="112">
        <f>'Quarterly data'!BE83</f>
        <v>853</v>
      </c>
      <c r="BE87" s="112">
        <f>'Quarterly data'!BF83</f>
        <v>852</v>
      </c>
      <c r="BF87" s="112">
        <f>'Quarterly data'!BG83</f>
        <v>855</v>
      </c>
      <c r="BG87" s="112">
        <f>'Quarterly data'!BH83</f>
        <v>875</v>
      </c>
      <c r="BH87" s="112">
        <f>'Quarterly data'!BI83</f>
        <v>922</v>
      </c>
      <c r="BI87" s="112">
        <f>'Quarterly data'!BJ83</f>
        <v>949</v>
      </c>
      <c r="BJ87" s="112">
        <f>'Quarterly data'!BK83</f>
        <v>907</v>
      </c>
      <c r="BK87" s="112">
        <f>'Quarterly data'!BL83</f>
        <v>929</v>
      </c>
      <c r="BL87" s="112">
        <f>'Quarterly data'!BM83</f>
        <v>966</v>
      </c>
      <c r="BM87" s="112">
        <f>'Quarterly data'!BN83</f>
        <v>1000</v>
      </c>
      <c r="BN87" s="112">
        <f>'Quarterly data'!BO83</f>
        <v>995</v>
      </c>
      <c r="BO87" s="112">
        <f>'Quarterly data'!BP83</f>
        <v>1017</v>
      </c>
      <c r="BP87" s="112">
        <f>'Quarterly data'!BQ83</f>
        <v>1071</v>
      </c>
      <c r="BQ87" s="112">
        <f>'Quarterly data'!BR83</f>
        <v>1059</v>
      </c>
      <c r="BR87" s="112">
        <f>'Quarterly data'!BS83</f>
        <v>1043</v>
      </c>
      <c r="BS87" s="112">
        <f>'Quarterly data'!BT83</f>
        <v>1077</v>
      </c>
      <c r="BT87" s="112">
        <f>'Quarterly data'!BU83</f>
        <v>1175</v>
      </c>
      <c r="BU87" s="112">
        <f>'Quarterly data'!BV83</f>
        <v>1120</v>
      </c>
      <c r="BV87" s="112">
        <f>'Quarterly data'!BW83</f>
        <v>1105</v>
      </c>
      <c r="BW87" s="112">
        <f>'Quarterly data'!BX83</f>
        <v>1120</v>
      </c>
      <c r="BX87" s="112">
        <f>'Quarterly data'!BY83</f>
        <v>1169</v>
      </c>
      <c r="BY87" s="112">
        <f>'Quarterly data'!BZ83</f>
        <v>1204</v>
      </c>
      <c r="BZ87" s="112">
        <f>'Quarterly data'!CA83</f>
        <v>1201</v>
      </c>
      <c r="CA87" s="112">
        <f>'Quarterly data'!CB83</f>
        <v>1160</v>
      </c>
      <c r="CB87" s="112">
        <f>'Quarterly data'!CC83</f>
        <v>1311</v>
      </c>
      <c r="CC87" s="112">
        <f>'Quarterly data'!CD83</f>
        <v>1222</v>
      </c>
      <c r="CD87" s="112">
        <f>'Quarterly data'!CE83</f>
        <v>1308</v>
      </c>
      <c r="CE87" s="112">
        <f>'Quarterly data'!CF83</f>
        <v>1353</v>
      </c>
      <c r="CF87" s="112">
        <f>'Quarterly data'!CG83</f>
        <v>1425</v>
      </c>
      <c r="CG87" s="112">
        <f>'Quarterly data'!CH83</f>
        <v>1397</v>
      </c>
      <c r="CH87" s="112">
        <f>'Quarterly data'!CI83</f>
        <v>1479</v>
      </c>
      <c r="CI87" s="112">
        <f>'Quarterly data'!CJ83</f>
        <v>1505</v>
      </c>
      <c r="CJ87" s="112">
        <f>'Quarterly data'!CK83</f>
        <v>1471</v>
      </c>
      <c r="CK87" s="112">
        <f>'Quarterly data'!CL83</f>
        <v>1258</v>
      </c>
      <c r="CL87" s="112">
        <f>'Quarterly data'!CM83</f>
        <v>1320</v>
      </c>
      <c r="CM87" s="112">
        <f>'Quarterly data'!CN83</f>
        <v>1441</v>
      </c>
      <c r="CN87" s="112">
        <f>'Quarterly data'!CO83</f>
        <v>1462</v>
      </c>
      <c r="CO87" s="112">
        <f>'Quarterly data'!CP83</f>
        <v>1454</v>
      </c>
      <c r="CP87" s="112">
        <f>'Quarterly data'!CQ83</f>
        <v>1701</v>
      </c>
      <c r="CQ87" s="112">
        <f>'Quarterly data'!CR83</f>
        <v>1498</v>
      </c>
      <c r="CR87" s="112">
        <f>'Quarterly data'!CS83</f>
        <v>1513</v>
      </c>
      <c r="CS87" s="112">
        <f>'Quarterly data'!CT83</f>
        <v>1605</v>
      </c>
      <c r="CT87" s="112">
        <f>'Quarterly data'!CU83</f>
        <v>1613</v>
      </c>
      <c r="CU87" s="112">
        <f>'Quarterly data'!CV94</f>
        <v>196</v>
      </c>
      <c r="CV87" s="112">
        <f>'Quarterly data'!CW94</f>
        <v>256</v>
      </c>
      <c r="CW87" s="112">
        <f>'Quarterly data'!CX94</f>
        <v>237</v>
      </c>
      <c r="CX87" s="112">
        <f>'Quarterly data'!CY94</f>
        <v>155</v>
      </c>
      <c r="CY87" s="112">
        <f>'Quarterly data'!CZ94</f>
        <v>65</v>
      </c>
      <c r="CZ87" s="112">
        <f>'Quarterly data'!DA94</f>
        <v>118</v>
      </c>
      <c r="DA87" s="112">
        <f>'Quarterly data'!DB94</f>
        <v>104</v>
      </c>
      <c r="DB87" s="112">
        <f>'Quarterly data'!DC94</f>
        <v>0</v>
      </c>
      <c r="DC87" s="112">
        <f>'Quarterly data'!DD94</f>
        <v>0</v>
      </c>
      <c r="DD87" s="112">
        <f>'Quarterly data'!DE94</f>
        <v>0</v>
      </c>
      <c r="DE87" s="112">
        <f>'Quarterly data'!DF94</f>
        <v>0</v>
      </c>
      <c r="DF87" s="112">
        <f>'Quarterly data'!DG94</f>
        <v>0</v>
      </c>
      <c r="DG87" s="112">
        <f>'Quarterly data'!DH94</f>
        <v>0</v>
      </c>
      <c r="DH87" s="112">
        <f>'Quarterly data'!DI94</f>
        <v>0</v>
      </c>
      <c r="DI87" s="112">
        <f>'Quarterly data'!DJ94</f>
        <v>0</v>
      </c>
      <c r="DJ87" s="112">
        <f>'Quarterly data'!DK94</f>
        <v>0</v>
      </c>
      <c r="DK87" s="112">
        <f>'Quarterly data'!DL94</f>
        <v>0</v>
      </c>
      <c r="DL87" s="112">
        <f>'Quarterly data'!DM94</f>
        <v>0</v>
      </c>
      <c r="DM87" s="112">
        <f>'Quarterly data'!DN94</f>
        <v>0</v>
      </c>
      <c r="DN87" s="112">
        <f>'Quarterly data'!DO94</f>
        <v>0</v>
      </c>
    </row>
    <row r="88" spans="1:118" ht="14.4">
      <c r="A88" s="106"/>
      <c r="B88">
        <f>'Quarterly data'!C84</f>
        <v>0</v>
      </c>
      <c r="C88">
        <f>'Quarterly data'!D84</f>
        <v>0</v>
      </c>
      <c r="D88">
        <f>'Quarterly data'!E84</f>
        <v>0</v>
      </c>
      <c r="E88">
        <f>'Quarterly data'!F84</f>
        <v>0</v>
      </c>
      <c r="F88">
        <f>'Quarterly data'!G84</f>
        <v>0</v>
      </c>
      <c r="G88">
        <f>'Quarterly data'!H84</f>
        <v>0</v>
      </c>
      <c r="H88">
        <f>'Quarterly data'!I84</f>
        <v>0</v>
      </c>
      <c r="I88">
        <f>'Quarterly data'!J84</f>
        <v>0</v>
      </c>
      <c r="J88">
        <f>'Quarterly data'!K84</f>
        <v>0</v>
      </c>
      <c r="K88">
        <f>'Quarterly data'!L84</f>
        <v>0</v>
      </c>
      <c r="L88">
        <f>'Quarterly data'!M84</f>
        <v>0</v>
      </c>
      <c r="M88">
        <f>'Quarterly data'!N84</f>
        <v>0</v>
      </c>
      <c r="N88">
        <f>'Quarterly data'!O84</f>
        <v>0</v>
      </c>
      <c r="O88">
        <f>'Quarterly data'!P84</f>
        <v>0</v>
      </c>
      <c r="P88">
        <f>'Quarterly data'!Q84</f>
        <v>0</v>
      </c>
      <c r="Q88">
        <f>'Quarterly data'!R84</f>
        <v>0</v>
      </c>
      <c r="R88">
        <f>'Quarterly data'!S84</f>
        <v>0</v>
      </c>
      <c r="S88">
        <f>'Quarterly data'!T84</f>
        <v>0</v>
      </c>
      <c r="T88">
        <f>'Quarterly data'!U84</f>
        <v>0</v>
      </c>
      <c r="U88">
        <f>'Quarterly data'!V84</f>
        <v>0</v>
      </c>
      <c r="V88">
        <f>'Quarterly data'!W84</f>
        <v>0</v>
      </c>
      <c r="W88">
        <f>'Quarterly data'!X84</f>
        <v>0</v>
      </c>
      <c r="X88">
        <f>'Quarterly data'!Y84</f>
        <v>0</v>
      </c>
      <c r="Y88">
        <f>'Quarterly data'!Z84</f>
        <v>0</v>
      </c>
      <c r="Z88">
        <f>'Quarterly data'!AA84</f>
        <v>0</v>
      </c>
      <c r="AA88">
        <f>'Quarterly data'!AB84</f>
        <v>0</v>
      </c>
      <c r="AB88">
        <f>'Quarterly data'!AC84</f>
        <v>0</v>
      </c>
      <c r="AC88">
        <f>'Quarterly data'!AD84</f>
        <v>0</v>
      </c>
      <c r="AD88">
        <f>'Quarterly data'!AE84</f>
        <v>0</v>
      </c>
      <c r="AE88">
        <f>'Quarterly data'!AF84</f>
        <v>0</v>
      </c>
      <c r="AF88">
        <f>'Quarterly data'!AG84</f>
        <v>0</v>
      </c>
      <c r="AG88">
        <f>'Quarterly data'!AH84</f>
        <v>0</v>
      </c>
      <c r="AH88">
        <f>'Quarterly data'!AI84</f>
        <v>0</v>
      </c>
      <c r="AI88">
        <f>'Quarterly data'!AJ84</f>
        <v>0</v>
      </c>
      <c r="AJ88">
        <f>'Quarterly data'!AK84</f>
        <v>0</v>
      </c>
      <c r="AK88">
        <f>'Quarterly data'!AL84</f>
        <v>0</v>
      </c>
      <c r="AL88">
        <f>'Quarterly data'!AM84</f>
        <v>0</v>
      </c>
      <c r="AM88">
        <f>'Quarterly data'!AN84</f>
        <v>0</v>
      </c>
      <c r="AN88">
        <f>'Quarterly data'!AO84</f>
        <v>0</v>
      </c>
      <c r="AO88">
        <f>'Quarterly data'!AP84</f>
        <v>0</v>
      </c>
      <c r="AP88">
        <f>'Quarterly data'!AQ84</f>
        <v>0</v>
      </c>
      <c r="AQ88">
        <f>'Quarterly data'!AR84</f>
        <v>0</v>
      </c>
      <c r="AR88">
        <f>'Quarterly data'!AS84</f>
        <v>0</v>
      </c>
      <c r="AS88">
        <f>'Quarterly data'!AT84</f>
        <v>0</v>
      </c>
      <c r="AT88">
        <f>'Quarterly data'!AU84</f>
        <v>0</v>
      </c>
      <c r="AU88">
        <f>'Quarterly data'!AV84</f>
        <v>0</v>
      </c>
      <c r="AV88">
        <f>'Quarterly data'!AW84</f>
        <v>0</v>
      </c>
      <c r="AW88">
        <f>'Quarterly data'!AX84</f>
        <v>0</v>
      </c>
      <c r="AX88">
        <f>'Quarterly data'!AY84</f>
        <v>0</v>
      </c>
      <c r="AY88">
        <f>'Quarterly data'!AZ84</f>
        <v>0</v>
      </c>
      <c r="AZ88">
        <f>'Quarterly data'!BA84</f>
        <v>0</v>
      </c>
      <c r="BA88">
        <f>'Quarterly data'!BB84</f>
        <v>0</v>
      </c>
      <c r="BB88">
        <f>'Quarterly data'!BC84</f>
        <v>0</v>
      </c>
      <c r="BC88">
        <f>'Quarterly data'!BD84</f>
        <v>0</v>
      </c>
      <c r="BD88">
        <f>'Quarterly data'!BE84</f>
        <v>0</v>
      </c>
      <c r="BE88">
        <f>'Quarterly data'!BF84</f>
        <v>0</v>
      </c>
      <c r="BF88">
        <f>'Quarterly data'!BG84</f>
        <v>0</v>
      </c>
      <c r="BG88">
        <f>'Quarterly data'!BH84</f>
        <v>0</v>
      </c>
      <c r="BH88">
        <f>'Quarterly data'!BI84</f>
        <v>0</v>
      </c>
      <c r="BI88">
        <f>'Quarterly data'!BJ84</f>
        <v>0</v>
      </c>
      <c r="BJ88">
        <f>'Quarterly data'!BK84</f>
        <v>0</v>
      </c>
      <c r="BK88">
        <f>'Quarterly data'!BL84</f>
        <v>0</v>
      </c>
      <c r="BL88">
        <f>'Quarterly data'!BM84</f>
        <v>0</v>
      </c>
      <c r="BM88">
        <f>'Quarterly data'!BN84</f>
        <v>0</v>
      </c>
      <c r="BN88">
        <f>'Quarterly data'!BO84</f>
        <v>0</v>
      </c>
      <c r="BO88">
        <f>'Quarterly data'!BP84</f>
        <v>0</v>
      </c>
      <c r="BP88">
        <f>'Quarterly data'!BQ84</f>
        <v>0</v>
      </c>
      <c r="BQ88">
        <f>'Quarterly data'!BR84</f>
        <v>0</v>
      </c>
      <c r="BR88">
        <f>'Quarterly data'!BS84</f>
        <v>0</v>
      </c>
      <c r="BS88">
        <f>'Quarterly data'!BT84</f>
        <v>0</v>
      </c>
      <c r="BT88">
        <f>'Quarterly data'!BU84</f>
        <v>0</v>
      </c>
      <c r="BU88">
        <f>'Quarterly data'!BV84</f>
        <v>0</v>
      </c>
      <c r="BV88">
        <f>'Quarterly data'!BW84</f>
        <v>0</v>
      </c>
      <c r="BW88">
        <f>'Quarterly data'!BX84</f>
        <v>0</v>
      </c>
      <c r="BX88">
        <f>'Quarterly data'!BY84</f>
        <v>0</v>
      </c>
      <c r="BY88">
        <f>'Quarterly data'!BZ84</f>
        <v>0</v>
      </c>
      <c r="BZ88">
        <f>'Quarterly data'!CA84</f>
        <v>0</v>
      </c>
      <c r="CA88">
        <f>'Quarterly data'!CB84</f>
        <v>0</v>
      </c>
      <c r="CB88">
        <f>'Quarterly data'!CC84</f>
        <v>0</v>
      </c>
      <c r="CC88">
        <f>'Quarterly data'!CD84</f>
        <v>0</v>
      </c>
      <c r="CD88">
        <f>'Quarterly data'!CE84</f>
        <v>0</v>
      </c>
      <c r="CE88">
        <f>'Quarterly data'!CF84</f>
        <v>0</v>
      </c>
      <c r="CF88">
        <f>'Quarterly data'!CG84</f>
        <v>0</v>
      </c>
      <c r="CG88">
        <f>'Quarterly data'!CH84</f>
        <v>0</v>
      </c>
      <c r="CH88">
        <f>'Quarterly data'!CI84</f>
        <v>0</v>
      </c>
      <c r="CI88">
        <f>'Quarterly data'!CJ84</f>
        <v>0</v>
      </c>
      <c r="CJ88">
        <f>'Quarterly data'!CK84</f>
        <v>0</v>
      </c>
      <c r="CK88">
        <f>'Quarterly data'!CL84</f>
        <v>0</v>
      </c>
      <c r="CL88">
        <f>'Quarterly data'!CM84</f>
        <v>0</v>
      </c>
      <c r="CM88">
        <f>'Quarterly data'!CN84</f>
        <v>0</v>
      </c>
      <c r="CN88">
        <f>'Quarterly data'!CO84</f>
        <v>0</v>
      </c>
      <c r="CO88">
        <f>'Quarterly data'!CP84</f>
        <v>0</v>
      </c>
      <c r="CP88">
        <f>'Quarterly data'!CQ84</f>
        <v>0</v>
      </c>
      <c r="CQ88">
        <f>'Quarterly data'!CR84</f>
        <v>0</v>
      </c>
      <c r="CR88">
        <f>'Quarterly data'!CS84</f>
        <v>0</v>
      </c>
      <c r="CS88">
        <f>'Quarterly data'!CT84</f>
        <v>0</v>
      </c>
      <c r="CT88">
        <f>'Quarterly data'!CU84</f>
        <v>0</v>
      </c>
      <c r="CU88">
        <f>'Quarterly data'!CV95</f>
        <v>767</v>
      </c>
      <c r="CV88">
        <f>'Quarterly data'!CW95</f>
        <v>889</v>
      </c>
      <c r="CW88">
        <f>'Quarterly data'!CX95</f>
        <v>898</v>
      </c>
      <c r="CX88">
        <f>'Quarterly data'!CY95</f>
        <v>865</v>
      </c>
      <c r="CY88">
        <f>'Quarterly data'!CZ95</f>
        <v>627</v>
      </c>
      <c r="CZ88">
        <f>'Quarterly data'!DA95</f>
        <v>887</v>
      </c>
      <c r="DA88">
        <f>'Quarterly data'!DB95</f>
        <v>763</v>
      </c>
      <c r="DB88">
        <f>'Quarterly data'!DC95</f>
        <v>0</v>
      </c>
      <c r="DC88">
        <f>'Quarterly data'!DD95</f>
        <v>0</v>
      </c>
      <c r="DD88">
        <f>'Quarterly data'!DE95</f>
        <v>0</v>
      </c>
      <c r="DE88">
        <f>'Quarterly data'!DF95</f>
        <v>0</v>
      </c>
      <c r="DF88">
        <f>'Quarterly data'!DG95</f>
        <v>0</v>
      </c>
      <c r="DG88">
        <f>'Quarterly data'!DH95</f>
        <v>0</v>
      </c>
      <c r="DH88">
        <f>'Quarterly data'!DI95</f>
        <v>0</v>
      </c>
      <c r="DI88">
        <f>'Quarterly data'!DJ95</f>
        <v>0</v>
      </c>
      <c r="DJ88">
        <f>'Quarterly data'!DK95</f>
        <v>0</v>
      </c>
      <c r="DK88">
        <f>'Quarterly data'!DL95</f>
        <v>0</v>
      </c>
      <c r="DL88">
        <f>'Quarterly data'!DM95</f>
        <v>0</v>
      </c>
      <c r="DM88">
        <f>'Quarterly data'!DN95</f>
        <v>0</v>
      </c>
      <c r="DN88">
        <f>'Quarterly data'!DO95</f>
        <v>0</v>
      </c>
    </row>
    <row r="89" spans="1:118" ht="14.4">
      <c r="A89" s="233" t="s">
        <v>4</v>
      </c>
      <c r="B89" s="234">
        <f>'Quarterly data'!C85</f>
        <v>0</v>
      </c>
      <c r="C89" s="234">
        <f>'Quarterly data'!D85</f>
        <v>0</v>
      </c>
      <c r="D89" s="234">
        <f>'Quarterly data'!E85</f>
        <v>0</v>
      </c>
      <c r="E89" s="234">
        <f>'Quarterly data'!F85</f>
        <v>0</v>
      </c>
      <c r="F89" s="234">
        <f>'Quarterly data'!G85</f>
        <v>0</v>
      </c>
      <c r="G89" s="234">
        <f>'Quarterly data'!H85</f>
        <v>0</v>
      </c>
      <c r="H89" s="234">
        <f>'Quarterly data'!I85</f>
        <v>0</v>
      </c>
      <c r="I89" s="234">
        <f>'Quarterly data'!J85</f>
        <v>0</v>
      </c>
      <c r="J89" s="234">
        <f>'Quarterly data'!K85</f>
        <v>0</v>
      </c>
      <c r="K89" s="234">
        <f>'Quarterly data'!L85</f>
        <v>0</v>
      </c>
      <c r="L89" s="234">
        <f>'Quarterly data'!M85</f>
        <v>0</v>
      </c>
      <c r="M89" s="234">
        <f>'Quarterly data'!N85</f>
        <v>0</v>
      </c>
      <c r="N89" s="234">
        <f>'Quarterly data'!O85</f>
        <v>0</v>
      </c>
      <c r="O89" s="234">
        <f>'Quarterly data'!P85</f>
        <v>0</v>
      </c>
      <c r="P89" s="234">
        <f>'Quarterly data'!Q85</f>
        <v>0</v>
      </c>
      <c r="Q89" s="234">
        <f>'Quarterly data'!R85</f>
        <v>0</v>
      </c>
      <c r="R89" s="234">
        <f>'Quarterly data'!S85</f>
        <v>54.75</v>
      </c>
      <c r="S89" s="234">
        <f>'Quarterly data'!T85</f>
        <v>54.75</v>
      </c>
      <c r="T89" s="234">
        <f>'Quarterly data'!U85</f>
        <v>54.75</v>
      </c>
      <c r="U89" s="234">
        <f>'Quarterly data'!V85</f>
        <v>54.75</v>
      </c>
      <c r="V89" s="234">
        <f>'Quarterly data'!W85</f>
        <v>64</v>
      </c>
      <c r="W89" s="234">
        <f>'Quarterly data'!X85</f>
        <v>64</v>
      </c>
      <c r="X89" s="234">
        <f>'Quarterly data'!Y85</f>
        <v>64</v>
      </c>
      <c r="Y89" s="234">
        <f>'Quarterly data'!Z85</f>
        <v>64</v>
      </c>
      <c r="Z89" s="234">
        <f>'Quarterly data'!AA85</f>
        <v>64</v>
      </c>
      <c r="AA89" s="234">
        <f>'Quarterly data'!AB85</f>
        <v>64</v>
      </c>
      <c r="AB89" s="234">
        <f>'Quarterly data'!AC85</f>
        <v>64</v>
      </c>
      <c r="AC89" s="234">
        <f>'Quarterly data'!AD85</f>
        <v>64</v>
      </c>
      <c r="AD89" s="234">
        <f>'Quarterly data'!AE85</f>
        <v>69</v>
      </c>
      <c r="AE89" s="234">
        <f>'Quarterly data'!AF85</f>
        <v>69</v>
      </c>
      <c r="AF89" s="234">
        <f>'Quarterly data'!AG85</f>
        <v>69</v>
      </c>
      <c r="AG89" s="234">
        <f>'Quarterly data'!AH85</f>
        <v>69</v>
      </c>
      <c r="AH89" s="234">
        <f>'Quarterly data'!AI85</f>
        <v>75.75</v>
      </c>
      <c r="AI89" s="234">
        <f>'Quarterly data'!AJ85</f>
        <v>75.75</v>
      </c>
      <c r="AJ89" s="234">
        <f>'Quarterly data'!AK85</f>
        <v>75.75</v>
      </c>
      <c r="AK89" s="234">
        <f>'Quarterly data'!AL85</f>
        <v>75.75</v>
      </c>
      <c r="AL89" s="234">
        <f>'Quarterly data'!AM85</f>
        <v>84.75</v>
      </c>
      <c r="AM89" s="234">
        <f>'Quarterly data'!AN85</f>
        <v>84.75</v>
      </c>
      <c r="AN89" s="234">
        <f>'Quarterly data'!AO85</f>
        <v>84.75</v>
      </c>
      <c r="AO89" s="234">
        <f>'Quarterly data'!AP85</f>
        <v>84.75</v>
      </c>
      <c r="AP89" s="234">
        <f>'Quarterly data'!AQ85</f>
        <v>98.25</v>
      </c>
      <c r="AQ89" s="234">
        <f>'Quarterly data'!AR85</f>
        <v>98.25</v>
      </c>
      <c r="AR89" s="234">
        <f>'Quarterly data'!AS85</f>
        <v>98.25</v>
      </c>
      <c r="AS89" s="234">
        <f>'Quarterly data'!AT85</f>
        <v>98.25</v>
      </c>
      <c r="AT89" s="234">
        <f>'Quarterly data'!AU85</f>
        <v>110</v>
      </c>
      <c r="AU89" s="234">
        <f>'Quarterly data'!AV85</f>
        <v>134</v>
      </c>
      <c r="AV89" s="234">
        <f>'Quarterly data'!AW85</f>
        <v>137</v>
      </c>
      <c r="AW89" s="234">
        <f>'Quarterly data'!AX85</f>
        <v>156</v>
      </c>
      <c r="AX89" s="234">
        <f>'Quarterly data'!AY85</f>
        <v>157</v>
      </c>
      <c r="AY89" s="234">
        <f>'Quarterly data'!AZ85</f>
        <v>164</v>
      </c>
      <c r="AZ89" s="234">
        <f>'Quarterly data'!BA85</f>
        <v>168</v>
      </c>
      <c r="BA89" s="234">
        <f>'Quarterly data'!BB85</f>
        <v>194</v>
      </c>
      <c r="BB89" s="234">
        <f>'Quarterly data'!BC85</f>
        <v>180</v>
      </c>
      <c r="BC89" s="234">
        <f>'Quarterly data'!BD85</f>
        <v>225</v>
      </c>
      <c r="BD89" s="234">
        <f>'Quarterly data'!BE85</f>
        <v>237</v>
      </c>
      <c r="BE89" s="234">
        <f>'Quarterly data'!BF85</f>
        <v>258</v>
      </c>
      <c r="BF89" s="234">
        <f>'Quarterly data'!BG85</f>
        <v>252</v>
      </c>
      <c r="BG89" s="234">
        <f>'Quarterly data'!BH85</f>
        <v>235</v>
      </c>
      <c r="BH89" s="234">
        <f>'Quarterly data'!BI85</f>
        <v>209</v>
      </c>
      <c r="BI89" s="234">
        <f>'Quarterly data'!BJ85</f>
        <v>229</v>
      </c>
      <c r="BJ89" s="234">
        <f>'Quarterly data'!BK85</f>
        <v>247</v>
      </c>
      <c r="BK89" s="234">
        <f>'Quarterly data'!BL85</f>
        <v>216</v>
      </c>
      <c r="BL89" s="234">
        <f>'Quarterly data'!BM85</f>
        <v>240</v>
      </c>
      <c r="BM89" s="234">
        <f>'Quarterly data'!BN85</f>
        <v>288</v>
      </c>
      <c r="BN89" s="234">
        <f>'Quarterly data'!BO85</f>
        <v>283</v>
      </c>
      <c r="BO89" s="234">
        <f>'Quarterly data'!BP85</f>
        <v>237</v>
      </c>
      <c r="BP89" s="234">
        <f>'Quarterly data'!BQ85</f>
        <v>267</v>
      </c>
      <c r="BQ89" s="234">
        <f>'Quarterly data'!BR85</f>
        <v>295</v>
      </c>
      <c r="BR89" s="234">
        <f>'Quarterly data'!BS85</f>
        <v>313</v>
      </c>
      <c r="BS89" s="234">
        <f>'Quarterly data'!BT85</f>
        <v>291</v>
      </c>
      <c r="BT89" s="234">
        <f>'Quarterly data'!BU85</f>
        <v>336</v>
      </c>
      <c r="BU89" s="234">
        <f>'Quarterly data'!BV85</f>
        <v>383</v>
      </c>
      <c r="BV89" s="234">
        <f>'Quarterly data'!BW85</f>
        <v>353</v>
      </c>
      <c r="BW89" s="234">
        <f>'Quarterly data'!BX85</f>
        <v>344</v>
      </c>
      <c r="BX89" s="234">
        <f>'Quarterly data'!BY85</f>
        <v>343</v>
      </c>
      <c r="BY89" s="234">
        <f>'Quarterly data'!BZ85</f>
        <v>386</v>
      </c>
      <c r="BZ89" s="234">
        <f>'Quarterly data'!CA85</f>
        <v>375</v>
      </c>
      <c r="CA89" s="234">
        <f>'Quarterly data'!CB85</f>
        <v>371</v>
      </c>
      <c r="CB89" s="234">
        <f>'Quarterly data'!CC85</f>
        <v>325</v>
      </c>
      <c r="CC89" s="234">
        <f>'Quarterly data'!CD85</f>
        <v>433</v>
      </c>
      <c r="CD89" s="234">
        <f>'Quarterly data'!CE85</f>
        <v>422</v>
      </c>
      <c r="CE89" s="234">
        <f>'Quarterly data'!CF85</f>
        <v>429</v>
      </c>
      <c r="CF89" s="234">
        <f>'Quarterly data'!CG85</f>
        <v>416</v>
      </c>
      <c r="CG89" s="234">
        <f>'Quarterly data'!CH85</f>
        <v>505</v>
      </c>
      <c r="CH89" s="234">
        <f>'Quarterly data'!CI85</f>
        <v>410</v>
      </c>
      <c r="CI89" s="234">
        <f>'Quarterly data'!CJ85</f>
        <v>479</v>
      </c>
      <c r="CJ89" s="234">
        <f>'Quarterly data'!CK85</f>
        <v>423</v>
      </c>
      <c r="CK89" s="234">
        <f>'Quarterly data'!CL85</f>
        <v>610</v>
      </c>
      <c r="CL89" s="234">
        <f>'Quarterly data'!CM85</f>
        <v>501</v>
      </c>
      <c r="CM89" s="234">
        <f>'Quarterly data'!CN85</f>
        <v>405</v>
      </c>
      <c r="CN89" s="234">
        <f>'Quarterly data'!CO85</f>
        <v>462</v>
      </c>
      <c r="CO89" s="234">
        <f>'Quarterly data'!CP85</f>
        <v>466</v>
      </c>
      <c r="CP89" s="234">
        <f>'Quarterly data'!CQ85</f>
        <v>338</v>
      </c>
      <c r="CQ89" s="234">
        <f>'Quarterly data'!CR85</f>
        <v>477</v>
      </c>
      <c r="CR89" s="234">
        <f>'Quarterly data'!CS85</f>
        <v>494</v>
      </c>
      <c r="CS89" s="234">
        <f>'Quarterly data'!CT85</f>
        <v>531</v>
      </c>
      <c r="CT89" s="234">
        <f>'Quarterly data'!CU85</f>
        <v>499</v>
      </c>
      <c r="CU89" s="234">
        <f>'Quarterly data'!CV96</f>
        <v>571</v>
      </c>
      <c r="CV89" s="234">
        <f>'Quarterly data'!CW96</f>
        <v>635</v>
      </c>
      <c r="CW89" s="234">
        <f>'Quarterly data'!CX96</f>
        <v>670</v>
      </c>
      <c r="CX89" s="234">
        <f>'Quarterly data'!CY96</f>
        <v>672</v>
      </c>
      <c r="CY89" s="234">
        <f>'Quarterly data'!CZ96</f>
        <v>552</v>
      </c>
      <c r="CZ89" s="234">
        <f>'Quarterly data'!DA96</f>
        <v>771</v>
      </c>
      <c r="DA89" s="234">
        <f>'Quarterly data'!DB96</f>
        <v>674</v>
      </c>
      <c r="DB89" s="234">
        <f>'Quarterly data'!DC96</f>
        <v>0</v>
      </c>
      <c r="DC89" s="234">
        <f>'Quarterly data'!DD96</f>
        <v>0</v>
      </c>
      <c r="DD89" s="234">
        <f>'Quarterly data'!DE96</f>
        <v>0</v>
      </c>
      <c r="DE89" s="234">
        <f>'Quarterly data'!DF96</f>
        <v>0</v>
      </c>
      <c r="DF89" s="234">
        <f>'Quarterly data'!DG96</f>
        <v>0</v>
      </c>
      <c r="DG89" s="234">
        <f>'Quarterly data'!DH96</f>
        <v>0</v>
      </c>
      <c r="DH89" s="234">
        <f>'Quarterly data'!DI96</f>
        <v>0</v>
      </c>
      <c r="DI89" s="234">
        <f>'Quarterly data'!DJ96</f>
        <v>0</v>
      </c>
      <c r="DJ89" s="234">
        <f>'Quarterly data'!DK96</f>
        <v>0</v>
      </c>
      <c r="DK89" s="234">
        <f>'Quarterly data'!DL96</f>
        <v>0</v>
      </c>
      <c r="DL89" s="234">
        <f>'Quarterly data'!DM96</f>
        <v>0</v>
      </c>
      <c r="DM89" s="234">
        <f>'Quarterly data'!DN96</f>
        <v>0</v>
      </c>
      <c r="DN89" s="234">
        <f>'Quarterly data'!DO96</f>
        <v>0</v>
      </c>
    </row>
    <row r="90" spans="1:118" ht="14.4">
      <c r="A90" s="107" t="s">
        <v>5</v>
      </c>
      <c r="B90" s="112">
        <f>'Quarterly data'!C86</f>
        <v>0</v>
      </c>
      <c r="C90" s="112">
        <f>'Quarterly data'!D86</f>
        <v>0</v>
      </c>
      <c r="D90" s="112">
        <f>'Quarterly data'!E86</f>
        <v>0</v>
      </c>
      <c r="E90" s="112">
        <f>'Quarterly data'!F86</f>
        <v>0</v>
      </c>
      <c r="F90" s="112">
        <f>'Quarterly data'!G86</f>
        <v>0</v>
      </c>
      <c r="G90" s="112">
        <f>'Quarterly data'!H86</f>
        <v>0</v>
      </c>
      <c r="H90" s="112">
        <f>'Quarterly data'!I86</f>
        <v>0</v>
      </c>
      <c r="I90" s="112">
        <f>'Quarterly data'!J86</f>
        <v>0</v>
      </c>
      <c r="J90" s="112">
        <f>'Quarterly data'!K86</f>
        <v>0</v>
      </c>
      <c r="K90" s="112">
        <f>'Quarterly data'!L86</f>
        <v>0</v>
      </c>
      <c r="L90" s="112">
        <f>'Quarterly data'!M86</f>
        <v>0</v>
      </c>
      <c r="M90" s="112">
        <f>'Quarterly data'!N86</f>
        <v>0</v>
      </c>
      <c r="N90" s="112">
        <f>'Quarterly data'!O86</f>
        <v>0</v>
      </c>
      <c r="O90" s="112">
        <f>'Quarterly data'!P86</f>
        <v>0</v>
      </c>
      <c r="P90" s="112">
        <f>'Quarterly data'!Q86</f>
        <v>0</v>
      </c>
      <c r="Q90" s="112">
        <f>'Quarterly data'!R86</f>
        <v>0</v>
      </c>
      <c r="R90" s="112">
        <f>'Quarterly data'!S86</f>
        <v>54.75</v>
      </c>
      <c r="S90" s="112">
        <f>'Quarterly data'!T86</f>
        <v>54.75</v>
      </c>
      <c r="T90" s="112">
        <f>'Quarterly data'!U86</f>
        <v>54.75</v>
      </c>
      <c r="U90" s="112">
        <f>'Quarterly data'!V86</f>
        <v>54.75</v>
      </c>
      <c r="V90" s="112">
        <f>'Quarterly data'!W86</f>
        <v>64</v>
      </c>
      <c r="W90" s="112">
        <f>'Quarterly data'!X86</f>
        <v>64</v>
      </c>
      <c r="X90" s="112">
        <f>'Quarterly data'!Y86</f>
        <v>64</v>
      </c>
      <c r="Y90" s="112">
        <f>'Quarterly data'!Z86</f>
        <v>64</v>
      </c>
      <c r="Z90" s="112">
        <f>'Quarterly data'!AA86</f>
        <v>64</v>
      </c>
      <c r="AA90" s="112">
        <f>'Quarterly data'!AB86</f>
        <v>64</v>
      </c>
      <c r="AB90" s="112">
        <f>'Quarterly data'!AC86</f>
        <v>64</v>
      </c>
      <c r="AC90" s="112">
        <f>'Quarterly data'!AD86</f>
        <v>64</v>
      </c>
      <c r="AD90" s="112">
        <f>'Quarterly data'!AE86</f>
        <v>69</v>
      </c>
      <c r="AE90" s="112">
        <f>'Quarterly data'!AF86</f>
        <v>69</v>
      </c>
      <c r="AF90" s="112">
        <f>'Quarterly data'!AG86</f>
        <v>69</v>
      </c>
      <c r="AG90" s="112">
        <f>'Quarterly data'!AH86</f>
        <v>69</v>
      </c>
      <c r="AH90" s="112">
        <f>'Quarterly data'!AI86</f>
        <v>75.75</v>
      </c>
      <c r="AI90" s="112">
        <f>'Quarterly data'!AJ86</f>
        <v>75.75</v>
      </c>
      <c r="AJ90" s="112">
        <f>'Quarterly data'!AK86</f>
        <v>75.75</v>
      </c>
      <c r="AK90" s="112">
        <f>'Quarterly data'!AL86</f>
        <v>75.75</v>
      </c>
      <c r="AL90" s="112">
        <f>'Quarterly data'!AM86</f>
        <v>84.75</v>
      </c>
      <c r="AM90" s="112">
        <f>'Quarterly data'!AN86</f>
        <v>84.75</v>
      </c>
      <c r="AN90" s="112">
        <f>'Quarterly data'!AO86</f>
        <v>84.75</v>
      </c>
      <c r="AO90" s="112">
        <f>'Quarterly data'!AP86</f>
        <v>84.75</v>
      </c>
      <c r="AP90" s="112">
        <f>'Quarterly data'!AQ86</f>
        <v>98.25</v>
      </c>
      <c r="AQ90" s="112">
        <f>'Quarterly data'!AR86</f>
        <v>98.25</v>
      </c>
      <c r="AR90" s="112">
        <f>'Quarterly data'!AS86</f>
        <v>98.25</v>
      </c>
      <c r="AS90" s="112">
        <f>'Quarterly data'!AT86</f>
        <v>98.25</v>
      </c>
      <c r="AT90" s="112">
        <f>'Quarterly data'!AU86</f>
        <v>110</v>
      </c>
      <c r="AU90" s="112">
        <f>'Quarterly data'!AV86</f>
        <v>136</v>
      </c>
      <c r="AV90" s="112">
        <f>'Quarterly data'!AW86</f>
        <v>137</v>
      </c>
      <c r="AW90" s="112">
        <f>'Quarterly data'!AX86</f>
        <v>156</v>
      </c>
      <c r="AX90" s="112">
        <f>'Quarterly data'!AY86</f>
        <v>159</v>
      </c>
      <c r="AY90" s="112">
        <f>'Quarterly data'!AZ86</f>
        <v>167</v>
      </c>
      <c r="AZ90" s="112">
        <f>'Quarterly data'!BA86</f>
        <v>168</v>
      </c>
      <c r="BA90" s="112">
        <f>'Quarterly data'!BB86</f>
        <v>195</v>
      </c>
      <c r="BB90" s="112">
        <f>'Quarterly data'!BC86</f>
        <v>182</v>
      </c>
      <c r="BC90" s="112">
        <f>'Quarterly data'!BD86</f>
        <v>230</v>
      </c>
      <c r="BD90" s="112">
        <f>'Quarterly data'!BE86</f>
        <v>239</v>
      </c>
      <c r="BE90" s="112">
        <f>'Quarterly data'!BF86</f>
        <v>261</v>
      </c>
      <c r="BF90" s="112">
        <f>'Quarterly data'!BG86</f>
        <v>257</v>
      </c>
      <c r="BG90" s="112">
        <f>'Quarterly data'!BH86</f>
        <v>240</v>
      </c>
      <c r="BH90" s="112">
        <f>'Quarterly data'!BI86</f>
        <v>210</v>
      </c>
      <c r="BI90" s="112">
        <f>'Quarterly data'!BJ86</f>
        <v>231</v>
      </c>
      <c r="BJ90" s="112">
        <f>'Quarterly data'!BK86</f>
        <v>251</v>
      </c>
      <c r="BK90" s="112">
        <f>'Quarterly data'!BL86</f>
        <v>221</v>
      </c>
      <c r="BL90" s="112">
        <f>'Quarterly data'!BM86</f>
        <v>241</v>
      </c>
      <c r="BM90" s="112">
        <f>'Quarterly data'!BN86</f>
        <v>290</v>
      </c>
      <c r="BN90" s="112">
        <f>'Quarterly data'!BO86</f>
        <v>292</v>
      </c>
      <c r="BO90" s="112">
        <f>'Quarterly data'!BP86</f>
        <v>246</v>
      </c>
      <c r="BP90" s="112">
        <f>'Quarterly data'!BQ86</f>
        <v>261</v>
      </c>
      <c r="BQ90" s="112">
        <f>'Quarterly data'!BR86</f>
        <v>298</v>
      </c>
      <c r="BR90" s="112">
        <f>'Quarterly data'!BS86</f>
        <v>319</v>
      </c>
      <c r="BS90" s="112">
        <f>'Quarterly data'!BT86</f>
        <v>293</v>
      </c>
      <c r="BT90" s="112">
        <f>'Quarterly data'!BU86</f>
        <v>340</v>
      </c>
      <c r="BU90" s="112">
        <f>'Quarterly data'!BV86</f>
        <v>385</v>
      </c>
      <c r="BV90" s="112">
        <f>'Quarterly data'!BW86</f>
        <v>357</v>
      </c>
      <c r="BW90" s="112">
        <f>'Quarterly data'!BX86</f>
        <v>339</v>
      </c>
      <c r="BX90" s="112">
        <f>'Quarterly data'!BY86</f>
        <v>347</v>
      </c>
      <c r="BY90" s="112">
        <f>'Quarterly data'!BZ86</f>
        <v>391</v>
      </c>
      <c r="BZ90" s="112">
        <f>'Quarterly data'!CA86</f>
        <v>378</v>
      </c>
      <c r="CA90" s="112">
        <f>'Quarterly data'!CB86</f>
        <v>359</v>
      </c>
      <c r="CB90" s="112">
        <f>'Quarterly data'!CC86</f>
        <v>327</v>
      </c>
      <c r="CC90" s="112">
        <f>'Quarterly data'!CD86</f>
        <v>439</v>
      </c>
      <c r="CD90" s="112">
        <f>'Quarterly data'!CE86</f>
        <v>427</v>
      </c>
      <c r="CE90" s="112">
        <f>'Quarterly data'!CF86</f>
        <v>424</v>
      </c>
      <c r="CF90" s="112">
        <f>'Quarterly data'!CG86</f>
        <v>420</v>
      </c>
      <c r="CG90" s="112">
        <f>'Quarterly data'!CH86</f>
        <v>515</v>
      </c>
      <c r="CH90" s="112">
        <f>'Quarterly data'!CI86</f>
        <v>513</v>
      </c>
      <c r="CI90" s="112">
        <f>'Quarterly data'!CJ86</f>
        <v>512</v>
      </c>
      <c r="CJ90" s="112">
        <f>'Quarterly data'!CK86</f>
        <v>463</v>
      </c>
      <c r="CK90" s="112">
        <f>'Quarterly data'!CL86</f>
        <v>459</v>
      </c>
      <c r="CL90" s="112">
        <f>'Quarterly data'!CM86</f>
        <v>433</v>
      </c>
      <c r="CM90" s="112">
        <f>'Quarterly data'!CN86</f>
        <v>420</v>
      </c>
      <c r="CN90" s="112">
        <f>'Quarterly data'!CO86</f>
        <v>450</v>
      </c>
      <c r="CO90" s="112">
        <f>'Quarterly data'!CP86</f>
        <v>444</v>
      </c>
      <c r="CP90" s="112">
        <f>'Quarterly data'!CQ86</f>
        <v>439</v>
      </c>
      <c r="CQ90" s="112">
        <f>'Quarterly data'!CR86</f>
        <v>429</v>
      </c>
      <c r="CR90" s="112">
        <f>'Quarterly data'!CS86</f>
        <v>473</v>
      </c>
      <c r="CS90" s="112">
        <f>'Quarterly data'!CT86</f>
        <v>511</v>
      </c>
      <c r="CT90" s="112">
        <f>'Quarterly data'!CU86</f>
        <v>541</v>
      </c>
      <c r="CU90" s="112">
        <f>'Quarterly data'!CV97</f>
        <v>195</v>
      </c>
      <c r="CV90" s="112">
        <f>'Quarterly data'!CW97</f>
        <v>254</v>
      </c>
      <c r="CW90" s="112">
        <f>'Quarterly data'!CX97</f>
        <v>228</v>
      </c>
      <c r="CX90" s="112">
        <f>'Quarterly data'!CY97</f>
        <v>193</v>
      </c>
      <c r="CY90" s="112">
        <f>'Quarterly data'!CZ97</f>
        <v>75</v>
      </c>
      <c r="CZ90" s="112">
        <f>'Quarterly data'!DA97</f>
        <v>115</v>
      </c>
      <c r="DA90" s="112">
        <f>'Quarterly data'!DB97</f>
        <v>89</v>
      </c>
      <c r="DB90" s="112">
        <f>'Quarterly data'!DC97</f>
        <v>0</v>
      </c>
      <c r="DC90" s="112">
        <f>'Quarterly data'!DD97</f>
        <v>0</v>
      </c>
      <c r="DD90" s="112">
        <f>'Quarterly data'!DE97</f>
        <v>0</v>
      </c>
      <c r="DE90" s="112">
        <f>'Quarterly data'!DF97</f>
        <v>0</v>
      </c>
      <c r="DF90" s="112">
        <f>'Quarterly data'!DG97</f>
        <v>0</v>
      </c>
      <c r="DG90" s="112">
        <f>'Quarterly data'!DH97</f>
        <v>0</v>
      </c>
      <c r="DH90" s="112">
        <f>'Quarterly data'!DI97</f>
        <v>0</v>
      </c>
      <c r="DI90" s="112">
        <f>'Quarterly data'!DJ97</f>
        <v>0</v>
      </c>
      <c r="DJ90" s="112">
        <f>'Quarterly data'!DK97</f>
        <v>0</v>
      </c>
      <c r="DK90" s="112">
        <f>'Quarterly data'!DL97</f>
        <v>0</v>
      </c>
      <c r="DL90" s="112">
        <f>'Quarterly data'!DM97</f>
        <v>0</v>
      </c>
      <c r="DM90" s="112">
        <f>'Quarterly data'!DN97</f>
        <v>0</v>
      </c>
      <c r="DN90" s="112">
        <f>'Quarterly data'!DO97</f>
        <v>0</v>
      </c>
    </row>
    <row r="91" spans="1:118" ht="14.4">
      <c r="A91" s="106" t="s">
        <v>6</v>
      </c>
      <c r="B91" s="112">
        <f>'Quarterly data'!C87</f>
        <v>0</v>
      </c>
      <c r="C91" s="112">
        <f>'Quarterly data'!D87</f>
        <v>0</v>
      </c>
      <c r="D91" s="112">
        <f>'Quarterly data'!E87</f>
        <v>0</v>
      </c>
      <c r="E91" s="112">
        <f>'Quarterly data'!F87</f>
        <v>0</v>
      </c>
      <c r="F91" s="112">
        <f>'Quarterly data'!G87</f>
        <v>0</v>
      </c>
      <c r="G91" s="112">
        <f>'Quarterly data'!H87</f>
        <v>0</v>
      </c>
      <c r="H91" s="112">
        <f>'Quarterly data'!I87</f>
        <v>0</v>
      </c>
      <c r="I91" s="112">
        <f>'Quarterly data'!J87</f>
        <v>0</v>
      </c>
      <c r="J91" s="112">
        <f>'Quarterly data'!K87</f>
        <v>0</v>
      </c>
      <c r="K91" s="112">
        <f>'Quarterly data'!L87</f>
        <v>0</v>
      </c>
      <c r="L91" s="112">
        <f>'Quarterly data'!M87</f>
        <v>0</v>
      </c>
      <c r="M91" s="112">
        <f>'Quarterly data'!N87</f>
        <v>0</v>
      </c>
      <c r="N91" s="112">
        <f>'Quarterly data'!O87</f>
        <v>0</v>
      </c>
      <c r="O91" s="112">
        <f>'Quarterly data'!P87</f>
        <v>0</v>
      </c>
      <c r="P91" s="112">
        <f>'Quarterly data'!Q87</f>
        <v>0</v>
      </c>
      <c r="Q91" s="112">
        <f>'Quarterly data'!R87</f>
        <v>0</v>
      </c>
      <c r="R91" s="112">
        <f>'Quarterly data'!S87</f>
        <v>36.5</v>
      </c>
      <c r="S91" s="112">
        <f>'Quarterly data'!T87</f>
        <v>36.5</v>
      </c>
      <c r="T91" s="112">
        <f>'Quarterly data'!U87</f>
        <v>36.5</v>
      </c>
      <c r="U91" s="112">
        <f>'Quarterly data'!V87</f>
        <v>36.5</v>
      </c>
      <c r="V91" s="112">
        <f>'Quarterly data'!W87</f>
        <v>38</v>
      </c>
      <c r="W91" s="112">
        <f>'Quarterly data'!X87</f>
        <v>38</v>
      </c>
      <c r="X91" s="112">
        <f>'Quarterly data'!Y87</f>
        <v>38</v>
      </c>
      <c r="Y91" s="112">
        <f>'Quarterly data'!Z87</f>
        <v>38</v>
      </c>
      <c r="Z91" s="112">
        <f>'Quarterly data'!AA87</f>
        <v>42.25</v>
      </c>
      <c r="AA91" s="112">
        <f>'Quarterly data'!AB87</f>
        <v>42.25</v>
      </c>
      <c r="AB91" s="112">
        <f>'Quarterly data'!AC87</f>
        <v>42.25</v>
      </c>
      <c r="AC91" s="112">
        <f>'Quarterly data'!AD87</f>
        <v>42.25</v>
      </c>
      <c r="AD91" s="112">
        <f>'Quarterly data'!AE87</f>
        <v>44.5</v>
      </c>
      <c r="AE91" s="112">
        <f>'Quarterly data'!AF87</f>
        <v>44.5</v>
      </c>
      <c r="AF91" s="112">
        <f>'Quarterly data'!AG87</f>
        <v>44.5</v>
      </c>
      <c r="AG91" s="112">
        <f>'Quarterly data'!AH87</f>
        <v>44.5</v>
      </c>
      <c r="AH91" s="112">
        <f>'Quarterly data'!AI87</f>
        <v>49.75</v>
      </c>
      <c r="AI91" s="112">
        <f>'Quarterly data'!AJ87</f>
        <v>49.75</v>
      </c>
      <c r="AJ91" s="112">
        <f>'Quarterly data'!AK87</f>
        <v>49.75</v>
      </c>
      <c r="AK91" s="112">
        <f>'Quarterly data'!AL87</f>
        <v>49.75</v>
      </c>
      <c r="AL91" s="112">
        <f>'Quarterly data'!AM87</f>
        <v>62.25</v>
      </c>
      <c r="AM91" s="112">
        <f>'Quarterly data'!AN87</f>
        <v>62.25</v>
      </c>
      <c r="AN91" s="112">
        <f>'Quarterly data'!AO87</f>
        <v>62.25</v>
      </c>
      <c r="AO91" s="112">
        <f>'Quarterly data'!AP87</f>
        <v>62.25</v>
      </c>
      <c r="AP91" s="112">
        <f>'Quarterly data'!AQ87</f>
        <v>70.25</v>
      </c>
      <c r="AQ91" s="112">
        <f>'Quarterly data'!AR87</f>
        <v>70.25</v>
      </c>
      <c r="AR91" s="112">
        <f>'Quarterly data'!AS87</f>
        <v>70.25</v>
      </c>
      <c r="AS91" s="112">
        <f>'Quarterly data'!AT87</f>
        <v>70.25</v>
      </c>
      <c r="AT91" s="112">
        <f>'Quarterly data'!AU87</f>
        <v>87</v>
      </c>
      <c r="AU91" s="112">
        <f>'Quarterly data'!AV87</f>
        <v>95</v>
      </c>
      <c r="AV91" s="112">
        <f>'Quarterly data'!AW87</f>
        <v>97</v>
      </c>
      <c r="AW91" s="112">
        <f>'Quarterly data'!AX87</f>
        <v>105</v>
      </c>
      <c r="AX91" s="112">
        <f>'Quarterly data'!AY87</f>
        <v>113</v>
      </c>
      <c r="AY91" s="112">
        <f>'Quarterly data'!AZ87</f>
        <v>103</v>
      </c>
      <c r="AZ91" s="112">
        <f>'Quarterly data'!BA87</f>
        <v>110</v>
      </c>
      <c r="BA91" s="112">
        <f>'Quarterly data'!BB87</f>
        <v>118</v>
      </c>
      <c r="BB91" s="112">
        <f>'Quarterly data'!BC87</f>
        <v>130</v>
      </c>
      <c r="BC91" s="112">
        <f>'Quarterly data'!BD87</f>
        <v>136</v>
      </c>
      <c r="BD91" s="112">
        <f>'Quarterly data'!BE87</f>
        <v>152</v>
      </c>
      <c r="BE91" s="112">
        <f>'Quarterly data'!BF87</f>
        <v>157</v>
      </c>
      <c r="BF91" s="112">
        <f>'Quarterly data'!BG87</f>
        <v>165</v>
      </c>
      <c r="BG91" s="112">
        <f>'Quarterly data'!BH87</f>
        <v>136</v>
      </c>
      <c r="BH91" s="112">
        <f>'Quarterly data'!BI87</f>
        <v>129</v>
      </c>
      <c r="BI91" s="112">
        <f>'Quarterly data'!BJ87</f>
        <v>152</v>
      </c>
      <c r="BJ91" s="112">
        <f>'Quarterly data'!BK87</f>
        <v>172</v>
      </c>
      <c r="BK91" s="112">
        <f>'Quarterly data'!BL87</f>
        <v>141</v>
      </c>
      <c r="BL91" s="112">
        <f>'Quarterly data'!BM87</f>
        <v>145</v>
      </c>
      <c r="BM91" s="112">
        <f>'Quarterly data'!BN87</f>
        <v>178</v>
      </c>
      <c r="BN91" s="112">
        <f>'Quarterly data'!BO87</f>
        <v>215</v>
      </c>
      <c r="BO91" s="112">
        <f>'Quarterly data'!BP87</f>
        <v>169</v>
      </c>
      <c r="BP91" s="112">
        <f>'Quarterly data'!BQ87</f>
        <v>182</v>
      </c>
      <c r="BQ91" s="112">
        <f>'Quarterly data'!BR87</f>
        <v>225</v>
      </c>
      <c r="BR91" s="112">
        <f>'Quarterly data'!BS87</f>
        <v>213</v>
      </c>
      <c r="BS91" s="112">
        <f>'Quarterly data'!BT87</f>
        <v>197</v>
      </c>
      <c r="BT91" s="112">
        <f>'Quarterly data'!BU87</f>
        <v>228</v>
      </c>
      <c r="BU91" s="112">
        <f>'Quarterly data'!BV87</f>
        <v>275</v>
      </c>
      <c r="BV91" s="112">
        <f>'Quarterly data'!BW87</f>
        <v>261</v>
      </c>
      <c r="BW91" s="112">
        <f>'Quarterly data'!BX87</f>
        <v>231</v>
      </c>
      <c r="BX91" s="112">
        <f>'Quarterly data'!BY87</f>
        <v>250</v>
      </c>
      <c r="BY91" s="112">
        <f>'Quarterly data'!BZ87</f>
        <v>274</v>
      </c>
      <c r="BZ91" s="112">
        <f>'Quarterly data'!CA87</f>
        <v>284</v>
      </c>
      <c r="CA91" s="112">
        <f>'Quarterly data'!CB87</f>
        <v>244</v>
      </c>
      <c r="CB91" s="112">
        <f>'Quarterly data'!CC87</f>
        <v>223</v>
      </c>
      <c r="CC91" s="112">
        <f>'Quarterly data'!CD87</f>
        <v>318</v>
      </c>
      <c r="CD91" s="112">
        <f>'Quarterly data'!CE87</f>
        <v>320</v>
      </c>
      <c r="CE91" s="112">
        <f>'Quarterly data'!CF87</f>
        <v>287</v>
      </c>
      <c r="CF91" s="112">
        <f>'Quarterly data'!CG87</f>
        <v>288</v>
      </c>
      <c r="CG91" s="112">
        <f>'Quarterly data'!CH87</f>
        <v>341</v>
      </c>
      <c r="CH91" s="112">
        <f>'Quarterly data'!CI87</f>
        <v>334</v>
      </c>
      <c r="CI91" s="112">
        <f>'Quarterly data'!CJ87</f>
        <v>314</v>
      </c>
      <c r="CJ91" s="112">
        <f>'Quarterly data'!CK87</f>
        <v>303</v>
      </c>
      <c r="CK91" s="112">
        <f>'Quarterly data'!CL87</f>
        <v>316</v>
      </c>
      <c r="CL91" s="112">
        <f>'Quarterly data'!CM87</f>
        <v>287</v>
      </c>
      <c r="CM91" s="112">
        <f>'Quarterly data'!CN87</f>
        <v>275</v>
      </c>
      <c r="CN91" s="112">
        <f>'Quarterly data'!CO87</f>
        <v>289</v>
      </c>
      <c r="CO91" s="112">
        <f>'Quarterly data'!CP87</f>
        <v>292</v>
      </c>
      <c r="CP91" s="112">
        <f>'Quarterly data'!CQ87</f>
        <v>274</v>
      </c>
      <c r="CQ91" s="112">
        <f>'Quarterly data'!CR87</f>
        <v>278</v>
      </c>
      <c r="CR91" s="112">
        <f>'Quarterly data'!CS87</f>
        <v>310</v>
      </c>
      <c r="CS91" s="112">
        <f>'Quarterly data'!CT87</f>
        <v>334</v>
      </c>
      <c r="CT91" s="112">
        <f>'Quarterly data'!CU87</f>
        <v>352</v>
      </c>
      <c r="CU91" s="112">
        <f>'Quarterly data'!CV98</f>
        <v>0</v>
      </c>
      <c r="CV91" s="112">
        <f>'Quarterly data'!CW98</f>
        <v>0</v>
      </c>
      <c r="CW91" s="112">
        <f>'Quarterly data'!CX98</f>
        <v>0</v>
      </c>
      <c r="CX91" s="112">
        <f>'Quarterly data'!CY98</f>
        <v>0</v>
      </c>
      <c r="CY91" s="112">
        <f>'Quarterly data'!CZ98</f>
        <v>0</v>
      </c>
      <c r="CZ91" s="112">
        <f>'Quarterly data'!DA98</f>
        <v>0</v>
      </c>
      <c r="DA91" s="112">
        <f>'Quarterly data'!DB98</f>
        <v>0</v>
      </c>
      <c r="DB91" s="112">
        <f>'Quarterly data'!DC98</f>
        <v>0</v>
      </c>
      <c r="DC91" s="112">
        <f>'Quarterly data'!DD98</f>
        <v>0</v>
      </c>
      <c r="DD91" s="112">
        <f>'Quarterly data'!DE98</f>
        <v>0</v>
      </c>
      <c r="DE91" s="112">
        <f>'Quarterly data'!DF98</f>
        <v>0</v>
      </c>
      <c r="DF91" s="112">
        <f>'Quarterly data'!DG98</f>
        <v>0</v>
      </c>
      <c r="DG91" s="112">
        <f>'Quarterly data'!DH98</f>
        <v>0</v>
      </c>
      <c r="DH91" s="112">
        <f>'Quarterly data'!DI98</f>
        <v>0</v>
      </c>
      <c r="DI91" s="112">
        <f>'Quarterly data'!DJ98</f>
        <v>0</v>
      </c>
      <c r="DJ91" s="112">
        <f>'Quarterly data'!DK98</f>
        <v>0</v>
      </c>
      <c r="DK91" s="112">
        <f>'Quarterly data'!DL98</f>
        <v>0</v>
      </c>
      <c r="DL91" s="112">
        <f>'Quarterly data'!DM98</f>
        <v>0</v>
      </c>
      <c r="DM91" s="112">
        <f>'Quarterly data'!DN98</f>
        <v>0</v>
      </c>
      <c r="DN91" s="112">
        <f>'Quarterly data'!DO98</f>
        <v>0</v>
      </c>
    </row>
    <row r="92" spans="1:118" ht="14.4">
      <c r="A92" s="106" t="s">
        <v>7</v>
      </c>
      <c r="B92" s="112">
        <f>'Quarterly data'!C88</f>
        <v>0</v>
      </c>
      <c r="C92" s="112">
        <f>'Quarterly data'!D88</f>
        <v>0</v>
      </c>
      <c r="D92" s="112">
        <f>'Quarterly data'!E88</f>
        <v>0</v>
      </c>
      <c r="E92" s="112">
        <f>'Quarterly data'!F88</f>
        <v>0</v>
      </c>
      <c r="F92" s="112">
        <f>'Quarterly data'!G88</f>
        <v>0</v>
      </c>
      <c r="G92" s="112">
        <f>'Quarterly data'!H88</f>
        <v>0</v>
      </c>
      <c r="H92" s="112">
        <f>'Quarterly data'!I88</f>
        <v>0</v>
      </c>
      <c r="I92" s="112">
        <f>'Quarterly data'!J88</f>
        <v>0</v>
      </c>
      <c r="J92" s="112">
        <f>'Quarterly data'!K88</f>
        <v>0</v>
      </c>
      <c r="K92" s="112">
        <f>'Quarterly data'!L88</f>
        <v>0</v>
      </c>
      <c r="L92" s="112">
        <f>'Quarterly data'!M88</f>
        <v>0</v>
      </c>
      <c r="M92" s="112">
        <f>'Quarterly data'!N88</f>
        <v>0</v>
      </c>
      <c r="N92" s="112">
        <f>'Quarterly data'!O88</f>
        <v>0</v>
      </c>
      <c r="O92" s="112">
        <f>'Quarterly data'!P88</f>
        <v>0</v>
      </c>
      <c r="P92" s="112">
        <f>'Quarterly data'!Q88</f>
        <v>0</v>
      </c>
      <c r="Q92" s="112">
        <f>'Quarterly data'!R88</f>
        <v>0</v>
      </c>
      <c r="R92" s="112">
        <f>'Quarterly data'!S88</f>
        <v>18.25</v>
      </c>
      <c r="S92" s="112">
        <f>'Quarterly data'!T88</f>
        <v>18.25</v>
      </c>
      <c r="T92" s="112">
        <f>'Quarterly data'!U88</f>
        <v>18.25</v>
      </c>
      <c r="U92" s="112">
        <f>'Quarterly data'!V88</f>
        <v>18.25</v>
      </c>
      <c r="V92" s="112">
        <f>'Quarterly data'!W88</f>
        <v>26</v>
      </c>
      <c r="W92" s="112">
        <f>'Quarterly data'!X88</f>
        <v>26</v>
      </c>
      <c r="X92" s="112">
        <f>'Quarterly data'!Y88</f>
        <v>26</v>
      </c>
      <c r="Y92" s="112">
        <f>'Quarterly data'!Z88</f>
        <v>26</v>
      </c>
      <c r="Z92" s="112">
        <f>'Quarterly data'!AA88</f>
        <v>21.75</v>
      </c>
      <c r="AA92" s="112">
        <f>'Quarterly data'!AB88</f>
        <v>21.75</v>
      </c>
      <c r="AB92" s="112">
        <f>'Quarterly data'!AC88</f>
        <v>21.75</v>
      </c>
      <c r="AC92" s="112">
        <f>'Quarterly data'!AD88</f>
        <v>21.75</v>
      </c>
      <c r="AD92" s="112">
        <f>'Quarterly data'!AE88</f>
        <v>24.5</v>
      </c>
      <c r="AE92" s="112">
        <f>'Quarterly data'!AF88</f>
        <v>24.5</v>
      </c>
      <c r="AF92" s="112">
        <f>'Quarterly data'!AG88</f>
        <v>24.5</v>
      </c>
      <c r="AG92" s="112">
        <f>'Quarterly data'!AH88</f>
        <v>24.5</v>
      </c>
      <c r="AH92" s="112">
        <f>'Quarterly data'!AI88</f>
        <v>26</v>
      </c>
      <c r="AI92" s="112">
        <f>'Quarterly data'!AJ88</f>
        <v>26</v>
      </c>
      <c r="AJ92" s="112">
        <f>'Quarterly data'!AK88</f>
        <v>26</v>
      </c>
      <c r="AK92" s="112">
        <f>'Quarterly data'!AL88</f>
        <v>26</v>
      </c>
      <c r="AL92" s="112">
        <f>'Quarterly data'!AM88</f>
        <v>22.5</v>
      </c>
      <c r="AM92" s="112">
        <f>'Quarterly data'!AN88</f>
        <v>22.5</v>
      </c>
      <c r="AN92" s="112">
        <f>'Quarterly data'!AO88</f>
        <v>22.5</v>
      </c>
      <c r="AO92" s="112">
        <f>'Quarterly data'!AP88</f>
        <v>22.5</v>
      </c>
      <c r="AP92" s="112">
        <f>'Quarterly data'!AQ88</f>
        <v>28.25</v>
      </c>
      <c r="AQ92" s="112">
        <f>'Quarterly data'!AR88</f>
        <v>28.25</v>
      </c>
      <c r="AR92" s="112">
        <f>'Quarterly data'!AS88</f>
        <v>28.25</v>
      </c>
      <c r="AS92" s="112">
        <f>'Quarterly data'!AT88</f>
        <v>28.25</v>
      </c>
      <c r="AT92" s="112">
        <f>'Quarterly data'!AU88</f>
        <v>24</v>
      </c>
      <c r="AU92" s="112">
        <f>'Quarterly data'!AV88</f>
        <v>41</v>
      </c>
      <c r="AV92" s="112">
        <f>'Quarterly data'!AW88</f>
        <v>40</v>
      </c>
      <c r="AW92" s="112">
        <f>'Quarterly data'!AX88</f>
        <v>50</v>
      </c>
      <c r="AX92" s="112">
        <f>'Quarterly data'!AY88</f>
        <v>45</v>
      </c>
      <c r="AY92" s="112">
        <f>'Quarterly data'!AZ88</f>
        <v>63</v>
      </c>
      <c r="AZ92" s="112">
        <f>'Quarterly data'!BA88</f>
        <v>56</v>
      </c>
      <c r="BA92" s="112">
        <f>'Quarterly data'!BB88</f>
        <v>74</v>
      </c>
      <c r="BB92" s="112">
        <f>'Quarterly data'!BC88</f>
        <v>51</v>
      </c>
      <c r="BC92" s="112">
        <f>'Quarterly data'!BD88</f>
        <v>93</v>
      </c>
      <c r="BD92" s="112">
        <f>'Quarterly data'!BE88</f>
        <v>83</v>
      </c>
      <c r="BE92" s="112">
        <f>'Quarterly data'!BF88</f>
        <v>101</v>
      </c>
      <c r="BF92" s="112">
        <f>'Quarterly data'!BG88</f>
        <v>87</v>
      </c>
      <c r="BG92" s="112">
        <f>'Quarterly data'!BH88</f>
        <v>102</v>
      </c>
      <c r="BH92" s="112">
        <f>'Quarterly data'!BI88</f>
        <v>76</v>
      </c>
      <c r="BI92" s="112">
        <f>'Quarterly data'!BJ88</f>
        <v>77</v>
      </c>
      <c r="BJ92" s="112">
        <f>'Quarterly data'!BK88</f>
        <v>76</v>
      </c>
      <c r="BK92" s="112">
        <f>'Quarterly data'!BL88</f>
        <v>79</v>
      </c>
      <c r="BL92" s="112">
        <f>'Quarterly data'!BM88</f>
        <v>91</v>
      </c>
      <c r="BM92" s="112">
        <f>'Quarterly data'!BN88</f>
        <v>110</v>
      </c>
      <c r="BN92" s="112">
        <f>'Quarterly data'!BO88</f>
        <v>77</v>
      </c>
      <c r="BO92" s="112">
        <f>'Quarterly data'!BP88</f>
        <v>77</v>
      </c>
      <c r="BP92" s="112">
        <f>'Quarterly data'!BQ88</f>
        <v>78</v>
      </c>
      <c r="BQ92" s="112">
        <f>'Quarterly data'!BR88</f>
        <v>74</v>
      </c>
      <c r="BR92" s="112">
        <f>'Quarterly data'!BS88</f>
        <v>101</v>
      </c>
      <c r="BS92" s="112">
        <f>'Quarterly data'!BT88</f>
        <v>96</v>
      </c>
      <c r="BT92" s="112">
        <f>'Quarterly data'!BU88</f>
        <v>109</v>
      </c>
      <c r="BU92" s="112">
        <f>'Quarterly data'!BV88</f>
        <v>110</v>
      </c>
      <c r="BV92" s="112">
        <f>'Quarterly data'!BW88</f>
        <v>95</v>
      </c>
      <c r="BW92" s="112">
        <f>'Quarterly data'!BX88</f>
        <v>108</v>
      </c>
      <c r="BX92" s="112">
        <f>'Quarterly data'!BY88</f>
        <v>97</v>
      </c>
      <c r="BY92" s="112">
        <f>'Quarterly data'!BZ88</f>
        <v>116</v>
      </c>
      <c r="BZ92" s="112">
        <f>'Quarterly data'!CA88</f>
        <v>94</v>
      </c>
      <c r="CA92" s="112">
        <f>'Quarterly data'!CB88</f>
        <v>115</v>
      </c>
      <c r="CB92" s="112">
        <f>'Quarterly data'!CC88</f>
        <v>104</v>
      </c>
      <c r="CC92" s="112">
        <f>'Quarterly data'!CD88</f>
        <v>121</v>
      </c>
      <c r="CD92" s="112">
        <f>'Quarterly data'!CE88</f>
        <v>107</v>
      </c>
      <c r="CE92" s="112">
        <f>'Quarterly data'!CF88</f>
        <v>137</v>
      </c>
      <c r="CF92" s="112">
        <f>'Quarterly data'!CG88</f>
        <v>132</v>
      </c>
      <c r="CG92" s="112">
        <f>'Quarterly data'!CH88</f>
        <v>174</v>
      </c>
      <c r="CH92" s="112">
        <f>'Quarterly data'!CI88</f>
        <v>179</v>
      </c>
      <c r="CI92" s="112">
        <f>'Quarterly data'!CJ88</f>
        <v>200</v>
      </c>
      <c r="CJ92" s="112">
        <f>'Quarterly data'!CK88</f>
        <v>159</v>
      </c>
      <c r="CK92" s="112">
        <f>'Quarterly data'!CL88</f>
        <v>141</v>
      </c>
      <c r="CL92" s="112">
        <f>'Quarterly data'!CM88</f>
        <v>146</v>
      </c>
      <c r="CM92" s="112">
        <f>'Quarterly data'!CN88</f>
        <v>145</v>
      </c>
      <c r="CN92" s="112">
        <f>'Quarterly data'!CO88</f>
        <v>161</v>
      </c>
      <c r="CO92" s="112">
        <f>'Quarterly data'!CP88</f>
        <v>152</v>
      </c>
      <c r="CP92" s="112">
        <f>'Quarterly data'!CQ88</f>
        <v>165</v>
      </c>
      <c r="CQ92" s="112">
        <f>'Quarterly data'!CR88</f>
        <v>151</v>
      </c>
      <c r="CR92" s="112">
        <f>'Quarterly data'!CS88</f>
        <v>162</v>
      </c>
      <c r="CS92" s="112">
        <f>'Quarterly data'!CT88</f>
        <v>178</v>
      </c>
      <c r="CT92" s="112">
        <f>'Quarterly data'!CU88</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data'!C89</f>
        <v>0</v>
      </c>
      <c r="C93" s="112">
        <f>'Quarterly data'!D89</f>
        <v>0</v>
      </c>
      <c r="D93" s="112">
        <f>'Quarterly data'!E89</f>
        <v>0</v>
      </c>
      <c r="E93" s="112">
        <f>'Quarterly data'!F89</f>
        <v>0</v>
      </c>
      <c r="F93" s="112">
        <f>'Quarterly data'!G89</f>
        <v>0</v>
      </c>
      <c r="G93" s="112">
        <f>'Quarterly data'!H89</f>
        <v>0</v>
      </c>
      <c r="H93" s="112">
        <f>'Quarterly data'!I89</f>
        <v>0</v>
      </c>
      <c r="I93" s="112">
        <f>'Quarterly data'!J89</f>
        <v>0</v>
      </c>
      <c r="J93" s="112">
        <f>'Quarterly data'!K89</f>
        <v>0</v>
      </c>
      <c r="K93" s="112">
        <f>'Quarterly data'!L89</f>
        <v>0</v>
      </c>
      <c r="L93" s="112">
        <f>'Quarterly data'!M89</f>
        <v>0</v>
      </c>
      <c r="M93" s="112">
        <f>'Quarterly data'!N89</f>
        <v>0</v>
      </c>
      <c r="N93" s="112">
        <f>'Quarterly data'!O89</f>
        <v>0</v>
      </c>
      <c r="O93" s="112">
        <f>'Quarterly data'!P89</f>
        <v>0</v>
      </c>
      <c r="P93" s="112">
        <f>'Quarterly data'!Q89</f>
        <v>0</v>
      </c>
      <c r="Q93" s="112">
        <f>'Quarterly data'!R89</f>
        <v>0</v>
      </c>
      <c r="R93" s="112">
        <f>'Quarterly data'!S89</f>
        <v>0</v>
      </c>
      <c r="S93" s="112">
        <f>'Quarterly data'!T89</f>
        <v>0</v>
      </c>
      <c r="T93" s="112">
        <f>'Quarterly data'!U89</f>
        <v>0</v>
      </c>
      <c r="U93" s="112">
        <f>'Quarterly data'!V89</f>
        <v>0</v>
      </c>
      <c r="V93" s="112">
        <f>'Quarterly data'!W89</f>
        <v>0</v>
      </c>
      <c r="W93" s="112">
        <f>'Quarterly data'!X89</f>
        <v>0</v>
      </c>
      <c r="X93" s="112">
        <f>'Quarterly data'!Y89</f>
        <v>0</v>
      </c>
      <c r="Y93" s="112">
        <f>'Quarterly data'!Z89</f>
        <v>0</v>
      </c>
      <c r="Z93" s="112">
        <f>'Quarterly data'!AA89</f>
        <v>0</v>
      </c>
      <c r="AA93" s="112">
        <f>'Quarterly data'!AB89</f>
        <v>0</v>
      </c>
      <c r="AB93" s="112">
        <f>'Quarterly data'!AC89</f>
        <v>0</v>
      </c>
      <c r="AC93" s="112">
        <f>'Quarterly data'!AD89</f>
        <v>0</v>
      </c>
      <c r="AD93" s="112">
        <f>'Quarterly data'!AE89</f>
        <v>0</v>
      </c>
      <c r="AE93" s="112">
        <f>'Quarterly data'!AF89</f>
        <v>0</v>
      </c>
      <c r="AF93" s="112">
        <f>'Quarterly data'!AG89</f>
        <v>0</v>
      </c>
      <c r="AG93" s="112">
        <f>'Quarterly data'!AH89</f>
        <v>0</v>
      </c>
      <c r="AH93" s="112">
        <f>'Quarterly data'!AI89</f>
        <v>0</v>
      </c>
      <c r="AI93" s="112">
        <f>'Quarterly data'!AJ89</f>
        <v>0</v>
      </c>
      <c r="AJ93" s="112">
        <f>'Quarterly data'!AK89</f>
        <v>0</v>
      </c>
      <c r="AK93" s="112">
        <f>'Quarterly data'!AL89</f>
        <v>0</v>
      </c>
      <c r="AL93" s="112">
        <f>'Quarterly data'!AM89</f>
        <v>0</v>
      </c>
      <c r="AM93" s="112">
        <f>'Quarterly data'!AN89</f>
        <v>0</v>
      </c>
      <c r="AN93" s="112">
        <f>'Quarterly data'!AO89</f>
        <v>0</v>
      </c>
      <c r="AO93" s="112">
        <f>'Quarterly data'!AP89</f>
        <v>0</v>
      </c>
      <c r="AP93" s="112">
        <f>'Quarterly data'!AQ89</f>
        <v>0</v>
      </c>
      <c r="AQ93" s="112">
        <f>'Quarterly data'!AR89</f>
        <v>0</v>
      </c>
      <c r="AR93" s="112">
        <f>'Quarterly data'!AS89</f>
        <v>0</v>
      </c>
      <c r="AS93" s="112">
        <f>'Quarterly data'!AT89</f>
        <v>0</v>
      </c>
      <c r="AT93" s="112">
        <f>'Quarterly data'!AU89</f>
        <v>-2</v>
      </c>
      <c r="AU93" s="112">
        <f>'Quarterly data'!AV89</f>
        <v>-2</v>
      </c>
      <c r="AV93" s="112">
        <f>'Quarterly data'!AW89</f>
        <v>-3</v>
      </c>
      <c r="AW93" s="112">
        <f>'Quarterly data'!AX89</f>
        <v>-3</v>
      </c>
      <c r="AX93" s="112">
        <f>'Quarterly data'!AY89</f>
        <v>-2</v>
      </c>
      <c r="AY93" s="112">
        <f>'Quarterly data'!AZ89</f>
        <v>-2</v>
      </c>
      <c r="AZ93" s="112">
        <f>'Quarterly data'!BA89</f>
        <v>-3</v>
      </c>
      <c r="BA93" s="112">
        <f>'Quarterly data'!BB89</f>
        <v>-3</v>
      </c>
      <c r="BB93" s="112">
        <f>'Quarterly data'!BC89</f>
        <v>-2</v>
      </c>
      <c r="BC93" s="112">
        <f>'Quarterly data'!BD89</f>
        <v>-2</v>
      </c>
      <c r="BD93" s="112">
        <f>'Quarterly data'!BE89</f>
        <v>-3</v>
      </c>
      <c r="BE93" s="112">
        <f>'Quarterly data'!BF89</f>
        <v>-3</v>
      </c>
      <c r="BF93" s="112">
        <f>'Quarterly data'!BG89</f>
        <v>-2</v>
      </c>
      <c r="BG93" s="112">
        <f>'Quarterly data'!BH89</f>
        <v>-3</v>
      </c>
      <c r="BH93" s="112">
        <f>'Quarterly data'!BI89</f>
        <v>-3</v>
      </c>
      <c r="BI93" s="112">
        <f>'Quarterly data'!BJ89</f>
        <v>-4</v>
      </c>
      <c r="BJ93" s="112">
        <f>'Quarterly data'!BK89</f>
        <v>-3</v>
      </c>
      <c r="BK93" s="112">
        <f>'Quarterly data'!BL89</f>
        <v>-3</v>
      </c>
      <c r="BL93" s="112">
        <f>'Quarterly data'!BM89</f>
        <v>-4</v>
      </c>
      <c r="BM93" s="112">
        <f>'Quarterly data'!BN89</f>
        <v>-4</v>
      </c>
      <c r="BN93" s="112">
        <f>'Quarterly data'!BO89</f>
        <v>-2</v>
      </c>
      <c r="BO93" s="112">
        <f>'Quarterly data'!BP89</f>
        <v>-2</v>
      </c>
      <c r="BP93" s="112">
        <f>'Quarterly data'!BQ89</f>
        <v>-8</v>
      </c>
      <c r="BQ93" s="112">
        <f>'Quarterly data'!BR89</f>
        <v>-4</v>
      </c>
      <c r="BR93" s="112">
        <f>'Quarterly data'!BS89</f>
        <v>-3</v>
      </c>
      <c r="BS93" s="112">
        <f>'Quarterly data'!BT89</f>
        <v>-5</v>
      </c>
      <c r="BT93" s="112">
        <f>'Quarterly data'!BU89</f>
        <v>-4</v>
      </c>
      <c r="BU93" s="112">
        <f>'Quarterly data'!BV89</f>
        <v>-6</v>
      </c>
      <c r="BV93" s="112">
        <f>'Quarterly data'!BW89</f>
        <v>-5</v>
      </c>
      <c r="BW93" s="112">
        <f>'Quarterly data'!BX89</f>
        <v>-9</v>
      </c>
      <c r="BX93" s="112">
        <f>'Quarterly data'!BY89</f>
        <v>-4</v>
      </c>
      <c r="BY93" s="112">
        <f>'Quarterly data'!BZ89</f>
        <v>-5</v>
      </c>
      <c r="BZ93" s="112">
        <f>'Quarterly data'!CA89</f>
        <v>-5</v>
      </c>
      <c r="CA93" s="112">
        <f>'Quarterly data'!CB89</f>
        <v>-12</v>
      </c>
      <c r="CB93" s="112">
        <f>'Quarterly data'!CC89</f>
        <v>-5</v>
      </c>
      <c r="CC93" s="112">
        <f>'Quarterly data'!CD89</f>
        <v>-5</v>
      </c>
      <c r="CD93" s="112">
        <f>'Quarterly data'!CE89</f>
        <v>-5</v>
      </c>
      <c r="CE93" s="112">
        <f>'Quarterly data'!CF89</f>
        <v>-10</v>
      </c>
      <c r="CF93" s="112">
        <f>'Quarterly data'!CG89</f>
        <v>-6</v>
      </c>
      <c r="CG93" s="112">
        <f>'Quarterly data'!CH89</f>
        <v>-5</v>
      </c>
      <c r="CH93" s="112">
        <f>'Quarterly data'!CI89</f>
        <v>-101</v>
      </c>
      <c r="CI93" s="112">
        <f>'Quarterly data'!CJ89</f>
        <v>-32</v>
      </c>
      <c r="CJ93" s="112">
        <f>'Quarterly data'!CK89</f>
        <v>-38</v>
      </c>
      <c r="CK93" s="112">
        <f>'Quarterly data'!CL89</f>
        <v>149</v>
      </c>
      <c r="CL93" s="112">
        <f>'Quarterly data'!CM89</f>
        <v>67</v>
      </c>
      <c r="CM93" s="112">
        <f>'Quarterly data'!CN89</f>
        <v>-14</v>
      </c>
      <c r="CN93" s="112">
        <f>'Quarterly data'!CO89</f>
        <v>12</v>
      </c>
      <c r="CO93" s="112">
        <f>'Quarterly data'!CP89</f>
        <v>21</v>
      </c>
      <c r="CP93" s="112">
        <f>'Quarterly data'!CQ89</f>
        <v>-99</v>
      </c>
      <c r="CQ93" s="112">
        <f>'Quarterly data'!CR89</f>
        <v>47</v>
      </c>
      <c r="CR93" s="112">
        <f>'Quarterly data'!CS89</f>
        <v>21</v>
      </c>
      <c r="CS93" s="112">
        <f>'Quarterly data'!CT89</f>
        <v>20</v>
      </c>
      <c r="CT93" s="112">
        <f>'Quarterly data'!CU89</f>
        <v>-41</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data'!C90</f>
        <v>0</v>
      </c>
      <c r="C94">
        <f>'Quarterly data'!D90</f>
        <v>0</v>
      </c>
      <c r="D94">
        <f>'Quarterly data'!E90</f>
        <v>0</v>
      </c>
      <c r="E94">
        <f>'Quarterly data'!F90</f>
        <v>0</v>
      </c>
      <c r="F94">
        <f>'Quarterly data'!G90</f>
        <v>0</v>
      </c>
      <c r="G94">
        <f>'Quarterly data'!H90</f>
        <v>0</v>
      </c>
      <c r="H94">
        <f>'Quarterly data'!I90</f>
        <v>0</v>
      </c>
      <c r="I94">
        <f>'Quarterly data'!J90</f>
        <v>0</v>
      </c>
      <c r="J94">
        <f>'Quarterly data'!K90</f>
        <v>0</v>
      </c>
      <c r="K94">
        <f>'Quarterly data'!L90</f>
        <v>0</v>
      </c>
      <c r="L94">
        <f>'Quarterly data'!M90</f>
        <v>0</v>
      </c>
      <c r="M94">
        <f>'Quarterly data'!N90</f>
        <v>0</v>
      </c>
      <c r="N94">
        <f>'Quarterly data'!O90</f>
        <v>0</v>
      </c>
      <c r="O94">
        <f>'Quarterly data'!P90</f>
        <v>0</v>
      </c>
      <c r="P94">
        <f>'Quarterly data'!Q90</f>
        <v>0</v>
      </c>
      <c r="Q94">
        <f>'Quarterly data'!R90</f>
        <v>0</v>
      </c>
      <c r="R94">
        <f>'Quarterly data'!S90</f>
        <v>0</v>
      </c>
      <c r="S94">
        <f>'Quarterly data'!T90</f>
        <v>0</v>
      </c>
      <c r="T94">
        <f>'Quarterly data'!U90</f>
        <v>0</v>
      </c>
      <c r="U94">
        <f>'Quarterly data'!V90</f>
        <v>0</v>
      </c>
      <c r="V94">
        <f>'Quarterly data'!W90</f>
        <v>0</v>
      </c>
      <c r="W94">
        <f>'Quarterly data'!X90</f>
        <v>0</v>
      </c>
      <c r="X94">
        <f>'Quarterly data'!Y90</f>
        <v>0</v>
      </c>
      <c r="Y94">
        <f>'Quarterly data'!Z90</f>
        <v>0</v>
      </c>
      <c r="Z94">
        <f>'Quarterly data'!AA90</f>
        <v>0</v>
      </c>
      <c r="AA94">
        <f>'Quarterly data'!AB90</f>
        <v>0</v>
      </c>
      <c r="AB94">
        <f>'Quarterly data'!AC90</f>
        <v>0</v>
      </c>
      <c r="AC94">
        <f>'Quarterly data'!AD90</f>
        <v>0</v>
      </c>
      <c r="AD94">
        <f>'Quarterly data'!AE90</f>
        <v>0</v>
      </c>
      <c r="AE94">
        <f>'Quarterly data'!AF90</f>
        <v>0</v>
      </c>
      <c r="AF94">
        <f>'Quarterly data'!AG90</f>
        <v>0</v>
      </c>
      <c r="AG94">
        <f>'Quarterly data'!AH90</f>
        <v>0</v>
      </c>
      <c r="AH94">
        <f>'Quarterly data'!AI90</f>
        <v>0</v>
      </c>
      <c r="AI94">
        <f>'Quarterly data'!AJ90</f>
        <v>0</v>
      </c>
      <c r="AJ94">
        <f>'Quarterly data'!AK90</f>
        <v>0</v>
      </c>
      <c r="AK94">
        <f>'Quarterly data'!AL90</f>
        <v>0</v>
      </c>
      <c r="AL94">
        <f>'Quarterly data'!AM90</f>
        <v>0</v>
      </c>
      <c r="AM94">
        <f>'Quarterly data'!AN90</f>
        <v>0</v>
      </c>
      <c r="AN94">
        <f>'Quarterly data'!AO90</f>
        <v>0</v>
      </c>
      <c r="AO94">
        <f>'Quarterly data'!AP90</f>
        <v>0</v>
      </c>
      <c r="AP94">
        <f>'Quarterly data'!AQ90</f>
        <v>0</v>
      </c>
      <c r="AQ94">
        <f>'Quarterly data'!AR90</f>
        <v>0</v>
      </c>
      <c r="AR94">
        <f>'Quarterly data'!AS90</f>
        <v>0</v>
      </c>
      <c r="AS94">
        <f>'Quarterly data'!AT90</f>
        <v>0</v>
      </c>
      <c r="AT94">
        <f>'Quarterly data'!AU90</f>
        <v>0</v>
      </c>
      <c r="AU94">
        <f>'Quarterly data'!AV90</f>
        <v>0</v>
      </c>
      <c r="AV94">
        <f>'Quarterly data'!AW90</f>
        <v>0</v>
      </c>
      <c r="AW94">
        <f>'Quarterly data'!AX90</f>
        <v>0</v>
      </c>
      <c r="AX94">
        <f>'Quarterly data'!AY90</f>
        <v>0</v>
      </c>
      <c r="AY94">
        <f>'Quarterly data'!AZ90</f>
        <v>0</v>
      </c>
      <c r="AZ94">
        <f>'Quarterly data'!BA90</f>
        <v>0</v>
      </c>
      <c r="BA94">
        <f>'Quarterly data'!BB90</f>
        <v>0</v>
      </c>
      <c r="BB94">
        <f>'Quarterly data'!BC90</f>
        <v>0</v>
      </c>
      <c r="BC94">
        <f>'Quarterly data'!BD90</f>
        <v>0</v>
      </c>
      <c r="BD94">
        <f>'Quarterly data'!BE90</f>
        <v>0</v>
      </c>
      <c r="BE94">
        <f>'Quarterly data'!BF90</f>
        <v>0</v>
      </c>
      <c r="BF94">
        <f>'Quarterly data'!BG90</f>
        <v>0</v>
      </c>
      <c r="BG94">
        <f>'Quarterly data'!BH90</f>
        <v>0</v>
      </c>
      <c r="BH94">
        <f>'Quarterly data'!BI90</f>
        <v>0</v>
      </c>
      <c r="BI94">
        <f>'Quarterly data'!BJ90</f>
        <v>0</v>
      </c>
      <c r="BJ94">
        <f>'Quarterly data'!BK90</f>
        <v>0</v>
      </c>
      <c r="BK94">
        <f>'Quarterly data'!BL90</f>
        <v>0</v>
      </c>
      <c r="BL94">
        <f>'Quarterly data'!BM90</f>
        <v>0</v>
      </c>
      <c r="BM94">
        <f>'Quarterly data'!BN90</f>
        <v>0</v>
      </c>
      <c r="BN94">
        <f>'Quarterly data'!BO90</f>
        <v>0</v>
      </c>
      <c r="BO94">
        <f>'Quarterly data'!BP90</f>
        <v>0</v>
      </c>
      <c r="BP94">
        <f>'Quarterly data'!BQ90</f>
        <v>0</v>
      </c>
      <c r="BQ94">
        <f>'Quarterly data'!BR90</f>
        <v>0</v>
      </c>
      <c r="BR94">
        <f>'Quarterly data'!BS90</f>
        <v>0</v>
      </c>
      <c r="BS94">
        <f>'Quarterly data'!BT90</f>
        <v>0</v>
      </c>
      <c r="BT94">
        <f>'Quarterly data'!BU90</f>
        <v>0</v>
      </c>
      <c r="BU94">
        <f>'Quarterly data'!BV90</f>
        <v>0</v>
      </c>
      <c r="BV94">
        <f>'Quarterly data'!BW90</f>
        <v>0</v>
      </c>
      <c r="BW94">
        <f>'Quarterly data'!BX90</f>
        <v>0</v>
      </c>
      <c r="BX94">
        <f>'Quarterly data'!BY90</f>
        <v>0</v>
      </c>
      <c r="BY94">
        <f>'Quarterly data'!BZ90</f>
        <v>0</v>
      </c>
      <c r="BZ94">
        <f>'Quarterly data'!CA90</f>
        <v>0</v>
      </c>
      <c r="CA94">
        <f>'Quarterly data'!CB90</f>
        <v>0</v>
      </c>
      <c r="CB94">
        <f>'Quarterly data'!CC90</f>
        <v>0</v>
      </c>
      <c r="CC94">
        <f>'Quarterly data'!CD90</f>
        <v>0</v>
      </c>
      <c r="CD94">
        <f>'Quarterly data'!CE90</f>
        <v>0</v>
      </c>
      <c r="CE94">
        <f>'Quarterly data'!CF90</f>
        <v>0</v>
      </c>
      <c r="CF94">
        <f>'Quarterly data'!CG90</f>
        <v>0</v>
      </c>
      <c r="CG94">
        <f>'Quarterly data'!CH90</f>
        <v>0</v>
      </c>
      <c r="CH94">
        <f>'Quarterly data'!CI90</f>
        <v>0</v>
      </c>
      <c r="CI94">
        <f>'Quarterly data'!CJ90</f>
        <v>0</v>
      </c>
      <c r="CJ94">
        <f>'Quarterly data'!CK90</f>
        <v>0</v>
      </c>
      <c r="CK94">
        <f>'Quarterly data'!CL90</f>
        <v>0</v>
      </c>
      <c r="CL94">
        <f>'Quarterly data'!CM90</f>
        <v>0</v>
      </c>
      <c r="CM94">
        <f>'Quarterly data'!CN90</f>
        <v>0</v>
      </c>
      <c r="CN94">
        <f>'Quarterly data'!CO90</f>
        <v>0</v>
      </c>
      <c r="CO94">
        <f>'Quarterly data'!CP90</f>
        <v>0</v>
      </c>
      <c r="CP94">
        <f>'Quarterly data'!CQ90</f>
        <v>0</v>
      </c>
      <c r="CQ94">
        <f>'Quarterly data'!CR90</f>
        <v>0</v>
      </c>
      <c r="CR94">
        <f>'Quarterly data'!CS90</f>
        <v>0</v>
      </c>
      <c r="CS94">
        <f>'Quarterly data'!CT90</f>
        <v>0</v>
      </c>
      <c r="CT94">
        <f>'Quarterly data'!CU90</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0</v>
      </c>
      <c r="DC94">
        <f>'Quarterly data'!DD127</f>
        <v>0</v>
      </c>
      <c r="DD94">
        <f>'Quarterly data'!DE127</f>
        <v>0</v>
      </c>
      <c r="DE94">
        <f>'Quarterly data'!DF127</f>
        <v>0</v>
      </c>
      <c r="DF94">
        <f>'Quarterly data'!DG127</f>
        <v>0</v>
      </c>
      <c r="DG94">
        <f>'Quarterly data'!DH127</f>
        <v>0</v>
      </c>
      <c r="DH94">
        <f>'Quarterly data'!DI127</f>
        <v>0</v>
      </c>
      <c r="DI94">
        <f>'Quarterly data'!DJ127</f>
        <v>0</v>
      </c>
      <c r="DJ94">
        <f>'Quarterly data'!DK127</f>
        <v>0</v>
      </c>
      <c r="DK94">
        <f>'Quarterly data'!DL127</f>
        <v>0</v>
      </c>
      <c r="DL94">
        <f>'Quarterly data'!DM127</f>
        <v>0</v>
      </c>
      <c r="DM94">
        <f>'Quarterly data'!DN127</f>
        <v>0</v>
      </c>
      <c r="DN94">
        <f>'Quarterly data'!DO127</f>
        <v>0</v>
      </c>
    </row>
    <row r="95" spans="1:118" ht="14.4">
      <c r="A95" s="233" t="s">
        <v>9</v>
      </c>
      <c r="B95" s="234">
        <f>'Quarterly data'!C91</f>
        <v>0</v>
      </c>
      <c r="C95" s="234">
        <f>'Quarterly data'!D91</f>
        <v>0</v>
      </c>
      <c r="D95" s="234">
        <f>'Quarterly data'!E91</f>
        <v>0</v>
      </c>
      <c r="E95" s="234">
        <f>'Quarterly data'!F91</f>
        <v>0</v>
      </c>
      <c r="F95" s="234">
        <f>'Quarterly data'!G91</f>
        <v>0</v>
      </c>
      <c r="G95" s="234">
        <f>'Quarterly data'!H91</f>
        <v>0</v>
      </c>
      <c r="H95" s="234">
        <f>'Quarterly data'!I91</f>
        <v>0</v>
      </c>
      <c r="I95" s="234">
        <f>'Quarterly data'!J91</f>
        <v>0</v>
      </c>
      <c r="J95" s="234">
        <f>'Quarterly data'!K91</f>
        <v>0</v>
      </c>
      <c r="K95" s="234">
        <f>'Quarterly data'!L91</f>
        <v>0</v>
      </c>
      <c r="L95" s="234">
        <f>'Quarterly data'!M91</f>
        <v>0</v>
      </c>
      <c r="M95" s="234">
        <f>'Quarterly data'!N91</f>
        <v>0</v>
      </c>
      <c r="N95" s="234">
        <f>'Quarterly data'!O91</f>
        <v>0</v>
      </c>
      <c r="O95" s="234">
        <f>'Quarterly data'!P91</f>
        <v>0</v>
      </c>
      <c r="P95" s="234">
        <f>'Quarterly data'!Q91</f>
        <v>0</v>
      </c>
      <c r="Q95" s="234">
        <f>'Quarterly data'!R91</f>
        <v>0</v>
      </c>
      <c r="R95" s="234">
        <f>'Quarterly data'!S91</f>
        <v>-71</v>
      </c>
      <c r="S95" s="234">
        <f>'Quarterly data'!T91</f>
        <v>-71</v>
      </c>
      <c r="T95" s="234">
        <f>'Quarterly data'!U91</f>
        <v>-71</v>
      </c>
      <c r="U95" s="234">
        <f>'Quarterly data'!V91</f>
        <v>-71</v>
      </c>
      <c r="V95" s="234">
        <f>'Quarterly data'!W91</f>
        <v>-96.5</v>
      </c>
      <c r="W95" s="234">
        <f>'Quarterly data'!X91</f>
        <v>-96.5</v>
      </c>
      <c r="X95" s="234">
        <f>'Quarterly data'!Y91</f>
        <v>-96.5</v>
      </c>
      <c r="Y95" s="234">
        <f>'Quarterly data'!Z91</f>
        <v>-96.5</v>
      </c>
      <c r="Z95" s="234">
        <f>'Quarterly data'!AA91</f>
        <v>-76.5</v>
      </c>
      <c r="AA95" s="234">
        <f>'Quarterly data'!AB91</f>
        <v>-76.5</v>
      </c>
      <c r="AB95" s="234">
        <f>'Quarterly data'!AC91</f>
        <v>-76.5</v>
      </c>
      <c r="AC95" s="234">
        <f>'Quarterly data'!AD91</f>
        <v>-76.5</v>
      </c>
      <c r="AD95" s="234">
        <f>'Quarterly data'!AE91</f>
        <v>-85.75</v>
      </c>
      <c r="AE95" s="234">
        <f>'Quarterly data'!AF91</f>
        <v>-85.75</v>
      </c>
      <c r="AF95" s="234">
        <f>'Quarterly data'!AG91</f>
        <v>-85.75</v>
      </c>
      <c r="AG95" s="234">
        <f>'Quarterly data'!AH91</f>
        <v>-85.75</v>
      </c>
      <c r="AH95" s="234">
        <f>'Quarterly data'!AI91</f>
        <v>-58.75</v>
      </c>
      <c r="AI95" s="234">
        <f>'Quarterly data'!AJ91</f>
        <v>-58.75</v>
      </c>
      <c r="AJ95" s="234">
        <f>'Quarterly data'!AK91</f>
        <v>-58.75</v>
      </c>
      <c r="AK95" s="234">
        <f>'Quarterly data'!AL91</f>
        <v>-58.75</v>
      </c>
      <c r="AL95" s="234">
        <f>'Quarterly data'!AM91</f>
        <v>-64.75</v>
      </c>
      <c r="AM95" s="234">
        <f>'Quarterly data'!AN91</f>
        <v>-64.75</v>
      </c>
      <c r="AN95" s="234">
        <f>'Quarterly data'!AO91</f>
        <v>-64.75</v>
      </c>
      <c r="AO95" s="234">
        <f>'Quarterly data'!AP91</f>
        <v>-64.75</v>
      </c>
      <c r="AP95" s="234">
        <f>'Quarterly data'!AQ91</f>
        <v>-73</v>
      </c>
      <c r="AQ95" s="234">
        <f>'Quarterly data'!AR91</f>
        <v>-73</v>
      </c>
      <c r="AR95" s="234">
        <f>'Quarterly data'!AS91</f>
        <v>-73</v>
      </c>
      <c r="AS95" s="234">
        <f>'Quarterly data'!AT91</f>
        <v>-73</v>
      </c>
      <c r="AT95" s="234">
        <f>'Quarterly data'!AU91</f>
        <v>-73</v>
      </c>
      <c r="AU95" s="234">
        <f>'Quarterly data'!AV91</f>
        <v>-95</v>
      </c>
      <c r="AV95" s="234">
        <f>'Quarterly data'!AW91</f>
        <v>-114</v>
      </c>
      <c r="AW95" s="234">
        <f>'Quarterly data'!AX91</f>
        <v>-121</v>
      </c>
      <c r="AX95" s="234">
        <f>'Quarterly data'!AY91</f>
        <v>-73</v>
      </c>
      <c r="AY95" s="234">
        <f>'Quarterly data'!AZ91</f>
        <v>-85</v>
      </c>
      <c r="AZ95" s="234">
        <f>'Quarterly data'!BA91</f>
        <v>-94</v>
      </c>
      <c r="BA95" s="234">
        <f>'Quarterly data'!BB91</f>
        <v>-101</v>
      </c>
      <c r="BB95" s="234">
        <f>'Quarterly data'!BC91</f>
        <v>-60</v>
      </c>
      <c r="BC95" s="234">
        <f>'Quarterly data'!BD91</f>
        <v>-90</v>
      </c>
      <c r="BD95" s="234">
        <f>'Quarterly data'!BE91</f>
        <v>-113</v>
      </c>
      <c r="BE95" s="234">
        <f>'Quarterly data'!BF91</f>
        <v>-125</v>
      </c>
      <c r="BF95" s="234">
        <f>'Quarterly data'!BG91</f>
        <v>-119</v>
      </c>
      <c r="BG95" s="234">
        <f>'Quarterly data'!BH91</f>
        <v>-140</v>
      </c>
      <c r="BH95" s="234">
        <f>'Quarterly data'!BI91</f>
        <v>-124</v>
      </c>
      <c r="BI95" s="234">
        <f>'Quarterly data'!BJ91</f>
        <v>-145</v>
      </c>
      <c r="BJ95" s="234">
        <f>'Quarterly data'!BK91</f>
        <v>-112</v>
      </c>
      <c r="BK95" s="234">
        <f>'Quarterly data'!BL91</f>
        <v>-115</v>
      </c>
      <c r="BL95" s="234">
        <f>'Quarterly data'!BM91</f>
        <v>-122</v>
      </c>
      <c r="BM95" s="234">
        <f>'Quarterly data'!BN91</f>
        <v>-169</v>
      </c>
      <c r="BN95" s="234">
        <f>'Quarterly data'!BO91</f>
        <v>-119</v>
      </c>
      <c r="BO95" s="234">
        <f>'Quarterly data'!BP91</f>
        <v>-147</v>
      </c>
      <c r="BP95" s="234">
        <f>'Quarterly data'!BQ91</f>
        <v>-149</v>
      </c>
      <c r="BQ95" s="234">
        <f>'Quarterly data'!BR91</f>
        <v>-170</v>
      </c>
      <c r="BR95" s="234">
        <f>'Quarterly data'!BS91</f>
        <v>-150</v>
      </c>
      <c r="BS95" s="234">
        <f>'Quarterly data'!BT91</f>
        <v>-187</v>
      </c>
      <c r="BT95" s="234">
        <f>'Quarterly data'!BU91</f>
        <v>-213</v>
      </c>
      <c r="BU95" s="234">
        <f>'Quarterly data'!BV91</f>
        <v>-195</v>
      </c>
      <c r="BV95" s="234">
        <f>'Quarterly data'!BW91</f>
        <v>-168</v>
      </c>
      <c r="BW95" s="234">
        <f>'Quarterly data'!BX91</f>
        <v>-164</v>
      </c>
      <c r="BX95" s="234">
        <f>'Quarterly data'!BY91</f>
        <v>-185</v>
      </c>
      <c r="BY95" s="234">
        <f>'Quarterly data'!BZ91</f>
        <v>-241</v>
      </c>
      <c r="BZ95" s="234">
        <f>'Quarterly data'!CA91</f>
        <v>-245</v>
      </c>
      <c r="CA95" s="234">
        <f>'Quarterly data'!CB91</f>
        <v>-220</v>
      </c>
      <c r="CB95" s="234">
        <f>'Quarterly data'!CC91</f>
        <v>-225</v>
      </c>
      <c r="CC95" s="234">
        <f>'Quarterly data'!CD91</f>
        <v>-229</v>
      </c>
      <c r="CD95" s="234">
        <f>'Quarterly data'!CE91</f>
        <v>-295</v>
      </c>
      <c r="CE95" s="234">
        <f>'Quarterly data'!CF91</f>
        <v>-306</v>
      </c>
      <c r="CF95" s="234">
        <f>'Quarterly data'!CG91</f>
        <v>-314</v>
      </c>
      <c r="CG95" s="234">
        <f>'Quarterly data'!CH91</f>
        <v>-340</v>
      </c>
      <c r="CH95" s="234">
        <f>'Quarterly data'!CI91</f>
        <v>-316</v>
      </c>
      <c r="CI95" s="234">
        <f>'Quarterly data'!CJ91</f>
        <v>-352</v>
      </c>
      <c r="CJ95" s="234">
        <f>'Quarterly data'!CK91</f>
        <v>-341</v>
      </c>
      <c r="CK95" s="234">
        <f>'Quarterly data'!CL91</f>
        <v>-300</v>
      </c>
      <c r="CL95" s="234">
        <f>'Quarterly data'!CM91</f>
        <v>-230</v>
      </c>
      <c r="CM95" s="234">
        <f>'Quarterly data'!CN91</f>
        <v>-224</v>
      </c>
      <c r="CN95" s="234">
        <f>'Quarterly data'!CO91</f>
        <v>-276</v>
      </c>
      <c r="CO95" s="234">
        <f>'Quarterly data'!CP91</f>
        <v>-240</v>
      </c>
      <c r="CP95" s="234">
        <f>'Quarterly data'!CQ91</f>
        <v>-277</v>
      </c>
      <c r="CQ95" s="234">
        <f>'Quarterly data'!CR91</f>
        <v>-211</v>
      </c>
      <c r="CR95" s="234">
        <f>'Quarterly data'!CS91</f>
        <v>-233</v>
      </c>
      <c r="CS95" s="234">
        <f>'Quarterly data'!CT91</f>
        <v>-293</v>
      </c>
      <c r="CT95" s="234">
        <f>'Quarterly data'!CU91</f>
        <v>-271</v>
      </c>
      <c r="CU95" s="234">
        <f>'Quarterly data'!CV129</f>
        <v>442</v>
      </c>
      <c r="CV95" s="234">
        <f>'Quarterly data'!CW129</f>
        <v>447</v>
      </c>
      <c r="CW95" s="234">
        <f>'Quarterly data'!CX129</f>
        <v>476</v>
      </c>
      <c r="CX95" s="234">
        <f>'Quarterly data'!CY129</f>
        <v>434</v>
      </c>
      <c r="CY95" s="234">
        <f>'Quarterly data'!CZ129</f>
        <v>403</v>
      </c>
      <c r="CZ95" s="234">
        <f>'Quarterly data'!DA129</f>
        <v>553</v>
      </c>
      <c r="DA95" s="234">
        <f>'Quarterly data'!DB129</f>
        <v>493</v>
      </c>
      <c r="DB95" s="234">
        <f>'Quarterly data'!DC129</f>
        <v>0</v>
      </c>
      <c r="DC95" s="234">
        <f>'Quarterly data'!DD129</f>
        <v>0</v>
      </c>
      <c r="DD95" s="234">
        <f>'Quarterly data'!DE129</f>
        <v>0</v>
      </c>
      <c r="DE95" s="234">
        <f>'Quarterly data'!DF129</f>
        <v>0</v>
      </c>
      <c r="DF95" s="234">
        <f>'Quarterly data'!DG129</f>
        <v>0</v>
      </c>
      <c r="DG95" s="234">
        <f>'Quarterly data'!DH129</f>
        <v>0</v>
      </c>
      <c r="DH95" s="234">
        <f>'Quarterly data'!DI129</f>
        <v>0</v>
      </c>
      <c r="DI95" s="234">
        <f>'Quarterly data'!DJ129</f>
        <v>0</v>
      </c>
      <c r="DJ95" s="234">
        <f>'Quarterly data'!DK129</f>
        <v>0</v>
      </c>
      <c r="DK95" s="234">
        <f>'Quarterly data'!DL129</f>
        <v>0</v>
      </c>
      <c r="DL95" s="234">
        <f>'Quarterly data'!DM129</f>
        <v>0</v>
      </c>
      <c r="DM95" s="234">
        <f>'Quarterly data'!DN129</f>
        <v>0</v>
      </c>
      <c r="DN95" s="234">
        <f>'Quarterly data'!DO129</f>
        <v>0</v>
      </c>
    </row>
    <row r="96" spans="1:118" ht="14.4">
      <c r="A96" s="107" t="s">
        <v>10</v>
      </c>
      <c r="B96" s="112">
        <f>'Quarterly data'!C92</f>
        <v>0</v>
      </c>
      <c r="C96" s="112">
        <f>'Quarterly data'!D92</f>
        <v>0</v>
      </c>
      <c r="D96" s="112">
        <f>'Quarterly data'!E92</f>
        <v>0</v>
      </c>
      <c r="E96" s="112">
        <f>'Quarterly data'!F92</f>
        <v>0</v>
      </c>
      <c r="F96" s="112">
        <f>'Quarterly data'!G92</f>
        <v>0</v>
      </c>
      <c r="G96" s="112">
        <f>'Quarterly data'!H92</f>
        <v>0</v>
      </c>
      <c r="H96" s="112">
        <f>'Quarterly data'!I92</f>
        <v>0</v>
      </c>
      <c r="I96" s="112">
        <f>'Quarterly data'!J92</f>
        <v>0</v>
      </c>
      <c r="J96" s="112">
        <f>'Quarterly data'!K92</f>
        <v>0</v>
      </c>
      <c r="K96" s="112">
        <f>'Quarterly data'!L92</f>
        <v>0</v>
      </c>
      <c r="L96" s="112">
        <f>'Quarterly data'!M92</f>
        <v>0</v>
      </c>
      <c r="M96" s="112">
        <f>'Quarterly data'!N92</f>
        <v>0</v>
      </c>
      <c r="N96" s="112">
        <f>'Quarterly data'!O92</f>
        <v>0</v>
      </c>
      <c r="O96" s="112">
        <f>'Quarterly data'!P92</f>
        <v>0</v>
      </c>
      <c r="P96" s="112">
        <f>'Quarterly data'!Q92</f>
        <v>0</v>
      </c>
      <c r="Q96" s="112">
        <f>'Quarterly data'!R92</f>
        <v>0</v>
      </c>
      <c r="R96" s="112">
        <f>'Quarterly data'!S92</f>
        <v>33</v>
      </c>
      <c r="S96" s="112">
        <f>'Quarterly data'!T92</f>
        <v>33</v>
      </c>
      <c r="T96" s="112">
        <f>'Quarterly data'!U92</f>
        <v>33</v>
      </c>
      <c r="U96" s="112">
        <f>'Quarterly data'!V92</f>
        <v>33</v>
      </c>
      <c r="V96" s="112">
        <f>'Quarterly data'!W92</f>
        <v>33.25</v>
      </c>
      <c r="W96" s="112">
        <f>'Quarterly data'!X92</f>
        <v>33.25</v>
      </c>
      <c r="X96" s="112">
        <f>'Quarterly data'!Y92</f>
        <v>33.25</v>
      </c>
      <c r="Y96" s="112">
        <f>'Quarterly data'!Z92</f>
        <v>33.25</v>
      </c>
      <c r="Z96" s="112">
        <f>'Quarterly data'!AA92</f>
        <v>46.5</v>
      </c>
      <c r="AA96" s="112">
        <f>'Quarterly data'!AB92</f>
        <v>46.5</v>
      </c>
      <c r="AB96" s="112">
        <f>'Quarterly data'!AC92</f>
        <v>46.5</v>
      </c>
      <c r="AC96" s="112">
        <f>'Quarterly data'!AD92</f>
        <v>46.5</v>
      </c>
      <c r="AD96" s="112">
        <f>'Quarterly data'!AE92</f>
        <v>48.75</v>
      </c>
      <c r="AE96" s="112">
        <f>'Quarterly data'!AF92</f>
        <v>48.75</v>
      </c>
      <c r="AF96" s="112">
        <f>'Quarterly data'!AG92</f>
        <v>48.75</v>
      </c>
      <c r="AG96" s="112">
        <f>'Quarterly data'!AH92</f>
        <v>48.75</v>
      </c>
      <c r="AH96" s="112">
        <f>'Quarterly data'!AI92</f>
        <v>58.75</v>
      </c>
      <c r="AI96" s="112">
        <f>'Quarterly data'!AJ92</f>
        <v>58.75</v>
      </c>
      <c r="AJ96" s="112">
        <f>'Quarterly data'!AK92</f>
        <v>58.75</v>
      </c>
      <c r="AK96" s="112">
        <f>'Quarterly data'!AL92</f>
        <v>58.75</v>
      </c>
      <c r="AL96" s="112">
        <f>'Quarterly data'!AM92</f>
        <v>77.5</v>
      </c>
      <c r="AM96" s="112">
        <f>'Quarterly data'!AN92</f>
        <v>77.5</v>
      </c>
      <c r="AN96" s="112">
        <f>'Quarterly data'!AO92</f>
        <v>77.5</v>
      </c>
      <c r="AO96" s="112">
        <f>'Quarterly data'!AP92</f>
        <v>77.5</v>
      </c>
      <c r="AP96" s="112">
        <f>'Quarterly data'!AQ92</f>
        <v>86</v>
      </c>
      <c r="AQ96" s="112">
        <f>'Quarterly data'!AR92</f>
        <v>86</v>
      </c>
      <c r="AR96" s="112">
        <f>'Quarterly data'!AS92</f>
        <v>86</v>
      </c>
      <c r="AS96" s="112">
        <f>'Quarterly data'!AT92</f>
        <v>86</v>
      </c>
      <c r="AT96" s="112">
        <f>'Quarterly data'!AU92</f>
        <v>97</v>
      </c>
      <c r="AU96" s="112">
        <f>'Quarterly data'!AV92</f>
        <v>116</v>
      </c>
      <c r="AV96" s="112">
        <f>'Quarterly data'!AW92</f>
        <v>92</v>
      </c>
      <c r="AW96" s="112">
        <f>'Quarterly data'!AX92</f>
        <v>95</v>
      </c>
      <c r="AX96" s="112">
        <f>'Quarterly data'!AY92</f>
        <v>144</v>
      </c>
      <c r="AY96" s="112">
        <f>'Quarterly data'!AZ92</f>
        <v>151</v>
      </c>
      <c r="AZ96" s="112">
        <f>'Quarterly data'!BA92</f>
        <v>139</v>
      </c>
      <c r="BA96" s="112">
        <f>'Quarterly data'!BB92</f>
        <v>141</v>
      </c>
      <c r="BB96" s="112">
        <f>'Quarterly data'!BC92</f>
        <v>136</v>
      </c>
      <c r="BC96" s="112">
        <f>'Quarterly data'!BD92</f>
        <v>141</v>
      </c>
      <c r="BD96" s="112">
        <f>'Quarterly data'!BE92</f>
        <v>116</v>
      </c>
      <c r="BE96" s="112">
        <f>'Quarterly data'!BF92</f>
        <v>116</v>
      </c>
      <c r="BF96" s="112">
        <f>'Quarterly data'!BG92</f>
        <v>131</v>
      </c>
      <c r="BG96" s="112">
        <f>'Quarterly data'!BH92</f>
        <v>125</v>
      </c>
      <c r="BH96" s="112">
        <f>'Quarterly data'!BI92</f>
        <v>123</v>
      </c>
      <c r="BI96" s="112">
        <f>'Quarterly data'!BJ92</f>
        <v>114</v>
      </c>
      <c r="BJ96" s="112">
        <f>'Quarterly data'!BK92</f>
        <v>129</v>
      </c>
      <c r="BK96" s="112">
        <f>'Quarterly data'!BL92</f>
        <v>137</v>
      </c>
      <c r="BL96" s="112">
        <f>'Quarterly data'!BM92</f>
        <v>140</v>
      </c>
      <c r="BM96" s="112">
        <f>'Quarterly data'!BN92</f>
        <v>128</v>
      </c>
      <c r="BN96" s="112">
        <f>'Quarterly data'!BO92</f>
        <v>171</v>
      </c>
      <c r="BO96" s="112">
        <f>'Quarterly data'!BP92</f>
        <v>148</v>
      </c>
      <c r="BP96" s="112">
        <f>'Quarterly data'!BQ92</f>
        <v>175</v>
      </c>
      <c r="BQ96" s="112">
        <f>'Quarterly data'!BR92</f>
        <v>167</v>
      </c>
      <c r="BR96" s="112">
        <f>'Quarterly data'!BS92</f>
        <v>188</v>
      </c>
      <c r="BS96" s="112">
        <f>'Quarterly data'!BT92</f>
        <v>166</v>
      </c>
      <c r="BT96" s="112">
        <f>'Quarterly data'!BU92</f>
        <v>186</v>
      </c>
      <c r="BU96" s="112">
        <f>'Quarterly data'!BV92</f>
        <v>180</v>
      </c>
      <c r="BV96" s="112">
        <f>'Quarterly data'!BW92</f>
        <v>192</v>
      </c>
      <c r="BW96" s="112">
        <f>'Quarterly data'!BX92</f>
        <v>235</v>
      </c>
      <c r="BX96" s="112">
        <f>'Quarterly data'!BY92</f>
        <v>226</v>
      </c>
      <c r="BY96" s="112">
        <f>'Quarterly data'!BZ92</f>
        <v>203</v>
      </c>
      <c r="BZ96" s="112">
        <f>'Quarterly data'!CA92</f>
        <v>214</v>
      </c>
      <c r="CA96" s="112">
        <f>'Quarterly data'!CB92</f>
        <v>223</v>
      </c>
      <c r="CB96" s="112">
        <f>'Quarterly data'!CC92</f>
        <v>242</v>
      </c>
      <c r="CC96" s="112">
        <f>'Quarterly data'!CD92</f>
        <v>239</v>
      </c>
      <c r="CD96" s="112">
        <f>'Quarterly data'!CE92</f>
        <v>241</v>
      </c>
      <c r="CE96" s="112">
        <f>'Quarterly data'!CF92</f>
        <v>243</v>
      </c>
      <c r="CF96" s="112">
        <f>'Quarterly data'!CG92</f>
        <v>246</v>
      </c>
      <c r="CG96" s="112">
        <f>'Quarterly data'!CH92</f>
        <v>246</v>
      </c>
      <c r="CH96" s="112">
        <f>'Quarterly data'!CI92</f>
        <v>259</v>
      </c>
      <c r="CI96" s="112">
        <f>'Quarterly data'!CJ92</f>
        <v>248</v>
      </c>
      <c r="CJ96" s="112">
        <f>'Quarterly data'!CK92</f>
        <v>309</v>
      </c>
      <c r="CK96" s="112">
        <f>'Quarterly data'!CL92</f>
        <v>286</v>
      </c>
      <c r="CL96" s="112">
        <f>'Quarterly data'!CM92</f>
        <v>361</v>
      </c>
      <c r="CM96" s="112">
        <f>'Quarterly data'!CN92</f>
        <v>388</v>
      </c>
      <c r="CN96" s="112">
        <f>'Quarterly data'!CO92</f>
        <v>402</v>
      </c>
      <c r="CO96" s="112">
        <f>'Quarterly data'!CP92</f>
        <v>429</v>
      </c>
      <c r="CP96" s="112">
        <f>'Quarterly data'!CQ92</f>
        <v>396</v>
      </c>
      <c r="CQ96" s="112">
        <f>'Quarterly data'!CR92</f>
        <v>414</v>
      </c>
      <c r="CR96" s="112">
        <f>'Quarterly data'!CS92</f>
        <v>489</v>
      </c>
      <c r="CS96" s="112">
        <f>'Quarterly data'!CT92</f>
        <v>443</v>
      </c>
      <c r="CT96" s="112">
        <f>'Quarterly data'!CU92</f>
        <v>431</v>
      </c>
      <c r="CU96" s="112">
        <f>'Quarterly data'!CV130</f>
        <v>38</v>
      </c>
      <c r="CV96" s="112">
        <f>'Quarterly data'!CW130</f>
        <v>30</v>
      </c>
      <c r="CW96" s="112">
        <f>'Quarterly data'!CX130</f>
        <v>21</v>
      </c>
      <c r="CX96" s="112">
        <f>'Quarterly data'!CY130</f>
        <v>31</v>
      </c>
      <c r="CY96" s="112">
        <f>'Quarterly data'!CZ130</f>
        <v>24</v>
      </c>
      <c r="CZ96" s="112">
        <f>'Quarterly data'!DA130</f>
        <v>35</v>
      </c>
      <c r="DA96" s="112">
        <f>'Quarterly data'!DB130</f>
        <v>33</v>
      </c>
      <c r="DB96" s="112">
        <f>'Quarterly data'!DC130</f>
        <v>0</v>
      </c>
      <c r="DC96" s="112">
        <f>'Quarterly data'!DD130</f>
        <v>0</v>
      </c>
      <c r="DD96" s="112">
        <f>'Quarterly data'!DE130</f>
        <v>0</v>
      </c>
      <c r="DE96" s="112">
        <f>'Quarterly data'!DF130</f>
        <v>0</v>
      </c>
      <c r="DF96" s="112">
        <f>'Quarterly data'!DG130</f>
        <v>0</v>
      </c>
      <c r="DG96" s="112">
        <f>'Quarterly data'!DH130</f>
        <v>0</v>
      </c>
      <c r="DH96" s="112">
        <f>'Quarterly data'!DI130</f>
        <v>0</v>
      </c>
      <c r="DI96" s="112">
        <f>'Quarterly data'!DJ130</f>
        <v>0</v>
      </c>
      <c r="DJ96" s="112">
        <f>'Quarterly data'!DK130</f>
        <v>0</v>
      </c>
      <c r="DK96" s="112">
        <f>'Quarterly data'!DL130</f>
        <v>0</v>
      </c>
      <c r="DL96" s="112">
        <f>'Quarterly data'!DM130</f>
        <v>0</v>
      </c>
      <c r="DM96" s="112">
        <f>'Quarterly data'!DN130</f>
        <v>0</v>
      </c>
      <c r="DN96" s="112">
        <f>'Quarterly data'!DO130</f>
        <v>0</v>
      </c>
    </row>
    <row r="97" spans="1:178" ht="14.4">
      <c r="A97" s="106" t="s">
        <v>11</v>
      </c>
      <c r="B97" s="112">
        <f>'Quarterly data'!C93</f>
        <v>0</v>
      </c>
      <c r="C97" s="112">
        <f>'Quarterly data'!D93</f>
        <v>0</v>
      </c>
      <c r="D97" s="112">
        <f>'Quarterly data'!E93</f>
        <v>0</v>
      </c>
      <c r="E97" s="112">
        <f>'Quarterly data'!F93</f>
        <v>0</v>
      </c>
      <c r="F97" s="112">
        <f>'Quarterly data'!G93</f>
        <v>0</v>
      </c>
      <c r="G97" s="112">
        <f>'Quarterly data'!H93</f>
        <v>0</v>
      </c>
      <c r="H97" s="112">
        <f>'Quarterly data'!I93</f>
        <v>0</v>
      </c>
      <c r="I97" s="112">
        <f>'Quarterly data'!J93</f>
        <v>0</v>
      </c>
      <c r="J97" s="112">
        <f>'Quarterly data'!K93</f>
        <v>0</v>
      </c>
      <c r="K97" s="112">
        <f>'Quarterly data'!L93</f>
        <v>0</v>
      </c>
      <c r="L97" s="112">
        <f>'Quarterly data'!M93</f>
        <v>0</v>
      </c>
      <c r="M97" s="112">
        <f>'Quarterly data'!N93</f>
        <v>0</v>
      </c>
      <c r="N97" s="112">
        <f>'Quarterly data'!O93</f>
        <v>0</v>
      </c>
      <c r="O97" s="112">
        <f>'Quarterly data'!P93</f>
        <v>0</v>
      </c>
      <c r="P97" s="112">
        <f>'Quarterly data'!Q93</f>
        <v>0</v>
      </c>
      <c r="Q97" s="112">
        <f>'Quarterly data'!R93</f>
        <v>0</v>
      </c>
      <c r="R97" s="112">
        <f>'Quarterly data'!S93</f>
        <v>20.25</v>
      </c>
      <c r="S97" s="112">
        <f>'Quarterly data'!T93</f>
        <v>20.25</v>
      </c>
      <c r="T97" s="112">
        <f>'Quarterly data'!U93</f>
        <v>20.25</v>
      </c>
      <c r="U97" s="112">
        <f>'Quarterly data'!V93</f>
        <v>20.25</v>
      </c>
      <c r="V97" s="112">
        <f>'Quarterly data'!W93</f>
        <v>21.5</v>
      </c>
      <c r="W97" s="112">
        <f>'Quarterly data'!X93</f>
        <v>21.5</v>
      </c>
      <c r="X97" s="112">
        <f>'Quarterly data'!Y93</f>
        <v>21.5</v>
      </c>
      <c r="Y97" s="112">
        <f>'Quarterly data'!Z93</f>
        <v>21.5</v>
      </c>
      <c r="Z97" s="112">
        <f>'Quarterly data'!AA93</f>
        <v>30.75</v>
      </c>
      <c r="AA97" s="112">
        <f>'Quarterly data'!AB93</f>
        <v>30.75</v>
      </c>
      <c r="AB97" s="112">
        <f>'Quarterly data'!AC93</f>
        <v>30.75</v>
      </c>
      <c r="AC97" s="112">
        <f>'Quarterly data'!AD93</f>
        <v>30.75</v>
      </c>
      <c r="AD97" s="112">
        <f>'Quarterly data'!AE93</f>
        <v>30.5</v>
      </c>
      <c r="AE97" s="112">
        <f>'Quarterly data'!AF93</f>
        <v>30.5</v>
      </c>
      <c r="AF97" s="112">
        <f>'Quarterly data'!AG93</f>
        <v>30.5</v>
      </c>
      <c r="AG97" s="112">
        <f>'Quarterly data'!AH93</f>
        <v>30.5</v>
      </c>
      <c r="AH97" s="112">
        <f>'Quarterly data'!AI93</f>
        <v>25</v>
      </c>
      <c r="AI97" s="112">
        <f>'Quarterly data'!AJ93</f>
        <v>25</v>
      </c>
      <c r="AJ97" s="112">
        <f>'Quarterly data'!AK93</f>
        <v>25</v>
      </c>
      <c r="AK97" s="112">
        <f>'Quarterly data'!AL93</f>
        <v>25</v>
      </c>
      <c r="AL97" s="112">
        <f>'Quarterly data'!AM93</f>
        <v>30</v>
      </c>
      <c r="AM97" s="112">
        <f>'Quarterly data'!AN93</f>
        <v>30</v>
      </c>
      <c r="AN97" s="112">
        <f>'Quarterly data'!AO93</f>
        <v>30</v>
      </c>
      <c r="AO97" s="112">
        <f>'Quarterly data'!AP93</f>
        <v>30</v>
      </c>
      <c r="AP97" s="112">
        <f>'Quarterly data'!AQ93</f>
        <v>32.75</v>
      </c>
      <c r="AQ97" s="112">
        <f>'Quarterly data'!AR93</f>
        <v>32.75</v>
      </c>
      <c r="AR97" s="112">
        <f>'Quarterly data'!AS93</f>
        <v>32.75</v>
      </c>
      <c r="AS97" s="112">
        <f>'Quarterly data'!AT93</f>
        <v>32.75</v>
      </c>
      <c r="AT97" s="112">
        <f>'Quarterly data'!AU93</f>
        <v>23</v>
      </c>
      <c r="AU97" s="112">
        <f>'Quarterly data'!AV93</f>
        <v>43</v>
      </c>
      <c r="AV97" s="112">
        <f>'Quarterly data'!AW93</f>
        <v>27</v>
      </c>
      <c r="AW97" s="112">
        <f>'Quarterly data'!AX93</f>
        <v>29</v>
      </c>
      <c r="AX97" s="112">
        <f>'Quarterly data'!AY93</f>
        <v>32</v>
      </c>
      <c r="AY97" s="112">
        <f>'Quarterly data'!AZ93</f>
        <v>39</v>
      </c>
      <c r="AZ97" s="112">
        <f>'Quarterly data'!BA93</f>
        <v>35</v>
      </c>
      <c r="BA97" s="112">
        <f>'Quarterly data'!BB93</f>
        <v>36</v>
      </c>
      <c r="BB97" s="112">
        <f>'Quarterly data'!BC93</f>
        <v>45</v>
      </c>
      <c r="BC97" s="112">
        <f>'Quarterly data'!BD93</f>
        <v>53</v>
      </c>
      <c r="BD97" s="112">
        <f>'Quarterly data'!BE93</f>
        <v>40</v>
      </c>
      <c r="BE97" s="112">
        <f>'Quarterly data'!BF93</f>
        <v>40</v>
      </c>
      <c r="BF97" s="112">
        <f>'Quarterly data'!BG93</f>
        <v>34</v>
      </c>
      <c r="BG97" s="112">
        <f>'Quarterly data'!BH93</f>
        <v>32</v>
      </c>
      <c r="BH97" s="112">
        <f>'Quarterly data'!BI93</f>
        <v>35</v>
      </c>
      <c r="BI97" s="112">
        <f>'Quarterly data'!BJ93</f>
        <v>29</v>
      </c>
      <c r="BJ97" s="112">
        <f>'Quarterly data'!BK93</f>
        <v>36</v>
      </c>
      <c r="BK97" s="112">
        <f>'Quarterly data'!BL93</f>
        <v>44</v>
      </c>
      <c r="BL97" s="112">
        <f>'Quarterly data'!BM93</f>
        <v>49</v>
      </c>
      <c r="BM97" s="112">
        <f>'Quarterly data'!BN93</f>
        <v>38</v>
      </c>
      <c r="BN97" s="112">
        <f>'Quarterly data'!BO93</f>
        <v>69</v>
      </c>
      <c r="BO97" s="112">
        <f>'Quarterly data'!BP93</f>
        <v>53</v>
      </c>
      <c r="BP97" s="112">
        <f>'Quarterly data'!BQ93</f>
        <v>78</v>
      </c>
      <c r="BQ97" s="112">
        <f>'Quarterly data'!BR93</f>
        <v>71</v>
      </c>
      <c r="BR97" s="112">
        <f>'Quarterly data'!BS93</f>
        <v>89</v>
      </c>
      <c r="BS97" s="112">
        <f>'Quarterly data'!BT93</f>
        <v>73</v>
      </c>
      <c r="BT97" s="112">
        <f>'Quarterly data'!BU93</f>
        <v>89</v>
      </c>
      <c r="BU97" s="112">
        <f>'Quarterly data'!BV93</f>
        <v>82</v>
      </c>
      <c r="BV97" s="112">
        <f>'Quarterly data'!BW93</f>
        <v>86</v>
      </c>
      <c r="BW97" s="112">
        <f>'Quarterly data'!BX93</f>
        <v>121</v>
      </c>
      <c r="BX97" s="112">
        <f>'Quarterly data'!BY93</f>
        <v>113</v>
      </c>
      <c r="BY97" s="112">
        <f>'Quarterly data'!BZ93</f>
        <v>94</v>
      </c>
      <c r="BZ97" s="112">
        <f>'Quarterly data'!CA93</f>
        <v>81</v>
      </c>
      <c r="CA97" s="112">
        <f>'Quarterly data'!CB93</f>
        <v>88</v>
      </c>
      <c r="CB97" s="112">
        <f>'Quarterly data'!CC93</f>
        <v>104</v>
      </c>
      <c r="CC97" s="112">
        <f>'Quarterly data'!CD93</f>
        <v>101</v>
      </c>
      <c r="CD97" s="112">
        <f>'Quarterly data'!CE93</f>
        <v>90</v>
      </c>
      <c r="CE97" s="112">
        <f>'Quarterly data'!CF93</f>
        <v>92</v>
      </c>
      <c r="CF97" s="112">
        <f>'Quarterly data'!CG93</f>
        <v>93</v>
      </c>
      <c r="CG97" s="112">
        <f>'Quarterly data'!CH93</f>
        <v>93</v>
      </c>
      <c r="CH97" s="112">
        <f>'Quarterly data'!CI93</f>
        <v>89</v>
      </c>
      <c r="CI97" s="112">
        <f>'Quarterly data'!CJ93</f>
        <v>95</v>
      </c>
      <c r="CJ97" s="112">
        <f>'Quarterly data'!CK93</f>
        <v>111</v>
      </c>
      <c r="CK97" s="112">
        <f>'Quarterly data'!CL93</f>
        <v>111</v>
      </c>
      <c r="CL97" s="112">
        <f>'Quarterly data'!CM93</f>
        <v>192</v>
      </c>
      <c r="CM97" s="112">
        <f>'Quarterly data'!CN93</f>
        <v>211</v>
      </c>
      <c r="CN97" s="112">
        <f>'Quarterly data'!CO93</f>
        <v>222</v>
      </c>
      <c r="CO97" s="112">
        <f>'Quarterly data'!CP93</f>
        <v>228</v>
      </c>
      <c r="CP97" s="112">
        <f>'Quarterly data'!CQ93</f>
        <v>236</v>
      </c>
      <c r="CQ97" s="112">
        <f>'Quarterly data'!CR93</f>
        <v>241</v>
      </c>
      <c r="CR97" s="112">
        <f>'Quarterly data'!CS93</f>
        <v>241</v>
      </c>
      <c r="CS97" s="112">
        <f>'Quarterly data'!CT93</f>
        <v>239</v>
      </c>
      <c r="CT97" s="112">
        <f>'Quarterly data'!CU93</f>
        <v>232</v>
      </c>
      <c r="CU97" s="112">
        <f>'Quarterly data'!CV131</f>
        <v>196</v>
      </c>
      <c r="CV97" s="112">
        <f>'Quarterly data'!CW131</f>
        <v>200</v>
      </c>
      <c r="CW97" s="112">
        <f>'Quarterly data'!CX131</f>
        <v>217</v>
      </c>
      <c r="CX97" s="112">
        <f>'Quarterly data'!CY131</f>
        <v>200</v>
      </c>
      <c r="CY97" s="112">
        <f>'Quarterly data'!CZ131</f>
        <v>199</v>
      </c>
      <c r="CZ97" s="112">
        <f>'Quarterly data'!DA131</f>
        <v>255</v>
      </c>
      <c r="DA97" s="112">
        <f>'Quarterly data'!DB131</f>
        <v>223</v>
      </c>
      <c r="DB97" s="112">
        <f>'Quarterly data'!DC131</f>
        <v>0</v>
      </c>
      <c r="DC97" s="112">
        <f>'Quarterly data'!DD131</f>
        <v>0</v>
      </c>
      <c r="DD97" s="112">
        <f>'Quarterly data'!DE131</f>
        <v>0</v>
      </c>
      <c r="DE97" s="112">
        <f>'Quarterly data'!DF131</f>
        <v>0</v>
      </c>
      <c r="DF97" s="112">
        <f>'Quarterly data'!DG131</f>
        <v>0</v>
      </c>
      <c r="DG97" s="112">
        <f>'Quarterly data'!DH131</f>
        <v>0</v>
      </c>
      <c r="DH97" s="112">
        <f>'Quarterly data'!DI131</f>
        <v>0</v>
      </c>
      <c r="DI97" s="112">
        <f>'Quarterly data'!DJ131</f>
        <v>0</v>
      </c>
      <c r="DJ97" s="112">
        <f>'Quarterly data'!DK131</f>
        <v>0</v>
      </c>
      <c r="DK97" s="112">
        <f>'Quarterly data'!DL131</f>
        <v>0</v>
      </c>
      <c r="DL97" s="112">
        <f>'Quarterly data'!DM131</f>
        <v>0</v>
      </c>
      <c r="DM97" s="112">
        <f>'Quarterly data'!DN131</f>
        <v>0</v>
      </c>
      <c r="DN97" s="112">
        <f>'Quarterly data'!DO131</f>
        <v>0</v>
      </c>
    </row>
    <row r="98" spans="1:178" ht="14.4">
      <c r="A98" s="106" t="s">
        <v>12</v>
      </c>
      <c r="B98" s="112">
        <f>'Quarterly data'!C94</f>
        <v>0</v>
      </c>
      <c r="C98" s="112">
        <f>'Quarterly data'!D94</f>
        <v>0</v>
      </c>
      <c r="D98" s="112">
        <f>'Quarterly data'!E94</f>
        <v>0</v>
      </c>
      <c r="E98" s="112">
        <f>'Quarterly data'!F94</f>
        <v>0</v>
      </c>
      <c r="F98" s="112">
        <f>'Quarterly data'!G94</f>
        <v>0</v>
      </c>
      <c r="G98" s="112">
        <f>'Quarterly data'!H94</f>
        <v>0</v>
      </c>
      <c r="H98" s="112">
        <f>'Quarterly data'!I94</f>
        <v>0</v>
      </c>
      <c r="I98" s="112">
        <f>'Quarterly data'!J94</f>
        <v>0</v>
      </c>
      <c r="J98" s="112">
        <f>'Quarterly data'!K94</f>
        <v>0</v>
      </c>
      <c r="K98" s="112">
        <f>'Quarterly data'!L94</f>
        <v>0</v>
      </c>
      <c r="L98" s="112">
        <f>'Quarterly data'!M94</f>
        <v>0</v>
      </c>
      <c r="M98" s="112">
        <f>'Quarterly data'!N94</f>
        <v>0</v>
      </c>
      <c r="N98" s="112">
        <f>'Quarterly data'!O94</f>
        <v>0</v>
      </c>
      <c r="O98" s="112">
        <f>'Quarterly data'!P94</f>
        <v>0</v>
      </c>
      <c r="P98" s="112">
        <f>'Quarterly data'!Q94</f>
        <v>0</v>
      </c>
      <c r="Q98" s="112">
        <f>'Quarterly data'!R94</f>
        <v>0</v>
      </c>
      <c r="R98" s="112">
        <f>'Quarterly data'!S94</f>
        <v>13</v>
      </c>
      <c r="S98" s="112">
        <f>'Quarterly data'!T94</f>
        <v>13</v>
      </c>
      <c r="T98" s="112">
        <f>'Quarterly data'!U94</f>
        <v>13</v>
      </c>
      <c r="U98" s="112">
        <f>'Quarterly data'!V94</f>
        <v>13</v>
      </c>
      <c r="V98" s="112">
        <f>'Quarterly data'!W94</f>
        <v>11.75</v>
      </c>
      <c r="W98" s="112">
        <f>'Quarterly data'!X94</f>
        <v>11.75</v>
      </c>
      <c r="X98" s="112">
        <f>'Quarterly data'!Y94</f>
        <v>11.75</v>
      </c>
      <c r="Y98" s="112">
        <f>'Quarterly data'!Z94</f>
        <v>11.75</v>
      </c>
      <c r="Z98" s="112">
        <f>'Quarterly data'!AA94</f>
        <v>15.75</v>
      </c>
      <c r="AA98" s="112">
        <f>'Quarterly data'!AB94</f>
        <v>15.75</v>
      </c>
      <c r="AB98" s="112">
        <f>'Quarterly data'!AC94</f>
        <v>15.75</v>
      </c>
      <c r="AC98" s="112">
        <f>'Quarterly data'!AD94</f>
        <v>15.75</v>
      </c>
      <c r="AD98" s="112">
        <f>'Quarterly data'!AE94</f>
        <v>18.25</v>
      </c>
      <c r="AE98" s="112">
        <f>'Quarterly data'!AF94</f>
        <v>18.25</v>
      </c>
      <c r="AF98" s="112">
        <f>'Quarterly data'!AG94</f>
        <v>18.25</v>
      </c>
      <c r="AG98" s="112">
        <f>'Quarterly data'!AH94</f>
        <v>18.25</v>
      </c>
      <c r="AH98" s="112">
        <f>'Quarterly data'!AI94</f>
        <v>33.75</v>
      </c>
      <c r="AI98" s="112">
        <f>'Quarterly data'!AJ94</f>
        <v>33.75</v>
      </c>
      <c r="AJ98" s="112">
        <f>'Quarterly data'!AK94</f>
        <v>33.75</v>
      </c>
      <c r="AK98" s="112">
        <f>'Quarterly data'!AL94</f>
        <v>33.75</v>
      </c>
      <c r="AL98" s="112">
        <f>'Quarterly data'!AM94</f>
        <v>47.25</v>
      </c>
      <c r="AM98" s="112">
        <f>'Quarterly data'!AN94</f>
        <v>47.25</v>
      </c>
      <c r="AN98" s="112">
        <f>'Quarterly data'!AO94</f>
        <v>47.25</v>
      </c>
      <c r="AO98" s="112">
        <f>'Quarterly data'!AP94</f>
        <v>47.25</v>
      </c>
      <c r="AP98" s="112">
        <f>'Quarterly data'!AQ94</f>
        <v>53.25</v>
      </c>
      <c r="AQ98" s="112">
        <f>'Quarterly data'!AR94</f>
        <v>53.25</v>
      </c>
      <c r="AR98" s="112">
        <f>'Quarterly data'!AS94</f>
        <v>53.25</v>
      </c>
      <c r="AS98" s="112">
        <f>'Quarterly data'!AT94</f>
        <v>53.25</v>
      </c>
      <c r="AT98" s="112">
        <f>'Quarterly data'!AU94</f>
        <v>77</v>
      </c>
      <c r="AU98" s="112">
        <f>'Quarterly data'!AV94</f>
        <v>73</v>
      </c>
      <c r="AV98" s="112">
        <f>'Quarterly data'!AW94</f>
        <v>72</v>
      </c>
      <c r="AW98" s="112">
        <f>'Quarterly data'!AX94</f>
        <v>71</v>
      </c>
      <c r="AX98" s="112">
        <f>'Quarterly data'!AY94</f>
        <v>118</v>
      </c>
      <c r="AY98" s="112">
        <f>'Quarterly data'!AZ94</f>
        <v>119</v>
      </c>
      <c r="AZ98" s="112">
        <f>'Quarterly data'!BA94</f>
        <v>118</v>
      </c>
      <c r="BA98" s="112">
        <f>'Quarterly data'!BB94</f>
        <v>117</v>
      </c>
      <c r="BB98" s="112">
        <f>'Quarterly data'!BC94</f>
        <v>92</v>
      </c>
      <c r="BC98" s="112">
        <f>'Quarterly data'!BD94</f>
        <v>87</v>
      </c>
      <c r="BD98" s="112">
        <f>'Quarterly data'!BE94</f>
        <v>81</v>
      </c>
      <c r="BE98" s="112">
        <f>'Quarterly data'!BF94</f>
        <v>79</v>
      </c>
      <c r="BF98" s="112">
        <f>'Quarterly data'!BG94</f>
        <v>102</v>
      </c>
      <c r="BG98" s="112">
        <f>'Quarterly data'!BH94</f>
        <v>99</v>
      </c>
      <c r="BH98" s="112">
        <f>'Quarterly data'!BI94</f>
        <v>97</v>
      </c>
      <c r="BI98" s="112">
        <f>'Quarterly data'!BJ94</f>
        <v>95</v>
      </c>
      <c r="BJ98" s="112">
        <f>'Quarterly data'!BK94</f>
        <v>96</v>
      </c>
      <c r="BK98" s="112">
        <f>'Quarterly data'!BL94</f>
        <v>96</v>
      </c>
      <c r="BL98" s="112">
        <f>'Quarterly data'!BM94</f>
        <v>97</v>
      </c>
      <c r="BM98" s="112">
        <f>'Quarterly data'!BN94</f>
        <v>97</v>
      </c>
      <c r="BN98" s="112">
        <f>'Quarterly data'!BO94</f>
        <v>99</v>
      </c>
      <c r="BO98" s="112">
        <f>'Quarterly data'!BP94</f>
        <v>96</v>
      </c>
      <c r="BP98" s="112">
        <f>'Quarterly data'!BQ94</f>
        <v>94</v>
      </c>
      <c r="BQ98" s="112">
        <f>'Quarterly data'!BR94</f>
        <v>93</v>
      </c>
      <c r="BR98" s="112">
        <f>'Quarterly data'!BS94</f>
        <v>91</v>
      </c>
      <c r="BS98" s="112">
        <f>'Quarterly data'!BT94</f>
        <v>89</v>
      </c>
      <c r="BT98" s="112">
        <f>'Quarterly data'!BU94</f>
        <v>90</v>
      </c>
      <c r="BU98" s="112">
        <f>'Quarterly data'!BV94</f>
        <v>92</v>
      </c>
      <c r="BV98" s="112">
        <f>'Quarterly data'!BW94</f>
        <v>101</v>
      </c>
      <c r="BW98" s="112">
        <f>'Quarterly data'!BX94</f>
        <v>100</v>
      </c>
      <c r="BX98" s="112">
        <f>'Quarterly data'!BY94</f>
        <v>100</v>
      </c>
      <c r="BY98" s="112">
        <f>'Quarterly data'!BZ94</f>
        <v>102</v>
      </c>
      <c r="BZ98" s="112">
        <f>'Quarterly data'!CA94</f>
        <v>132</v>
      </c>
      <c r="CA98" s="112">
        <f>'Quarterly data'!CB94</f>
        <v>132</v>
      </c>
      <c r="CB98" s="112">
        <f>'Quarterly data'!CC94</f>
        <v>132</v>
      </c>
      <c r="CC98" s="112">
        <f>'Quarterly data'!CD94</f>
        <v>133</v>
      </c>
      <c r="CD98" s="112">
        <f>'Quarterly data'!CE94</f>
        <v>151</v>
      </c>
      <c r="CE98" s="112">
        <f>'Quarterly data'!CF94</f>
        <v>150</v>
      </c>
      <c r="CF98" s="112">
        <f>'Quarterly data'!CG94</f>
        <v>151</v>
      </c>
      <c r="CG98" s="112">
        <f>'Quarterly data'!CH94</f>
        <v>152</v>
      </c>
      <c r="CH98" s="112">
        <f>'Quarterly data'!CI94</f>
        <v>170</v>
      </c>
      <c r="CI98" s="112">
        <f>'Quarterly data'!CJ94</f>
        <v>153</v>
      </c>
      <c r="CJ98" s="112">
        <f>'Quarterly data'!CK94</f>
        <v>197</v>
      </c>
      <c r="CK98" s="112">
        <f>'Quarterly data'!CL94</f>
        <v>175</v>
      </c>
      <c r="CL98" s="112">
        <f>'Quarterly data'!CM94</f>
        <v>169</v>
      </c>
      <c r="CM98" s="112">
        <f>'Quarterly data'!CN94</f>
        <v>177</v>
      </c>
      <c r="CN98" s="112">
        <f>'Quarterly data'!CO94</f>
        <v>180</v>
      </c>
      <c r="CO98" s="112">
        <f>'Quarterly data'!CP94</f>
        <v>200</v>
      </c>
      <c r="CP98" s="112">
        <f>'Quarterly data'!CQ94</f>
        <v>161</v>
      </c>
      <c r="CQ98" s="112">
        <f>'Quarterly data'!CR94</f>
        <v>173</v>
      </c>
      <c r="CR98" s="112">
        <f>'Quarterly data'!CS94</f>
        <v>248</v>
      </c>
      <c r="CS98" s="112">
        <f>'Quarterly data'!CT94</f>
        <v>204</v>
      </c>
      <c r="CT98" s="112">
        <f>'Quarterly data'!CU94</f>
        <v>199</v>
      </c>
      <c r="CU98" s="112">
        <f>'Quarterly data'!CV132</f>
        <v>170</v>
      </c>
      <c r="CV98" s="112">
        <f>'Quarterly data'!CW132</f>
        <v>180</v>
      </c>
      <c r="CW98" s="112">
        <f>'Quarterly data'!CX132</f>
        <v>200</v>
      </c>
      <c r="CX98" s="112">
        <f>'Quarterly data'!CY132</f>
        <v>167</v>
      </c>
      <c r="CY98" s="112">
        <f>'Quarterly data'!CZ132</f>
        <v>144</v>
      </c>
      <c r="CZ98" s="112">
        <f>'Quarterly data'!DA132</f>
        <v>221</v>
      </c>
      <c r="DA98" s="112">
        <f>'Quarterly data'!DB132</f>
        <v>197</v>
      </c>
      <c r="DB98" s="112">
        <f>'Quarterly data'!DC132</f>
        <v>0</v>
      </c>
      <c r="DC98" s="112">
        <f>'Quarterly data'!DD132</f>
        <v>0</v>
      </c>
      <c r="DD98" s="112">
        <f>'Quarterly data'!DE132</f>
        <v>0</v>
      </c>
      <c r="DE98" s="112">
        <f>'Quarterly data'!DF132</f>
        <v>0</v>
      </c>
      <c r="DF98" s="112">
        <f>'Quarterly data'!DG132</f>
        <v>0</v>
      </c>
      <c r="DG98" s="112">
        <f>'Quarterly data'!DH132</f>
        <v>0</v>
      </c>
      <c r="DH98" s="112">
        <f>'Quarterly data'!DI132</f>
        <v>0</v>
      </c>
      <c r="DI98" s="112">
        <f>'Quarterly data'!DJ132</f>
        <v>0</v>
      </c>
      <c r="DJ98" s="112">
        <f>'Quarterly data'!DK132</f>
        <v>0</v>
      </c>
      <c r="DK98" s="112">
        <f>'Quarterly data'!DL132</f>
        <v>0</v>
      </c>
      <c r="DL98" s="112">
        <f>'Quarterly data'!DM132</f>
        <v>0</v>
      </c>
      <c r="DM98" s="112">
        <f>'Quarterly data'!DN132</f>
        <v>0</v>
      </c>
      <c r="DN98" s="112">
        <f>'Quarterly data'!DO132</f>
        <v>0</v>
      </c>
    </row>
    <row r="99" spans="1:178" ht="14.4">
      <c r="A99" s="107" t="s">
        <v>13</v>
      </c>
      <c r="B99" s="112">
        <f>'Quarterly data'!C95</f>
        <v>0</v>
      </c>
      <c r="C99" s="112">
        <f>'Quarterly data'!D95</f>
        <v>0</v>
      </c>
      <c r="D99" s="112">
        <f>'Quarterly data'!E95</f>
        <v>0</v>
      </c>
      <c r="E99" s="112">
        <f>'Quarterly data'!F95</f>
        <v>0</v>
      </c>
      <c r="F99" s="112">
        <f>'Quarterly data'!G95</f>
        <v>0</v>
      </c>
      <c r="G99" s="112">
        <f>'Quarterly data'!H95</f>
        <v>0</v>
      </c>
      <c r="H99" s="112">
        <f>'Quarterly data'!I95</f>
        <v>0</v>
      </c>
      <c r="I99" s="112">
        <f>'Quarterly data'!J95</f>
        <v>0</v>
      </c>
      <c r="J99" s="112">
        <f>'Quarterly data'!K95</f>
        <v>0</v>
      </c>
      <c r="K99" s="112">
        <f>'Quarterly data'!L95</f>
        <v>0</v>
      </c>
      <c r="L99" s="112">
        <f>'Quarterly data'!M95</f>
        <v>0</v>
      </c>
      <c r="M99" s="112">
        <f>'Quarterly data'!N95</f>
        <v>0</v>
      </c>
      <c r="N99" s="112">
        <f>'Quarterly data'!O95</f>
        <v>0</v>
      </c>
      <c r="O99" s="112">
        <f>'Quarterly data'!P95</f>
        <v>0</v>
      </c>
      <c r="P99" s="112">
        <f>'Quarterly data'!Q95</f>
        <v>0</v>
      </c>
      <c r="Q99" s="112">
        <f>'Quarterly data'!R95</f>
        <v>0</v>
      </c>
      <c r="R99" s="112">
        <f>'Quarterly data'!S95</f>
        <v>104.25</v>
      </c>
      <c r="S99" s="112">
        <f>'Quarterly data'!T95</f>
        <v>104.25</v>
      </c>
      <c r="T99" s="112">
        <f>'Quarterly data'!U95</f>
        <v>104.25</v>
      </c>
      <c r="U99" s="112">
        <f>'Quarterly data'!V95</f>
        <v>104.25</v>
      </c>
      <c r="V99" s="112">
        <f>'Quarterly data'!W95</f>
        <v>129.75</v>
      </c>
      <c r="W99" s="112">
        <f>'Quarterly data'!X95</f>
        <v>129.75</v>
      </c>
      <c r="X99" s="112">
        <f>'Quarterly data'!Y95</f>
        <v>129.75</v>
      </c>
      <c r="Y99" s="112">
        <f>'Quarterly data'!Z95</f>
        <v>129.75</v>
      </c>
      <c r="Z99" s="112">
        <f>'Quarterly data'!AA95</f>
        <v>123</v>
      </c>
      <c r="AA99" s="112">
        <f>'Quarterly data'!AB95</f>
        <v>123</v>
      </c>
      <c r="AB99" s="112">
        <f>'Quarterly data'!AC95</f>
        <v>123</v>
      </c>
      <c r="AC99" s="112">
        <f>'Quarterly data'!AD95</f>
        <v>123</v>
      </c>
      <c r="AD99" s="112">
        <f>'Quarterly data'!AE95</f>
        <v>134.5</v>
      </c>
      <c r="AE99" s="112">
        <f>'Quarterly data'!AF95</f>
        <v>134.5</v>
      </c>
      <c r="AF99" s="112">
        <f>'Quarterly data'!AG95</f>
        <v>134.5</v>
      </c>
      <c r="AG99" s="112">
        <f>'Quarterly data'!AH95</f>
        <v>134.5</v>
      </c>
      <c r="AH99" s="112">
        <f>'Quarterly data'!AI95</f>
        <v>117.5</v>
      </c>
      <c r="AI99" s="112">
        <f>'Quarterly data'!AJ95</f>
        <v>117.5</v>
      </c>
      <c r="AJ99" s="112">
        <f>'Quarterly data'!AK95</f>
        <v>117.5</v>
      </c>
      <c r="AK99" s="112">
        <f>'Quarterly data'!AL95</f>
        <v>117.5</v>
      </c>
      <c r="AL99" s="112">
        <f>'Quarterly data'!AM95</f>
        <v>142.25</v>
      </c>
      <c r="AM99" s="112">
        <f>'Quarterly data'!AN95</f>
        <v>142.25</v>
      </c>
      <c r="AN99" s="112">
        <f>'Quarterly data'!AO95</f>
        <v>142.25</v>
      </c>
      <c r="AO99" s="112">
        <f>'Quarterly data'!AP95</f>
        <v>142.25</v>
      </c>
      <c r="AP99" s="112">
        <f>'Quarterly data'!AQ95</f>
        <v>159</v>
      </c>
      <c r="AQ99" s="112">
        <f>'Quarterly data'!AR95</f>
        <v>159</v>
      </c>
      <c r="AR99" s="112">
        <f>'Quarterly data'!AS95</f>
        <v>159</v>
      </c>
      <c r="AS99" s="112">
        <f>'Quarterly data'!AT95</f>
        <v>159</v>
      </c>
      <c r="AT99" s="112">
        <f>'Quarterly data'!AU95</f>
        <v>164</v>
      </c>
      <c r="AU99" s="112">
        <f>'Quarterly data'!AV95</f>
        <v>207</v>
      </c>
      <c r="AV99" s="112">
        <f>'Quarterly data'!AW95</f>
        <v>206</v>
      </c>
      <c r="AW99" s="112">
        <f>'Quarterly data'!AX95</f>
        <v>217</v>
      </c>
      <c r="AX99" s="112">
        <f>'Quarterly data'!AY95</f>
        <v>201</v>
      </c>
      <c r="AY99" s="112">
        <f>'Quarterly data'!AZ95</f>
        <v>226</v>
      </c>
      <c r="AZ99" s="112">
        <f>'Quarterly data'!BA95</f>
        <v>227</v>
      </c>
      <c r="BA99" s="112">
        <f>'Quarterly data'!BB95</f>
        <v>238</v>
      </c>
      <c r="BB99" s="112">
        <f>'Quarterly data'!BC95</f>
        <v>179</v>
      </c>
      <c r="BC99" s="112">
        <f>'Quarterly data'!BD95</f>
        <v>223</v>
      </c>
      <c r="BD99" s="112">
        <f>'Quarterly data'!BE95</f>
        <v>227</v>
      </c>
      <c r="BE99" s="112">
        <f>'Quarterly data'!BF95</f>
        <v>240</v>
      </c>
      <c r="BF99" s="112">
        <f>'Quarterly data'!BG95</f>
        <v>247</v>
      </c>
      <c r="BG99" s="112">
        <f>'Quarterly data'!BH95</f>
        <v>267</v>
      </c>
      <c r="BH99" s="112">
        <f>'Quarterly data'!BI95</f>
        <v>245</v>
      </c>
      <c r="BI99" s="112">
        <f>'Quarterly data'!BJ95</f>
        <v>260</v>
      </c>
      <c r="BJ99" s="112">
        <f>'Quarterly data'!BK95</f>
        <v>237</v>
      </c>
      <c r="BK99" s="112">
        <f>'Quarterly data'!BL95</f>
        <v>248</v>
      </c>
      <c r="BL99" s="112">
        <f>'Quarterly data'!BM95</f>
        <v>259</v>
      </c>
      <c r="BM99" s="112">
        <f>'Quarterly data'!BN95</f>
        <v>298</v>
      </c>
      <c r="BN99" s="112">
        <f>'Quarterly data'!BO95</f>
        <v>279</v>
      </c>
      <c r="BO99" s="112">
        <f>'Quarterly data'!BP95</f>
        <v>294</v>
      </c>
      <c r="BP99" s="112">
        <f>'Quarterly data'!BQ95</f>
        <v>319</v>
      </c>
      <c r="BQ99" s="112">
        <f>'Quarterly data'!BR95</f>
        <v>335</v>
      </c>
      <c r="BR99" s="112">
        <f>'Quarterly data'!BS95</f>
        <v>330</v>
      </c>
      <c r="BS99" s="112">
        <f>'Quarterly data'!BT95</f>
        <v>356</v>
      </c>
      <c r="BT99" s="112">
        <f>'Quarterly data'!BU95</f>
        <v>398</v>
      </c>
      <c r="BU99" s="112">
        <f>'Quarterly data'!BV95</f>
        <v>374</v>
      </c>
      <c r="BV99" s="112">
        <f>'Quarterly data'!BW95</f>
        <v>355</v>
      </c>
      <c r="BW99" s="112">
        <f>'Quarterly data'!BX95</f>
        <v>388</v>
      </c>
      <c r="BX99" s="112">
        <f>'Quarterly data'!BY95</f>
        <v>403</v>
      </c>
      <c r="BY99" s="112">
        <f>'Quarterly data'!BZ95</f>
        <v>444</v>
      </c>
      <c r="BZ99" s="112">
        <f>'Quarterly data'!CA95</f>
        <v>458</v>
      </c>
      <c r="CA99" s="112">
        <f>'Quarterly data'!CB95</f>
        <v>438</v>
      </c>
      <c r="CB99" s="112">
        <f>'Quarterly data'!CC95</f>
        <v>462</v>
      </c>
      <c r="CC99" s="112">
        <f>'Quarterly data'!CD95</f>
        <v>463</v>
      </c>
      <c r="CD99" s="112">
        <f>'Quarterly data'!CE95</f>
        <v>537</v>
      </c>
      <c r="CE99" s="112">
        <f>'Quarterly data'!CF95</f>
        <v>551</v>
      </c>
      <c r="CF99" s="112">
        <f>'Quarterly data'!CG95</f>
        <v>562</v>
      </c>
      <c r="CG99" s="112">
        <f>'Quarterly data'!CH95</f>
        <v>590</v>
      </c>
      <c r="CH99" s="112">
        <f>'Quarterly data'!CI95</f>
        <v>575</v>
      </c>
      <c r="CI99" s="112">
        <f>'Quarterly data'!CJ95</f>
        <v>600</v>
      </c>
      <c r="CJ99" s="112">
        <f>'Quarterly data'!CK95</f>
        <v>650</v>
      </c>
      <c r="CK99" s="112">
        <f>'Quarterly data'!CL95</f>
        <v>586</v>
      </c>
      <c r="CL99" s="112">
        <f>'Quarterly data'!CM95</f>
        <v>591</v>
      </c>
      <c r="CM99" s="112">
        <f>'Quarterly data'!CN95</f>
        <v>612</v>
      </c>
      <c r="CN99" s="112">
        <f>'Quarterly data'!CO95</f>
        <v>678</v>
      </c>
      <c r="CO99" s="112">
        <f>'Quarterly data'!CP95</f>
        <v>669</v>
      </c>
      <c r="CP99" s="112">
        <f>'Quarterly data'!CQ95</f>
        <v>673</v>
      </c>
      <c r="CQ99" s="112">
        <f>'Quarterly data'!CR95</f>
        <v>626</v>
      </c>
      <c r="CR99" s="112">
        <f>'Quarterly data'!CS95</f>
        <v>722</v>
      </c>
      <c r="CS99" s="112">
        <f>'Quarterly data'!CT95</f>
        <v>736</v>
      </c>
      <c r="CT99" s="112">
        <f>'Quarterly data'!CU95</f>
        <v>701</v>
      </c>
      <c r="CU99" s="112">
        <f>'Quarterly data'!CV133</f>
        <v>1144</v>
      </c>
      <c r="CV99" s="112">
        <f>'Quarterly data'!CW133</f>
        <v>1180</v>
      </c>
      <c r="CW99" s="112">
        <f>'Quarterly data'!CX133</f>
        <v>1190</v>
      </c>
      <c r="CX99" s="112">
        <f>'Quarterly data'!CY133</f>
        <v>1155</v>
      </c>
      <c r="CY99" s="112">
        <f>'Quarterly data'!CZ133</f>
        <v>977</v>
      </c>
      <c r="CZ99" s="112">
        <f>'Quarterly data'!DA133</f>
        <v>1210</v>
      </c>
      <c r="DA99" s="112">
        <f>'Quarterly data'!DB133</f>
        <v>1182</v>
      </c>
      <c r="DB99" s="112">
        <f>'Quarterly data'!DC133</f>
        <v>0</v>
      </c>
      <c r="DC99" s="112">
        <f>'Quarterly data'!DD133</f>
        <v>0</v>
      </c>
      <c r="DD99" s="112">
        <f>'Quarterly data'!DE133</f>
        <v>0</v>
      </c>
      <c r="DE99" s="112">
        <f>'Quarterly data'!DF133</f>
        <v>0</v>
      </c>
      <c r="DF99" s="112">
        <f>'Quarterly data'!DG133</f>
        <v>0</v>
      </c>
      <c r="DG99" s="112">
        <f>'Quarterly data'!DH133</f>
        <v>0</v>
      </c>
      <c r="DH99" s="112">
        <f>'Quarterly data'!DI133</f>
        <v>0</v>
      </c>
      <c r="DI99" s="112">
        <f>'Quarterly data'!DJ133</f>
        <v>0</v>
      </c>
      <c r="DJ99" s="112">
        <f>'Quarterly data'!DK133</f>
        <v>0</v>
      </c>
      <c r="DK99" s="112">
        <f>'Quarterly data'!DL133</f>
        <v>0</v>
      </c>
      <c r="DL99" s="112">
        <f>'Quarterly data'!DM133</f>
        <v>0</v>
      </c>
      <c r="DM99" s="112">
        <f>'Quarterly data'!DN133</f>
        <v>0</v>
      </c>
      <c r="DN99" s="112">
        <f>'Quarterly data'!DO133</f>
        <v>0</v>
      </c>
    </row>
    <row r="100" spans="1:178" ht="14.4">
      <c r="A100" s="106" t="s">
        <v>11</v>
      </c>
      <c r="B100" s="112">
        <f>'Quarterly data'!C96</f>
        <v>0</v>
      </c>
      <c r="C100" s="112">
        <f>'Quarterly data'!D96</f>
        <v>0</v>
      </c>
      <c r="D100" s="112">
        <f>'Quarterly data'!E96</f>
        <v>0</v>
      </c>
      <c r="E100" s="112">
        <f>'Quarterly data'!F96</f>
        <v>0</v>
      </c>
      <c r="F100" s="112">
        <f>'Quarterly data'!G96</f>
        <v>0</v>
      </c>
      <c r="G100" s="112">
        <f>'Quarterly data'!H96</f>
        <v>0</v>
      </c>
      <c r="H100" s="112">
        <f>'Quarterly data'!I96</f>
        <v>0</v>
      </c>
      <c r="I100" s="112">
        <f>'Quarterly data'!J96</f>
        <v>0</v>
      </c>
      <c r="J100" s="112">
        <f>'Quarterly data'!K96</f>
        <v>0</v>
      </c>
      <c r="K100" s="112">
        <f>'Quarterly data'!L96</f>
        <v>0</v>
      </c>
      <c r="L100" s="112">
        <f>'Quarterly data'!M96</f>
        <v>0</v>
      </c>
      <c r="M100" s="112">
        <f>'Quarterly data'!N96</f>
        <v>0</v>
      </c>
      <c r="N100" s="112">
        <f>'Quarterly data'!O96</f>
        <v>0</v>
      </c>
      <c r="O100" s="112">
        <f>'Quarterly data'!P96</f>
        <v>0</v>
      </c>
      <c r="P100" s="112">
        <f>'Quarterly data'!Q96</f>
        <v>0</v>
      </c>
      <c r="Q100" s="112">
        <f>'Quarterly data'!R96</f>
        <v>0</v>
      </c>
      <c r="R100" s="112">
        <f>'Quarterly data'!S96</f>
        <v>47.75</v>
      </c>
      <c r="S100" s="112">
        <f>'Quarterly data'!T96</f>
        <v>47.75</v>
      </c>
      <c r="T100" s="112">
        <f>'Quarterly data'!U96</f>
        <v>47.75</v>
      </c>
      <c r="U100" s="112">
        <f>'Quarterly data'!V96</f>
        <v>47.75</v>
      </c>
      <c r="V100" s="112">
        <f>'Quarterly data'!W96</f>
        <v>55.75</v>
      </c>
      <c r="W100" s="112">
        <f>'Quarterly data'!X96</f>
        <v>55.75</v>
      </c>
      <c r="X100" s="112">
        <f>'Quarterly data'!Y96</f>
        <v>55.75</v>
      </c>
      <c r="Y100" s="112">
        <f>'Quarterly data'!Z96</f>
        <v>55.75</v>
      </c>
      <c r="Z100" s="112">
        <f>'Quarterly data'!AA96</f>
        <v>56.5</v>
      </c>
      <c r="AA100" s="112">
        <f>'Quarterly data'!AB96</f>
        <v>56.5</v>
      </c>
      <c r="AB100" s="112">
        <f>'Quarterly data'!AC96</f>
        <v>56.5</v>
      </c>
      <c r="AC100" s="112">
        <f>'Quarterly data'!AD96</f>
        <v>56.5</v>
      </c>
      <c r="AD100" s="112">
        <f>'Quarterly data'!AE96</f>
        <v>57</v>
      </c>
      <c r="AE100" s="112">
        <f>'Quarterly data'!AF96</f>
        <v>57</v>
      </c>
      <c r="AF100" s="112">
        <f>'Quarterly data'!AG96</f>
        <v>57</v>
      </c>
      <c r="AG100" s="112">
        <f>'Quarterly data'!AH96</f>
        <v>57</v>
      </c>
      <c r="AH100" s="112">
        <f>'Quarterly data'!AI96</f>
        <v>50</v>
      </c>
      <c r="AI100" s="112">
        <f>'Quarterly data'!AJ96</f>
        <v>50</v>
      </c>
      <c r="AJ100" s="112">
        <f>'Quarterly data'!AK96</f>
        <v>50</v>
      </c>
      <c r="AK100" s="112">
        <f>'Quarterly data'!AL96</f>
        <v>50</v>
      </c>
      <c r="AL100" s="112">
        <f>'Quarterly data'!AM96</f>
        <v>61.75</v>
      </c>
      <c r="AM100" s="112">
        <f>'Quarterly data'!AN96</f>
        <v>61.75</v>
      </c>
      <c r="AN100" s="112">
        <f>'Quarterly data'!AO96</f>
        <v>61.75</v>
      </c>
      <c r="AO100" s="112">
        <f>'Quarterly data'!AP96</f>
        <v>61.75</v>
      </c>
      <c r="AP100" s="112">
        <f>'Quarterly data'!AQ96</f>
        <v>72.75</v>
      </c>
      <c r="AQ100" s="112">
        <f>'Quarterly data'!AR96</f>
        <v>72.75</v>
      </c>
      <c r="AR100" s="112">
        <f>'Quarterly data'!AS96</f>
        <v>72.75</v>
      </c>
      <c r="AS100" s="112">
        <f>'Quarterly data'!AT96</f>
        <v>72.75</v>
      </c>
      <c r="AT100" s="112">
        <f>'Quarterly data'!AU96</f>
        <v>70</v>
      </c>
      <c r="AU100" s="112">
        <f>'Quarterly data'!AV96</f>
        <v>105</v>
      </c>
      <c r="AV100" s="112">
        <f>'Quarterly data'!AW96</f>
        <v>105</v>
      </c>
      <c r="AW100" s="112">
        <f>'Quarterly data'!AX96</f>
        <v>110</v>
      </c>
      <c r="AX100" s="112">
        <f>'Quarterly data'!AY96</f>
        <v>97</v>
      </c>
      <c r="AY100" s="112">
        <f>'Quarterly data'!AZ96</f>
        <v>120</v>
      </c>
      <c r="AZ100" s="112">
        <f>'Quarterly data'!BA96</f>
        <v>129</v>
      </c>
      <c r="BA100" s="112">
        <f>'Quarterly data'!BB96</f>
        <v>142</v>
      </c>
      <c r="BB100" s="112">
        <f>'Quarterly data'!BC96</f>
        <v>105</v>
      </c>
      <c r="BC100" s="112">
        <f>'Quarterly data'!BD96</f>
        <v>149</v>
      </c>
      <c r="BD100" s="112">
        <f>'Quarterly data'!BE96</f>
        <v>157</v>
      </c>
      <c r="BE100" s="112">
        <f>'Quarterly data'!BF96</f>
        <v>166</v>
      </c>
      <c r="BF100" s="112">
        <f>'Quarterly data'!BG96</f>
        <v>160</v>
      </c>
      <c r="BG100" s="112">
        <f>'Quarterly data'!BH96</f>
        <v>171</v>
      </c>
      <c r="BH100" s="112">
        <f>'Quarterly data'!BI96</f>
        <v>162</v>
      </c>
      <c r="BI100" s="112">
        <f>'Quarterly data'!BJ96</f>
        <v>172</v>
      </c>
      <c r="BJ100" s="112">
        <f>'Quarterly data'!BK96</f>
        <v>163</v>
      </c>
      <c r="BK100" s="112">
        <f>'Quarterly data'!BL96</f>
        <v>170</v>
      </c>
      <c r="BL100" s="112">
        <f>'Quarterly data'!BM96</f>
        <v>179</v>
      </c>
      <c r="BM100" s="112">
        <f>'Quarterly data'!BN96</f>
        <v>213</v>
      </c>
      <c r="BN100" s="112">
        <f>'Quarterly data'!BO96</f>
        <v>195</v>
      </c>
      <c r="BO100" s="112">
        <f>'Quarterly data'!BP96</f>
        <v>206</v>
      </c>
      <c r="BP100" s="112">
        <f>'Quarterly data'!BQ96</f>
        <v>228</v>
      </c>
      <c r="BQ100" s="112">
        <f>'Quarterly data'!BR96</f>
        <v>243</v>
      </c>
      <c r="BR100" s="112">
        <f>'Quarterly data'!BS96</f>
        <v>241</v>
      </c>
      <c r="BS100" s="112">
        <f>'Quarterly data'!BT96</f>
        <v>261</v>
      </c>
      <c r="BT100" s="112">
        <f>'Quarterly data'!BU96</f>
        <v>294</v>
      </c>
      <c r="BU100" s="112">
        <f>'Quarterly data'!BV96</f>
        <v>274</v>
      </c>
      <c r="BV100" s="112">
        <f>'Quarterly data'!BW96</f>
        <v>248</v>
      </c>
      <c r="BW100" s="112">
        <f>'Quarterly data'!BX96</f>
        <v>273</v>
      </c>
      <c r="BX100" s="112">
        <f>'Quarterly data'!BY96</f>
        <v>287</v>
      </c>
      <c r="BY100" s="112">
        <f>'Quarterly data'!BZ96</f>
        <v>324</v>
      </c>
      <c r="BZ100" s="112">
        <f>'Quarterly data'!CA96</f>
        <v>326</v>
      </c>
      <c r="CA100" s="112">
        <f>'Quarterly data'!CB96</f>
        <v>308</v>
      </c>
      <c r="CB100" s="112">
        <f>'Quarterly data'!CC96</f>
        <v>322</v>
      </c>
      <c r="CC100" s="112">
        <f>'Quarterly data'!CD96</f>
        <v>324</v>
      </c>
      <c r="CD100" s="112">
        <f>'Quarterly data'!CE96</f>
        <v>337</v>
      </c>
      <c r="CE100" s="112">
        <f>'Quarterly data'!CF96</f>
        <v>354</v>
      </c>
      <c r="CF100" s="112">
        <f>'Quarterly data'!CG96</f>
        <v>359</v>
      </c>
      <c r="CG100" s="112">
        <f>'Quarterly data'!CH96</f>
        <v>376</v>
      </c>
      <c r="CH100" s="112">
        <f>'Quarterly data'!CI96</f>
        <v>373</v>
      </c>
      <c r="CI100" s="112">
        <f>'Quarterly data'!CJ96</f>
        <v>384</v>
      </c>
      <c r="CJ100" s="112">
        <f>'Quarterly data'!CK96</f>
        <v>404</v>
      </c>
      <c r="CK100" s="112">
        <f>'Quarterly data'!CL96</f>
        <v>363</v>
      </c>
      <c r="CL100" s="112">
        <f>'Quarterly data'!CM96</f>
        <v>390</v>
      </c>
      <c r="CM100" s="112">
        <f>'Quarterly data'!CN96</f>
        <v>410</v>
      </c>
      <c r="CN100" s="112">
        <f>'Quarterly data'!CO96</f>
        <v>437</v>
      </c>
      <c r="CO100" s="112">
        <f>'Quarterly data'!CP96</f>
        <v>435</v>
      </c>
      <c r="CP100" s="112">
        <f>'Quarterly data'!CQ96</f>
        <v>453</v>
      </c>
      <c r="CQ100" s="112">
        <f>'Quarterly data'!CR96</f>
        <v>433</v>
      </c>
      <c r="CR100" s="112">
        <f>'Quarterly data'!CS96</f>
        <v>487</v>
      </c>
      <c r="CS100" s="112">
        <f>'Quarterly data'!CT96</f>
        <v>512</v>
      </c>
      <c r="CT100" s="112">
        <f>'Quarterly data'!CU96</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0</v>
      </c>
      <c r="DC100" s="112">
        <f>'Quarterly data'!DD134</f>
        <v>0</v>
      </c>
      <c r="DD100" s="112">
        <f>'Quarterly data'!DE134</f>
        <v>0</v>
      </c>
      <c r="DE100" s="112">
        <f>'Quarterly data'!DF134</f>
        <v>0</v>
      </c>
      <c r="DF100" s="112">
        <f>'Quarterly data'!DG134</f>
        <v>0</v>
      </c>
      <c r="DG100" s="112">
        <f>'Quarterly data'!DH134</f>
        <v>0</v>
      </c>
      <c r="DH100" s="112">
        <f>'Quarterly data'!DI134</f>
        <v>0</v>
      </c>
      <c r="DI100" s="112">
        <f>'Quarterly data'!DJ134</f>
        <v>0</v>
      </c>
      <c r="DJ100" s="112">
        <f>'Quarterly data'!DK134</f>
        <v>0</v>
      </c>
      <c r="DK100" s="112">
        <f>'Quarterly data'!DL134</f>
        <v>0</v>
      </c>
      <c r="DL100" s="112">
        <f>'Quarterly data'!DM134</f>
        <v>0</v>
      </c>
      <c r="DM100" s="112">
        <f>'Quarterly data'!DN134</f>
        <v>0</v>
      </c>
      <c r="DN100" s="112">
        <f>'Quarterly data'!DO134</f>
        <v>0</v>
      </c>
    </row>
    <row r="101" spans="1:178" ht="15" thickBot="1">
      <c r="A101" s="108" t="s">
        <v>12</v>
      </c>
      <c r="B101" s="112">
        <f>'Quarterly data'!C97</f>
        <v>0</v>
      </c>
      <c r="C101" s="112">
        <f>'Quarterly data'!D97</f>
        <v>0</v>
      </c>
      <c r="D101" s="112">
        <f>'Quarterly data'!E97</f>
        <v>0</v>
      </c>
      <c r="E101" s="112">
        <f>'Quarterly data'!F97</f>
        <v>0</v>
      </c>
      <c r="F101" s="112">
        <f>'Quarterly data'!G97</f>
        <v>0</v>
      </c>
      <c r="G101" s="112">
        <f>'Quarterly data'!H97</f>
        <v>0</v>
      </c>
      <c r="H101" s="112">
        <f>'Quarterly data'!I97</f>
        <v>0</v>
      </c>
      <c r="I101" s="112">
        <f>'Quarterly data'!J97</f>
        <v>0</v>
      </c>
      <c r="J101" s="112">
        <f>'Quarterly data'!K97</f>
        <v>0</v>
      </c>
      <c r="K101" s="112">
        <f>'Quarterly data'!L97</f>
        <v>0</v>
      </c>
      <c r="L101" s="112">
        <f>'Quarterly data'!M97</f>
        <v>0</v>
      </c>
      <c r="M101" s="112">
        <f>'Quarterly data'!N97</f>
        <v>0</v>
      </c>
      <c r="N101" s="112">
        <f>'Quarterly data'!O97</f>
        <v>0</v>
      </c>
      <c r="O101" s="112">
        <f>'Quarterly data'!P97</f>
        <v>0</v>
      </c>
      <c r="P101" s="112">
        <f>'Quarterly data'!Q97</f>
        <v>0</v>
      </c>
      <c r="Q101" s="112">
        <f>'Quarterly data'!R97</f>
        <v>0</v>
      </c>
      <c r="R101" s="112">
        <f>'Quarterly data'!S97</f>
        <v>56.25</v>
      </c>
      <c r="S101" s="112">
        <f>'Quarterly data'!T97</f>
        <v>56.25</v>
      </c>
      <c r="T101" s="112">
        <f>'Quarterly data'!U97</f>
        <v>56.25</v>
      </c>
      <c r="U101" s="112">
        <f>'Quarterly data'!V97</f>
        <v>56.25</v>
      </c>
      <c r="V101" s="112">
        <f>'Quarterly data'!W97</f>
        <v>74</v>
      </c>
      <c r="W101" s="112">
        <f>'Quarterly data'!X97</f>
        <v>74</v>
      </c>
      <c r="X101" s="112">
        <f>'Quarterly data'!Y97</f>
        <v>74</v>
      </c>
      <c r="Y101" s="112">
        <f>'Quarterly data'!Z97</f>
        <v>74</v>
      </c>
      <c r="Z101" s="112">
        <f>'Quarterly data'!AA97</f>
        <v>66.5</v>
      </c>
      <c r="AA101" s="112">
        <f>'Quarterly data'!AB97</f>
        <v>66.5</v>
      </c>
      <c r="AB101" s="112">
        <f>'Quarterly data'!AC97</f>
        <v>66.5</v>
      </c>
      <c r="AC101" s="112">
        <f>'Quarterly data'!AD97</f>
        <v>66.5</v>
      </c>
      <c r="AD101" s="112">
        <f>'Quarterly data'!AE97</f>
        <v>77.5</v>
      </c>
      <c r="AE101" s="112">
        <f>'Quarterly data'!AF97</f>
        <v>77.5</v>
      </c>
      <c r="AF101" s="112">
        <f>'Quarterly data'!AG97</f>
        <v>77.5</v>
      </c>
      <c r="AG101" s="112">
        <f>'Quarterly data'!AH97</f>
        <v>77.5</v>
      </c>
      <c r="AH101" s="112">
        <f>'Quarterly data'!AI97</f>
        <v>67.5</v>
      </c>
      <c r="AI101" s="112">
        <f>'Quarterly data'!AJ97</f>
        <v>67.5</v>
      </c>
      <c r="AJ101" s="112">
        <f>'Quarterly data'!AK97</f>
        <v>67.5</v>
      </c>
      <c r="AK101" s="112">
        <f>'Quarterly data'!AL97</f>
        <v>67.5</v>
      </c>
      <c r="AL101" s="112">
        <f>'Quarterly data'!AM97</f>
        <v>80.5</v>
      </c>
      <c r="AM101" s="112">
        <f>'Quarterly data'!AN97</f>
        <v>80.5</v>
      </c>
      <c r="AN101" s="112">
        <f>'Quarterly data'!AO97</f>
        <v>80.5</v>
      </c>
      <c r="AO101" s="112">
        <f>'Quarterly data'!AP97</f>
        <v>80.5</v>
      </c>
      <c r="AP101" s="112">
        <f>'Quarterly data'!AQ97</f>
        <v>86.25</v>
      </c>
      <c r="AQ101" s="112">
        <f>'Quarterly data'!AR97</f>
        <v>86.25</v>
      </c>
      <c r="AR101" s="112">
        <f>'Quarterly data'!AS97</f>
        <v>86.25</v>
      </c>
      <c r="AS101" s="112">
        <f>'Quarterly data'!AT97</f>
        <v>86.25</v>
      </c>
      <c r="AT101" s="112">
        <f>'Quarterly data'!AU97</f>
        <v>104</v>
      </c>
      <c r="AU101" s="112">
        <f>'Quarterly data'!AV97</f>
        <v>111</v>
      </c>
      <c r="AV101" s="112">
        <f>'Quarterly data'!AW97</f>
        <v>111</v>
      </c>
      <c r="AW101" s="112">
        <f>'Quarterly data'!AX97</f>
        <v>116</v>
      </c>
      <c r="AX101" s="112">
        <f>'Quarterly data'!AY97</f>
        <v>115</v>
      </c>
      <c r="AY101" s="112">
        <f>'Quarterly data'!AZ97</f>
        <v>114</v>
      </c>
      <c r="AZ101" s="112">
        <f>'Quarterly data'!BA97</f>
        <v>105</v>
      </c>
      <c r="BA101" s="112">
        <f>'Quarterly data'!BB97</f>
        <v>102</v>
      </c>
      <c r="BB101" s="112">
        <f>'Quarterly data'!BC97</f>
        <v>79</v>
      </c>
      <c r="BC101" s="112">
        <f>'Quarterly data'!BD97</f>
        <v>76</v>
      </c>
      <c r="BD101" s="112">
        <f>'Quarterly data'!BE97</f>
        <v>71</v>
      </c>
      <c r="BE101" s="112">
        <f>'Quarterly data'!BF97</f>
        <v>76</v>
      </c>
      <c r="BF101" s="112">
        <f>'Quarterly data'!BG97</f>
        <v>91</v>
      </c>
      <c r="BG101" s="112">
        <f>'Quarterly data'!BH97</f>
        <v>100</v>
      </c>
      <c r="BH101" s="112">
        <f>'Quarterly data'!BI97</f>
        <v>86</v>
      </c>
      <c r="BI101" s="112">
        <f>'Quarterly data'!BJ97</f>
        <v>92</v>
      </c>
      <c r="BJ101" s="112">
        <f>'Quarterly data'!BK97</f>
        <v>75</v>
      </c>
      <c r="BK101" s="112">
        <f>'Quarterly data'!BL97</f>
        <v>80</v>
      </c>
      <c r="BL101" s="112">
        <f>'Quarterly data'!BM97</f>
        <v>80</v>
      </c>
      <c r="BM101" s="112">
        <f>'Quarterly data'!BN97</f>
        <v>86</v>
      </c>
      <c r="BN101" s="112">
        <f>'Quarterly data'!BO97</f>
        <v>84</v>
      </c>
      <c r="BO101" s="112">
        <f>'Quarterly data'!BP97</f>
        <v>89</v>
      </c>
      <c r="BP101" s="112">
        <f>'Quarterly data'!BQ97</f>
        <v>91</v>
      </c>
      <c r="BQ101" s="112">
        <f>'Quarterly data'!BR97</f>
        <v>92</v>
      </c>
      <c r="BR101" s="112">
        <f>'Quarterly data'!BS97</f>
        <v>86</v>
      </c>
      <c r="BS101" s="112">
        <f>'Quarterly data'!BT97</f>
        <v>93</v>
      </c>
      <c r="BT101" s="112">
        <f>'Quarterly data'!BU97</f>
        <v>101</v>
      </c>
      <c r="BU101" s="112">
        <f>'Quarterly data'!BV97</f>
        <v>100</v>
      </c>
      <c r="BV101" s="112">
        <f>'Quarterly data'!BW97</f>
        <v>107</v>
      </c>
      <c r="BW101" s="112">
        <f>'Quarterly data'!BX97</f>
        <v>115</v>
      </c>
      <c r="BX101" s="112">
        <f>'Quarterly data'!BY97</f>
        <v>117</v>
      </c>
      <c r="BY101" s="112">
        <f>'Quarterly data'!BZ97</f>
        <v>120</v>
      </c>
      <c r="BZ101" s="112">
        <f>'Quarterly data'!CA97</f>
        <v>132</v>
      </c>
      <c r="CA101" s="112">
        <f>'Quarterly data'!CB97</f>
        <v>130</v>
      </c>
      <c r="CB101" s="112">
        <f>'Quarterly data'!CC97</f>
        <v>140</v>
      </c>
      <c r="CC101" s="112">
        <f>'Quarterly data'!CD97</f>
        <v>139</v>
      </c>
      <c r="CD101" s="112">
        <f>'Quarterly data'!CE97</f>
        <v>199</v>
      </c>
      <c r="CE101" s="112">
        <f>'Quarterly data'!CF97</f>
        <v>197</v>
      </c>
      <c r="CF101" s="112">
        <f>'Quarterly data'!CG97</f>
        <v>204</v>
      </c>
      <c r="CG101" s="112">
        <f>'Quarterly data'!CH97</f>
        <v>215</v>
      </c>
      <c r="CH101" s="112">
        <f>'Quarterly data'!CI97</f>
        <v>202</v>
      </c>
      <c r="CI101" s="112">
        <f>'Quarterly data'!CJ97</f>
        <v>216</v>
      </c>
      <c r="CJ101" s="112">
        <f>'Quarterly data'!CK97</f>
        <v>246</v>
      </c>
      <c r="CK101" s="112">
        <f>'Quarterly data'!CL97</f>
        <v>223</v>
      </c>
      <c r="CL101" s="112">
        <f>'Quarterly data'!CM97</f>
        <v>201</v>
      </c>
      <c r="CM101" s="112">
        <f>'Quarterly data'!CN97</f>
        <v>202</v>
      </c>
      <c r="CN101" s="112">
        <f>'Quarterly data'!CO97</f>
        <v>241</v>
      </c>
      <c r="CO101" s="112">
        <f>'Quarterly data'!CP97</f>
        <v>234</v>
      </c>
      <c r="CP101" s="112">
        <f>'Quarterly data'!CQ97</f>
        <v>219</v>
      </c>
      <c r="CQ101" s="112">
        <f>'Quarterly data'!CR97</f>
        <v>193</v>
      </c>
      <c r="CR101" s="112">
        <f>'Quarterly data'!CS97</f>
        <v>235</v>
      </c>
      <c r="CS101" s="112">
        <f>'Quarterly data'!CT97</f>
        <v>224</v>
      </c>
      <c r="CT101" s="112">
        <f>'Quarterly data'!CU97</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0</v>
      </c>
      <c r="DC101" s="112">
        <f>'Quarterly data'!DD135</f>
        <v>0</v>
      </c>
      <c r="DD101" s="112">
        <f>'Quarterly data'!DE135</f>
        <v>0</v>
      </c>
      <c r="DE101" s="112">
        <f>'Quarterly data'!DF135</f>
        <v>0</v>
      </c>
      <c r="DF101" s="112">
        <f>'Quarterly data'!DG135</f>
        <v>0</v>
      </c>
      <c r="DG101" s="112">
        <f>'Quarterly data'!DH135</f>
        <v>0</v>
      </c>
      <c r="DH101" s="112">
        <f>'Quarterly data'!DI135</f>
        <v>0</v>
      </c>
      <c r="DI101" s="112">
        <f>'Quarterly data'!DJ135</f>
        <v>0</v>
      </c>
      <c r="DJ101" s="112">
        <f>'Quarterly data'!DK135</f>
        <v>0</v>
      </c>
      <c r="DK101" s="112">
        <f>'Quarterly data'!DL135</f>
        <v>0</v>
      </c>
      <c r="DL101" s="112">
        <f>'Quarterly data'!DM135</f>
        <v>0</v>
      </c>
      <c r="DM101" s="112">
        <f>'Quarterly data'!DN135</f>
        <v>0</v>
      </c>
      <c r="DN101" s="112">
        <f>'Quarterly data'!DO135</f>
        <v>0</v>
      </c>
    </row>
    <row r="102" spans="1:178" ht="15" thickTop="1">
      <c r="A102" s="487"/>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 thickBot="1">
      <c r="A104" s="108" t="s">
        <v>880</v>
      </c>
      <c r="B104" s="463" t="str">
        <f>'Quarterly data'!C102</f>
        <v>1995Q1</v>
      </c>
      <c r="C104" s="463" t="str">
        <f>'Quarterly data'!D102</f>
        <v>1995Q2</v>
      </c>
      <c r="D104" s="463" t="str">
        <f>'Quarterly data'!E102</f>
        <v>1995Q3</v>
      </c>
      <c r="E104" s="463" t="str">
        <f>'Quarterly data'!F102</f>
        <v>1995Q4</v>
      </c>
      <c r="F104" s="463" t="str">
        <f>'Quarterly data'!G102</f>
        <v>1996Q1</v>
      </c>
      <c r="G104" s="463" t="str">
        <f>'Quarterly data'!H102</f>
        <v>1996Q2</v>
      </c>
      <c r="H104" s="463" t="str">
        <f>'Quarterly data'!I102</f>
        <v>1996Q3</v>
      </c>
      <c r="I104" s="463" t="str">
        <f>'Quarterly data'!J102</f>
        <v>1996Q4</v>
      </c>
      <c r="J104" s="463" t="str">
        <f>'Quarterly data'!K102</f>
        <v>1997Q1</v>
      </c>
      <c r="K104" s="463" t="str">
        <f>'Quarterly data'!L102</f>
        <v>1997Q2</v>
      </c>
      <c r="L104" s="463" t="str">
        <f>'Quarterly data'!M102</f>
        <v>1997Q3</v>
      </c>
      <c r="M104" s="463" t="str">
        <f>'Quarterly data'!N102</f>
        <v>1997Q4</v>
      </c>
      <c r="N104" s="463" t="str">
        <f>'Quarterly data'!O102</f>
        <v>1998Q1</v>
      </c>
      <c r="O104" s="463" t="str">
        <f>'Quarterly data'!P102</f>
        <v>1998Q2</v>
      </c>
      <c r="P104" s="463" t="str">
        <f>'Quarterly data'!Q102</f>
        <v>1998Q3</v>
      </c>
      <c r="Q104" s="463" t="str">
        <f>'Quarterly data'!R102</f>
        <v>1998Q4</v>
      </c>
      <c r="R104" s="463" t="str">
        <f>'Quarterly data'!S102</f>
        <v>1999Q1</v>
      </c>
      <c r="S104" s="463" t="str">
        <f>'Quarterly data'!T102</f>
        <v>1999Q2</v>
      </c>
      <c r="T104" s="463" t="str">
        <f>'Quarterly data'!U102</f>
        <v>1999Q3</v>
      </c>
      <c r="U104" s="463" t="str">
        <f>'Quarterly data'!V102</f>
        <v>1999Q4</v>
      </c>
      <c r="V104" s="463" t="str">
        <f>'Quarterly data'!W102</f>
        <v>2000Q1</v>
      </c>
      <c r="W104" s="463" t="str">
        <f>'Quarterly data'!X102</f>
        <v>2000Q2</v>
      </c>
      <c r="X104" s="463" t="str">
        <f>'Quarterly data'!Y102</f>
        <v>2000Q3</v>
      </c>
      <c r="Y104" s="463" t="str">
        <f>'Quarterly data'!Z102</f>
        <v>2000Q4</v>
      </c>
      <c r="Z104" s="463" t="str">
        <f>'Quarterly data'!AA102</f>
        <v>2001Q1</v>
      </c>
      <c r="AA104" s="463" t="str">
        <f>'Quarterly data'!AB102</f>
        <v>2001Q2</v>
      </c>
      <c r="AB104" s="463" t="str">
        <f>'Quarterly data'!AC102</f>
        <v>2001Q3</v>
      </c>
      <c r="AC104" s="463" t="str">
        <f>'Quarterly data'!AD102</f>
        <v>2001Q4</v>
      </c>
      <c r="AD104" s="463" t="str">
        <f>'Quarterly data'!AE102</f>
        <v>2002Q1</v>
      </c>
      <c r="AE104" s="463" t="str">
        <f>'Quarterly data'!AF102</f>
        <v>2002Q2</v>
      </c>
      <c r="AF104" s="463" t="str">
        <f>'Quarterly data'!AG102</f>
        <v>2002Q3</v>
      </c>
      <c r="AG104" s="463" t="str">
        <f>'Quarterly data'!AH102</f>
        <v>2002Q4</v>
      </c>
      <c r="AH104" s="463" t="str">
        <f>'Quarterly data'!AI102</f>
        <v>2003Q1</v>
      </c>
      <c r="AI104" s="463" t="str">
        <f>'Quarterly data'!AJ102</f>
        <v>2003Q2</v>
      </c>
      <c r="AJ104" s="463" t="str">
        <f>'Quarterly data'!AK102</f>
        <v>2003Q3</v>
      </c>
      <c r="AK104" s="463" t="str">
        <f>'Quarterly data'!AL102</f>
        <v>2003Q4</v>
      </c>
      <c r="AL104" s="463" t="str">
        <f>'Quarterly data'!AM102</f>
        <v>2004Q1</v>
      </c>
      <c r="AM104" s="463" t="str">
        <f>'Quarterly data'!AN102</f>
        <v>2004Q2</v>
      </c>
      <c r="AN104" s="463" t="str">
        <f>'Quarterly data'!AO102</f>
        <v>2004Q3</v>
      </c>
      <c r="AO104" s="463" t="str">
        <f>'Quarterly data'!AP102</f>
        <v>2004Q4</v>
      </c>
      <c r="AP104" s="463" t="str">
        <f>'Quarterly data'!AQ102</f>
        <v>2005Q1</v>
      </c>
      <c r="AQ104" s="463" t="str">
        <f>'Quarterly data'!AR102</f>
        <v>2005Q2</v>
      </c>
      <c r="AR104" s="463" t="str">
        <f>'Quarterly data'!AS102</f>
        <v>2005Q3</v>
      </c>
      <c r="AS104" s="463" t="str">
        <f>'Quarterly data'!AT102</f>
        <v>2005Q4</v>
      </c>
      <c r="AT104" s="463" t="str">
        <f>'Quarterly data'!AU102</f>
        <v>2006Q1</v>
      </c>
      <c r="AU104" s="463" t="str">
        <f>'Quarterly data'!AV102</f>
        <v>2006Q2</v>
      </c>
      <c r="AV104" s="463" t="str">
        <f>'Quarterly data'!AW102</f>
        <v>2006Q3</v>
      </c>
      <c r="AW104" s="463" t="str">
        <f>'Quarterly data'!AX102</f>
        <v>2006Q4</v>
      </c>
      <c r="AX104" s="463" t="str">
        <f>'Quarterly data'!AY102</f>
        <v>2007Q1</v>
      </c>
      <c r="AY104" s="463" t="str">
        <f>'Quarterly data'!AZ102</f>
        <v>2007Q2</v>
      </c>
      <c r="AZ104" s="463" t="str">
        <f>'Quarterly data'!BA102</f>
        <v>2007Q3</v>
      </c>
      <c r="BA104" s="463" t="str">
        <f>'Quarterly data'!BB102</f>
        <v>2007Q4</v>
      </c>
      <c r="BB104" s="463" t="str">
        <f>'Quarterly data'!BC102</f>
        <v>2008Q1</v>
      </c>
      <c r="BC104" s="463" t="str">
        <f>'Quarterly data'!BD102</f>
        <v>2008Q2</v>
      </c>
      <c r="BD104" s="463" t="str">
        <f>'Quarterly data'!BE102</f>
        <v>2008Q3</v>
      </c>
      <c r="BE104" s="463" t="str">
        <f>'Quarterly data'!BF102</f>
        <v>2008Q4</v>
      </c>
      <c r="BF104" s="463" t="str">
        <f>'Quarterly data'!BG102</f>
        <v>2009Q1</v>
      </c>
      <c r="BG104" s="463" t="str">
        <f>'Quarterly data'!BH102</f>
        <v>2009Q2</v>
      </c>
      <c r="BH104" s="463" t="str">
        <f>'Quarterly data'!BI102</f>
        <v>2009Q3</v>
      </c>
      <c r="BI104" s="463" t="str">
        <f>'Quarterly data'!BJ102</f>
        <v>2009Q4</v>
      </c>
      <c r="BJ104" s="463" t="str">
        <f>'Quarterly data'!BK102</f>
        <v>2010Q1</v>
      </c>
      <c r="BK104" s="463" t="str">
        <f>'Quarterly data'!BL102</f>
        <v>2010Q2</v>
      </c>
      <c r="BL104" s="463" t="str">
        <f>'Quarterly data'!BM102</f>
        <v>2010Q3</v>
      </c>
      <c r="BM104" s="463" t="str">
        <f>'Quarterly data'!BN102</f>
        <v>2010Q4</v>
      </c>
      <c r="BN104" s="463" t="str">
        <f>'Quarterly data'!BO102</f>
        <v>2011Q1</v>
      </c>
      <c r="BO104" s="463" t="str">
        <f>'Quarterly data'!BP102</f>
        <v>2011Q2</v>
      </c>
      <c r="BP104" s="463" t="str">
        <f>'Quarterly data'!BQ102</f>
        <v>2011Q3</v>
      </c>
      <c r="BQ104" s="463" t="str">
        <f>'Quarterly data'!BR102</f>
        <v>2011Q4</v>
      </c>
      <c r="BR104" s="463" t="str">
        <f>'Quarterly data'!BS102</f>
        <v>2012Q1</v>
      </c>
      <c r="BS104" s="463" t="str">
        <f>'Quarterly data'!BT102</f>
        <v>2012Q2</v>
      </c>
      <c r="BT104" s="463" t="str">
        <f>'Quarterly data'!BU102</f>
        <v>2012Q3</v>
      </c>
      <c r="BU104" s="463" t="str">
        <f>'Quarterly data'!BV102</f>
        <v>2012Q4</v>
      </c>
      <c r="BV104" s="463" t="str">
        <f>'Quarterly data'!BW102</f>
        <v>2013Q1</v>
      </c>
      <c r="BW104" s="463" t="str">
        <f>'Quarterly data'!BX102</f>
        <v>2013Q2</v>
      </c>
      <c r="BX104" s="463" t="str">
        <f>'Quarterly data'!BY102</f>
        <v>2013Q3</v>
      </c>
      <c r="BY104" s="463" t="str">
        <f>'Quarterly data'!BZ102</f>
        <v>2013Q4</v>
      </c>
      <c r="BZ104" s="463" t="str">
        <f>'Quarterly data'!CA102</f>
        <v>2014Q1</v>
      </c>
      <c r="CA104" s="463" t="str">
        <f>'Quarterly data'!CB102</f>
        <v>2014Q2</v>
      </c>
      <c r="CB104" s="463" t="str">
        <f>'Quarterly data'!CC102</f>
        <v>2014Q3</v>
      </c>
      <c r="CC104" s="463" t="str">
        <f>'Quarterly data'!CD102</f>
        <v>2014Q4</v>
      </c>
      <c r="CD104" s="463" t="str">
        <f>'Quarterly data'!CE102</f>
        <v>2015Q1</v>
      </c>
      <c r="CE104" s="463" t="str">
        <f>'Quarterly data'!CF102</f>
        <v>2015Q2</v>
      </c>
      <c r="CF104" s="463" t="str">
        <f>'Quarterly data'!CG102</f>
        <v>2015Q3</v>
      </c>
      <c r="CG104" s="463" t="str">
        <f>'Quarterly data'!CH102</f>
        <v>2015Q4</v>
      </c>
      <c r="CH104" s="463" t="str">
        <f>'Quarterly data'!CI102</f>
        <v>2016Q1</v>
      </c>
      <c r="CI104" s="463" t="str">
        <f>'Quarterly data'!CJ102</f>
        <v>2016Q2</v>
      </c>
      <c r="CJ104" s="463" t="str">
        <f>'Quarterly data'!CK102</f>
        <v>2016Q3</v>
      </c>
      <c r="CK104" s="463" t="str">
        <f>'Quarterly data'!CL102</f>
        <v>2016Q4</v>
      </c>
      <c r="CL104" s="463" t="str">
        <f>'Quarterly data'!CM102</f>
        <v>2017Q1</v>
      </c>
      <c r="CM104" s="463" t="str">
        <f>'Quarterly data'!CN102</f>
        <v>2017Q2</v>
      </c>
      <c r="CN104" s="463" t="str">
        <f>'Quarterly data'!CO102</f>
        <v>2017Q3</v>
      </c>
      <c r="CO104" s="463" t="str">
        <f>'Quarterly data'!CP102</f>
        <v>2017Q4</v>
      </c>
      <c r="CP104" s="463" t="str">
        <f>'Quarterly data'!CQ102</f>
        <v>2018Q1</v>
      </c>
      <c r="CQ104" s="463" t="str">
        <f>'Quarterly data'!CR102</f>
        <v>2018Q2</v>
      </c>
      <c r="CR104" s="463" t="str">
        <f>'Quarterly data'!CS102</f>
        <v>2018Q3</v>
      </c>
      <c r="CS104" s="463" t="str">
        <f>'Quarterly data'!CT102</f>
        <v>2018Q4</v>
      </c>
      <c r="CT104" s="463" t="str">
        <f>'Quarterly data'!CU102</f>
        <v>2019Q1</v>
      </c>
      <c r="CU104" s="463" t="e">
        <f>'Quarterly data'!#REF!</f>
        <v>#REF!</v>
      </c>
      <c r="CV104" s="463" t="e">
        <f>'Quarterly data'!#REF!</f>
        <v>#REF!</v>
      </c>
      <c r="CW104" s="463" t="e">
        <f>'Quarterly data'!#REF!</f>
        <v>#REF!</v>
      </c>
      <c r="CX104" s="463" t="e">
        <f>'Quarterly data'!#REF!</f>
        <v>#REF!</v>
      </c>
      <c r="CY104" s="463" t="e">
        <f>'Quarterly data'!#REF!</f>
        <v>#REF!</v>
      </c>
      <c r="CZ104" s="463" t="e">
        <f>'Quarterly data'!#REF!</f>
        <v>#REF!</v>
      </c>
      <c r="DA104" s="463" t="e">
        <f>'Quarterly data'!#REF!</f>
        <v>#REF!</v>
      </c>
      <c r="DB104" s="463" t="e">
        <f>'Quarterly data'!#REF!</f>
        <v>#REF!</v>
      </c>
      <c r="DC104" s="463" t="e">
        <f>'Quarterly data'!#REF!</f>
        <v>#REF!</v>
      </c>
      <c r="DD104" s="463" t="e">
        <f>'Quarterly data'!#REF!</f>
        <v>#REF!</v>
      </c>
      <c r="DE104" s="463" t="e">
        <f>'Quarterly data'!#REF!</f>
        <v>#REF!</v>
      </c>
      <c r="DF104" s="463" t="e">
        <f>'Quarterly data'!#REF!</f>
        <v>#REF!</v>
      </c>
      <c r="DG104" s="463" t="e">
        <f>'Quarterly data'!#REF!</f>
        <v>#REF!</v>
      </c>
      <c r="DH104" s="463" t="e">
        <f>'Quarterly data'!#REF!</f>
        <v>#REF!</v>
      </c>
      <c r="DI104" s="463" t="e">
        <f>'Quarterly data'!#REF!</f>
        <v>#REF!</v>
      </c>
      <c r="DJ104" s="463" t="e">
        <f>'Quarterly data'!#REF!</f>
        <v>#REF!</v>
      </c>
      <c r="DK104" s="463" t="e">
        <f>'Quarterly data'!#REF!</f>
        <v>#REF!</v>
      </c>
      <c r="DL104" s="463" t="e">
        <f>'Quarterly data'!#REF!</f>
        <v>#REF!</v>
      </c>
      <c r="DM104" s="463" t="e">
        <f>'Quarterly data'!#REF!</f>
        <v>#REF!</v>
      </c>
      <c r="DN104" s="463" t="e">
        <f>'Quarterly data'!#REF!</f>
        <v>#REF!</v>
      </c>
    </row>
    <row r="105" spans="1:178" ht="14.4" thickTop="1">
      <c r="A105" s="458" t="s">
        <v>632</v>
      </c>
      <c r="B105" s="454">
        <f>'Quarterly data'!C125</f>
        <v>0</v>
      </c>
      <c r="C105" s="454">
        <f>'Quarterly data'!D125</f>
        <v>0</v>
      </c>
      <c r="D105" s="454">
        <f>'Quarterly data'!E125</f>
        <v>0</v>
      </c>
      <c r="E105" s="454">
        <f>'Quarterly data'!F125</f>
        <v>0</v>
      </c>
      <c r="F105" s="454">
        <f>'Quarterly data'!G125</f>
        <v>0</v>
      </c>
      <c r="G105" s="454">
        <f>'Quarterly data'!H125</f>
        <v>0</v>
      </c>
      <c r="H105" s="454">
        <f>'Quarterly data'!I125</f>
        <v>0</v>
      </c>
      <c r="I105" s="454">
        <f>'Quarterly data'!J125</f>
        <v>0</v>
      </c>
      <c r="J105" s="454">
        <f>'Quarterly data'!K125</f>
        <v>0</v>
      </c>
      <c r="K105" s="454">
        <f>'Quarterly data'!L125</f>
        <v>0</v>
      </c>
      <c r="L105" s="454">
        <f>'Quarterly data'!M125</f>
        <v>0</v>
      </c>
      <c r="M105" s="454">
        <f>'Quarterly data'!N125</f>
        <v>0</v>
      </c>
      <c r="N105" s="454">
        <f>'Quarterly data'!O125</f>
        <v>0</v>
      </c>
      <c r="O105" s="454">
        <f>'Quarterly data'!P125</f>
        <v>0</v>
      </c>
      <c r="P105" s="454">
        <f>'Quarterly data'!Q125</f>
        <v>0</v>
      </c>
      <c r="Q105" s="454">
        <f>'Quarterly data'!R125</f>
        <v>0</v>
      </c>
      <c r="R105" s="454">
        <f>'Quarterly data'!S125</f>
        <v>151.75</v>
      </c>
      <c r="S105" s="454">
        <f>'Quarterly data'!T125</f>
        <v>151.75</v>
      </c>
      <c r="T105" s="454">
        <f>'Quarterly data'!U125</f>
        <v>151.75</v>
      </c>
      <c r="U105" s="454">
        <f>'Quarterly data'!V125</f>
        <v>151.75</v>
      </c>
      <c r="V105" s="454">
        <f>'Quarterly data'!W125</f>
        <v>169</v>
      </c>
      <c r="W105" s="454">
        <f>'Quarterly data'!X125</f>
        <v>169</v>
      </c>
      <c r="X105" s="454">
        <f>'Quarterly data'!Y125</f>
        <v>169</v>
      </c>
      <c r="Y105" s="454">
        <f>'Quarterly data'!Z125</f>
        <v>169</v>
      </c>
      <c r="Z105" s="454">
        <f>'Quarterly data'!AA125</f>
        <v>185.5</v>
      </c>
      <c r="AA105" s="454">
        <f>'Quarterly data'!AB125</f>
        <v>185.5</v>
      </c>
      <c r="AB105" s="454">
        <f>'Quarterly data'!AC125</f>
        <v>185.5</v>
      </c>
      <c r="AC105" s="454">
        <f>'Quarterly data'!AD125</f>
        <v>185.5</v>
      </c>
      <c r="AD105" s="454">
        <f>'Quarterly data'!AE125</f>
        <v>199.25</v>
      </c>
      <c r="AE105" s="454">
        <f>'Quarterly data'!AF125</f>
        <v>199.25</v>
      </c>
      <c r="AF105" s="454">
        <f>'Quarterly data'!AG125</f>
        <v>199.25</v>
      </c>
      <c r="AG105" s="454">
        <f>'Quarterly data'!AH125</f>
        <v>199.25</v>
      </c>
      <c r="AH105" s="454">
        <f>'Quarterly data'!AI125</f>
        <v>248.25</v>
      </c>
      <c r="AI105" s="454">
        <f>'Quarterly data'!AJ125</f>
        <v>248.25</v>
      </c>
      <c r="AJ105" s="454">
        <f>'Quarterly data'!AK125</f>
        <v>248.25</v>
      </c>
      <c r="AK105" s="454">
        <f>'Quarterly data'!AL125</f>
        <v>248.25</v>
      </c>
      <c r="AL105" s="454">
        <f>'Quarterly data'!AM125</f>
        <v>301.5</v>
      </c>
      <c r="AM105" s="454">
        <f>'Quarterly data'!AN125</f>
        <v>301.5</v>
      </c>
      <c r="AN105" s="454">
        <f>'Quarterly data'!AO125</f>
        <v>301.5</v>
      </c>
      <c r="AO105" s="454">
        <f>'Quarterly data'!AP125</f>
        <v>301.5</v>
      </c>
      <c r="AP105" s="454">
        <f>'Quarterly data'!AQ125</f>
        <v>360</v>
      </c>
      <c r="AQ105" s="454">
        <f>'Quarterly data'!AR125</f>
        <v>360</v>
      </c>
      <c r="AR105" s="454">
        <f>'Quarterly data'!AS125</f>
        <v>360</v>
      </c>
      <c r="AS105" s="454">
        <f>'Quarterly data'!AT125</f>
        <v>360</v>
      </c>
      <c r="AT105" s="454">
        <f>'Quarterly data'!AU125</f>
        <v>401</v>
      </c>
      <c r="AU105" s="454">
        <f>'Quarterly data'!AV125</f>
        <v>451</v>
      </c>
      <c r="AV105" s="454">
        <f>'Quarterly data'!AW125</f>
        <v>479</v>
      </c>
      <c r="AW105" s="454">
        <f>'Quarterly data'!AX125</f>
        <v>499</v>
      </c>
      <c r="AX105" s="454">
        <f>'Quarterly data'!AY125</f>
        <v>506</v>
      </c>
      <c r="AY105" s="454">
        <f>'Quarterly data'!AZ125</f>
        <v>547</v>
      </c>
      <c r="AZ105" s="454">
        <f>'Quarterly data'!BA125</f>
        <v>573</v>
      </c>
      <c r="BA105" s="454">
        <f>'Quarterly data'!BB125</f>
        <v>599</v>
      </c>
      <c r="BB105" s="454">
        <f>'Quarterly data'!BC125</f>
        <v>607</v>
      </c>
      <c r="BC105" s="454">
        <f>'Quarterly data'!BD125</f>
        <v>686</v>
      </c>
      <c r="BD105" s="454">
        <f>'Quarterly data'!BE125</f>
        <v>749</v>
      </c>
      <c r="BE105" s="454">
        <f>'Quarterly data'!BF125</f>
        <v>788</v>
      </c>
      <c r="BF105" s="454">
        <f>'Quarterly data'!BG125</f>
        <v>786</v>
      </c>
      <c r="BG105" s="454">
        <f>'Quarterly data'!BH125</f>
        <v>774</v>
      </c>
      <c r="BH105" s="454">
        <f>'Quarterly data'!BI125</f>
        <v>808</v>
      </c>
      <c r="BI105" s="454">
        <f>'Quarterly data'!BJ125</f>
        <v>855</v>
      </c>
      <c r="BJ105" s="454">
        <f>'Quarterly data'!BK125</f>
        <v>853</v>
      </c>
      <c r="BK105" s="454">
        <f>'Quarterly data'!BL125</f>
        <v>857</v>
      </c>
      <c r="BL105" s="454">
        <f>'Quarterly data'!BM125</f>
        <v>905</v>
      </c>
      <c r="BM105" s="454">
        <f>'Quarterly data'!BN125</f>
        <v>955</v>
      </c>
      <c r="BN105" s="454">
        <f>'Quarterly data'!BO125</f>
        <v>963</v>
      </c>
      <c r="BO105" s="454">
        <f>'Quarterly data'!BP125</f>
        <v>999</v>
      </c>
      <c r="BP105" s="454">
        <f>'Quarterly data'!BQ125</f>
        <v>1074</v>
      </c>
      <c r="BQ105" s="454">
        <f>'Quarterly data'!BR125</f>
        <v>1095</v>
      </c>
      <c r="BR105" s="454">
        <f>'Quarterly data'!BS125</f>
        <v>1114</v>
      </c>
      <c r="BS105" s="454">
        <f>'Quarterly data'!BT125</f>
        <v>1143</v>
      </c>
      <c r="BT105" s="454">
        <f>'Quarterly data'!BU125</f>
        <v>1209</v>
      </c>
      <c r="BU105" s="454">
        <f>'Quarterly data'!BV125</f>
        <v>1234</v>
      </c>
      <c r="BV105" s="454">
        <f>'Quarterly data'!BW125</f>
        <v>1213</v>
      </c>
      <c r="BW105" s="454">
        <f>'Quarterly data'!BX125</f>
        <v>1252</v>
      </c>
      <c r="BX105" s="454">
        <f>'Quarterly data'!BY125</f>
        <v>1261</v>
      </c>
      <c r="BY105" s="454">
        <f>'Quarterly data'!BZ125</f>
        <v>1328</v>
      </c>
      <c r="BZ105" s="454">
        <f>'Quarterly data'!CA125</f>
        <v>1355</v>
      </c>
      <c r="CA105" s="454">
        <f>'Quarterly data'!CB125</f>
        <v>1394</v>
      </c>
      <c r="CB105" s="454">
        <f>'Quarterly data'!CC125</f>
        <v>1436</v>
      </c>
      <c r="CC105" s="454">
        <f>'Quarterly data'!CD125</f>
        <v>1435</v>
      </c>
      <c r="CD105" s="454">
        <f>'Quarterly data'!CE125</f>
        <v>1464</v>
      </c>
      <c r="CE105" s="454">
        <f>'Quarterly data'!CF125</f>
        <v>1500</v>
      </c>
      <c r="CF105" s="454">
        <f>'Quarterly data'!CG125</f>
        <v>1567</v>
      </c>
      <c r="CG105" s="454">
        <f>'Quarterly data'!CH125</f>
        <v>1616</v>
      </c>
      <c r="CH105" s="454">
        <f>'Quarterly data'!CI125</f>
        <v>1660</v>
      </c>
      <c r="CI105" s="454">
        <f>'Quarterly data'!CJ125</f>
        <v>1709</v>
      </c>
      <c r="CJ105" s="454">
        <f>'Quarterly data'!CK125</f>
        <v>1695</v>
      </c>
      <c r="CK105" s="454">
        <f>'Quarterly data'!CL125</f>
        <v>1777</v>
      </c>
      <c r="CL105" s="454">
        <f>'Quarterly data'!CM125</f>
        <v>1845</v>
      </c>
      <c r="CM105" s="454">
        <f>'Quarterly data'!CN125</f>
        <v>1917</v>
      </c>
      <c r="CN105" s="454">
        <f>'Quarterly data'!CO125</f>
        <v>1943</v>
      </c>
      <c r="CO105" s="454">
        <f>'Quarterly data'!CP125</f>
        <v>1989</v>
      </c>
      <c r="CP105" s="454">
        <f>'Quarterly data'!CQ125</f>
        <v>2027</v>
      </c>
      <c r="CQ105" s="454">
        <f>'Quarterly data'!CR125</f>
        <v>2057</v>
      </c>
      <c r="CR105" s="454">
        <f>'Quarterly data'!CS125</f>
        <v>2079</v>
      </c>
      <c r="CS105" s="454">
        <f>'Quarterly data'!CT125</f>
        <v>2139</v>
      </c>
      <c r="CT105" s="454">
        <f>'Quarterly data'!CU125</f>
        <v>2153</v>
      </c>
      <c r="CU105" s="454" t="e">
        <f>'Quarterly data'!#REF!</f>
        <v>#REF!</v>
      </c>
      <c r="CV105" s="454" t="e">
        <f>'Quarterly data'!#REF!</f>
        <v>#REF!</v>
      </c>
      <c r="CW105" s="454" t="e">
        <f>'Quarterly data'!#REF!</f>
        <v>#REF!</v>
      </c>
      <c r="CX105" s="454" t="e">
        <f>'Quarterly data'!#REF!</f>
        <v>#REF!</v>
      </c>
      <c r="CY105" s="454" t="e">
        <f>'Quarterly data'!#REF!</f>
        <v>#REF!</v>
      </c>
      <c r="CZ105" s="454" t="e">
        <f>'Quarterly data'!#REF!</f>
        <v>#REF!</v>
      </c>
      <c r="DA105" s="454" t="e">
        <f>'Quarterly data'!#REF!</f>
        <v>#REF!</v>
      </c>
      <c r="DB105" s="454" t="e">
        <f>'Quarterly data'!#REF!</f>
        <v>#REF!</v>
      </c>
      <c r="DC105" s="454" t="e">
        <f>'Quarterly data'!#REF!</f>
        <v>#REF!</v>
      </c>
      <c r="DD105" s="454" t="e">
        <f>'Quarterly data'!#REF!</f>
        <v>#REF!</v>
      </c>
      <c r="DE105" s="454" t="e">
        <f>'Quarterly data'!#REF!</f>
        <v>#REF!</v>
      </c>
      <c r="DF105" s="454" t="e">
        <f>'Quarterly data'!#REF!</f>
        <v>#REF!</v>
      </c>
      <c r="DG105" s="454" t="e">
        <f>'Quarterly data'!#REF!</f>
        <v>#REF!</v>
      </c>
      <c r="DH105" s="454" t="e">
        <f>'Quarterly data'!#REF!</f>
        <v>#REF!</v>
      </c>
      <c r="DI105" s="454" t="e">
        <f>'Quarterly data'!#REF!</f>
        <v>#REF!</v>
      </c>
      <c r="DJ105" s="454" t="e">
        <f>'Quarterly data'!#REF!</f>
        <v>#REF!</v>
      </c>
      <c r="DK105" s="454" t="e">
        <f>'Quarterly data'!#REF!</f>
        <v>#REF!</v>
      </c>
      <c r="DL105" s="454" t="e">
        <f>'Quarterly data'!#REF!</f>
        <v>#REF!</v>
      </c>
      <c r="DM105" s="454" t="e">
        <f>'Quarterly data'!#REF!</f>
        <v>#REF!</v>
      </c>
      <c r="DN105" s="454" t="e">
        <f>'Quarterly data'!#REF!</f>
        <v>#REF!</v>
      </c>
    </row>
    <row r="106" spans="1:178">
      <c r="A106" s="458" t="s">
        <v>26</v>
      </c>
      <c r="B106" s="454">
        <f>'Quarterly data'!C126</f>
        <v>0</v>
      </c>
      <c r="C106" s="454">
        <f>'Quarterly data'!D126</f>
        <v>0</v>
      </c>
      <c r="D106" s="454">
        <f>'Quarterly data'!E126</f>
        <v>0</v>
      </c>
      <c r="E106" s="454">
        <f>'Quarterly data'!F126</f>
        <v>0</v>
      </c>
      <c r="F106" s="454">
        <f>'Quarterly data'!G126</f>
        <v>0</v>
      </c>
      <c r="G106" s="454">
        <f>'Quarterly data'!H126</f>
        <v>0</v>
      </c>
      <c r="H106" s="454">
        <f>'Quarterly data'!I126</f>
        <v>0</v>
      </c>
      <c r="I106" s="454">
        <f>'Quarterly data'!J126</f>
        <v>0</v>
      </c>
      <c r="J106" s="454">
        <f>'Quarterly data'!K126</f>
        <v>0</v>
      </c>
      <c r="K106" s="454">
        <f>'Quarterly data'!L126</f>
        <v>0</v>
      </c>
      <c r="L106" s="454">
        <f>'Quarterly data'!M126</f>
        <v>0</v>
      </c>
      <c r="M106" s="454">
        <f>'Quarterly data'!N126</f>
        <v>0</v>
      </c>
      <c r="N106" s="454">
        <f>'Quarterly data'!O126</f>
        <v>0</v>
      </c>
      <c r="O106" s="454">
        <f>'Quarterly data'!P126</f>
        <v>0</v>
      </c>
      <c r="P106" s="454">
        <f>'Quarterly data'!Q126</f>
        <v>0</v>
      </c>
      <c r="Q106" s="454">
        <f>'Quarterly data'!R126</f>
        <v>0</v>
      </c>
      <c r="R106" s="454">
        <f>'Quarterly data'!S126</f>
        <v>56.75</v>
      </c>
      <c r="S106" s="454">
        <f>'Quarterly data'!T126</f>
        <v>56.75</v>
      </c>
      <c r="T106" s="454">
        <f>'Quarterly data'!U126</f>
        <v>56.75</v>
      </c>
      <c r="U106" s="454">
        <f>'Quarterly data'!V126</f>
        <v>56.75</v>
      </c>
      <c r="V106" s="454">
        <f>'Quarterly data'!W126</f>
        <v>62.75</v>
      </c>
      <c r="W106" s="454">
        <f>'Quarterly data'!X126</f>
        <v>62.75</v>
      </c>
      <c r="X106" s="454">
        <f>'Quarterly data'!Y126</f>
        <v>62.75</v>
      </c>
      <c r="Y106" s="454">
        <f>'Quarterly data'!Z126</f>
        <v>62.75</v>
      </c>
      <c r="Z106" s="454">
        <f>'Quarterly data'!AA126</f>
        <v>69.25</v>
      </c>
      <c r="AA106" s="454">
        <f>'Quarterly data'!AB126</f>
        <v>69.25</v>
      </c>
      <c r="AB106" s="454">
        <f>'Quarterly data'!AC126</f>
        <v>69.25</v>
      </c>
      <c r="AC106" s="454">
        <f>'Quarterly data'!AD126</f>
        <v>69.25</v>
      </c>
      <c r="AD106" s="454">
        <f>'Quarterly data'!AE126</f>
        <v>70.5</v>
      </c>
      <c r="AE106" s="454">
        <f>'Quarterly data'!AF126</f>
        <v>70.5</v>
      </c>
      <c r="AF106" s="454">
        <f>'Quarterly data'!AG126</f>
        <v>70.5</v>
      </c>
      <c r="AG106" s="454">
        <f>'Quarterly data'!AH126</f>
        <v>70.5</v>
      </c>
      <c r="AH106" s="454">
        <f>'Quarterly data'!AI126</f>
        <v>95</v>
      </c>
      <c r="AI106" s="454">
        <f>'Quarterly data'!AJ126</f>
        <v>95</v>
      </c>
      <c r="AJ106" s="454">
        <f>'Quarterly data'!AK126</f>
        <v>95</v>
      </c>
      <c r="AK106" s="454">
        <f>'Quarterly data'!AL126</f>
        <v>95</v>
      </c>
      <c r="AL106" s="454">
        <f>'Quarterly data'!AM126</f>
        <v>116.25</v>
      </c>
      <c r="AM106" s="454">
        <f>'Quarterly data'!AN126</f>
        <v>116.25</v>
      </c>
      <c r="AN106" s="454">
        <f>'Quarterly data'!AO126</f>
        <v>116.25</v>
      </c>
      <c r="AO106" s="454">
        <f>'Quarterly data'!AP126</f>
        <v>116.25</v>
      </c>
      <c r="AP106" s="454">
        <f>'Quarterly data'!AQ126</f>
        <v>138.25</v>
      </c>
      <c r="AQ106" s="454">
        <f>'Quarterly data'!AR126</f>
        <v>138.25</v>
      </c>
      <c r="AR106" s="454">
        <f>'Quarterly data'!AS126</f>
        <v>138.25</v>
      </c>
      <c r="AS106" s="454">
        <f>'Quarterly data'!AT126</f>
        <v>138.25</v>
      </c>
      <c r="AT106" s="454">
        <f>'Quarterly data'!AU126</f>
        <v>118</v>
      </c>
      <c r="AU106" s="454">
        <f>'Quarterly data'!AV126</f>
        <v>135</v>
      </c>
      <c r="AV106" s="454">
        <f>'Quarterly data'!AW126</f>
        <v>143</v>
      </c>
      <c r="AW106" s="454">
        <f>'Quarterly data'!AX126</f>
        <v>154</v>
      </c>
      <c r="AX106" s="454">
        <f>'Quarterly data'!AY126</f>
        <v>141</v>
      </c>
      <c r="AY106" s="454">
        <f>'Quarterly data'!AZ126</f>
        <v>140</v>
      </c>
      <c r="AZ106" s="454">
        <f>'Quarterly data'!BA126</f>
        <v>149</v>
      </c>
      <c r="BA106" s="454">
        <f>'Quarterly data'!BB126</f>
        <v>150</v>
      </c>
      <c r="BB106" s="454">
        <f>'Quarterly data'!BC126</f>
        <v>155</v>
      </c>
      <c r="BC106" s="454">
        <f>'Quarterly data'!BD126</f>
        <v>172</v>
      </c>
      <c r="BD106" s="454">
        <f>'Quarterly data'!BE126</f>
        <v>183</v>
      </c>
      <c r="BE106" s="454">
        <f>'Quarterly data'!BF126</f>
        <v>192</v>
      </c>
      <c r="BF106" s="454">
        <f>'Quarterly data'!BG126</f>
        <v>194</v>
      </c>
      <c r="BG106" s="454">
        <f>'Quarterly data'!BH126</f>
        <v>199</v>
      </c>
      <c r="BH106" s="454">
        <f>'Quarterly data'!BI126</f>
        <v>204</v>
      </c>
      <c r="BI106" s="454">
        <f>'Quarterly data'!BJ126</f>
        <v>222</v>
      </c>
      <c r="BJ106" s="454">
        <f>'Quarterly data'!BK126</f>
        <v>210</v>
      </c>
      <c r="BK106" s="454">
        <f>'Quarterly data'!BL126</f>
        <v>213</v>
      </c>
      <c r="BL106" s="454">
        <f>'Quarterly data'!BM126</f>
        <v>220</v>
      </c>
      <c r="BM106" s="454">
        <f>'Quarterly data'!BN126</f>
        <v>225</v>
      </c>
      <c r="BN106" s="454">
        <f>'Quarterly data'!BO126</f>
        <v>218</v>
      </c>
      <c r="BO106" s="454">
        <f>'Quarterly data'!BP126</f>
        <v>246</v>
      </c>
      <c r="BP106" s="454">
        <f>'Quarterly data'!BQ126</f>
        <v>260</v>
      </c>
      <c r="BQ106" s="454">
        <f>'Quarterly data'!BR126</f>
        <v>261</v>
      </c>
      <c r="BR106" s="454">
        <f>'Quarterly data'!BS126</f>
        <v>265</v>
      </c>
      <c r="BS106" s="454">
        <f>'Quarterly data'!BT126</f>
        <v>286</v>
      </c>
      <c r="BT106" s="454">
        <f>'Quarterly data'!BU126</f>
        <v>302</v>
      </c>
      <c r="BU106" s="454">
        <f>'Quarterly data'!BV126</f>
        <v>311</v>
      </c>
      <c r="BV106" s="454">
        <f>'Quarterly data'!BW126</f>
        <v>307</v>
      </c>
      <c r="BW106" s="454">
        <f>'Quarterly data'!BX126</f>
        <v>320</v>
      </c>
      <c r="BX106" s="454">
        <f>'Quarterly data'!BY126</f>
        <v>308</v>
      </c>
      <c r="BY106" s="454">
        <f>'Quarterly data'!BZ126</f>
        <v>326</v>
      </c>
      <c r="BZ106" s="454">
        <f>'Quarterly data'!CA126</f>
        <v>342</v>
      </c>
      <c r="CA106" s="454">
        <f>'Quarterly data'!CB126</f>
        <v>348</v>
      </c>
      <c r="CB106" s="454">
        <f>'Quarterly data'!CC126</f>
        <v>351</v>
      </c>
      <c r="CC106" s="454">
        <f>'Quarterly data'!CD126</f>
        <v>348</v>
      </c>
      <c r="CD106" s="454">
        <f>'Quarterly data'!CE126</f>
        <v>353</v>
      </c>
      <c r="CE106" s="454">
        <f>'Quarterly data'!CF126</f>
        <v>366</v>
      </c>
      <c r="CF106" s="454">
        <f>'Quarterly data'!CG126</f>
        <v>373</v>
      </c>
      <c r="CG106" s="454">
        <f>'Quarterly data'!CH126</f>
        <v>383</v>
      </c>
      <c r="CH106" s="454">
        <f>'Quarterly data'!CI126</f>
        <v>415</v>
      </c>
      <c r="CI106" s="454">
        <f>'Quarterly data'!CJ126</f>
        <v>421</v>
      </c>
      <c r="CJ106" s="454">
        <f>'Quarterly data'!CK126</f>
        <v>418</v>
      </c>
      <c r="CK106" s="454">
        <f>'Quarterly data'!CL126</f>
        <v>467</v>
      </c>
      <c r="CL106" s="454">
        <f>'Quarterly data'!CM126</f>
        <v>505</v>
      </c>
      <c r="CM106" s="454">
        <f>'Quarterly data'!CN126</f>
        <v>511</v>
      </c>
      <c r="CN106" s="454">
        <f>'Quarterly data'!CO126</f>
        <v>495</v>
      </c>
      <c r="CO106" s="454">
        <f>'Quarterly data'!CP126</f>
        <v>516</v>
      </c>
      <c r="CP106" s="454">
        <f>'Quarterly data'!CQ126</f>
        <v>524</v>
      </c>
      <c r="CQ106" s="454">
        <f>'Quarterly data'!CR126</f>
        <v>527</v>
      </c>
      <c r="CR106" s="454">
        <f>'Quarterly data'!CS126</f>
        <v>493</v>
      </c>
      <c r="CS106" s="454">
        <f>'Quarterly data'!CT126</f>
        <v>500</v>
      </c>
      <c r="CT106" s="454">
        <f>'Quarterly data'!CU126</f>
        <v>514</v>
      </c>
      <c r="CU106" s="454" t="str">
        <f>'Quarterly data'!CV138</f>
        <v>2019Q2</v>
      </c>
      <c r="CV106" s="454" t="str">
        <f>'Quarterly data'!CW138</f>
        <v>2019Q3</v>
      </c>
      <c r="CW106" s="454" t="str">
        <f>'Quarterly data'!CX138</f>
        <v>2019Q4</v>
      </c>
      <c r="CX106" s="454" t="str">
        <f>'Quarterly data'!CY138</f>
        <v>2020Q1</v>
      </c>
      <c r="CY106" s="454" t="str">
        <f>'Quarterly data'!CZ138</f>
        <v>2020Q2</v>
      </c>
      <c r="CZ106" s="454" t="str">
        <f>'Quarterly data'!DA138</f>
        <v>2020Q3</v>
      </c>
      <c r="DA106" s="454" t="str">
        <f>'Quarterly data'!DB138</f>
        <v>2020Q4</v>
      </c>
      <c r="DB106" s="454" t="str">
        <f>'Quarterly data'!DC138</f>
        <v>2021Q1</v>
      </c>
      <c r="DC106" s="454" t="str">
        <f>'Quarterly data'!DD138</f>
        <v>2021Q2</v>
      </c>
      <c r="DD106" s="454" t="str">
        <f>'Quarterly data'!DE138</f>
        <v>2021Q3</v>
      </c>
      <c r="DE106" s="454" t="str">
        <f>'Quarterly data'!DF138</f>
        <v>2021Q4</v>
      </c>
      <c r="DF106" s="454" t="str">
        <f>'Quarterly data'!DG138</f>
        <v>2022Q1</v>
      </c>
      <c r="DG106" s="454" t="str">
        <f>'Quarterly data'!DH138</f>
        <v>2022Q2</v>
      </c>
      <c r="DH106" s="454" t="str">
        <f>'Quarterly data'!DI138</f>
        <v>2022Q3</v>
      </c>
      <c r="DI106" s="454" t="str">
        <f>'Quarterly data'!DJ138</f>
        <v>2022Q4</v>
      </c>
      <c r="DJ106" s="454" t="str">
        <f>'Quarterly data'!DK138</f>
        <v>2023Q1</v>
      </c>
      <c r="DK106" s="454" t="str">
        <f>'Quarterly data'!DL138</f>
        <v>2023Q2</v>
      </c>
      <c r="DL106" s="454" t="str">
        <f>'Quarterly data'!DM138</f>
        <v>2023Q3</v>
      </c>
      <c r="DM106" s="454" t="str">
        <f>'Quarterly data'!DN138</f>
        <v>2023Q4</v>
      </c>
      <c r="DN106" s="454" t="str">
        <f>'Quarterly data'!DO138</f>
        <v>2024Q1</v>
      </c>
    </row>
    <row r="107" spans="1:178">
      <c r="A107" s="459" t="s">
        <v>27</v>
      </c>
      <c r="B107" s="455">
        <f>'Quarterly data'!C127</f>
        <v>0</v>
      </c>
      <c r="C107" s="455">
        <f>'Quarterly data'!D127</f>
        <v>0</v>
      </c>
      <c r="D107" s="455">
        <f>'Quarterly data'!E127</f>
        <v>0</v>
      </c>
      <c r="E107" s="455">
        <f>'Quarterly data'!F127</f>
        <v>0</v>
      </c>
      <c r="F107" s="455">
        <f>'Quarterly data'!G127</f>
        <v>0</v>
      </c>
      <c r="G107" s="455">
        <f>'Quarterly data'!H127</f>
        <v>0</v>
      </c>
      <c r="H107" s="455">
        <f>'Quarterly data'!I127</f>
        <v>0</v>
      </c>
      <c r="I107" s="455">
        <f>'Quarterly data'!J127</f>
        <v>0</v>
      </c>
      <c r="J107" s="455">
        <f>'Quarterly data'!K127</f>
        <v>0</v>
      </c>
      <c r="K107" s="455">
        <f>'Quarterly data'!L127</f>
        <v>0</v>
      </c>
      <c r="L107" s="455">
        <f>'Quarterly data'!M127</f>
        <v>0</v>
      </c>
      <c r="M107" s="455">
        <f>'Quarterly data'!N127</f>
        <v>0</v>
      </c>
      <c r="N107" s="455">
        <f>'Quarterly data'!O127</f>
        <v>0</v>
      </c>
      <c r="O107" s="455">
        <f>'Quarterly data'!P127</f>
        <v>0</v>
      </c>
      <c r="P107" s="455">
        <f>'Quarterly data'!Q127</f>
        <v>0</v>
      </c>
      <c r="Q107" s="455">
        <f>'Quarterly data'!R127</f>
        <v>0</v>
      </c>
      <c r="R107" s="455">
        <f>'Quarterly data'!S127</f>
        <v>48.5</v>
      </c>
      <c r="S107" s="455">
        <f>'Quarterly data'!T127</f>
        <v>48.5</v>
      </c>
      <c r="T107" s="455">
        <f>'Quarterly data'!U127</f>
        <v>48.5</v>
      </c>
      <c r="U107" s="455">
        <f>'Quarterly data'!V127</f>
        <v>48.5</v>
      </c>
      <c r="V107" s="455">
        <f>'Quarterly data'!W127</f>
        <v>54.25</v>
      </c>
      <c r="W107" s="455">
        <f>'Quarterly data'!X127</f>
        <v>54.25</v>
      </c>
      <c r="X107" s="455">
        <f>'Quarterly data'!Y127</f>
        <v>54.25</v>
      </c>
      <c r="Y107" s="455">
        <f>'Quarterly data'!Z127</f>
        <v>54.25</v>
      </c>
      <c r="Z107" s="455">
        <f>'Quarterly data'!AA127</f>
        <v>59.5</v>
      </c>
      <c r="AA107" s="455">
        <f>'Quarterly data'!AB127</f>
        <v>59.5</v>
      </c>
      <c r="AB107" s="455">
        <f>'Quarterly data'!AC127</f>
        <v>59.5</v>
      </c>
      <c r="AC107" s="455">
        <f>'Quarterly data'!AD127</f>
        <v>59.5</v>
      </c>
      <c r="AD107" s="455">
        <f>'Quarterly data'!AE127</f>
        <v>59.5</v>
      </c>
      <c r="AE107" s="455">
        <f>'Quarterly data'!AF127</f>
        <v>59.5</v>
      </c>
      <c r="AF107" s="455">
        <f>'Quarterly data'!AG127</f>
        <v>59.5</v>
      </c>
      <c r="AG107" s="455">
        <f>'Quarterly data'!AH127</f>
        <v>59.5</v>
      </c>
      <c r="AH107" s="455">
        <f>'Quarterly data'!AI127</f>
        <v>83</v>
      </c>
      <c r="AI107" s="455">
        <f>'Quarterly data'!AJ127</f>
        <v>83</v>
      </c>
      <c r="AJ107" s="455">
        <f>'Quarterly data'!AK127</f>
        <v>83</v>
      </c>
      <c r="AK107" s="455">
        <f>'Quarterly data'!AL127</f>
        <v>83</v>
      </c>
      <c r="AL107" s="455">
        <f>'Quarterly data'!AM127</f>
        <v>99</v>
      </c>
      <c r="AM107" s="455">
        <f>'Quarterly data'!AN127</f>
        <v>99</v>
      </c>
      <c r="AN107" s="455">
        <f>'Quarterly data'!AO127</f>
        <v>99</v>
      </c>
      <c r="AO107" s="455">
        <f>'Quarterly data'!AP127</f>
        <v>99</v>
      </c>
      <c r="AP107" s="455">
        <f>'Quarterly data'!AQ127</f>
        <v>116.75</v>
      </c>
      <c r="AQ107" s="455">
        <f>'Quarterly data'!AR127</f>
        <v>116.75</v>
      </c>
      <c r="AR107" s="455">
        <f>'Quarterly data'!AS127</f>
        <v>116.75</v>
      </c>
      <c r="AS107" s="455">
        <f>'Quarterly data'!AT127</f>
        <v>116.75</v>
      </c>
      <c r="AT107" s="455">
        <f>'Quarterly data'!AU127</f>
        <v>54</v>
      </c>
      <c r="AU107" s="455">
        <f>'Quarterly data'!AV127</f>
        <v>61</v>
      </c>
      <c r="AV107" s="455">
        <f>'Quarterly data'!AW127</f>
        <v>74</v>
      </c>
      <c r="AW107" s="455">
        <f>'Quarterly data'!AX127</f>
        <v>82</v>
      </c>
      <c r="AX107" s="455">
        <f>'Quarterly data'!AY127</f>
        <v>77</v>
      </c>
      <c r="AY107" s="455">
        <f>'Quarterly data'!AZ127</f>
        <v>75</v>
      </c>
      <c r="AZ107" s="455">
        <f>'Quarterly data'!BA127</f>
        <v>79</v>
      </c>
      <c r="BA107" s="455">
        <f>'Quarterly data'!BB127</f>
        <v>80</v>
      </c>
      <c r="BB107" s="455">
        <f>'Quarterly data'!BC127</f>
        <v>80</v>
      </c>
      <c r="BC107" s="455">
        <f>'Quarterly data'!BD127</f>
        <v>83</v>
      </c>
      <c r="BD107" s="455">
        <f>'Quarterly data'!BE127</f>
        <v>90</v>
      </c>
      <c r="BE107" s="455">
        <f>'Quarterly data'!BF127</f>
        <v>98</v>
      </c>
      <c r="BF107" s="455">
        <f>'Quarterly data'!BG127</f>
        <v>103</v>
      </c>
      <c r="BG107" s="455">
        <f>'Quarterly data'!BH127</f>
        <v>102</v>
      </c>
      <c r="BH107" s="455">
        <f>'Quarterly data'!BI127</f>
        <v>108</v>
      </c>
      <c r="BI107" s="455">
        <f>'Quarterly data'!BJ127</f>
        <v>124</v>
      </c>
      <c r="BJ107" s="455">
        <f>'Quarterly data'!BK127</f>
        <v>116</v>
      </c>
      <c r="BK107" s="455">
        <f>'Quarterly data'!BL127</f>
        <v>109</v>
      </c>
      <c r="BL107" s="455">
        <f>'Quarterly data'!BM127</f>
        <v>114</v>
      </c>
      <c r="BM107" s="455">
        <f>'Quarterly data'!BN127</f>
        <v>118</v>
      </c>
      <c r="BN107" s="455">
        <f>'Quarterly data'!BO127</f>
        <v>121</v>
      </c>
      <c r="BO107" s="455">
        <f>'Quarterly data'!BP127</f>
        <v>138</v>
      </c>
      <c r="BP107" s="455">
        <f>'Quarterly data'!BQ127</f>
        <v>133</v>
      </c>
      <c r="BQ107" s="455">
        <f>'Quarterly data'!BR127</f>
        <v>142</v>
      </c>
      <c r="BR107" s="455">
        <f>'Quarterly data'!BS127</f>
        <v>153</v>
      </c>
      <c r="BS107" s="455">
        <f>'Quarterly data'!BT127</f>
        <v>168</v>
      </c>
      <c r="BT107" s="455">
        <f>'Quarterly data'!BU127</f>
        <v>165</v>
      </c>
      <c r="BU107" s="455">
        <f>'Quarterly data'!BV127</f>
        <v>165</v>
      </c>
      <c r="BV107" s="455">
        <f>'Quarterly data'!BW127</f>
        <v>186</v>
      </c>
      <c r="BW107" s="455">
        <f>'Quarterly data'!BX127</f>
        <v>192</v>
      </c>
      <c r="BX107" s="455">
        <f>'Quarterly data'!BY127</f>
        <v>174</v>
      </c>
      <c r="BY107" s="455">
        <f>'Quarterly data'!BZ127</f>
        <v>187</v>
      </c>
      <c r="BZ107" s="455">
        <f>'Quarterly data'!CA127</f>
        <v>211</v>
      </c>
      <c r="CA107" s="455">
        <f>'Quarterly data'!CB127</f>
        <v>212</v>
      </c>
      <c r="CB107" s="455">
        <f>'Quarterly data'!CC127</f>
        <v>203</v>
      </c>
      <c r="CC107" s="455">
        <f>'Quarterly data'!CD127</f>
        <v>197</v>
      </c>
      <c r="CD107" s="455">
        <f>'Quarterly data'!CE127</f>
        <v>214</v>
      </c>
      <c r="CE107" s="455">
        <f>'Quarterly data'!CF127</f>
        <v>217</v>
      </c>
      <c r="CF107" s="455">
        <f>'Quarterly data'!CG127</f>
        <v>214</v>
      </c>
      <c r="CG107" s="455">
        <f>'Quarterly data'!CH127</f>
        <v>229</v>
      </c>
      <c r="CH107" s="455">
        <f>'Quarterly data'!CI127</f>
        <v>254</v>
      </c>
      <c r="CI107" s="455">
        <f>'Quarterly data'!CJ127</f>
        <v>265</v>
      </c>
      <c r="CJ107" s="455">
        <f>'Quarterly data'!CK127</f>
        <v>251</v>
      </c>
      <c r="CK107" s="455">
        <f>'Quarterly data'!CL127</f>
        <v>294</v>
      </c>
      <c r="CL107" s="455">
        <f>'Quarterly data'!CM127</f>
        <v>345</v>
      </c>
      <c r="CM107" s="455">
        <f>'Quarterly data'!CN127</f>
        <v>342</v>
      </c>
      <c r="CN107" s="455">
        <f>'Quarterly data'!CO127</f>
        <v>303</v>
      </c>
      <c r="CO107" s="455">
        <f>'Quarterly data'!CP127</f>
        <v>306</v>
      </c>
      <c r="CP107" s="455">
        <f>'Quarterly data'!CQ127</f>
        <v>320</v>
      </c>
      <c r="CQ107" s="455">
        <f>'Quarterly data'!CR127</f>
        <v>315</v>
      </c>
      <c r="CR107" s="455">
        <f>'Quarterly data'!CS127</f>
        <v>263</v>
      </c>
      <c r="CS107" s="455">
        <f>'Quarterly data'!CT127</f>
        <v>259</v>
      </c>
      <c r="CT107" s="455">
        <f>'Quarterly data'!CU127</f>
        <v>292</v>
      </c>
      <c r="CU107" s="455">
        <f>'Quarterly data'!CV139</f>
        <v>2306</v>
      </c>
      <c r="CV107" s="455">
        <f>'Quarterly data'!CW139</f>
        <v>2322</v>
      </c>
      <c r="CW107" s="455">
        <f>'Quarterly data'!CX139</f>
        <v>2347</v>
      </c>
      <c r="CX107" s="455">
        <f>'Quarterly data'!CY139</f>
        <v>2249</v>
      </c>
      <c r="CY107" s="455">
        <f>'Quarterly data'!CZ139</f>
        <v>2019</v>
      </c>
      <c r="CZ107" s="455">
        <f>'Quarterly data'!DA139</f>
        <v>2238</v>
      </c>
      <c r="DA107" s="455">
        <f>'Quarterly data'!DB139</f>
        <v>2331</v>
      </c>
      <c r="DB107" s="455">
        <f>'Quarterly data'!DC139</f>
        <v>0</v>
      </c>
      <c r="DC107" s="455">
        <f>'Quarterly data'!DD139</f>
        <v>0</v>
      </c>
      <c r="DD107" s="455">
        <f>'Quarterly data'!DE139</f>
        <v>0</v>
      </c>
      <c r="DE107" s="455">
        <f>'Quarterly data'!DF139</f>
        <v>0</v>
      </c>
      <c r="DF107" s="455">
        <f>'Quarterly data'!DG139</f>
        <v>0</v>
      </c>
      <c r="DG107" s="455">
        <f>'Quarterly data'!DH139</f>
        <v>0</v>
      </c>
      <c r="DH107" s="455">
        <f>'Quarterly data'!DI139</f>
        <v>0</v>
      </c>
      <c r="DI107" s="455">
        <f>'Quarterly data'!DJ139</f>
        <v>0</v>
      </c>
      <c r="DJ107" s="455">
        <f>'Quarterly data'!DK139</f>
        <v>0</v>
      </c>
      <c r="DK107" s="455">
        <f>'Quarterly data'!DL139</f>
        <v>0</v>
      </c>
      <c r="DL107" s="455">
        <f>'Quarterly data'!DM139</f>
        <v>0</v>
      </c>
      <c r="DM107" s="455">
        <f>'Quarterly data'!DN139</f>
        <v>0</v>
      </c>
      <c r="DN107" s="455">
        <f>'Quarterly data'!DO139</f>
        <v>0</v>
      </c>
    </row>
    <row r="108" spans="1:178">
      <c r="A108" s="459" t="s">
        <v>28</v>
      </c>
      <c r="B108" s="455">
        <f>'Quarterly data'!C128</f>
        <v>0</v>
      </c>
      <c r="C108" s="455">
        <f>'Quarterly data'!D128</f>
        <v>0</v>
      </c>
      <c r="D108" s="455">
        <f>'Quarterly data'!E128</f>
        <v>0</v>
      </c>
      <c r="E108" s="455">
        <f>'Quarterly data'!F128</f>
        <v>0</v>
      </c>
      <c r="F108" s="455">
        <f>'Quarterly data'!G128</f>
        <v>0</v>
      </c>
      <c r="G108" s="455">
        <f>'Quarterly data'!H128</f>
        <v>0</v>
      </c>
      <c r="H108" s="455">
        <f>'Quarterly data'!I128</f>
        <v>0</v>
      </c>
      <c r="I108" s="455">
        <f>'Quarterly data'!J128</f>
        <v>0</v>
      </c>
      <c r="J108" s="455">
        <f>'Quarterly data'!K128</f>
        <v>0</v>
      </c>
      <c r="K108" s="455">
        <f>'Quarterly data'!L128</f>
        <v>0</v>
      </c>
      <c r="L108" s="455">
        <f>'Quarterly data'!M128</f>
        <v>0</v>
      </c>
      <c r="M108" s="455">
        <f>'Quarterly data'!N128</f>
        <v>0</v>
      </c>
      <c r="N108" s="455">
        <f>'Quarterly data'!O128</f>
        <v>0</v>
      </c>
      <c r="O108" s="455">
        <f>'Quarterly data'!P128</f>
        <v>0</v>
      </c>
      <c r="P108" s="455">
        <f>'Quarterly data'!Q128</f>
        <v>0</v>
      </c>
      <c r="Q108" s="455">
        <f>'Quarterly data'!R128</f>
        <v>0</v>
      </c>
      <c r="R108" s="455">
        <f>'Quarterly data'!S128</f>
        <v>1.5</v>
      </c>
      <c r="S108" s="455">
        <f>'Quarterly data'!T128</f>
        <v>1.5</v>
      </c>
      <c r="T108" s="455">
        <f>'Quarterly data'!U128</f>
        <v>1.5</v>
      </c>
      <c r="U108" s="455">
        <f>'Quarterly data'!V128</f>
        <v>1.5</v>
      </c>
      <c r="V108" s="455">
        <f>'Quarterly data'!W128</f>
        <v>1.75</v>
      </c>
      <c r="W108" s="455">
        <f>'Quarterly data'!X128</f>
        <v>1.75</v>
      </c>
      <c r="X108" s="455">
        <f>'Quarterly data'!Y128</f>
        <v>1.75</v>
      </c>
      <c r="Y108" s="455">
        <f>'Quarterly data'!Z128</f>
        <v>1.75</v>
      </c>
      <c r="Z108" s="455">
        <f>'Quarterly data'!AA128</f>
        <v>2</v>
      </c>
      <c r="AA108" s="455">
        <f>'Quarterly data'!AB128</f>
        <v>2</v>
      </c>
      <c r="AB108" s="455">
        <f>'Quarterly data'!AC128</f>
        <v>2</v>
      </c>
      <c r="AC108" s="455">
        <f>'Quarterly data'!AD128</f>
        <v>2</v>
      </c>
      <c r="AD108" s="455">
        <f>'Quarterly data'!AE128</f>
        <v>1.75</v>
      </c>
      <c r="AE108" s="455">
        <f>'Quarterly data'!AF128</f>
        <v>1.75</v>
      </c>
      <c r="AF108" s="455">
        <f>'Quarterly data'!AG128</f>
        <v>1.75</v>
      </c>
      <c r="AG108" s="455">
        <f>'Quarterly data'!AH128</f>
        <v>1.75</v>
      </c>
      <c r="AH108" s="455">
        <f>'Quarterly data'!AI128</f>
        <v>1.75</v>
      </c>
      <c r="AI108" s="455">
        <f>'Quarterly data'!AJ128</f>
        <v>1.75</v>
      </c>
      <c r="AJ108" s="455">
        <f>'Quarterly data'!AK128</f>
        <v>1.75</v>
      </c>
      <c r="AK108" s="455">
        <f>'Quarterly data'!AL128</f>
        <v>1.75</v>
      </c>
      <c r="AL108" s="455">
        <f>'Quarterly data'!AM128</f>
        <v>3.25</v>
      </c>
      <c r="AM108" s="455">
        <f>'Quarterly data'!AN128</f>
        <v>3.25</v>
      </c>
      <c r="AN108" s="455">
        <f>'Quarterly data'!AO128</f>
        <v>3.25</v>
      </c>
      <c r="AO108" s="455">
        <f>'Quarterly data'!AP128</f>
        <v>3.25</v>
      </c>
      <c r="AP108" s="455">
        <f>'Quarterly data'!AQ128</f>
        <v>4.5</v>
      </c>
      <c r="AQ108" s="455">
        <f>'Quarterly data'!AR128</f>
        <v>4.5</v>
      </c>
      <c r="AR108" s="455">
        <f>'Quarterly data'!AS128</f>
        <v>4.5</v>
      </c>
      <c r="AS108" s="455">
        <f>'Quarterly data'!AT128</f>
        <v>4.5</v>
      </c>
      <c r="AT108" s="455">
        <f>'Quarterly data'!AU128</f>
        <v>12</v>
      </c>
      <c r="AU108" s="455">
        <f>'Quarterly data'!AV128</f>
        <v>15</v>
      </c>
      <c r="AV108" s="455">
        <f>'Quarterly data'!AW128</f>
        <v>14</v>
      </c>
      <c r="AW108" s="455">
        <f>'Quarterly data'!AX128</f>
        <v>16</v>
      </c>
      <c r="AX108" s="455">
        <f>'Quarterly data'!AY128</f>
        <v>9</v>
      </c>
      <c r="AY108" s="455">
        <f>'Quarterly data'!AZ128</f>
        <v>9</v>
      </c>
      <c r="AZ108" s="455">
        <f>'Quarterly data'!BA128</f>
        <v>12</v>
      </c>
      <c r="BA108" s="455">
        <f>'Quarterly data'!BB128</f>
        <v>11</v>
      </c>
      <c r="BB108" s="455">
        <f>'Quarterly data'!BC128</f>
        <v>11</v>
      </c>
      <c r="BC108" s="455">
        <f>'Quarterly data'!BD128</f>
        <v>16</v>
      </c>
      <c r="BD108" s="455">
        <f>'Quarterly data'!BE128</f>
        <v>15</v>
      </c>
      <c r="BE108" s="455">
        <f>'Quarterly data'!BF128</f>
        <v>13</v>
      </c>
      <c r="BF108" s="455">
        <f>'Quarterly data'!BG128</f>
        <v>11</v>
      </c>
      <c r="BG108" s="455">
        <f>'Quarterly data'!BH128</f>
        <v>14</v>
      </c>
      <c r="BH108" s="455">
        <f>'Quarterly data'!BI128</f>
        <v>14</v>
      </c>
      <c r="BI108" s="455">
        <f>'Quarterly data'!BJ128</f>
        <v>13</v>
      </c>
      <c r="BJ108" s="455">
        <f>'Quarterly data'!BK128</f>
        <v>13</v>
      </c>
      <c r="BK108" s="455">
        <f>'Quarterly data'!BL128</f>
        <v>17</v>
      </c>
      <c r="BL108" s="455">
        <f>'Quarterly data'!BM128</f>
        <v>19</v>
      </c>
      <c r="BM108" s="455">
        <f>'Quarterly data'!BN128</f>
        <v>16</v>
      </c>
      <c r="BN108" s="455">
        <f>'Quarterly data'!BO128</f>
        <v>10</v>
      </c>
      <c r="BO108" s="455">
        <f>'Quarterly data'!BP128</f>
        <v>11</v>
      </c>
      <c r="BP108" s="455">
        <f>'Quarterly data'!BQ128</f>
        <v>28</v>
      </c>
      <c r="BQ108" s="455">
        <f>'Quarterly data'!BR128</f>
        <v>18</v>
      </c>
      <c r="BR108" s="455">
        <f>'Quarterly data'!BS128</f>
        <v>9</v>
      </c>
      <c r="BS108" s="455">
        <f>'Quarterly data'!BT128</f>
        <v>12</v>
      </c>
      <c r="BT108" s="455">
        <f>'Quarterly data'!BU128</f>
        <v>29</v>
      </c>
      <c r="BU108" s="455">
        <f>'Quarterly data'!BV128</f>
        <v>36</v>
      </c>
      <c r="BV108" s="455">
        <f>'Quarterly data'!BW128</f>
        <v>11</v>
      </c>
      <c r="BW108" s="455">
        <f>'Quarterly data'!BX128</f>
        <v>15</v>
      </c>
      <c r="BX108" s="455">
        <f>'Quarterly data'!BY128</f>
        <v>20</v>
      </c>
      <c r="BY108" s="455">
        <f>'Quarterly data'!BZ128</f>
        <v>22</v>
      </c>
      <c r="BZ108" s="455">
        <f>'Quarterly data'!CA128</f>
        <v>13</v>
      </c>
      <c r="CA108" s="455">
        <f>'Quarterly data'!CB128</f>
        <v>17</v>
      </c>
      <c r="CB108" s="455">
        <f>'Quarterly data'!CC128</f>
        <v>28</v>
      </c>
      <c r="CC108" s="455">
        <f>'Quarterly data'!CD128</f>
        <v>29</v>
      </c>
      <c r="CD108" s="455">
        <f>'Quarterly data'!CE128</f>
        <v>14</v>
      </c>
      <c r="CE108" s="455">
        <f>'Quarterly data'!CF128</f>
        <v>22</v>
      </c>
      <c r="CF108" s="455">
        <f>'Quarterly data'!CG128</f>
        <v>30</v>
      </c>
      <c r="CG108" s="455">
        <f>'Quarterly data'!CH128</f>
        <v>23</v>
      </c>
      <c r="CH108" s="455">
        <f>'Quarterly data'!CI128</f>
        <v>26</v>
      </c>
      <c r="CI108" s="455">
        <f>'Quarterly data'!CJ128</f>
        <v>18</v>
      </c>
      <c r="CJ108" s="455">
        <f>'Quarterly data'!CK128</f>
        <v>27</v>
      </c>
      <c r="CK108" s="455">
        <f>'Quarterly data'!CL128</f>
        <v>33</v>
      </c>
      <c r="CL108" s="455">
        <f>'Quarterly data'!CM128</f>
        <v>24</v>
      </c>
      <c r="CM108" s="455">
        <f>'Quarterly data'!CN128</f>
        <v>29</v>
      </c>
      <c r="CN108" s="455">
        <f>'Quarterly data'!CO128</f>
        <v>37</v>
      </c>
      <c r="CO108" s="455">
        <f>'Quarterly data'!CP128</f>
        <v>48</v>
      </c>
      <c r="CP108" s="455">
        <f>'Quarterly data'!CQ128</f>
        <v>31</v>
      </c>
      <c r="CQ108" s="455">
        <f>'Quarterly data'!CR128</f>
        <v>26</v>
      </c>
      <c r="CR108" s="455">
        <f>'Quarterly data'!CS128</f>
        <v>37</v>
      </c>
      <c r="CS108" s="455">
        <f>'Quarterly data'!CT128</f>
        <v>44</v>
      </c>
      <c r="CT108" s="455">
        <f>'Quarterly data'!CU128</f>
        <v>24</v>
      </c>
      <c r="CU108" s="455">
        <f>'Quarterly data'!CV140</f>
        <v>570</v>
      </c>
      <c r="CV108" s="455">
        <f>'Quarterly data'!CW140</f>
        <v>561</v>
      </c>
      <c r="CW108" s="455">
        <f>'Quarterly data'!CX140</f>
        <v>561</v>
      </c>
      <c r="CX108" s="455">
        <f>'Quarterly data'!CY140</f>
        <v>565</v>
      </c>
      <c r="CY108" s="455">
        <f>'Quarterly data'!CZ140</f>
        <v>561</v>
      </c>
      <c r="CZ108" s="455">
        <f>'Quarterly data'!DA140</f>
        <v>573</v>
      </c>
      <c r="DA108" s="455">
        <f>'Quarterly data'!DB140</f>
        <v>579</v>
      </c>
      <c r="DB108" s="455">
        <f>'Quarterly data'!DC140</f>
        <v>0</v>
      </c>
      <c r="DC108" s="455">
        <f>'Quarterly data'!DD140</f>
        <v>0</v>
      </c>
      <c r="DD108" s="455">
        <f>'Quarterly data'!DE140</f>
        <v>0</v>
      </c>
      <c r="DE108" s="455">
        <f>'Quarterly data'!DF140</f>
        <v>0</v>
      </c>
      <c r="DF108" s="455">
        <f>'Quarterly data'!DG140</f>
        <v>0</v>
      </c>
      <c r="DG108" s="455">
        <f>'Quarterly data'!DH140</f>
        <v>0</v>
      </c>
      <c r="DH108" s="455">
        <f>'Quarterly data'!DI140</f>
        <v>0</v>
      </c>
      <c r="DI108" s="455">
        <f>'Quarterly data'!DJ140</f>
        <v>0</v>
      </c>
      <c r="DJ108" s="455">
        <f>'Quarterly data'!DK140</f>
        <v>0</v>
      </c>
      <c r="DK108" s="455">
        <f>'Quarterly data'!DL140</f>
        <v>0</v>
      </c>
      <c r="DL108" s="455">
        <f>'Quarterly data'!DM140</f>
        <v>0</v>
      </c>
      <c r="DM108" s="455">
        <f>'Quarterly data'!DN140</f>
        <v>0</v>
      </c>
      <c r="DN108" s="455">
        <f>'Quarterly data'!DO140</f>
        <v>0</v>
      </c>
    </row>
    <row r="109" spans="1:178">
      <c r="A109" s="458" t="s">
        <v>29</v>
      </c>
      <c r="B109" s="454">
        <f>'Quarterly data'!C129</f>
        <v>0</v>
      </c>
      <c r="C109" s="454">
        <f>'Quarterly data'!D129</f>
        <v>0</v>
      </c>
      <c r="D109" s="454">
        <f>'Quarterly data'!E129</f>
        <v>0</v>
      </c>
      <c r="E109" s="454">
        <f>'Quarterly data'!F129</f>
        <v>0</v>
      </c>
      <c r="F109" s="454">
        <f>'Quarterly data'!G129</f>
        <v>0</v>
      </c>
      <c r="G109" s="454">
        <f>'Quarterly data'!H129</f>
        <v>0</v>
      </c>
      <c r="H109" s="454">
        <f>'Quarterly data'!I129</f>
        <v>0</v>
      </c>
      <c r="I109" s="454">
        <f>'Quarterly data'!J129</f>
        <v>0</v>
      </c>
      <c r="J109" s="454">
        <f>'Quarterly data'!K129</f>
        <v>0</v>
      </c>
      <c r="K109" s="454">
        <f>'Quarterly data'!L129</f>
        <v>0</v>
      </c>
      <c r="L109" s="454">
        <f>'Quarterly data'!M129</f>
        <v>0</v>
      </c>
      <c r="M109" s="454">
        <f>'Quarterly data'!N129</f>
        <v>0</v>
      </c>
      <c r="N109" s="454">
        <f>'Quarterly data'!O129</f>
        <v>0</v>
      </c>
      <c r="O109" s="454">
        <f>'Quarterly data'!P129</f>
        <v>0</v>
      </c>
      <c r="P109" s="454">
        <f>'Quarterly data'!Q129</f>
        <v>0</v>
      </c>
      <c r="Q109" s="454">
        <f>'Quarterly data'!R129</f>
        <v>0</v>
      </c>
      <c r="R109" s="454">
        <f>'Quarterly data'!S129</f>
        <v>23.25</v>
      </c>
      <c r="S109" s="454">
        <f>'Quarterly data'!T129</f>
        <v>23.25</v>
      </c>
      <c r="T109" s="454">
        <f>'Quarterly data'!U129</f>
        <v>23.25</v>
      </c>
      <c r="U109" s="454">
        <f>'Quarterly data'!V129</f>
        <v>23.25</v>
      </c>
      <c r="V109" s="454">
        <f>'Quarterly data'!W129</f>
        <v>24.25</v>
      </c>
      <c r="W109" s="454">
        <f>'Quarterly data'!X129</f>
        <v>24.25</v>
      </c>
      <c r="X109" s="454">
        <f>'Quarterly data'!Y129</f>
        <v>24.25</v>
      </c>
      <c r="Y109" s="454">
        <f>'Quarterly data'!Z129</f>
        <v>24.25</v>
      </c>
      <c r="Z109" s="454">
        <f>'Quarterly data'!AA129</f>
        <v>27.75</v>
      </c>
      <c r="AA109" s="454">
        <f>'Quarterly data'!AB129</f>
        <v>27.75</v>
      </c>
      <c r="AB109" s="454">
        <f>'Quarterly data'!AC129</f>
        <v>27.75</v>
      </c>
      <c r="AC109" s="454">
        <f>'Quarterly data'!AD129</f>
        <v>27.75</v>
      </c>
      <c r="AD109" s="454">
        <f>'Quarterly data'!AE129</f>
        <v>29.25</v>
      </c>
      <c r="AE109" s="454">
        <f>'Quarterly data'!AF129</f>
        <v>29.25</v>
      </c>
      <c r="AF109" s="454">
        <f>'Quarterly data'!AG129</f>
        <v>29.25</v>
      </c>
      <c r="AG109" s="454">
        <f>'Quarterly data'!AH129</f>
        <v>29.25</v>
      </c>
      <c r="AH109" s="454">
        <f>'Quarterly data'!AI129</f>
        <v>33.75</v>
      </c>
      <c r="AI109" s="454">
        <f>'Quarterly data'!AJ129</f>
        <v>33.75</v>
      </c>
      <c r="AJ109" s="454">
        <f>'Quarterly data'!AK129</f>
        <v>33.75</v>
      </c>
      <c r="AK109" s="454">
        <f>'Quarterly data'!AL129</f>
        <v>33.75</v>
      </c>
      <c r="AL109" s="454">
        <f>'Quarterly data'!AM129</f>
        <v>44.25</v>
      </c>
      <c r="AM109" s="454">
        <f>'Quarterly data'!AN129</f>
        <v>44.25</v>
      </c>
      <c r="AN109" s="454">
        <f>'Quarterly data'!AO129</f>
        <v>44.25</v>
      </c>
      <c r="AO109" s="454">
        <f>'Quarterly data'!AP129</f>
        <v>44.25</v>
      </c>
      <c r="AP109" s="454">
        <f>'Quarterly data'!AQ129</f>
        <v>53.5</v>
      </c>
      <c r="AQ109" s="454">
        <f>'Quarterly data'!AR129</f>
        <v>53.5</v>
      </c>
      <c r="AR109" s="454">
        <f>'Quarterly data'!AS129</f>
        <v>53.5</v>
      </c>
      <c r="AS109" s="454">
        <f>'Quarterly data'!AT129</f>
        <v>53.5</v>
      </c>
      <c r="AT109" s="454">
        <f>'Quarterly data'!AU129</f>
        <v>61</v>
      </c>
      <c r="AU109" s="454">
        <f>'Quarterly data'!AV129</f>
        <v>70</v>
      </c>
      <c r="AV109" s="454">
        <f>'Quarterly data'!AW129</f>
        <v>77</v>
      </c>
      <c r="AW109" s="454">
        <f>'Quarterly data'!AX129</f>
        <v>82</v>
      </c>
      <c r="AX109" s="454">
        <f>'Quarterly data'!AY129</f>
        <v>84</v>
      </c>
      <c r="AY109" s="454">
        <f>'Quarterly data'!AZ129</f>
        <v>89</v>
      </c>
      <c r="AZ109" s="454">
        <f>'Quarterly data'!BA129</f>
        <v>97</v>
      </c>
      <c r="BA109" s="454">
        <f>'Quarterly data'!BB129</f>
        <v>102</v>
      </c>
      <c r="BB109" s="454">
        <f>'Quarterly data'!BC129</f>
        <v>98</v>
      </c>
      <c r="BC109" s="454">
        <f>'Quarterly data'!BD129</f>
        <v>112</v>
      </c>
      <c r="BD109" s="454">
        <f>'Quarterly data'!BE129</f>
        <v>122</v>
      </c>
      <c r="BE109" s="454">
        <f>'Quarterly data'!BF129</f>
        <v>127</v>
      </c>
      <c r="BF109" s="454">
        <f>'Quarterly data'!BG129</f>
        <v>126</v>
      </c>
      <c r="BG109" s="454">
        <f>'Quarterly data'!BH129</f>
        <v>118</v>
      </c>
      <c r="BH109" s="454">
        <f>'Quarterly data'!BI129</f>
        <v>124</v>
      </c>
      <c r="BI109" s="454">
        <f>'Quarterly data'!BJ129</f>
        <v>137</v>
      </c>
      <c r="BJ109" s="454">
        <f>'Quarterly data'!BK129</f>
        <v>139</v>
      </c>
      <c r="BK109" s="454">
        <f>'Quarterly data'!BL129</f>
        <v>133</v>
      </c>
      <c r="BL109" s="454">
        <f>'Quarterly data'!BM129</f>
        <v>145</v>
      </c>
      <c r="BM109" s="454">
        <f>'Quarterly data'!BN129</f>
        <v>165</v>
      </c>
      <c r="BN109" s="454">
        <f>'Quarterly data'!BO129</f>
        <v>178</v>
      </c>
      <c r="BO109" s="454">
        <f>'Quarterly data'!BP129</f>
        <v>169</v>
      </c>
      <c r="BP109" s="454">
        <f>'Quarterly data'!BQ129</f>
        <v>193</v>
      </c>
      <c r="BQ109" s="454">
        <f>'Quarterly data'!BR129</f>
        <v>210</v>
      </c>
      <c r="BR109" s="454">
        <f>'Quarterly data'!BS129</f>
        <v>196</v>
      </c>
      <c r="BS109" s="454">
        <f>'Quarterly data'!BT129</f>
        <v>197</v>
      </c>
      <c r="BT109" s="454">
        <f>'Quarterly data'!BU129</f>
        <v>222</v>
      </c>
      <c r="BU109" s="454">
        <f>'Quarterly data'!BV129</f>
        <v>241</v>
      </c>
      <c r="BV109" s="454">
        <f>'Quarterly data'!BW129</f>
        <v>220</v>
      </c>
      <c r="BW109" s="454">
        <f>'Quarterly data'!BX129</f>
        <v>219</v>
      </c>
      <c r="BX109" s="454">
        <f>'Quarterly data'!BY129</f>
        <v>223</v>
      </c>
      <c r="BY109" s="454">
        <f>'Quarterly data'!BZ129</f>
        <v>227</v>
      </c>
      <c r="BZ109" s="454">
        <f>'Quarterly data'!CA129</f>
        <v>235</v>
      </c>
      <c r="CA109" s="454">
        <f>'Quarterly data'!CB129</f>
        <v>238</v>
      </c>
      <c r="CB109" s="454">
        <f>'Quarterly data'!CC129</f>
        <v>259</v>
      </c>
      <c r="CC109" s="454">
        <f>'Quarterly data'!CD129</f>
        <v>254</v>
      </c>
      <c r="CD109" s="454">
        <f>'Quarterly data'!CE129</f>
        <v>253</v>
      </c>
      <c r="CE109" s="454">
        <f>'Quarterly data'!CF129</f>
        <v>256</v>
      </c>
      <c r="CF109" s="454">
        <f>'Quarterly data'!CG129</f>
        <v>275</v>
      </c>
      <c r="CG109" s="454">
        <f>'Quarterly data'!CH129</f>
        <v>287</v>
      </c>
      <c r="CH109" s="454">
        <f>'Quarterly data'!CI129</f>
        <v>291</v>
      </c>
      <c r="CI109" s="454">
        <f>'Quarterly data'!CJ129</f>
        <v>284</v>
      </c>
      <c r="CJ109" s="454">
        <f>'Quarterly data'!CK129</f>
        <v>277</v>
      </c>
      <c r="CK109" s="454">
        <f>'Quarterly data'!CL129</f>
        <v>299</v>
      </c>
      <c r="CL109" s="454">
        <f>'Quarterly data'!CM129</f>
        <v>314</v>
      </c>
      <c r="CM109" s="454">
        <f>'Quarterly data'!CN129</f>
        <v>328</v>
      </c>
      <c r="CN109" s="454">
        <f>'Quarterly data'!CO129</f>
        <v>337</v>
      </c>
      <c r="CO109" s="454">
        <f>'Quarterly data'!CP129</f>
        <v>351</v>
      </c>
      <c r="CP109" s="454">
        <f>'Quarterly data'!CQ129</f>
        <v>335</v>
      </c>
      <c r="CQ109" s="454">
        <f>'Quarterly data'!CR129</f>
        <v>351</v>
      </c>
      <c r="CR109" s="454">
        <f>'Quarterly data'!CS129</f>
        <v>371</v>
      </c>
      <c r="CS109" s="454">
        <f>'Quarterly data'!CT129</f>
        <v>382</v>
      </c>
      <c r="CT109" s="454">
        <f>'Quarterly data'!CU129</f>
        <v>394</v>
      </c>
      <c r="CU109" s="454">
        <f>'Quarterly data'!CV141</f>
        <v>372</v>
      </c>
      <c r="CV109" s="454">
        <f>'Quarterly data'!CW141</f>
        <v>342</v>
      </c>
      <c r="CW109" s="454">
        <f>'Quarterly data'!CX141</f>
        <v>342</v>
      </c>
      <c r="CX109" s="454">
        <f>'Quarterly data'!CY141</f>
        <v>365</v>
      </c>
      <c r="CY109" s="454">
        <f>'Quarterly data'!CZ141</f>
        <v>365</v>
      </c>
      <c r="CZ109" s="454">
        <f>'Quarterly data'!DA141</f>
        <v>351</v>
      </c>
      <c r="DA109" s="454">
        <f>'Quarterly data'!DB141</f>
        <v>351</v>
      </c>
      <c r="DB109" s="454">
        <f>'Quarterly data'!DC141</f>
        <v>0</v>
      </c>
      <c r="DC109" s="454">
        <f>'Quarterly data'!DD141</f>
        <v>0</v>
      </c>
      <c r="DD109" s="454">
        <f>'Quarterly data'!DE141</f>
        <v>0</v>
      </c>
      <c r="DE109" s="454">
        <f>'Quarterly data'!DF141</f>
        <v>0</v>
      </c>
      <c r="DF109" s="454">
        <f>'Quarterly data'!DG141</f>
        <v>0</v>
      </c>
      <c r="DG109" s="454">
        <f>'Quarterly data'!DH141</f>
        <v>0</v>
      </c>
      <c r="DH109" s="454">
        <f>'Quarterly data'!DI141</f>
        <v>0</v>
      </c>
      <c r="DI109" s="454">
        <f>'Quarterly data'!DJ141</f>
        <v>0</v>
      </c>
      <c r="DJ109" s="454">
        <f>'Quarterly data'!DK141</f>
        <v>0</v>
      </c>
      <c r="DK109" s="454">
        <f>'Quarterly data'!DL141</f>
        <v>0</v>
      </c>
      <c r="DL109" s="454">
        <f>'Quarterly data'!DM141</f>
        <v>0</v>
      </c>
      <c r="DM109" s="454">
        <f>'Quarterly data'!DN141</f>
        <v>0</v>
      </c>
      <c r="DN109" s="454">
        <f>'Quarterly data'!DO141</f>
        <v>0</v>
      </c>
    </row>
    <row r="110" spans="1:178">
      <c r="A110" s="459" t="s">
        <v>30</v>
      </c>
      <c r="B110" s="455">
        <f>'Quarterly data'!C130</f>
        <v>0</v>
      </c>
      <c r="C110" s="455">
        <f>'Quarterly data'!D130</f>
        <v>0</v>
      </c>
      <c r="D110" s="455">
        <f>'Quarterly data'!E130</f>
        <v>0</v>
      </c>
      <c r="E110" s="455">
        <f>'Quarterly data'!F130</f>
        <v>0</v>
      </c>
      <c r="F110" s="455">
        <f>'Quarterly data'!G130</f>
        <v>0</v>
      </c>
      <c r="G110" s="455">
        <f>'Quarterly data'!H130</f>
        <v>0</v>
      </c>
      <c r="H110" s="455">
        <f>'Quarterly data'!I130</f>
        <v>0</v>
      </c>
      <c r="I110" s="455">
        <f>'Quarterly data'!J130</f>
        <v>0</v>
      </c>
      <c r="J110" s="455">
        <f>'Quarterly data'!K130</f>
        <v>0</v>
      </c>
      <c r="K110" s="455">
        <f>'Quarterly data'!L130</f>
        <v>0</v>
      </c>
      <c r="L110" s="455">
        <f>'Quarterly data'!M130</f>
        <v>0</v>
      </c>
      <c r="M110" s="455">
        <f>'Quarterly data'!N130</f>
        <v>0</v>
      </c>
      <c r="N110" s="455">
        <f>'Quarterly data'!O130</f>
        <v>0</v>
      </c>
      <c r="O110" s="455">
        <f>'Quarterly data'!P130</f>
        <v>0</v>
      </c>
      <c r="P110" s="455">
        <f>'Quarterly data'!Q130</f>
        <v>0</v>
      </c>
      <c r="Q110" s="455">
        <f>'Quarterly data'!R130</f>
        <v>0</v>
      </c>
      <c r="R110" s="455">
        <f>'Quarterly data'!S130</f>
        <v>0.25</v>
      </c>
      <c r="S110" s="455">
        <f>'Quarterly data'!T130</f>
        <v>0.25</v>
      </c>
      <c r="T110" s="455">
        <f>'Quarterly data'!U130</f>
        <v>0.25</v>
      </c>
      <c r="U110" s="455">
        <f>'Quarterly data'!V130</f>
        <v>0.25</v>
      </c>
      <c r="V110" s="455">
        <f>'Quarterly data'!W130</f>
        <v>0.25</v>
      </c>
      <c r="W110" s="455">
        <f>'Quarterly data'!X130</f>
        <v>0.25</v>
      </c>
      <c r="X110" s="455">
        <f>'Quarterly data'!Y130</f>
        <v>0.25</v>
      </c>
      <c r="Y110" s="455">
        <f>'Quarterly data'!Z130</f>
        <v>0.25</v>
      </c>
      <c r="Z110" s="455">
        <f>'Quarterly data'!AA130</f>
        <v>1.5</v>
      </c>
      <c r="AA110" s="455">
        <f>'Quarterly data'!AB130</f>
        <v>1.5</v>
      </c>
      <c r="AB110" s="455">
        <f>'Quarterly data'!AC130</f>
        <v>1.5</v>
      </c>
      <c r="AC110" s="455">
        <f>'Quarterly data'!AD130</f>
        <v>1.5</v>
      </c>
      <c r="AD110" s="455">
        <f>'Quarterly data'!AE130</f>
        <v>0.5</v>
      </c>
      <c r="AE110" s="455">
        <f>'Quarterly data'!AF130</f>
        <v>0.5</v>
      </c>
      <c r="AF110" s="455">
        <f>'Quarterly data'!AG130</f>
        <v>0.5</v>
      </c>
      <c r="AG110" s="455">
        <f>'Quarterly data'!AH130</f>
        <v>0.5</v>
      </c>
      <c r="AH110" s="455">
        <f>'Quarterly data'!AI130</f>
        <v>0.75</v>
      </c>
      <c r="AI110" s="455">
        <f>'Quarterly data'!AJ130</f>
        <v>0.75</v>
      </c>
      <c r="AJ110" s="455">
        <f>'Quarterly data'!AK130</f>
        <v>0.75</v>
      </c>
      <c r="AK110" s="455">
        <f>'Quarterly data'!AL130</f>
        <v>0.75</v>
      </c>
      <c r="AL110" s="455">
        <f>'Quarterly data'!AM130</f>
        <v>2</v>
      </c>
      <c r="AM110" s="455">
        <f>'Quarterly data'!AN130</f>
        <v>2</v>
      </c>
      <c r="AN110" s="455">
        <f>'Quarterly data'!AO130</f>
        <v>2</v>
      </c>
      <c r="AO110" s="455">
        <f>'Quarterly data'!AP130</f>
        <v>2</v>
      </c>
      <c r="AP110" s="455">
        <f>'Quarterly data'!AQ130</f>
        <v>2.5</v>
      </c>
      <c r="AQ110" s="455">
        <f>'Quarterly data'!AR130</f>
        <v>2.5</v>
      </c>
      <c r="AR110" s="455">
        <f>'Quarterly data'!AS130</f>
        <v>2.5</v>
      </c>
      <c r="AS110" s="455">
        <f>'Quarterly data'!AT130</f>
        <v>2.5</v>
      </c>
      <c r="AT110" s="455">
        <f>'Quarterly data'!AU130</f>
        <v>3</v>
      </c>
      <c r="AU110" s="455">
        <f>'Quarterly data'!AV130</f>
        <v>5</v>
      </c>
      <c r="AV110" s="455">
        <f>'Quarterly data'!AW130</f>
        <v>5</v>
      </c>
      <c r="AW110" s="455">
        <f>'Quarterly data'!AX130</f>
        <v>6</v>
      </c>
      <c r="AX110" s="455">
        <f>'Quarterly data'!AY130</f>
        <v>7</v>
      </c>
      <c r="AY110" s="455">
        <f>'Quarterly data'!AZ130</f>
        <v>9</v>
      </c>
      <c r="AZ110" s="455">
        <f>'Quarterly data'!BA130</f>
        <v>8</v>
      </c>
      <c r="BA110" s="455">
        <f>'Quarterly data'!BB130</f>
        <v>10</v>
      </c>
      <c r="BB110" s="455">
        <f>'Quarterly data'!BC130</f>
        <v>9</v>
      </c>
      <c r="BC110" s="455">
        <f>'Quarterly data'!BD130</f>
        <v>13</v>
      </c>
      <c r="BD110" s="455">
        <f>'Quarterly data'!BE130</f>
        <v>10</v>
      </c>
      <c r="BE110" s="455">
        <f>'Quarterly data'!BF130</f>
        <v>9</v>
      </c>
      <c r="BF110" s="455">
        <f>'Quarterly data'!BG130</f>
        <v>7</v>
      </c>
      <c r="BG110" s="455">
        <f>'Quarterly data'!BH130</f>
        <v>6</v>
      </c>
      <c r="BH110" s="455">
        <f>'Quarterly data'!BI130</f>
        <v>7</v>
      </c>
      <c r="BI110" s="455">
        <f>'Quarterly data'!BJ130</f>
        <v>7</v>
      </c>
      <c r="BJ110" s="455">
        <f>'Quarterly data'!BK130</f>
        <v>5</v>
      </c>
      <c r="BK110" s="455">
        <f>'Quarterly data'!BL130</f>
        <v>8</v>
      </c>
      <c r="BL110" s="455">
        <f>'Quarterly data'!BM130</f>
        <v>10</v>
      </c>
      <c r="BM110" s="455">
        <f>'Quarterly data'!BN130</f>
        <v>13</v>
      </c>
      <c r="BN110" s="455">
        <f>'Quarterly data'!BO130</f>
        <v>20</v>
      </c>
      <c r="BO110" s="455">
        <f>'Quarterly data'!BP130</f>
        <v>19</v>
      </c>
      <c r="BP110" s="455">
        <f>'Quarterly data'!BQ130</f>
        <v>21</v>
      </c>
      <c r="BQ110" s="455">
        <f>'Quarterly data'!BR130</f>
        <v>22</v>
      </c>
      <c r="BR110" s="455">
        <f>'Quarterly data'!BS130</f>
        <v>19</v>
      </c>
      <c r="BS110" s="455">
        <f>'Quarterly data'!BT130</f>
        <v>17</v>
      </c>
      <c r="BT110" s="455">
        <f>'Quarterly data'!BU130</f>
        <v>20</v>
      </c>
      <c r="BU110" s="455">
        <f>'Quarterly data'!BV130</f>
        <v>21</v>
      </c>
      <c r="BV110" s="455">
        <f>'Quarterly data'!BW130</f>
        <v>24</v>
      </c>
      <c r="BW110" s="455">
        <f>'Quarterly data'!BX130</f>
        <v>26</v>
      </c>
      <c r="BX110" s="455">
        <f>'Quarterly data'!BY130</f>
        <v>25</v>
      </c>
      <c r="BY110" s="455">
        <f>'Quarterly data'!BZ130</f>
        <v>26</v>
      </c>
      <c r="BZ110" s="455">
        <f>'Quarterly data'!CA130</f>
        <v>27</v>
      </c>
      <c r="CA110" s="455">
        <f>'Quarterly data'!CB130</f>
        <v>26</v>
      </c>
      <c r="CB110" s="455">
        <f>'Quarterly data'!CC130</f>
        <v>38</v>
      </c>
      <c r="CC110" s="455">
        <f>'Quarterly data'!CD130</f>
        <v>28</v>
      </c>
      <c r="CD110" s="455">
        <f>'Quarterly data'!CE130</f>
        <v>26</v>
      </c>
      <c r="CE110" s="455">
        <f>'Quarterly data'!CF130</f>
        <v>24</v>
      </c>
      <c r="CF110" s="455">
        <f>'Quarterly data'!CG130</f>
        <v>29</v>
      </c>
      <c r="CG110" s="455">
        <f>'Quarterly data'!CH130</f>
        <v>26</v>
      </c>
      <c r="CH110" s="455">
        <f>'Quarterly data'!CI130</f>
        <v>22</v>
      </c>
      <c r="CI110" s="455">
        <f>'Quarterly data'!CJ130</f>
        <v>27</v>
      </c>
      <c r="CJ110" s="455">
        <f>'Quarterly data'!CK130</f>
        <v>28</v>
      </c>
      <c r="CK110" s="455">
        <f>'Quarterly data'!CL130</f>
        <v>34</v>
      </c>
      <c r="CL110" s="455">
        <f>'Quarterly data'!CM130</f>
        <v>34</v>
      </c>
      <c r="CM110" s="455">
        <f>'Quarterly data'!CN130</f>
        <v>35</v>
      </c>
      <c r="CN110" s="455">
        <f>'Quarterly data'!CO130</f>
        <v>44</v>
      </c>
      <c r="CO110" s="455">
        <f>'Quarterly data'!CP130</f>
        <v>53</v>
      </c>
      <c r="CP110" s="455">
        <f>'Quarterly data'!CQ130</f>
        <v>32</v>
      </c>
      <c r="CQ110" s="455">
        <f>'Quarterly data'!CR130</f>
        <v>46</v>
      </c>
      <c r="CR110" s="455">
        <f>'Quarterly data'!CS130</f>
        <v>56</v>
      </c>
      <c r="CS110" s="455">
        <f>'Quarterly data'!CT130</f>
        <v>51</v>
      </c>
      <c r="CT110" s="455">
        <f>'Quarterly data'!CU130</f>
        <v>46</v>
      </c>
      <c r="CU110" s="455">
        <f>'Quarterly data'!CV142</f>
        <v>30</v>
      </c>
      <c r="CV110" s="455">
        <f>'Quarterly data'!CW142</f>
        <v>48</v>
      </c>
      <c r="CW110" s="455">
        <f>'Quarterly data'!CX142</f>
        <v>45</v>
      </c>
      <c r="CX110" s="455">
        <f>'Quarterly data'!CY142</f>
        <v>27</v>
      </c>
      <c r="CY110" s="455">
        <f>'Quarterly data'!CZ142</f>
        <v>25</v>
      </c>
      <c r="CZ110" s="455">
        <f>'Quarterly data'!DA142</f>
        <v>44</v>
      </c>
      <c r="DA110" s="455">
        <f>'Quarterly data'!DB142</f>
        <v>45</v>
      </c>
      <c r="DB110" s="455">
        <f>'Quarterly data'!DC142</f>
        <v>0</v>
      </c>
      <c r="DC110" s="455">
        <f>'Quarterly data'!DD142</f>
        <v>0</v>
      </c>
      <c r="DD110" s="455">
        <f>'Quarterly data'!DE142</f>
        <v>0</v>
      </c>
      <c r="DE110" s="455">
        <f>'Quarterly data'!DF142</f>
        <v>0</v>
      </c>
      <c r="DF110" s="455">
        <f>'Quarterly data'!DG142</f>
        <v>0</v>
      </c>
      <c r="DG110" s="455">
        <f>'Quarterly data'!DH142</f>
        <v>0</v>
      </c>
      <c r="DH110" s="455">
        <f>'Quarterly data'!DI142</f>
        <v>0</v>
      </c>
      <c r="DI110" s="455">
        <f>'Quarterly data'!DJ142</f>
        <v>0</v>
      </c>
      <c r="DJ110" s="455">
        <f>'Quarterly data'!DK142</f>
        <v>0</v>
      </c>
      <c r="DK110" s="455">
        <f>'Quarterly data'!DL142</f>
        <v>0</v>
      </c>
      <c r="DL110" s="455">
        <f>'Quarterly data'!DM142</f>
        <v>0</v>
      </c>
      <c r="DM110" s="455">
        <f>'Quarterly data'!DN142</f>
        <v>0</v>
      </c>
      <c r="DN110" s="455">
        <f>'Quarterly data'!DO142</f>
        <v>0</v>
      </c>
    </row>
    <row r="111" spans="1:178">
      <c r="A111" s="460" t="s">
        <v>31</v>
      </c>
      <c r="B111" s="456">
        <f>'Quarterly data'!C131</f>
        <v>0</v>
      </c>
      <c r="C111" s="456">
        <f>'Quarterly data'!D131</f>
        <v>0</v>
      </c>
      <c r="D111" s="456">
        <f>'Quarterly data'!E131</f>
        <v>0</v>
      </c>
      <c r="E111" s="456">
        <f>'Quarterly data'!F131</f>
        <v>0</v>
      </c>
      <c r="F111" s="456">
        <f>'Quarterly data'!G131</f>
        <v>0</v>
      </c>
      <c r="G111" s="456">
        <f>'Quarterly data'!H131</f>
        <v>0</v>
      </c>
      <c r="H111" s="456">
        <f>'Quarterly data'!I131</f>
        <v>0</v>
      </c>
      <c r="I111" s="456">
        <f>'Quarterly data'!J131</f>
        <v>0</v>
      </c>
      <c r="J111" s="456">
        <f>'Quarterly data'!K131</f>
        <v>0</v>
      </c>
      <c r="K111" s="456">
        <f>'Quarterly data'!L131</f>
        <v>0</v>
      </c>
      <c r="L111" s="456">
        <f>'Quarterly data'!M131</f>
        <v>0</v>
      </c>
      <c r="M111" s="456">
        <f>'Quarterly data'!N131</f>
        <v>0</v>
      </c>
      <c r="N111" s="456">
        <f>'Quarterly data'!O131</f>
        <v>0</v>
      </c>
      <c r="O111" s="456">
        <f>'Quarterly data'!P131</f>
        <v>0</v>
      </c>
      <c r="P111" s="456">
        <f>'Quarterly data'!Q131</f>
        <v>0</v>
      </c>
      <c r="Q111" s="456">
        <f>'Quarterly data'!R131</f>
        <v>0</v>
      </c>
      <c r="R111" s="456">
        <f>'Quarterly data'!S131</f>
        <v>15.75</v>
      </c>
      <c r="S111" s="456">
        <f>'Quarterly data'!T131</f>
        <v>15.75</v>
      </c>
      <c r="T111" s="456">
        <f>'Quarterly data'!U131</f>
        <v>15.75</v>
      </c>
      <c r="U111" s="456">
        <f>'Quarterly data'!V131</f>
        <v>15.75</v>
      </c>
      <c r="V111" s="456">
        <f>'Quarterly data'!W131</f>
        <v>16.5</v>
      </c>
      <c r="W111" s="456">
        <f>'Quarterly data'!X131</f>
        <v>16.5</v>
      </c>
      <c r="X111" s="456">
        <f>'Quarterly data'!Y131</f>
        <v>16.5</v>
      </c>
      <c r="Y111" s="456">
        <f>'Quarterly data'!Z131</f>
        <v>16.5</v>
      </c>
      <c r="Z111" s="456">
        <f>'Quarterly data'!AA131</f>
        <v>17</v>
      </c>
      <c r="AA111" s="456">
        <f>'Quarterly data'!AB131</f>
        <v>17</v>
      </c>
      <c r="AB111" s="456">
        <f>'Quarterly data'!AC131</f>
        <v>17</v>
      </c>
      <c r="AC111" s="456">
        <f>'Quarterly data'!AD131</f>
        <v>17</v>
      </c>
      <c r="AD111" s="456">
        <f>'Quarterly data'!AE131</f>
        <v>19.5</v>
      </c>
      <c r="AE111" s="456">
        <f>'Quarterly data'!AF131</f>
        <v>19.5</v>
      </c>
      <c r="AF111" s="456">
        <f>'Quarterly data'!AG131</f>
        <v>19.5</v>
      </c>
      <c r="AG111" s="456">
        <f>'Quarterly data'!AH131</f>
        <v>19.5</v>
      </c>
      <c r="AH111" s="456">
        <f>'Quarterly data'!AI131</f>
        <v>22</v>
      </c>
      <c r="AI111" s="456">
        <f>'Quarterly data'!AJ131</f>
        <v>22</v>
      </c>
      <c r="AJ111" s="456">
        <f>'Quarterly data'!AK131</f>
        <v>22</v>
      </c>
      <c r="AK111" s="456">
        <f>'Quarterly data'!AL131</f>
        <v>22</v>
      </c>
      <c r="AL111" s="456">
        <f>'Quarterly data'!AM131</f>
        <v>26.5</v>
      </c>
      <c r="AM111" s="456">
        <f>'Quarterly data'!AN131</f>
        <v>26.5</v>
      </c>
      <c r="AN111" s="456">
        <f>'Quarterly data'!AO131</f>
        <v>26.5</v>
      </c>
      <c r="AO111" s="456">
        <f>'Quarterly data'!AP131</f>
        <v>26.5</v>
      </c>
      <c r="AP111" s="456">
        <f>'Quarterly data'!AQ131</f>
        <v>31.5</v>
      </c>
      <c r="AQ111" s="456">
        <f>'Quarterly data'!AR131</f>
        <v>31.5</v>
      </c>
      <c r="AR111" s="456">
        <f>'Quarterly data'!AS131</f>
        <v>31.5</v>
      </c>
      <c r="AS111" s="456">
        <f>'Quarterly data'!AT131</f>
        <v>31.5</v>
      </c>
      <c r="AT111" s="456">
        <f>'Quarterly data'!AU131</f>
        <v>35</v>
      </c>
      <c r="AU111" s="456">
        <f>'Quarterly data'!AV131</f>
        <v>39</v>
      </c>
      <c r="AV111" s="456">
        <f>'Quarterly data'!AW131</f>
        <v>45</v>
      </c>
      <c r="AW111" s="456">
        <f>'Quarterly data'!AX131</f>
        <v>45</v>
      </c>
      <c r="AX111" s="456">
        <f>'Quarterly data'!AY131</f>
        <v>40</v>
      </c>
      <c r="AY111" s="456">
        <f>'Quarterly data'!AZ131</f>
        <v>41</v>
      </c>
      <c r="AZ111" s="456">
        <f>'Quarterly data'!BA131</f>
        <v>49</v>
      </c>
      <c r="BA111" s="456">
        <f>'Quarterly data'!BB131</f>
        <v>51</v>
      </c>
      <c r="BB111" s="456">
        <f>'Quarterly data'!BC131</f>
        <v>47</v>
      </c>
      <c r="BC111" s="456">
        <f>'Quarterly data'!BD131</f>
        <v>54</v>
      </c>
      <c r="BD111" s="456">
        <f>'Quarterly data'!BE131</f>
        <v>61</v>
      </c>
      <c r="BE111" s="456">
        <f>'Quarterly data'!BF131</f>
        <v>63</v>
      </c>
      <c r="BF111" s="456">
        <f>'Quarterly data'!BG131</f>
        <v>59</v>
      </c>
      <c r="BG111" s="456">
        <f>'Quarterly data'!BH131</f>
        <v>60</v>
      </c>
      <c r="BH111" s="456">
        <f>'Quarterly data'!BI131</f>
        <v>66</v>
      </c>
      <c r="BI111" s="456">
        <f>'Quarterly data'!BJ131</f>
        <v>72</v>
      </c>
      <c r="BJ111" s="456">
        <f>'Quarterly data'!BK131</f>
        <v>69</v>
      </c>
      <c r="BK111" s="456">
        <f>'Quarterly data'!BL131</f>
        <v>67</v>
      </c>
      <c r="BL111" s="456">
        <f>'Quarterly data'!BM131</f>
        <v>77</v>
      </c>
      <c r="BM111" s="456">
        <f>'Quarterly data'!BN131</f>
        <v>82</v>
      </c>
      <c r="BN111" s="456">
        <f>'Quarterly data'!BO131</f>
        <v>75</v>
      </c>
      <c r="BO111" s="456">
        <f>'Quarterly data'!BP131</f>
        <v>79</v>
      </c>
      <c r="BP111" s="456">
        <f>'Quarterly data'!BQ131</f>
        <v>95</v>
      </c>
      <c r="BQ111" s="456">
        <f>'Quarterly data'!BR131</f>
        <v>96</v>
      </c>
      <c r="BR111" s="456">
        <f>'Quarterly data'!BS131</f>
        <v>88</v>
      </c>
      <c r="BS111" s="456">
        <f>'Quarterly data'!BT131</f>
        <v>93</v>
      </c>
      <c r="BT111" s="456">
        <f>'Quarterly data'!BU131</f>
        <v>103</v>
      </c>
      <c r="BU111" s="456">
        <f>'Quarterly data'!BV131</f>
        <v>105</v>
      </c>
      <c r="BV111" s="456">
        <f>'Quarterly data'!BW131</f>
        <v>83</v>
      </c>
      <c r="BW111" s="456">
        <f>'Quarterly data'!BX131</f>
        <v>85</v>
      </c>
      <c r="BX111" s="456">
        <f>'Quarterly data'!BY131</f>
        <v>89</v>
      </c>
      <c r="BY111" s="456">
        <f>'Quarterly data'!BZ131</f>
        <v>87</v>
      </c>
      <c r="BZ111" s="456">
        <f>'Quarterly data'!CA131</f>
        <v>90</v>
      </c>
      <c r="CA111" s="456">
        <f>'Quarterly data'!CB131</f>
        <v>93</v>
      </c>
      <c r="CB111" s="456">
        <f>'Quarterly data'!CC131</f>
        <v>100</v>
      </c>
      <c r="CC111" s="456">
        <f>'Quarterly data'!CD131</f>
        <v>100</v>
      </c>
      <c r="CD111" s="456">
        <f>'Quarterly data'!CE131</f>
        <v>100</v>
      </c>
      <c r="CE111" s="456">
        <f>'Quarterly data'!CF131</f>
        <v>101</v>
      </c>
      <c r="CF111" s="456">
        <f>'Quarterly data'!CG131</f>
        <v>108</v>
      </c>
      <c r="CG111" s="456">
        <f>'Quarterly data'!CH131</f>
        <v>110</v>
      </c>
      <c r="CH111" s="456">
        <f>'Quarterly data'!CI131</f>
        <v>115</v>
      </c>
      <c r="CI111" s="456">
        <f>'Quarterly data'!CJ131</f>
        <v>113</v>
      </c>
      <c r="CJ111" s="456">
        <f>'Quarterly data'!CK131</f>
        <v>110</v>
      </c>
      <c r="CK111" s="456">
        <f>'Quarterly data'!CL131</f>
        <v>120</v>
      </c>
      <c r="CL111" s="456">
        <f>'Quarterly data'!CM131</f>
        <v>142</v>
      </c>
      <c r="CM111" s="456">
        <f>'Quarterly data'!CN131</f>
        <v>153</v>
      </c>
      <c r="CN111" s="456">
        <f>'Quarterly data'!CO131</f>
        <v>146</v>
      </c>
      <c r="CO111" s="456">
        <f>'Quarterly data'!CP131</f>
        <v>150</v>
      </c>
      <c r="CP111" s="456">
        <f>'Quarterly data'!CQ131</f>
        <v>157</v>
      </c>
      <c r="CQ111" s="456">
        <f>'Quarterly data'!CR131</f>
        <v>161</v>
      </c>
      <c r="CR111" s="456">
        <f>'Quarterly data'!CS131</f>
        <v>155</v>
      </c>
      <c r="CS111" s="456">
        <f>'Quarterly data'!CT131</f>
        <v>159</v>
      </c>
      <c r="CT111" s="456">
        <f>'Quarterly data'!CU131</f>
        <v>167</v>
      </c>
      <c r="CU111" s="456">
        <f>'Quarterly data'!CV143</f>
        <v>428</v>
      </c>
      <c r="CV111" s="456">
        <f>'Quarterly data'!CW143</f>
        <v>429</v>
      </c>
      <c r="CW111" s="456">
        <f>'Quarterly data'!CX143</f>
        <v>443</v>
      </c>
      <c r="CX111" s="456">
        <f>'Quarterly data'!CY143</f>
        <v>395</v>
      </c>
      <c r="CY111" s="456">
        <f>'Quarterly data'!CZ143</f>
        <v>347</v>
      </c>
      <c r="CZ111" s="456">
        <f>'Quarterly data'!DA143</f>
        <v>422</v>
      </c>
      <c r="DA111" s="456">
        <f>'Quarterly data'!DB143</f>
        <v>451</v>
      </c>
      <c r="DB111" s="456">
        <f>'Quarterly data'!DC143</f>
        <v>0</v>
      </c>
      <c r="DC111" s="456">
        <f>'Quarterly data'!DD143</f>
        <v>0</v>
      </c>
      <c r="DD111" s="456">
        <f>'Quarterly data'!DE143</f>
        <v>0</v>
      </c>
      <c r="DE111" s="456">
        <f>'Quarterly data'!DF143</f>
        <v>0</v>
      </c>
      <c r="DF111" s="456">
        <f>'Quarterly data'!DG143</f>
        <v>0</v>
      </c>
      <c r="DG111" s="456">
        <f>'Quarterly data'!DH143</f>
        <v>0</v>
      </c>
      <c r="DH111" s="456">
        <f>'Quarterly data'!DI143</f>
        <v>0</v>
      </c>
      <c r="DI111" s="456">
        <f>'Quarterly data'!DJ143</f>
        <v>0</v>
      </c>
      <c r="DJ111" s="456">
        <f>'Quarterly data'!DK143</f>
        <v>0</v>
      </c>
      <c r="DK111" s="456">
        <f>'Quarterly data'!DL143</f>
        <v>0</v>
      </c>
      <c r="DL111" s="456">
        <f>'Quarterly data'!DM143</f>
        <v>0</v>
      </c>
      <c r="DM111" s="456">
        <f>'Quarterly data'!DN143</f>
        <v>0</v>
      </c>
      <c r="DN111" s="456">
        <f>'Quarterly data'!DO143</f>
        <v>0</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61" t="s">
        <v>32</v>
      </c>
      <c r="B112" s="457">
        <f>'Quarterly data'!C132</f>
        <v>0</v>
      </c>
      <c r="C112" s="457">
        <f>'Quarterly data'!D132</f>
        <v>0</v>
      </c>
      <c r="D112" s="457">
        <f>'Quarterly data'!E132</f>
        <v>0</v>
      </c>
      <c r="E112" s="457">
        <f>'Quarterly data'!F132</f>
        <v>0</v>
      </c>
      <c r="F112" s="457">
        <f>'Quarterly data'!G132</f>
        <v>0</v>
      </c>
      <c r="G112" s="457">
        <f>'Quarterly data'!H132</f>
        <v>0</v>
      </c>
      <c r="H112" s="457">
        <f>'Quarterly data'!I132</f>
        <v>0</v>
      </c>
      <c r="I112" s="457">
        <f>'Quarterly data'!J132</f>
        <v>0</v>
      </c>
      <c r="J112" s="457">
        <f>'Quarterly data'!K132</f>
        <v>0</v>
      </c>
      <c r="K112" s="457">
        <f>'Quarterly data'!L132</f>
        <v>0</v>
      </c>
      <c r="L112" s="457">
        <f>'Quarterly data'!M132</f>
        <v>0</v>
      </c>
      <c r="M112" s="457">
        <f>'Quarterly data'!N132</f>
        <v>0</v>
      </c>
      <c r="N112" s="457">
        <f>'Quarterly data'!O132</f>
        <v>0</v>
      </c>
      <c r="O112" s="457">
        <f>'Quarterly data'!P132</f>
        <v>0</v>
      </c>
      <c r="P112" s="457">
        <f>'Quarterly data'!Q132</f>
        <v>0</v>
      </c>
      <c r="Q112" s="457">
        <f>'Quarterly data'!R132</f>
        <v>0</v>
      </c>
      <c r="R112" s="457">
        <f>'Quarterly data'!S132</f>
        <v>7.5</v>
      </c>
      <c r="S112" s="457">
        <f>'Quarterly data'!T132</f>
        <v>7.5</v>
      </c>
      <c r="T112" s="457">
        <f>'Quarterly data'!U132</f>
        <v>7.5</v>
      </c>
      <c r="U112" s="457">
        <f>'Quarterly data'!V132</f>
        <v>7.5</v>
      </c>
      <c r="V112" s="457">
        <f>'Quarterly data'!W132</f>
        <v>7.75</v>
      </c>
      <c r="W112" s="457">
        <f>'Quarterly data'!X132</f>
        <v>7.75</v>
      </c>
      <c r="X112" s="457">
        <f>'Quarterly data'!Y132</f>
        <v>7.75</v>
      </c>
      <c r="Y112" s="457">
        <f>'Quarterly data'!Z132</f>
        <v>7.75</v>
      </c>
      <c r="Z112" s="457">
        <f>'Quarterly data'!AA132</f>
        <v>8.75</v>
      </c>
      <c r="AA112" s="457">
        <f>'Quarterly data'!AB132</f>
        <v>8.75</v>
      </c>
      <c r="AB112" s="457">
        <f>'Quarterly data'!AC132</f>
        <v>8.75</v>
      </c>
      <c r="AC112" s="457">
        <f>'Quarterly data'!AD132</f>
        <v>8.75</v>
      </c>
      <c r="AD112" s="457">
        <f>'Quarterly data'!AE132</f>
        <v>9</v>
      </c>
      <c r="AE112" s="457">
        <f>'Quarterly data'!AF132</f>
        <v>9</v>
      </c>
      <c r="AF112" s="457">
        <f>'Quarterly data'!AG132</f>
        <v>9</v>
      </c>
      <c r="AG112" s="457">
        <f>'Quarterly data'!AH132</f>
        <v>9</v>
      </c>
      <c r="AH112" s="457">
        <f>'Quarterly data'!AI132</f>
        <v>10.75</v>
      </c>
      <c r="AI112" s="457">
        <f>'Quarterly data'!AJ132</f>
        <v>10.75</v>
      </c>
      <c r="AJ112" s="457">
        <f>'Quarterly data'!AK132</f>
        <v>10.75</v>
      </c>
      <c r="AK112" s="457">
        <f>'Quarterly data'!AL132</f>
        <v>10.75</v>
      </c>
      <c r="AL112" s="457">
        <f>'Quarterly data'!AM132</f>
        <v>14.5</v>
      </c>
      <c r="AM112" s="457">
        <f>'Quarterly data'!AN132</f>
        <v>14.5</v>
      </c>
      <c r="AN112" s="457">
        <f>'Quarterly data'!AO132</f>
        <v>14.5</v>
      </c>
      <c r="AO112" s="457">
        <f>'Quarterly data'!AP132</f>
        <v>14.5</v>
      </c>
      <c r="AP112" s="457">
        <f>'Quarterly data'!AQ132</f>
        <v>17.5</v>
      </c>
      <c r="AQ112" s="457">
        <f>'Quarterly data'!AR132</f>
        <v>17.5</v>
      </c>
      <c r="AR112" s="457">
        <f>'Quarterly data'!AS132</f>
        <v>17.5</v>
      </c>
      <c r="AS112" s="457">
        <f>'Quarterly data'!AT132</f>
        <v>17.5</v>
      </c>
      <c r="AT112" s="457">
        <f>'Quarterly data'!AU132</f>
        <v>19</v>
      </c>
      <c r="AU112" s="457">
        <f>'Quarterly data'!AV132</f>
        <v>22</v>
      </c>
      <c r="AV112" s="457">
        <f>'Quarterly data'!AW132</f>
        <v>22</v>
      </c>
      <c r="AW112" s="457">
        <f>'Quarterly data'!AX132</f>
        <v>24</v>
      </c>
      <c r="AX112" s="457">
        <f>'Quarterly data'!AY132</f>
        <v>28</v>
      </c>
      <c r="AY112" s="457">
        <f>'Quarterly data'!AZ132</f>
        <v>26</v>
      </c>
      <c r="AZ112" s="457">
        <f>'Quarterly data'!BA132</f>
        <v>27</v>
      </c>
      <c r="BA112" s="457">
        <f>'Quarterly data'!BB132</f>
        <v>30</v>
      </c>
      <c r="BB112" s="457">
        <f>'Quarterly data'!BC132</f>
        <v>34</v>
      </c>
      <c r="BC112" s="457">
        <f>'Quarterly data'!BD132</f>
        <v>38</v>
      </c>
      <c r="BD112" s="457">
        <f>'Quarterly data'!BE132</f>
        <v>44</v>
      </c>
      <c r="BE112" s="457">
        <f>'Quarterly data'!BF132</f>
        <v>48</v>
      </c>
      <c r="BF112" s="457">
        <f>'Quarterly data'!BG132</f>
        <v>51</v>
      </c>
      <c r="BG112" s="457">
        <f>'Quarterly data'!BH132</f>
        <v>43</v>
      </c>
      <c r="BH112" s="457">
        <f>'Quarterly data'!BI132</f>
        <v>41</v>
      </c>
      <c r="BI112" s="457">
        <f>'Quarterly data'!BJ132</f>
        <v>49</v>
      </c>
      <c r="BJ112" s="457">
        <f>'Quarterly data'!BK132</f>
        <v>55</v>
      </c>
      <c r="BK112" s="457">
        <f>'Quarterly data'!BL132</f>
        <v>47</v>
      </c>
      <c r="BL112" s="457">
        <f>'Quarterly data'!BM132</f>
        <v>48</v>
      </c>
      <c r="BM112" s="457">
        <f>'Quarterly data'!BN132</f>
        <v>58</v>
      </c>
      <c r="BN112" s="457">
        <f>'Quarterly data'!BO132</f>
        <v>71</v>
      </c>
      <c r="BO112" s="457">
        <f>'Quarterly data'!BP132</f>
        <v>59</v>
      </c>
      <c r="BP112" s="457">
        <f>'Quarterly data'!BQ132</f>
        <v>64</v>
      </c>
      <c r="BQ112" s="457">
        <f>'Quarterly data'!BR132</f>
        <v>78</v>
      </c>
      <c r="BR112" s="457">
        <f>'Quarterly data'!BS132</f>
        <v>75</v>
      </c>
      <c r="BS112" s="457">
        <f>'Quarterly data'!BT132</f>
        <v>73</v>
      </c>
      <c r="BT112" s="457">
        <f>'Quarterly data'!BU132</f>
        <v>83</v>
      </c>
      <c r="BU112" s="457">
        <f>'Quarterly data'!BV132</f>
        <v>99</v>
      </c>
      <c r="BV112" s="457">
        <f>'Quarterly data'!BW132</f>
        <v>97</v>
      </c>
      <c r="BW112" s="457">
        <f>'Quarterly data'!BX132</f>
        <v>92</v>
      </c>
      <c r="BX112" s="457">
        <f>'Quarterly data'!BY132</f>
        <v>92</v>
      </c>
      <c r="BY112" s="457">
        <f>'Quarterly data'!BZ132</f>
        <v>97</v>
      </c>
      <c r="BZ112" s="457">
        <f>'Quarterly data'!CA132</f>
        <v>101</v>
      </c>
      <c r="CA112" s="457">
        <f>'Quarterly data'!CB132</f>
        <v>101</v>
      </c>
      <c r="CB112" s="457">
        <f>'Quarterly data'!CC132</f>
        <v>104</v>
      </c>
      <c r="CC112" s="457">
        <f>'Quarterly data'!CD132</f>
        <v>107</v>
      </c>
      <c r="CD112" s="457">
        <f>'Quarterly data'!CE132</f>
        <v>109</v>
      </c>
      <c r="CE112" s="457">
        <f>'Quarterly data'!CF132</f>
        <v>111</v>
      </c>
      <c r="CF112" s="457">
        <f>'Quarterly data'!CG132</f>
        <v>117</v>
      </c>
      <c r="CG112" s="457">
        <f>'Quarterly data'!CH132</f>
        <v>126</v>
      </c>
      <c r="CH112" s="457">
        <f>'Quarterly data'!CI132</f>
        <v>127</v>
      </c>
      <c r="CI112" s="457">
        <f>'Quarterly data'!CJ132</f>
        <v>117</v>
      </c>
      <c r="CJ112" s="457">
        <f>'Quarterly data'!CK132</f>
        <v>112</v>
      </c>
      <c r="CK112" s="457">
        <f>'Quarterly data'!CL132</f>
        <v>118</v>
      </c>
      <c r="CL112" s="457">
        <f>'Quarterly data'!CM132</f>
        <v>111</v>
      </c>
      <c r="CM112" s="457">
        <f>'Quarterly data'!CN132</f>
        <v>111</v>
      </c>
      <c r="CN112" s="457">
        <f>'Quarterly data'!CO132</f>
        <v>117</v>
      </c>
      <c r="CO112" s="457">
        <f>'Quarterly data'!CP132</f>
        <v>118</v>
      </c>
      <c r="CP112" s="457">
        <f>'Quarterly data'!CQ132</f>
        <v>116</v>
      </c>
      <c r="CQ112" s="457">
        <f>'Quarterly data'!CR132</f>
        <v>115</v>
      </c>
      <c r="CR112" s="457">
        <f>'Quarterly data'!CS132</f>
        <v>129</v>
      </c>
      <c r="CS112" s="457">
        <f>'Quarterly data'!CT132</f>
        <v>142</v>
      </c>
      <c r="CT112" s="457">
        <f>'Quarterly data'!CU132</f>
        <v>147</v>
      </c>
      <c r="CU112" s="457">
        <f>'Quarterly data'!CV144</f>
        <v>46</v>
      </c>
      <c r="CV112" s="457">
        <f>'Quarterly data'!CW144</f>
        <v>40</v>
      </c>
      <c r="CW112" s="457">
        <f>'Quarterly data'!CX144</f>
        <v>43</v>
      </c>
      <c r="CX112" s="457">
        <f>'Quarterly data'!CY144</f>
        <v>30</v>
      </c>
      <c r="CY112" s="457">
        <f>'Quarterly data'!CZ144</f>
        <v>22</v>
      </c>
      <c r="CZ112" s="457">
        <f>'Quarterly data'!DA144</f>
        <v>30</v>
      </c>
      <c r="DA112" s="457">
        <f>'Quarterly data'!DB144</f>
        <v>35</v>
      </c>
      <c r="DB112" s="457">
        <f>'Quarterly data'!DC144</f>
        <v>0</v>
      </c>
      <c r="DC112" s="457">
        <f>'Quarterly data'!DD144</f>
        <v>0</v>
      </c>
      <c r="DD112" s="457">
        <f>'Quarterly data'!DE144</f>
        <v>0</v>
      </c>
      <c r="DE112" s="457">
        <f>'Quarterly data'!DF144</f>
        <v>0</v>
      </c>
      <c r="DF112" s="457">
        <f>'Quarterly data'!DG144</f>
        <v>0</v>
      </c>
      <c r="DG112" s="457">
        <f>'Quarterly data'!DH144</f>
        <v>0</v>
      </c>
      <c r="DH112" s="457">
        <f>'Quarterly data'!DI144</f>
        <v>0</v>
      </c>
      <c r="DI112" s="457">
        <f>'Quarterly data'!DJ144</f>
        <v>0</v>
      </c>
      <c r="DJ112" s="457">
        <f>'Quarterly data'!DK144</f>
        <v>0</v>
      </c>
      <c r="DK112" s="457">
        <f>'Quarterly data'!DL144</f>
        <v>0</v>
      </c>
      <c r="DL112" s="457">
        <f>'Quarterly data'!DM144</f>
        <v>0</v>
      </c>
      <c r="DM112" s="457">
        <f>'Quarterly data'!DN144</f>
        <v>0</v>
      </c>
      <c r="DN112" s="457">
        <f>'Quarterly data'!DO144</f>
        <v>0</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58" t="s">
        <v>33</v>
      </c>
      <c r="B113" s="454">
        <f>'Quarterly data'!C133</f>
        <v>0</v>
      </c>
      <c r="C113" s="454">
        <f>'Quarterly data'!D133</f>
        <v>0</v>
      </c>
      <c r="D113" s="454">
        <f>'Quarterly data'!E133</f>
        <v>0</v>
      </c>
      <c r="E113" s="454">
        <f>'Quarterly data'!F133</f>
        <v>0</v>
      </c>
      <c r="F113" s="454">
        <f>'Quarterly data'!G133</f>
        <v>0</v>
      </c>
      <c r="G113" s="454">
        <f>'Quarterly data'!H133</f>
        <v>0</v>
      </c>
      <c r="H113" s="454">
        <f>'Quarterly data'!I133</f>
        <v>0</v>
      </c>
      <c r="I113" s="454">
        <f>'Quarterly data'!J133</f>
        <v>0</v>
      </c>
      <c r="J113" s="454">
        <f>'Quarterly data'!K133</f>
        <v>0</v>
      </c>
      <c r="K113" s="454">
        <f>'Quarterly data'!L133</f>
        <v>0</v>
      </c>
      <c r="L113" s="454">
        <f>'Quarterly data'!M133</f>
        <v>0</v>
      </c>
      <c r="M113" s="454">
        <f>'Quarterly data'!N133</f>
        <v>0</v>
      </c>
      <c r="N113" s="454">
        <f>'Quarterly data'!O133</f>
        <v>0</v>
      </c>
      <c r="O113" s="454">
        <f>'Quarterly data'!P133</f>
        <v>0</v>
      </c>
      <c r="P113" s="454">
        <f>'Quarterly data'!Q133</f>
        <v>0</v>
      </c>
      <c r="Q113" s="454">
        <f>'Quarterly data'!R133</f>
        <v>0</v>
      </c>
      <c r="R113" s="454">
        <f>'Quarterly data'!S133</f>
        <v>68.5</v>
      </c>
      <c r="S113" s="454">
        <f>'Quarterly data'!T133</f>
        <v>68.5</v>
      </c>
      <c r="T113" s="454">
        <f>'Quarterly data'!U133</f>
        <v>68.5</v>
      </c>
      <c r="U113" s="454">
        <f>'Quarterly data'!V133</f>
        <v>68.5</v>
      </c>
      <c r="V113" s="454">
        <f>'Quarterly data'!W133</f>
        <v>79.25</v>
      </c>
      <c r="W113" s="454">
        <f>'Quarterly data'!X133</f>
        <v>79.25</v>
      </c>
      <c r="X113" s="454">
        <f>'Quarterly data'!Y133</f>
        <v>79.25</v>
      </c>
      <c r="Y113" s="454">
        <f>'Quarterly data'!Z133</f>
        <v>79.25</v>
      </c>
      <c r="Z113" s="454">
        <f>'Quarterly data'!AA133</f>
        <v>84.5</v>
      </c>
      <c r="AA113" s="454">
        <f>'Quarterly data'!AB133</f>
        <v>84.5</v>
      </c>
      <c r="AB113" s="454">
        <f>'Quarterly data'!AC133</f>
        <v>84.5</v>
      </c>
      <c r="AC113" s="454">
        <f>'Quarterly data'!AD133</f>
        <v>84.5</v>
      </c>
      <c r="AD113" s="454">
        <f>'Quarterly data'!AE133</f>
        <v>93.5</v>
      </c>
      <c r="AE113" s="454">
        <f>'Quarterly data'!AF133</f>
        <v>93.5</v>
      </c>
      <c r="AF113" s="454">
        <f>'Quarterly data'!AG133</f>
        <v>93.5</v>
      </c>
      <c r="AG113" s="454">
        <f>'Quarterly data'!AH133</f>
        <v>93.5</v>
      </c>
      <c r="AH113" s="454">
        <f>'Quarterly data'!AI133</f>
        <v>112</v>
      </c>
      <c r="AI113" s="454">
        <f>'Quarterly data'!AJ133</f>
        <v>112</v>
      </c>
      <c r="AJ113" s="454">
        <f>'Quarterly data'!AK133</f>
        <v>112</v>
      </c>
      <c r="AK113" s="454">
        <f>'Quarterly data'!AL133</f>
        <v>112</v>
      </c>
      <c r="AL113" s="454">
        <f>'Quarterly data'!AM133</f>
        <v>132.25</v>
      </c>
      <c r="AM113" s="454">
        <f>'Quarterly data'!AN133</f>
        <v>132.25</v>
      </c>
      <c r="AN113" s="454">
        <f>'Quarterly data'!AO133</f>
        <v>132.25</v>
      </c>
      <c r="AO113" s="454">
        <f>'Quarterly data'!AP133</f>
        <v>132.25</v>
      </c>
      <c r="AP113" s="454">
        <f>'Quarterly data'!AQ133</f>
        <v>158.5</v>
      </c>
      <c r="AQ113" s="454">
        <f>'Quarterly data'!AR133</f>
        <v>158.5</v>
      </c>
      <c r="AR113" s="454">
        <f>'Quarterly data'!AS133</f>
        <v>158.5</v>
      </c>
      <c r="AS113" s="454">
        <f>'Quarterly data'!AT133</f>
        <v>158.5</v>
      </c>
      <c r="AT113" s="454">
        <f>'Quarterly data'!AU133</f>
        <v>186</v>
      </c>
      <c r="AU113" s="454">
        <f>'Quarterly data'!AV133</f>
        <v>208</v>
      </c>
      <c r="AV113" s="454">
        <f>'Quarterly data'!AW133</f>
        <v>216</v>
      </c>
      <c r="AW113" s="454">
        <f>'Quarterly data'!AX133</f>
        <v>219</v>
      </c>
      <c r="AX113" s="454">
        <f>'Quarterly data'!AY133</f>
        <v>236</v>
      </c>
      <c r="AY113" s="454">
        <f>'Quarterly data'!AZ133</f>
        <v>267</v>
      </c>
      <c r="AZ113" s="454">
        <f>'Quarterly data'!BA133</f>
        <v>277</v>
      </c>
      <c r="BA113" s="454">
        <f>'Quarterly data'!BB133</f>
        <v>292</v>
      </c>
      <c r="BB113" s="454">
        <f>'Quarterly data'!BC133</f>
        <v>296</v>
      </c>
      <c r="BC113" s="454">
        <f>'Quarterly data'!BD133</f>
        <v>341</v>
      </c>
      <c r="BD113" s="454">
        <f>'Quarterly data'!BE133</f>
        <v>372</v>
      </c>
      <c r="BE113" s="454">
        <f>'Quarterly data'!BF133</f>
        <v>387</v>
      </c>
      <c r="BF113" s="454">
        <f>'Quarterly data'!BG133</f>
        <v>386</v>
      </c>
      <c r="BG113" s="454">
        <f>'Quarterly data'!BH133</f>
        <v>383</v>
      </c>
      <c r="BH113" s="454">
        <f>'Quarterly data'!BI133</f>
        <v>408</v>
      </c>
      <c r="BI113" s="454">
        <f>'Quarterly data'!BJ133</f>
        <v>419</v>
      </c>
      <c r="BJ113" s="454">
        <f>'Quarterly data'!BK133</f>
        <v>425</v>
      </c>
      <c r="BK113" s="454">
        <f>'Quarterly data'!BL133</f>
        <v>434</v>
      </c>
      <c r="BL113" s="454">
        <f>'Quarterly data'!BM133</f>
        <v>452</v>
      </c>
      <c r="BM113" s="454">
        <f>'Quarterly data'!BN133</f>
        <v>469</v>
      </c>
      <c r="BN113" s="454">
        <f>'Quarterly data'!BO133</f>
        <v>465</v>
      </c>
      <c r="BO113" s="454">
        <f>'Quarterly data'!BP133</f>
        <v>474</v>
      </c>
      <c r="BP113" s="454">
        <f>'Quarterly data'!BQ133</f>
        <v>516</v>
      </c>
      <c r="BQ113" s="454">
        <f>'Quarterly data'!BR133</f>
        <v>524</v>
      </c>
      <c r="BR113" s="454">
        <f>'Quarterly data'!BS133</f>
        <v>550</v>
      </c>
      <c r="BS113" s="454">
        <f>'Quarterly data'!BT133</f>
        <v>565</v>
      </c>
      <c r="BT113" s="454">
        <f>'Quarterly data'!BU133</f>
        <v>585</v>
      </c>
      <c r="BU113" s="454">
        <f>'Quarterly data'!BV133</f>
        <v>596</v>
      </c>
      <c r="BV113" s="454">
        <f>'Quarterly data'!BW133</f>
        <v>599</v>
      </c>
      <c r="BW113" s="454">
        <f>'Quarterly data'!BX133</f>
        <v>618</v>
      </c>
      <c r="BX113" s="454">
        <f>'Quarterly data'!BY133</f>
        <v>628</v>
      </c>
      <c r="BY113" s="454">
        <f>'Quarterly data'!BZ133</f>
        <v>671</v>
      </c>
      <c r="BZ113" s="454">
        <f>'Quarterly data'!CA133</f>
        <v>666</v>
      </c>
      <c r="CA113" s="454">
        <f>'Quarterly data'!CB133</f>
        <v>680</v>
      </c>
      <c r="CB113" s="454">
        <f>'Quarterly data'!CC133</f>
        <v>704</v>
      </c>
      <c r="CC113" s="454">
        <f>'Quarterly data'!CD133</f>
        <v>717</v>
      </c>
      <c r="CD113" s="454">
        <f>'Quarterly data'!CE133</f>
        <v>741</v>
      </c>
      <c r="CE113" s="454">
        <f>'Quarterly data'!CF133</f>
        <v>744</v>
      </c>
      <c r="CF113" s="454">
        <f>'Quarterly data'!CG133</f>
        <v>779</v>
      </c>
      <c r="CG113" s="454">
        <f>'Quarterly data'!CH133</f>
        <v>794</v>
      </c>
      <c r="CH113" s="454">
        <f>'Quarterly data'!CI133</f>
        <v>813</v>
      </c>
      <c r="CI113" s="454">
        <f>'Quarterly data'!CJ133</f>
        <v>842</v>
      </c>
      <c r="CJ113" s="454">
        <f>'Quarterly data'!CK133</f>
        <v>852</v>
      </c>
      <c r="CK113" s="454">
        <f>'Quarterly data'!CL133</f>
        <v>866</v>
      </c>
      <c r="CL113" s="454">
        <f>'Quarterly data'!CM133</f>
        <v>870</v>
      </c>
      <c r="CM113" s="454">
        <f>'Quarterly data'!CN133</f>
        <v>908</v>
      </c>
      <c r="CN113" s="454">
        <f>'Quarterly data'!CO133</f>
        <v>956</v>
      </c>
      <c r="CO113" s="454">
        <f>'Quarterly data'!CP133</f>
        <v>949</v>
      </c>
      <c r="CP113" s="454">
        <f>'Quarterly data'!CQ133</f>
        <v>998</v>
      </c>
      <c r="CQ113" s="454">
        <f>'Quarterly data'!CR133</f>
        <v>999</v>
      </c>
      <c r="CR113" s="454">
        <f>'Quarterly data'!CS133</f>
        <v>1050</v>
      </c>
      <c r="CS113" s="454">
        <f>'Quarterly data'!CT133</f>
        <v>1079</v>
      </c>
      <c r="CT113" s="454">
        <f>'Quarterly data'!CU133</f>
        <v>1060</v>
      </c>
      <c r="CU113" s="454">
        <f>'Quarterly data'!CV145</f>
        <v>196</v>
      </c>
      <c r="CV113" s="454">
        <f>'Quarterly data'!CW145</f>
        <v>188</v>
      </c>
      <c r="CW113" s="454">
        <f>'Quarterly data'!CX145</f>
        <v>189</v>
      </c>
      <c r="CX113" s="454">
        <f>'Quarterly data'!CY145</f>
        <v>183</v>
      </c>
      <c r="CY113" s="454">
        <f>'Quarterly data'!CZ145</f>
        <v>172</v>
      </c>
      <c r="CZ113" s="454">
        <f>'Quarterly data'!DA145</f>
        <v>200</v>
      </c>
      <c r="DA113" s="454">
        <f>'Quarterly data'!DB145</f>
        <v>207</v>
      </c>
      <c r="DB113" s="454">
        <f>'Quarterly data'!DC145</f>
        <v>0</v>
      </c>
      <c r="DC113" s="454">
        <f>'Quarterly data'!DD145</f>
        <v>0</v>
      </c>
      <c r="DD113" s="454">
        <f>'Quarterly data'!DE145</f>
        <v>0</v>
      </c>
      <c r="DE113" s="454">
        <f>'Quarterly data'!DF145</f>
        <v>0</v>
      </c>
      <c r="DF113" s="454">
        <f>'Quarterly data'!DG145</f>
        <v>0</v>
      </c>
      <c r="DG113" s="454">
        <f>'Quarterly data'!DH145</f>
        <v>0</v>
      </c>
      <c r="DH113" s="454">
        <f>'Quarterly data'!DI145</f>
        <v>0</v>
      </c>
      <c r="DI113" s="454">
        <f>'Quarterly data'!DJ145</f>
        <v>0</v>
      </c>
      <c r="DJ113" s="454">
        <f>'Quarterly data'!DK145</f>
        <v>0</v>
      </c>
      <c r="DK113" s="454">
        <f>'Quarterly data'!DL145</f>
        <v>0</v>
      </c>
      <c r="DL113" s="454">
        <f>'Quarterly data'!DM145</f>
        <v>0</v>
      </c>
      <c r="DM113" s="454">
        <f>'Quarterly data'!DN145</f>
        <v>0</v>
      </c>
      <c r="DN113" s="454">
        <f>'Quarterly data'!DO145</f>
        <v>0</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61" t="s">
        <v>35</v>
      </c>
      <c r="B114" s="457">
        <f>'Quarterly data'!C134</f>
        <v>0</v>
      </c>
      <c r="C114" s="457">
        <f>'Quarterly data'!D134</f>
        <v>0</v>
      </c>
      <c r="D114" s="457">
        <f>'Quarterly data'!E134</f>
        <v>0</v>
      </c>
      <c r="E114" s="457">
        <f>'Quarterly data'!F134</f>
        <v>0</v>
      </c>
      <c r="F114" s="457">
        <f>'Quarterly data'!G134</f>
        <v>0</v>
      </c>
      <c r="G114" s="457">
        <f>'Quarterly data'!H134</f>
        <v>0</v>
      </c>
      <c r="H114" s="457">
        <f>'Quarterly data'!I134</f>
        <v>0</v>
      </c>
      <c r="I114" s="457">
        <f>'Quarterly data'!J134</f>
        <v>0</v>
      </c>
      <c r="J114" s="457">
        <f>'Quarterly data'!K134</f>
        <v>0</v>
      </c>
      <c r="K114" s="457">
        <f>'Quarterly data'!L134</f>
        <v>0</v>
      </c>
      <c r="L114" s="457">
        <f>'Quarterly data'!M134</f>
        <v>0</v>
      </c>
      <c r="M114" s="457">
        <f>'Quarterly data'!N134</f>
        <v>0</v>
      </c>
      <c r="N114" s="457">
        <f>'Quarterly data'!O134</f>
        <v>0</v>
      </c>
      <c r="O114" s="457">
        <f>'Quarterly data'!P134</f>
        <v>0</v>
      </c>
      <c r="P114" s="457">
        <f>'Quarterly data'!Q134</f>
        <v>0</v>
      </c>
      <c r="Q114" s="457">
        <f>'Quarterly data'!R134</f>
        <v>0</v>
      </c>
      <c r="R114" s="457">
        <f>'Quarterly data'!S134</f>
        <v>10.5</v>
      </c>
      <c r="S114" s="457">
        <f>'Quarterly data'!T134</f>
        <v>10.5</v>
      </c>
      <c r="T114" s="457">
        <f>'Quarterly data'!U134</f>
        <v>10.5</v>
      </c>
      <c r="U114" s="457">
        <f>'Quarterly data'!V134</f>
        <v>10.5</v>
      </c>
      <c r="V114" s="457">
        <f>'Quarterly data'!W134</f>
        <v>11.5</v>
      </c>
      <c r="W114" s="457">
        <f>'Quarterly data'!X134</f>
        <v>11.5</v>
      </c>
      <c r="X114" s="457">
        <f>'Quarterly data'!Y134</f>
        <v>11.5</v>
      </c>
      <c r="Y114" s="457">
        <f>'Quarterly data'!Z134</f>
        <v>11.5</v>
      </c>
      <c r="Z114" s="457">
        <f>'Quarterly data'!AA134</f>
        <v>12</v>
      </c>
      <c r="AA114" s="457">
        <f>'Quarterly data'!AB134</f>
        <v>12</v>
      </c>
      <c r="AB114" s="457">
        <f>'Quarterly data'!AC134</f>
        <v>12</v>
      </c>
      <c r="AC114" s="457">
        <f>'Quarterly data'!AD134</f>
        <v>12</v>
      </c>
      <c r="AD114" s="457">
        <f>'Quarterly data'!AE134</f>
        <v>12.25</v>
      </c>
      <c r="AE114" s="457">
        <f>'Quarterly data'!AF134</f>
        <v>12.25</v>
      </c>
      <c r="AF114" s="457">
        <f>'Quarterly data'!AG134</f>
        <v>12.25</v>
      </c>
      <c r="AG114" s="457">
        <f>'Quarterly data'!AH134</f>
        <v>12.25</v>
      </c>
      <c r="AH114" s="457">
        <f>'Quarterly data'!AI134</f>
        <v>14</v>
      </c>
      <c r="AI114" s="457">
        <f>'Quarterly data'!AJ134</f>
        <v>14</v>
      </c>
      <c r="AJ114" s="457">
        <f>'Quarterly data'!AK134</f>
        <v>14</v>
      </c>
      <c r="AK114" s="457">
        <f>'Quarterly data'!AL134</f>
        <v>14</v>
      </c>
      <c r="AL114" s="457">
        <f>'Quarterly data'!AM134</f>
        <v>15</v>
      </c>
      <c r="AM114" s="457">
        <f>'Quarterly data'!AN134</f>
        <v>15</v>
      </c>
      <c r="AN114" s="457">
        <f>'Quarterly data'!AO134</f>
        <v>15</v>
      </c>
      <c r="AO114" s="457">
        <f>'Quarterly data'!AP134</f>
        <v>15</v>
      </c>
      <c r="AP114" s="457">
        <f>'Quarterly data'!AQ134</f>
        <v>16.5</v>
      </c>
      <c r="AQ114" s="457">
        <f>'Quarterly data'!AR134</f>
        <v>16.5</v>
      </c>
      <c r="AR114" s="457">
        <f>'Quarterly data'!AS134</f>
        <v>16.5</v>
      </c>
      <c r="AS114" s="457">
        <f>'Quarterly data'!AT134</f>
        <v>16.5</v>
      </c>
      <c r="AT114" s="457">
        <f>'Quarterly data'!AU134</f>
        <v>21</v>
      </c>
      <c r="AU114" s="457">
        <f>'Quarterly data'!AV134</f>
        <v>24</v>
      </c>
      <c r="AV114" s="457">
        <f>'Quarterly data'!AW134</f>
        <v>26</v>
      </c>
      <c r="AW114" s="457">
        <f>'Quarterly data'!AX134</f>
        <v>26</v>
      </c>
      <c r="AX114" s="457">
        <f>'Quarterly data'!AY134</f>
        <v>28</v>
      </c>
      <c r="AY114" s="457">
        <f>'Quarterly data'!AZ134</f>
        <v>28</v>
      </c>
      <c r="AZ114" s="457">
        <f>'Quarterly data'!BA134</f>
        <v>27</v>
      </c>
      <c r="BA114" s="457">
        <f>'Quarterly data'!BB134</f>
        <v>28</v>
      </c>
      <c r="BB114" s="457">
        <f>'Quarterly data'!BC134</f>
        <v>30</v>
      </c>
      <c r="BC114" s="457">
        <f>'Quarterly data'!BD134</f>
        <v>31</v>
      </c>
      <c r="BD114" s="457">
        <f>'Quarterly data'!BE134</f>
        <v>33</v>
      </c>
      <c r="BE114" s="457">
        <f>'Quarterly data'!BF134</f>
        <v>33</v>
      </c>
      <c r="BF114" s="457">
        <f>'Quarterly data'!BG134</f>
        <v>36</v>
      </c>
      <c r="BG114" s="457">
        <f>'Quarterly data'!BH134</f>
        <v>37</v>
      </c>
      <c r="BH114" s="457">
        <f>'Quarterly data'!BI134</f>
        <v>37</v>
      </c>
      <c r="BI114" s="457">
        <f>'Quarterly data'!BJ134</f>
        <v>37</v>
      </c>
      <c r="BJ114" s="457">
        <f>'Quarterly data'!BK134</f>
        <v>40</v>
      </c>
      <c r="BK114" s="457">
        <f>'Quarterly data'!BL134</f>
        <v>44</v>
      </c>
      <c r="BL114" s="457">
        <f>'Quarterly data'!BM134</f>
        <v>44</v>
      </c>
      <c r="BM114" s="457">
        <f>'Quarterly data'!BN134</f>
        <v>47</v>
      </c>
      <c r="BN114" s="457">
        <f>'Quarterly data'!BO134</f>
        <v>43</v>
      </c>
      <c r="BO114" s="457">
        <f>'Quarterly data'!BP134</f>
        <v>44</v>
      </c>
      <c r="BP114" s="457">
        <f>'Quarterly data'!BQ134</f>
        <v>60</v>
      </c>
      <c r="BQ114" s="457">
        <f>'Quarterly data'!BR134</f>
        <v>63</v>
      </c>
      <c r="BR114" s="457">
        <f>'Quarterly data'!BS134</f>
        <v>65</v>
      </c>
      <c r="BS114" s="457">
        <f>'Quarterly data'!BT134</f>
        <v>58</v>
      </c>
      <c r="BT114" s="457">
        <f>'Quarterly data'!BU134</f>
        <v>69</v>
      </c>
      <c r="BU114" s="457">
        <f>'Quarterly data'!BV134</f>
        <v>76</v>
      </c>
      <c r="BV114" s="457">
        <f>'Quarterly data'!BW134</f>
        <v>72</v>
      </c>
      <c r="BW114" s="457">
        <f>'Quarterly data'!BX134</f>
        <v>71</v>
      </c>
      <c r="BX114" s="457">
        <f>'Quarterly data'!BY134</f>
        <v>76</v>
      </c>
      <c r="BY114" s="457">
        <f>'Quarterly data'!BZ134</f>
        <v>84</v>
      </c>
      <c r="BZ114" s="457">
        <f>'Quarterly data'!CA134</f>
        <v>79</v>
      </c>
      <c r="CA114" s="457">
        <f>'Quarterly data'!CB134</f>
        <v>79</v>
      </c>
      <c r="CB114" s="457">
        <f>'Quarterly data'!CC134</f>
        <v>88</v>
      </c>
      <c r="CC114" s="457">
        <f>'Quarterly data'!CD134</f>
        <v>86</v>
      </c>
      <c r="CD114" s="457">
        <f>'Quarterly data'!CE134</f>
        <v>89</v>
      </c>
      <c r="CE114" s="457">
        <f>'Quarterly data'!CF134</f>
        <v>83</v>
      </c>
      <c r="CF114" s="457">
        <f>'Quarterly data'!CG134</f>
        <v>91</v>
      </c>
      <c r="CG114" s="457">
        <f>'Quarterly data'!CH134</f>
        <v>96</v>
      </c>
      <c r="CH114" s="457">
        <f>'Quarterly data'!CI134</f>
        <v>101</v>
      </c>
      <c r="CI114" s="457">
        <f>'Quarterly data'!CJ134</f>
        <v>97</v>
      </c>
      <c r="CJ114" s="457">
        <f>'Quarterly data'!CK134</f>
        <v>109</v>
      </c>
      <c r="CK114" s="457">
        <f>'Quarterly data'!CL134</f>
        <v>111</v>
      </c>
      <c r="CL114" s="457">
        <f>'Quarterly data'!CM134</f>
        <v>105</v>
      </c>
      <c r="CM114" s="457">
        <f>'Quarterly data'!CN134</f>
        <v>110</v>
      </c>
      <c r="CN114" s="457">
        <f>'Quarterly data'!CO134</f>
        <v>127</v>
      </c>
      <c r="CO114" s="457">
        <f>'Quarterly data'!CP134</f>
        <v>104</v>
      </c>
      <c r="CP114" s="457">
        <f>'Quarterly data'!CQ134</f>
        <v>119</v>
      </c>
      <c r="CQ114" s="457">
        <f>'Quarterly data'!CR134</f>
        <v>116</v>
      </c>
      <c r="CR114" s="457">
        <f>'Quarterly data'!CS134</f>
        <v>125</v>
      </c>
      <c r="CS114" s="457">
        <f>'Quarterly data'!CT134</f>
        <v>128</v>
      </c>
      <c r="CT114" s="457">
        <f>'Quarterly data'!CU134</f>
        <v>118</v>
      </c>
      <c r="CU114" s="457">
        <f>'Quarterly data'!CV146</f>
        <v>153</v>
      </c>
      <c r="CV114" s="457">
        <f>'Quarterly data'!CW146</f>
        <v>167</v>
      </c>
      <c r="CW114" s="457">
        <f>'Quarterly data'!CX146</f>
        <v>178</v>
      </c>
      <c r="CX114" s="457">
        <f>'Quarterly data'!CY146</f>
        <v>149</v>
      </c>
      <c r="CY114" s="457">
        <f>'Quarterly data'!CZ146</f>
        <v>122</v>
      </c>
      <c r="CZ114" s="457">
        <f>'Quarterly data'!DA146</f>
        <v>157</v>
      </c>
      <c r="DA114" s="457">
        <f>'Quarterly data'!DB146</f>
        <v>173</v>
      </c>
      <c r="DB114" s="457">
        <f>'Quarterly data'!DC146</f>
        <v>0</v>
      </c>
      <c r="DC114" s="457">
        <f>'Quarterly data'!DD146</f>
        <v>0</v>
      </c>
      <c r="DD114" s="457">
        <f>'Quarterly data'!DE146</f>
        <v>0</v>
      </c>
      <c r="DE114" s="457">
        <f>'Quarterly data'!DF146</f>
        <v>0</v>
      </c>
      <c r="DF114" s="457">
        <f>'Quarterly data'!DG146</f>
        <v>0</v>
      </c>
      <c r="DG114" s="457">
        <f>'Quarterly data'!DH146</f>
        <v>0</v>
      </c>
      <c r="DH114" s="457">
        <f>'Quarterly data'!DI146</f>
        <v>0</v>
      </c>
      <c r="DI114" s="457">
        <f>'Quarterly data'!DJ146</f>
        <v>0</v>
      </c>
      <c r="DJ114" s="457">
        <f>'Quarterly data'!DK146</f>
        <v>0</v>
      </c>
      <c r="DK114" s="457">
        <f>'Quarterly data'!DL146</f>
        <v>0</v>
      </c>
      <c r="DL114" s="457">
        <f>'Quarterly data'!DM146</f>
        <v>0</v>
      </c>
      <c r="DM114" s="457">
        <f>'Quarterly data'!DN146</f>
        <v>0</v>
      </c>
      <c r="DN114" s="457">
        <f>'Quarterly data'!DO146</f>
        <v>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58" t="s">
        <v>36</v>
      </c>
      <c r="B115" s="454">
        <f>'Quarterly data'!C135</f>
        <v>0</v>
      </c>
      <c r="C115" s="454">
        <f>'Quarterly data'!D135</f>
        <v>0</v>
      </c>
      <c r="D115" s="454">
        <f>'Quarterly data'!E135</f>
        <v>0</v>
      </c>
      <c r="E115" s="454">
        <f>'Quarterly data'!F135</f>
        <v>0</v>
      </c>
      <c r="F115" s="454">
        <f>'Quarterly data'!G135</f>
        <v>0</v>
      </c>
      <c r="G115" s="454">
        <f>'Quarterly data'!H135</f>
        <v>0</v>
      </c>
      <c r="H115" s="454">
        <f>'Quarterly data'!I135</f>
        <v>0</v>
      </c>
      <c r="I115" s="454">
        <f>'Quarterly data'!J135</f>
        <v>0</v>
      </c>
      <c r="J115" s="454">
        <f>'Quarterly data'!K135</f>
        <v>0</v>
      </c>
      <c r="K115" s="454">
        <f>'Quarterly data'!L135</f>
        <v>0</v>
      </c>
      <c r="L115" s="454">
        <f>'Quarterly data'!M135</f>
        <v>0</v>
      </c>
      <c r="M115" s="454">
        <f>'Quarterly data'!N135</f>
        <v>0</v>
      </c>
      <c r="N115" s="454">
        <f>'Quarterly data'!O135</f>
        <v>0</v>
      </c>
      <c r="O115" s="454">
        <f>'Quarterly data'!P135</f>
        <v>0</v>
      </c>
      <c r="P115" s="454">
        <f>'Quarterly data'!Q135</f>
        <v>0</v>
      </c>
      <c r="Q115" s="454">
        <f>'Quarterly data'!R135</f>
        <v>0</v>
      </c>
      <c r="R115" s="454">
        <f>'Quarterly data'!S135</f>
        <v>11.75</v>
      </c>
      <c r="S115" s="454">
        <f>'Quarterly data'!T135</f>
        <v>11.75</v>
      </c>
      <c r="T115" s="454">
        <f>'Quarterly data'!U135</f>
        <v>11.75</v>
      </c>
      <c r="U115" s="454">
        <f>'Quarterly data'!V135</f>
        <v>11.75</v>
      </c>
      <c r="V115" s="454">
        <f>'Quarterly data'!W135</f>
        <v>12.25</v>
      </c>
      <c r="W115" s="454">
        <f>'Quarterly data'!X135</f>
        <v>12.25</v>
      </c>
      <c r="X115" s="454">
        <f>'Quarterly data'!Y135</f>
        <v>12.25</v>
      </c>
      <c r="Y115" s="454">
        <f>'Quarterly data'!Z135</f>
        <v>12.25</v>
      </c>
      <c r="Z115" s="454">
        <f>'Quarterly data'!AA135</f>
        <v>14.25</v>
      </c>
      <c r="AA115" s="454">
        <f>'Quarterly data'!AB135</f>
        <v>14.25</v>
      </c>
      <c r="AB115" s="454">
        <f>'Quarterly data'!AC135</f>
        <v>14.25</v>
      </c>
      <c r="AC115" s="454">
        <f>'Quarterly data'!AD135</f>
        <v>14.25</v>
      </c>
      <c r="AD115" s="454">
        <f>'Quarterly data'!AE135</f>
        <v>16.5</v>
      </c>
      <c r="AE115" s="454">
        <f>'Quarterly data'!AF135</f>
        <v>16.5</v>
      </c>
      <c r="AF115" s="454">
        <f>'Quarterly data'!AG135</f>
        <v>16.5</v>
      </c>
      <c r="AG115" s="454">
        <f>'Quarterly data'!AH135</f>
        <v>16.5</v>
      </c>
      <c r="AH115" s="454">
        <f>'Quarterly data'!AI135</f>
        <v>20.25</v>
      </c>
      <c r="AI115" s="454">
        <f>'Quarterly data'!AJ135</f>
        <v>20.25</v>
      </c>
      <c r="AJ115" s="454">
        <f>'Quarterly data'!AK135</f>
        <v>20.25</v>
      </c>
      <c r="AK115" s="454">
        <f>'Quarterly data'!AL135</f>
        <v>20.25</v>
      </c>
      <c r="AL115" s="454">
        <f>'Quarterly data'!AM135</f>
        <v>24.5</v>
      </c>
      <c r="AM115" s="454">
        <f>'Quarterly data'!AN135</f>
        <v>24.5</v>
      </c>
      <c r="AN115" s="454">
        <f>'Quarterly data'!AO135</f>
        <v>24.5</v>
      </c>
      <c r="AO115" s="454">
        <f>'Quarterly data'!AP135</f>
        <v>24.5</v>
      </c>
      <c r="AP115" s="454">
        <f>'Quarterly data'!AQ135</f>
        <v>28</v>
      </c>
      <c r="AQ115" s="454">
        <f>'Quarterly data'!AR135</f>
        <v>28</v>
      </c>
      <c r="AR115" s="454">
        <f>'Quarterly data'!AS135</f>
        <v>28</v>
      </c>
      <c r="AS115" s="454">
        <f>'Quarterly data'!AT135</f>
        <v>28</v>
      </c>
      <c r="AT115" s="454">
        <f>'Quarterly data'!AU135</f>
        <v>37</v>
      </c>
      <c r="AU115" s="454">
        <f>'Quarterly data'!AV135</f>
        <v>40</v>
      </c>
      <c r="AV115" s="454">
        <f>'Quarterly data'!AW135</f>
        <v>43</v>
      </c>
      <c r="AW115" s="454">
        <f>'Quarterly data'!AX135</f>
        <v>44</v>
      </c>
      <c r="AX115" s="454">
        <f>'Quarterly data'!AY135</f>
        <v>46</v>
      </c>
      <c r="AY115" s="454">
        <f>'Quarterly data'!AZ135</f>
        <v>50</v>
      </c>
      <c r="AZ115" s="454">
        <f>'Quarterly data'!BA135</f>
        <v>50</v>
      </c>
      <c r="BA115" s="454">
        <f>'Quarterly data'!BB135</f>
        <v>55</v>
      </c>
      <c r="BB115" s="454">
        <f>'Quarterly data'!BC135</f>
        <v>58</v>
      </c>
      <c r="BC115" s="454">
        <f>'Quarterly data'!BD135</f>
        <v>61</v>
      </c>
      <c r="BD115" s="454">
        <f>'Quarterly data'!BE135</f>
        <v>72</v>
      </c>
      <c r="BE115" s="454">
        <f>'Quarterly data'!BF135</f>
        <v>82</v>
      </c>
      <c r="BF115" s="454">
        <f>'Quarterly data'!BG135</f>
        <v>80</v>
      </c>
      <c r="BG115" s="454">
        <f>'Quarterly data'!BH135</f>
        <v>75</v>
      </c>
      <c r="BH115" s="454">
        <f>'Quarterly data'!BI135</f>
        <v>73</v>
      </c>
      <c r="BI115" s="454">
        <f>'Quarterly data'!BJ135</f>
        <v>77</v>
      </c>
      <c r="BJ115" s="454">
        <f>'Quarterly data'!BK135</f>
        <v>78</v>
      </c>
      <c r="BK115" s="454">
        <f>'Quarterly data'!BL135</f>
        <v>77</v>
      </c>
      <c r="BL115" s="454">
        <f>'Quarterly data'!BM135</f>
        <v>87</v>
      </c>
      <c r="BM115" s="454">
        <f>'Quarterly data'!BN135</f>
        <v>96</v>
      </c>
      <c r="BN115" s="454">
        <f>'Quarterly data'!BO135</f>
        <v>103</v>
      </c>
      <c r="BO115" s="454">
        <f>'Quarterly data'!BP135</f>
        <v>110</v>
      </c>
      <c r="BP115" s="454">
        <f>'Quarterly data'!BQ135</f>
        <v>105</v>
      </c>
      <c r="BQ115" s="454">
        <f>'Quarterly data'!BR135</f>
        <v>100</v>
      </c>
      <c r="BR115" s="454">
        <f>'Quarterly data'!BS135</f>
        <v>103</v>
      </c>
      <c r="BS115" s="454">
        <f>'Quarterly data'!BT135</f>
        <v>95</v>
      </c>
      <c r="BT115" s="454">
        <f>'Quarterly data'!BU135</f>
        <v>100</v>
      </c>
      <c r="BU115" s="454">
        <f>'Quarterly data'!BV135</f>
        <v>86</v>
      </c>
      <c r="BV115" s="454">
        <f>'Quarterly data'!BW135</f>
        <v>87</v>
      </c>
      <c r="BW115" s="454">
        <f>'Quarterly data'!BX135</f>
        <v>95</v>
      </c>
      <c r="BX115" s="454">
        <f>'Quarterly data'!BY135</f>
        <v>101</v>
      </c>
      <c r="BY115" s="454">
        <f>'Quarterly data'!BZ135</f>
        <v>104</v>
      </c>
      <c r="BZ115" s="454">
        <f>'Quarterly data'!CA135</f>
        <v>112</v>
      </c>
      <c r="CA115" s="454">
        <f>'Quarterly data'!CB135</f>
        <v>129</v>
      </c>
      <c r="CB115" s="454">
        <f>'Quarterly data'!CC135</f>
        <v>123</v>
      </c>
      <c r="CC115" s="454">
        <f>'Quarterly data'!CD135</f>
        <v>116</v>
      </c>
      <c r="CD115" s="454">
        <f>'Quarterly data'!CE135</f>
        <v>117</v>
      </c>
      <c r="CE115" s="454">
        <f>'Quarterly data'!CF135</f>
        <v>134</v>
      </c>
      <c r="CF115" s="454">
        <f>'Quarterly data'!CG135</f>
        <v>140</v>
      </c>
      <c r="CG115" s="454">
        <f>'Quarterly data'!CH135</f>
        <v>152</v>
      </c>
      <c r="CH115" s="454">
        <f>'Quarterly data'!CI135</f>
        <v>141</v>
      </c>
      <c r="CI115" s="454">
        <f>'Quarterly data'!CJ135</f>
        <v>162</v>
      </c>
      <c r="CJ115" s="454">
        <f>'Quarterly data'!CK135</f>
        <v>148</v>
      </c>
      <c r="CK115" s="454">
        <f>'Quarterly data'!CL135</f>
        <v>145</v>
      </c>
      <c r="CL115" s="454">
        <f>'Quarterly data'!CM135</f>
        <v>156</v>
      </c>
      <c r="CM115" s="454">
        <f>'Quarterly data'!CN135</f>
        <v>169</v>
      </c>
      <c r="CN115" s="454">
        <f>'Quarterly data'!CO135</f>
        <v>155</v>
      </c>
      <c r="CO115" s="454">
        <f>'Quarterly data'!CP135</f>
        <v>172</v>
      </c>
      <c r="CP115" s="454">
        <f>'Quarterly data'!CQ135</f>
        <v>170</v>
      </c>
      <c r="CQ115" s="454">
        <f>'Quarterly data'!CR135</f>
        <v>179</v>
      </c>
      <c r="CR115" s="454">
        <f>'Quarterly data'!CS135</f>
        <v>165</v>
      </c>
      <c r="CS115" s="454">
        <f>'Quarterly data'!CT135</f>
        <v>178</v>
      </c>
      <c r="CT115" s="454">
        <f>'Quarterly data'!CU135</f>
        <v>186</v>
      </c>
      <c r="CU115" s="454">
        <f>'Quarterly data'!CV147</f>
        <v>1092</v>
      </c>
      <c r="CV115" s="454">
        <f>'Quarterly data'!CW147</f>
        <v>1129</v>
      </c>
      <c r="CW115" s="454">
        <f>'Quarterly data'!CX147</f>
        <v>1131</v>
      </c>
      <c r="CX115" s="454">
        <f>'Quarterly data'!CY147</f>
        <v>1083</v>
      </c>
      <c r="CY115" s="454">
        <f>'Quarterly data'!CZ147</f>
        <v>914</v>
      </c>
      <c r="CZ115" s="454">
        <f>'Quarterly data'!DA147</f>
        <v>1045</v>
      </c>
      <c r="DA115" s="454">
        <f>'Quarterly data'!DB147</f>
        <v>1093</v>
      </c>
      <c r="DB115" s="454">
        <f>'Quarterly data'!DC147</f>
        <v>0</v>
      </c>
      <c r="DC115" s="454">
        <f>'Quarterly data'!DD147</f>
        <v>0</v>
      </c>
      <c r="DD115" s="454">
        <f>'Quarterly data'!DE147</f>
        <v>0</v>
      </c>
      <c r="DE115" s="454">
        <f>'Quarterly data'!DF147</f>
        <v>0</v>
      </c>
      <c r="DF115" s="454">
        <f>'Quarterly data'!DG147</f>
        <v>0</v>
      </c>
      <c r="DG115" s="454">
        <f>'Quarterly data'!DH147</f>
        <v>0</v>
      </c>
      <c r="DH115" s="454">
        <f>'Quarterly data'!DI147</f>
        <v>0</v>
      </c>
      <c r="DI115" s="454">
        <f>'Quarterly data'!DJ147</f>
        <v>0</v>
      </c>
      <c r="DJ115" s="454">
        <f>'Quarterly data'!DK147</f>
        <v>0</v>
      </c>
      <c r="DK115" s="454">
        <f>'Quarterly data'!DL147</f>
        <v>0</v>
      </c>
      <c r="DL115" s="454">
        <f>'Quarterly data'!DM147</f>
        <v>0</v>
      </c>
      <c r="DM115" s="454">
        <f>'Quarterly data'!DN147</f>
        <v>0</v>
      </c>
      <c r="DN115" s="454">
        <f>'Quarterly data'!DO147</f>
        <v>0</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 thickBot="1">
      <c r="A118" s="108" t="s">
        <v>882</v>
      </c>
      <c r="B118" s="463" t="str">
        <f>'Quarterly data'!C138</f>
        <v>1995Q1</v>
      </c>
      <c r="C118" s="463" t="str">
        <f>'Quarterly data'!D138</f>
        <v>1995Q2</v>
      </c>
      <c r="D118" s="463" t="str">
        <f>'Quarterly data'!E138</f>
        <v>1995Q3</v>
      </c>
      <c r="E118" s="463" t="str">
        <f>'Quarterly data'!F138</f>
        <v>1995Q4</v>
      </c>
      <c r="F118" s="463" t="str">
        <f>'Quarterly data'!G138</f>
        <v>1996Q1</v>
      </c>
      <c r="G118" s="463" t="str">
        <f>'Quarterly data'!H138</f>
        <v>1996Q2</v>
      </c>
      <c r="H118" s="463" t="str">
        <f>'Quarterly data'!I138</f>
        <v>1996Q3</v>
      </c>
      <c r="I118" s="463" t="str">
        <f>'Quarterly data'!J138</f>
        <v>1996Q4</v>
      </c>
      <c r="J118" s="463" t="str">
        <f>'Quarterly data'!K138</f>
        <v>1997Q1</v>
      </c>
      <c r="K118" s="463" t="str">
        <f>'Quarterly data'!L138</f>
        <v>1997Q2</v>
      </c>
      <c r="L118" s="463" t="str">
        <f>'Quarterly data'!M138</f>
        <v>1997Q3</v>
      </c>
      <c r="M118" s="463" t="str">
        <f>'Quarterly data'!N138</f>
        <v>1997Q4</v>
      </c>
      <c r="N118" s="463" t="str">
        <f>'Quarterly data'!O138</f>
        <v>1998Q1</v>
      </c>
      <c r="O118" s="463" t="str">
        <f>'Quarterly data'!P138</f>
        <v>1998Q2</v>
      </c>
      <c r="P118" s="463" t="str">
        <f>'Quarterly data'!Q138</f>
        <v>1998Q3</v>
      </c>
      <c r="Q118" s="463" t="str">
        <f>'Quarterly data'!R138</f>
        <v>1998Q4</v>
      </c>
      <c r="R118" s="463" t="str">
        <f>'Quarterly data'!S138</f>
        <v>1999Q1</v>
      </c>
      <c r="S118" s="463" t="str">
        <f>'Quarterly data'!T138</f>
        <v>1999Q2</v>
      </c>
      <c r="T118" s="463" t="str">
        <f>'Quarterly data'!U138</f>
        <v>1999Q3</v>
      </c>
      <c r="U118" s="463" t="str">
        <f>'Quarterly data'!V138</f>
        <v>1999Q4</v>
      </c>
      <c r="V118" s="463" t="str">
        <f>'Quarterly data'!W138</f>
        <v>2000Q1</v>
      </c>
      <c r="W118" s="463" t="str">
        <f>'Quarterly data'!X138</f>
        <v>2000Q2</v>
      </c>
      <c r="X118" s="463" t="str">
        <f>'Quarterly data'!Y138</f>
        <v>2000Q3</v>
      </c>
      <c r="Y118" s="463" t="str">
        <f>'Quarterly data'!Z138</f>
        <v>2000Q4</v>
      </c>
      <c r="Z118" s="463" t="str">
        <f>'Quarterly data'!AA138</f>
        <v>2001Q1</v>
      </c>
      <c r="AA118" s="463" t="str">
        <f>'Quarterly data'!AB138</f>
        <v>2001Q2</v>
      </c>
      <c r="AB118" s="463" t="str">
        <f>'Quarterly data'!AC138</f>
        <v>2001Q3</v>
      </c>
      <c r="AC118" s="463" t="str">
        <f>'Quarterly data'!AD138</f>
        <v>2001Q4</v>
      </c>
      <c r="AD118" s="463" t="str">
        <f>'Quarterly data'!AE138</f>
        <v>2002Q1</v>
      </c>
      <c r="AE118" s="463" t="str">
        <f>'Quarterly data'!AF138</f>
        <v>2002Q2</v>
      </c>
      <c r="AF118" s="463" t="str">
        <f>'Quarterly data'!AG138</f>
        <v>2002Q3</v>
      </c>
      <c r="AG118" s="463" t="str">
        <f>'Quarterly data'!AH138</f>
        <v>2002Q4</v>
      </c>
      <c r="AH118" s="463" t="str">
        <f>'Quarterly data'!AI138</f>
        <v>2003Q1</v>
      </c>
      <c r="AI118" s="463" t="str">
        <f>'Quarterly data'!AJ138</f>
        <v>2003Q2</v>
      </c>
      <c r="AJ118" s="463" t="str">
        <f>'Quarterly data'!AK138</f>
        <v>2003Q3</v>
      </c>
      <c r="AK118" s="463" t="str">
        <f>'Quarterly data'!AL138</f>
        <v>2003Q4</v>
      </c>
      <c r="AL118" s="463" t="str">
        <f>'Quarterly data'!AM138</f>
        <v>2004Q1</v>
      </c>
      <c r="AM118" s="463" t="str">
        <f>'Quarterly data'!AN138</f>
        <v>2004Q2</v>
      </c>
      <c r="AN118" s="463" t="str">
        <f>'Quarterly data'!AO138</f>
        <v>2004Q3</v>
      </c>
      <c r="AO118" s="463" t="str">
        <f>'Quarterly data'!AP138</f>
        <v>2004Q4</v>
      </c>
      <c r="AP118" s="463" t="str">
        <f>'Quarterly data'!AQ138</f>
        <v>2005Q1</v>
      </c>
      <c r="AQ118" s="463" t="str">
        <f>'Quarterly data'!AR138</f>
        <v>2005Q2</v>
      </c>
      <c r="AR118" s="463" t="str">
        <f>'Quarterly data'!AS138</f>
        <v>2005Q3</v>
      </c>
      <c r="AS118" s="463" t="str">
        <f>'Quarterly data'!AT138</f>
        <v>2005Q4</v>
      </c>
      <c r="AT118" s="463" t="str">
        <f>'Quarterly data'!AU138</f>
        <v>2006Q1</v>
      </c>
      <c r="AU118" s="463" t="str">
        <f>'Quarterly data'!AV138</f>
        <v>2006Q2</v>
      </c>
      <c r="AV118" s="463" t="str">
        <f>'Quarterly data'!AW138</f>
        <v>2006Q3</v>
      </c>
      <c r="AW118" s="463" t="str">
        <f>'Quarterly data'!AX138</f>
        <v>2006Q4</v>
      </c>
      <c r="AX118" s="463" t="str">
        <f>'Quarterly data'!AY138</f>
        <v>2007Q1</v>
      </c>
      <c r="AY118" s="463" t="str">
        <f>'Quarterly data'!AZ138</f>
        <v>2007Q2</v>
      </c>
      <c r="AZ118" s="463" t="str">
        <f>'Quarterly data'!BA138</f>
        <v>2007Q3</v>
      </c>
      <c r="BA118" s="463" t="str">
        <f>'Quarterly data'!BB138</f>
        <v>2007Q4</v>
      </c>
      <c r="BB118" s="463" t="str">
        <f>'Quarterly data'!BC138</f>
        <v>2008Q1</v>
      </c>
      <c r="BC118" s="463" t="str">
        <f>'Quarterly data'!BD138</f>
        <v>2008Q2</v>
      </c>
      <c r="BD118" s="463" t="str">
        <f>'Quarterly data'!BE138</f>
        <v>2008Q3</v>
      </c>
      <c r="BE118" s="463" t="str">
        <f>'Quarterly data'!BF138</f>
        <v>2008Q4</v>
      </c>
      <c r="BF118" s="463" t="str">
        <f>'Quarterly data'!BG138</f>
        <v>2009Q1</v>
      </c>
      <c r="BG118" s="463" t="str">
        <f>'Quarterly data'!BH138</f>
        <v>2009Q2</v>
      </c>
      <c r="BH118" s="463" t="str">
        <f>'Quarterly data'!BI138</f>
        <v>2009Q3</v>
      </c>
      <c r="BI118" s="463" t="str">
        <f>'Quarterly data'!BJ138</f>
        <v>2009Q4</v>
      </c>
      <c r="BJ118" s="463" t="str">
        <f>'Quarterly data'!BK138</f>
        <v>2010Q1</v>
      </c>
      <c r="BK118" s="463" t="str">
        <f>'Quarterly data'!BL138</f>
        <v>2010Q2</v>
      </c>
      <c r="BL118" s="463" t="str">
        <f>'Quarterly data'!BM138</f>
        <v>2010Q3</v>
      </c>
      <c r="BM118" s="463" t="str">
        <f>'Quarterly data'!BN138</f>
        <v>2010Q4</v>
      </c>
      <c r="BN118" s="463" t="str">
        <f>'Quarterly data'!BO138</f>
        <v>2011Q1</v>
      </c>
      <c r="BO118" s="463" t="str">
        <f>'Quarterly data'!BP138</f>
        <v>2011Q2</v>
      </c>
      <c r="BP118" s="463" t="str">
        <f>'Quarterly data'!BQ138</f>
        <v>2011Q3</v>
      </c>
      <c r="BQ118" s="463" t="str">
        <f>'Quarterly data'!BR138</f>
        <v>2011Q4</v>
      </c>
      <c r="BR118" s="463" t="str">
        <f>'Quarterly data'!BS138</f>
        <v>2012Q1</v>
      </c>
      <c r="BS118" s="463" t="str">
        <f>'Quarterly data'!BT138</f>
        <v>2012Q2</v>
      </c>
      <c r="BT118" s="463" t="str">
        <f>'Quarterly data'!BU138</f>
        <v>2012Q3</v>
      </c>
      <c r="BU118" s="463" t="str">
        <f>'Quarterly data'!BV138</f>
        <v>2012Q4</v>
      </c>
      <c r="BV118" s="463" t="str">
        <f>'Quarterly data'!BW138</f>
        <v>2013Q1</v>
      </c>
      <c r="BW118" s="463" t="str">
        <f>'Quarterly data'!BX138</f>
        <v>2013Q2</v>
      </c>
      <c r="BX118" s="463" t="str">
        <f>'Quarterly data'!BY138</f>
        <v>2013Q3</v>
      </c>
      <c r="BY118" s="463" t="str">
        <f>'Quarterly data'!BZ138</f>
        <v>2013Q4</v>
      </c>
      <c r="BZ118" s="463" t="str">
        <f>'Quarterly data'!CA138</f>
        <v>2014Q1</v>
      </c>
      <c r="CA118" s="463" t="str">
        <f>'Quarterly data'!CB138</f>
        <v>2014Q2</v>
      </c>
      <c r="CB118" s="463" t="str">
        <f>'Quarterly data'!CC138</f>
        <v>2014Q3</v>
      </c>
      <c r="CC118" s="463" t="str">
        <f>'Quarterly data'!CD138</f>
        <v>2014Q4</v>
      </c>
      <c r="CD118" s="463" t="str">
        <f>'Quarterly data'!CE138</f>
        <v>2015Q1</v>
      </c>
      <c r="CE118" s="463" t="str">
        <f>'Quarterly data'!CF138</f>
        <v>2015Q2</v>
      </c>
      <c r="CF118" s="463" t="str">
        <f>'Quarterly data'!CG138</f>
        <v>2015Q3</v>
      </c>
      <c r="CG118" s="463" t="str">
        <f>'Quarterly data'!CH138</f>
        <v>2015Q4</v>
      </c>
      <c r="CH118" s="463" t="str">
        <f>'Quarterly data'!CI138</f>
        <v>2016Q1</v>
      </c>
      <c r="CI118" s="463" t="str">
        <f>'Quarterly data'!CJ138</f>
        <v>2016Q2</v>
      </c>
      <c r="CJ118" s="463" t="str">
        <f>'Quarterly data'!CK138</f>
        <v>2016Q3</v>
      </c>
      <c r="CK118" s="463" t="str">
        <f>'Quarterly data'!CL138</f>
        <v>2016Q4</v>
      </c>
      <c r="CL118" s="463" t="str">
        <f>'Quarterly data'!CM138</f>
        <v>2017Q1</v>
      </c>
      <c r="CM118" s="463" t="str">
        <f>'Quarterly data'!CN138</f>
        <v>2017Q2</v>
      </c>
      <c r="CN118" s="463" t="str">
        <f>'Quarterly data'!CO138</f>
        <v>2017Q3</v>
      </c>
      <c r="CO118" s="463" t="str">
        <f>'Quarterly data'!CP138</f>
        <v>2017Q4</v>
      </c>
      <c r="CP118" s="463" t="str">
        <f>'Quarterly data'!CQ138</f>
        <v>2018Q1</v>
      </c>
      <c r="CQ118" s="463" t="str">
        <f>'Quarterly data'!CR138</f>
        <v>2018Q2</v>
      </c>
      <c r="CR118" s="463" t="str">
        <f>'Quarterly data'!CS138</f>
        <v>2018Q3</v>
      </c>
      <c r="CS118" s="463" t="str">
        <f>'Quarterly data'!CT138</f>
        <v>2018Q4</v>
      </c>
      <c r="CT118" s="463" t="str">
        <f>'Quarterly data'!CU138</f>
        <v>2019Q1</v>
      </c>
      <c r="CU118" s="463" t="e">
        <f>'Quarterly data'!#REF!</f>
        <v>#REF!</v>
      </c>
      <c r="CV118" s="463" t="e">
        <f>'Quarterly data'!#REF!</f>
        <v>#REF!</v>
      </c>
      <c r="CW118" s="463" t="e">
        <f>'Quarterly data'!#REF!</f>
        <v>#REF!</v>
      </c>
      <c r="CX118" s="463" t="e">
        <f>'Quarterly data'!#REF!</f>
        <v>#REF!</v>
      </c>
      <c r="CY118" s="463" t="e">
        <f>'Quarterly data'!#REF!</f>
        <v>#REF!</v>
      </c>
      <c r="CZ118" s="463" t="e">
        <f>'Quarterly data'!#REF!</f>
        <v>#REF!</v>
      </c>
      <c r="DA118" s="463" t="e">
        <f>'Quarterly data'!#REF!</f>
        <v>#REF!</v>
      </c>
      <c r="DB118" s="463" t="e">
        <f>'Quarterly data'!#REF!</f>
        <v>#REF!</v>
      </c>
      <c r="DC118" s="463" t="e">
        <f>'Quarterly data'!#REF!</f>
        <v>#REF!</v>
      </c>
      <c r="DD118" s="463" t="e">
        <f>'Quarterly data'!#REF!</f>
        <v>#REF!</v>
      </c>
      <c r="DE118" s="463" t="e">
        <f>'Quarterly data'!#REF!</f>
        <v>#REF!</v>
      </c>
      <c r="DF118" s="463" t="e">
        <f>'Quarterly data'!#REF!</f>
        <v>#REF!</v>
      </c>
      <c r="DG118" s="463" t="e">
        <f>'Quarterly data'!#REF!</f>
        <v>#REF!</v>
      </c>
      <c r="DH118" s="463" t="e">
        <f>'Quarterly data'!#REF!</f>
        <v>#REF!</v>
      </c>
      <c r="DI118" s="463" t="e">
        <f>'Quarterly data'!#REF!</f>
        <v>#REF!</v>
      </c>
      <c r="DJ118" s="463" t="e">
        <f>'Quarterly data'!#REF!</f>
        <v>#REF!</v>
      </c>
      <c r="DK118" s="463" t="e">
        <f>'Quarterly data'!#REF!</f>
        <v>#REF!</v>
      </c>
      <c r="DL118" s="463" t="e">
        <f>'Quarterly data'!#REF!</f>
        <v>#REF!</v>
      </c>
      <c r="DM118" s="463" t="e">
        <f>'Quarterly data'!#REF!</f>
        <v>#REF!</v>
      </c>
      <c r="DN118" s="463"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4.4" thickTop="1">
      <c r="A119" s="458" t="s">
        <v>632</v>
      </c>
      <c r="B119" s="454">
        <f>'Quarterly data'!C139</f>
        <v>0</v>
      </c>
      <c r="C119" s="454">
        <f>'Quarterly data'!D139</f>
        <v>0</v>
      </c>
      <c r="D119" s="454">
        <f>'Quarterly data'!E139</f>
        <v>0</v>
      </c>
      <c r="E119" s="454">
        <f>'Quarterly data'!F139</f>
        <v>0</v>
      </c>
      <c r="F119" s="454">
        <f>'Quarterly data'!G139</f>
        <v>0</v>
      </c>
      <c r="G119" s="454">
        <f>'Quarterly data'!H139</f>
        <v>0</v>
      </c>
      <c r="H119" s="454">
        <f>'Quarterly data'!I139</f>
        <v>0</v>
      </c>
      <c r="I119" s="454">
        <f>'Quarterly data'!J139</f>
        <v>0</v>
      </c>
      <c r="J119" s="454">
        <f>'Quarterly data'!K139</f>
        <v>0</v>
      </c>
      <c r="K119" s="454">
        <f>'Quarterly data'!L139</f>
        <v>0</v>
      </c>
      <c r="L119" s="454">
        <f>'Quarterly data'!M139</f>
        <v>0</v>
      </c>
      <c r="M119" s="454">
        <f>'Quarterly data'!N139</f>
        <v>0</v>
      </c>
      <c r="N119" s="454">
        <f>'Quarterly data'!O139</f>
        <v>0</v>
      </c>
      <c r="O119" s="454">
        <f>'Quarterly data'!P139</f>
        <v>0</v>
      </c>
      <c r="P119" s="454">
        <f>'Quarterly data'!Q139</f>
        <v>0</v>
      </c>
      <c r="Q119" s="454">
        <f>'Quarterly data'!R139</f>
        <v>0</v>
      </c>
      <c r="R119" s="454">
        <f>'Quarterly data'!S139</f>
        <v>440</v>
      </c>
      <c r="S119" s="454">
        <f>'Quarterly data'!T139</f>
        <v>440</v>
      </c>
      <c r="T119" s="454">
        <f>'Quarterly data'!U139</f>
        <v>440</v>
      </c>
      <c r="U119" s="454">
        <f>'Quarterly data'!V139</f>
        <v>440</v>
      </c>
      <c r="V119" s="454">
        <f>'Quarterly data'!W139</f>
        <v>476.75</v>
      </c>
      <c r="W119" s="454">
        <f>'Quarterly data'!X139</f>
        <v>476.75</v>
      </c>
      <c r="X119" s="454">
        <f>'Quarterly data'!Y139</f>
        <v>476.75</v>
      </c>
      <c r="Y119" s="454">
        <f>'Quarterly data'!Z139</f>
        <v>476.75</v>
      </c>
      <c r="Z119" s="454">
        <f>'Quarterly data'!AA139</f>
        <v>517.25</v>
      </c>
      <c r="AA119" s="454">
        <f>'Quarterly data'!AB139</f>
        <v>517.25</v>
      </c>
      <c r="AB119" s="454">
        <f>'Quarterly data'!AC139</f>
        <v>517.25</v>
      </c>
      <c r="AC119" s="454">
        <f>'Quarterly data'!AD139</f>
        <v>517.25</v>
      </c>
      <c r="AD119" s="454">
        <f>'Quarterly data'!AE139</f>
        <v>585.5</v>
      </c>
      <c r="AE119" s="454">
        <f>'Quarterly data'!AF139</f>
        <v>585.5</v>
      </c>
      <c r="AF119" s="454">
        <f>'Quarterly data'!AG139</f>
        <v>585.5</v>
      </c>
      <c r="AG119" s="454">
        <f>'Quarterly data'!AH139</f>
        <v>585.5</v>
      </c>
      <c r="AH119" s="454">
        <f>'Quarterly data'!AI139</f>
        <v>598.25</v>
      </c>
      <c r="AI119" s="454">
        <f>'Quarterly data'!AJ139</f>
        <v>598.25</v>
      </c>
      <c r="AJ119" s="454">
        <f>'Quarterly data'!AK139</f>
        <v>598.25</v>
      </c>
      <c r="AK119" s="454">
        <f>'Quarterly data'!AL139</f>
        <v>598.25</v>
      </c>
      <c r="AL119" s="454">
        <f>'Quarterly data'!AM139</f>
        <v>643</v>
      </c>
      <c r="AM119" s="454">
        <f>'Quarterly data'!AN139</f>
        <v>643</v>
      </c>
      <c r="AN119" s="454">
        <f>'Quarterly data'!AO139</f>
        <v>643</v>
      </c>
      <c r="AO119" s="454">
        <f>'Quarterly data'!AP139</f>
        <v>643</v>
      </c>
      <c r="AP119" s="454">
        <f>'Quarterly data'!AQ139</f>
        <v>703.25</v>
      </c>
      <c r="AQ119" s="454">
        <f>'Quarterly data'!AR139</f>
        <v>703.25</v>
      </c>
      <c r="AR119" s="454">
        <f>'Quarterly data'!AS139</f>
        <v>703.25</v>
      </c>
      <c r="AS119" s="454">
        <f>'Quarterly data'!AT139</f>
        <v>703.25</v>
      </c>
      <c r="AT119" s="454">
        <f>'Quarterly data'!AU139</f>
        <v>813</v>
      </c>
      <c r="AU119" s="454">
        <f>'Quarterly data'!AV139</f>
        <v>873</v>
      </c>
      <c r="AV119" s="454">
        <f>'Quarterly data'!AW139</f>
        <v>959</v>
      </c>
      <c r="AW119" s="454">
        <f>'Quarterly data'!AX139</f>
        <v>961</v>
      </c>
      <c r="AX119" s="454">
        <f>'Quarterly data'!AY139</f>
        <v>922</v>
      </c>
      <c r="AY119" s="454">
        <f>'Quarterly data'!AZ139</f>
        <v>941</v>
      </c>
      <c r="AZ119" s="454">
        <f>'Quarterly data'!BA139</f>
        <v>994</v>
      </c>
      <c r="BA119" s="454">
        <f>'Quarterly data'!BB139</f>
        <v>1024</v>
      </c>
      <c r="BB119" s="454">
        <f>'Quarterly data'!BC139</f>
        <v>1009</v>
      </c>
      <c r="BC119" s="454">
        <f>'Quarterly data'!BD139</f>
        <v>1067</v>
      </c>
      <c r="BD119" s="454">
        <f>'Quarterly data'!BE139</f>
        <v>1112</v>
      </c>
      <c r="BE119" s="454">
        <f>'Quarterly data'!BF139</f>
        <v>1126</v>
      </c>
      <c r="BF119" s="454">
        <f>'Quarterly data'!BG139</f>
        <v>1132</v>
      </c>
      <c r="BG119" s="454">
        <f>'Quarterly data'!BH139</f>
        <v>1120</v>
      </c>
      <c r="BH119" s="454">
        <f>'Quarterly data'!BI139</f>
        <v>1151</v>
      </c>
      <c r="BI119" s="454">
        <f>'Quarterly data'!BJ139</f>
        <v>1179</v>
      </c>
      <c r="BJ119" s="454">
        <f>'Quarterly data'!BK139</f>
        <v>1190</v>
      </c>
      <c r="BK119" s="454">
        <f>'Quarterly data'!BL139</f>
        <v>1192</v>
      </c>
      <c r="BL119" s="454">
        <f>'Quarterly data'!BM139</f>
        <v>1244</v>
      </c>
      <c r="BM119" s="454">
        <f>'Quarterly data'!BN139</f>
        <v>1294</v>
      </c>
      <c r="BN119" s="454">
        <f>'Quarterly data'!BO139</f>
        <v>1291</v>
      </c>
      <c r="BO119" s="454">
        <f>'Quarterly data'!BP139</f>
        <v>1263</v>
      </c>
      <c r="BP119" s="454">
        <f>'Quarterly data'!BQ139</f>
        <v>1372</v>
      </c>
      <c r="BQ119" s="454">
        <f>'Quarterly data'!BR139</f>
        <v>1385</v>
      </c>
      <c r="BR119" s="454">
        <f>'Quarterly data'!BS139</f>
        <v>1399</v>
      </c>
      <c r="BS119" s="454">
        <f>'Quarterly data'!BT139</f>
        <v>1398</v>
      </c>
      <c r="BT119" s="454">
        <f>'Quarterly data'!BU139</f>
        <v>1471</v>
      </c>
      <c r="BU119" s="454">
        <f>'Quarterly data'!BV139</f>
        <v>1502</v>
      </c>
      <c r="BV119" s="454">
        <f>'Quarterly data'!BW139</f>
        <v>1465</v>
      </c>
      <c r="BW119" s="454">
        <f>'Quarterly data'!BX139</f>
        <v>1509</v>
      </c>
      <c r="BX119" s="454">
        <f>'Quarterly data'!BY139</f>
        <v>1508</v>
      </c>
      <c r="BY119" s="454">
        <f>'Quarterly data'!BZ139</f>
        <v>1560</v>
      </c>
      <c r="BZ119" s="454">
        <f>'Quarterly data'!CA139</f>
        <v>1553</v>
      </c>
      <c r="CA119" s="454">
        <f>'Quarterly data'!CB139</f>
        <v>1577</v>
      </c>
      <c r="CB119" s="454">
        <f>'Quarterly data'!CC139</f>
        <v>1642</v>
      </c>
      <c r="CC119" s="454">
        <f>'Quarterly data'!CD139</f>
        <v>1643</v>
      </c>
      <c r="CD119" s="454">
        <f>'Quarterly data'!CE139</f>
        <v>1677</v>
      </c>
      <c r="CE119" s="454">
        <f>'Quarterly data'!CF139</f>
        <v>1723</v>
      </c>
      <c r="CF119" s="454">
        <f>'Quarterly data'!CG139</f>
        <v>1775</v>
      </c>
      <c r="CG119" s="454">
        <f>'Quarterly data'!CH139</f>
        <v>1807</v>
      </c>
      <c r="CH119" s="454">
        <f>'Quarterly data'!CI139</f>
        <v>1857</v>
      </c>
      <c r="CI119" s="454">
        <f>'Quarterly data'!CJ139</f>
        <v>1870</v>
      </c>
      <c r="CJ119" s="454">
        <f>'Quarterly data'!CK139</f>
        <v>1832</v>
      </c>
      <c r="CK119" s="454">
        <f>'Quarterly data'!CL139</f>
        <v>1841</v>
      </c>
      <c r="CL119" s="454">
        <f>'Quarterly data'!CM139</f>
        <v>1862</v>
      </c>
      <c r="CM119" s="454">
        <f>'Quarterly data'!CN139</f>
        <v>1904</v>
      </c>
      <c r="CN119" s="454">
        <f>'Quarterly data'!CO139</f>
        <v>1955</v>
      </c>
      <c r="CO119" s="454">
        <f>'Quarterly data'!CP139</f>
        <v>1974</v>
      </c>
      <c r="CP119" s="454">
        <f>'Quarterly data'!CQ139</f>
        <v>2044</v>
      </c>
      <c r="CQ119" s="454">
        <f>'Quarterly data'!CR139</f>
        <v>2053</v>
      </c>
      <c r="CR119" s="454">
        <f>'Quarterly data'!CS139</f>
        <v>2094</v>
      </c>
      <c r="CS119" s="454">
        <f>'Quarterly data'!CT139</f>
        <v>2164</v>
      </c>
      <c r="CT119" s="454">
        <f>'Quarterly data'!CU139</f>
        <v>2170</v>
      </c>
      <c r="CU119" s="454" t="e">
        <f>'Quarterly data'!#REF!</f>
        <v>#REF!</v>
      </c>
      <c r="CV119" s="454" t="e">
        <f>'Quarterly data'!#REF!</f>
        <v>#REF!</v>
      </c>
      <c r="CW119" s="454" t="e">
        <f>'Quarterly data'!#REF!</f>
        <v>#REF!</v>
      </c>
      <c r="CX119" s="454" t="e">
        <f>'Quarterly data'!#REF!</f>
        <v>#REF!</v>
      </c>
      <c r="CY119" s="454" t="e">
        <f>'Quarterly data'!#REF!</f>
        <v>#REF!</v>
      </c>
      <c r="CZ119" s="454" t="e">
        <f>'Quarterly data'!#REF!</f>
        <v>#REF!</v>
      </c>
      <c r="DA119" s="454" t="e">
        <f>'Quarterly data'!#REF!</f>
        <v>#REF!</v>
      </c>
      <c r="DB119" s="454" t="e">
        <f>'Quarterly data'!#REF!</f>
        <v>#REF!</v>
      </c>
      <c r="DC119" s="454" t="e">
        <f>'Quarterly data'!#REF!</f>
        <v>#REF!</v>
      </c>
      <c r="DD119" s="454" t="e">
        <f>'Quarterly data'!#REF!</f>
        <v>#REF!</v>
      </c>
      <c r="DE119" s="454" t="e">
        <f>'Quarterly data'!#REF!</f>
        <v>#REF!</v>
      </c>
      <c r="DF119" s="454" t="e">
        <f>'Quarterly data'!#REF!</f>
        <v>#REF!</v>
      </c>
      <c r="DG119" s="454" t="e">
        <f>'Quarterly data'!#REF!</f>
        <v>#REF!</v>
      </c>
      <c r="DH119" s="454" t="e">
        <f>'Quarterly data'!#REF!</f>
        <v>#REF!</v>
      </c>
      <c r="DI119" s="454" t="e">
        <f>'Quarterly data'!#REF!</f>
        <v>#REF!</v>
      </c>
      <c r="DJ119" s="454" t="e">
        <f>'Quarterly data'!#REF!</f>
        <v>#REF!</v>
      </c>
      <c r="DK119" s="454" t="e">
        <f>'Quarterly data'!#REF!</f>
        <v>#REF!</v>
      </c>
      <c r="DL119" s="454" t="e">
        <f>'Quarterly data'!#REF!</f>
        <v>#REF!</v>
      </c>
      <c r="DM119" s="454" t="e">
        <f>'Quarterly data'!#REF!</f>
        <v>#REF!</v>
      </c>
      <c r="DN119" s="454"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58" t="s">
        <v>26</v>
      </c>
      <c r="B120" s="454">
        <f>'Quarterly data'!C140</f>
        <v>0</v>
      </c>
      <c r="C120" s="454">
        <f>'Quarterly data'!D140</f>
        <v>0</v>
      </c>
      <c r="D120" s="454">
        <f>'Quarterly data'!E140</f>
        <v>0</v>
      </c>
      <c r="E120" s="454">
        <f>'Quarterly data'!F140</f>
        <v>0</v>
      </c>
      <c r="F120" s="454">
        <f>'Quarterly data'!G140</f>
        <v>0</v>
      </c>
      <c r="G120" s="454">
        <f>'Quarterly data'!H140</f>
        <v>0</v>
      </c>
      <c r="H120" s="454">
        <f>'Quarterly data'!I140</f>
        <v>0</v>
      </c>
      <c r="I120" s="454">
        <f>'Quarterly data'!J140</f>
        <v>0</v>
      </c>
      <c r="J120" s="454">
        <f>'Quarterly data'!K140</f>
        <v>0</v>
      </c>
      <c r="K120" s="454">
        <f>'Quarterly data'!L140</f>
        <v>0</v>
      </c>
      <c r="L120" s="454">
        <f>'Quarterly data'!M140</f>
        <v>0</v>
      </c>
      <c r="M120" s="454">
        <f>'Quarterly data'!N140</f>
        <v>0</v>
      </c>
      <c r="N120" s="454">
        <f>'Quarterly data'!O140</f>
        <v>0</v>
      </c>
      <c r="O120" s="454">
        <f>'Quarterly data'!P140</f>
        <v>0</v>
      </c>
      <c r="P120" s="454">
        <f>'Quarterly data'!Q140</f>
        <v>0</v>
      </c>
      <c r="Q120" s="454">
        <f>'Quarterly data'!R140</f>
        <v>0</v>
      </c>
      <c r="R120" s="454">
        <f>'Quarterly data'!S140</f>
        <v>175.5</v>
      </c>
      <c r="S120" s="454">
        <f>'Quarterly data'!T140</f>
        <v>175.5</v>
      </c>
      <c r="T120" s="454">
        <f>'Quarterly data'!U140</f>
        <v>175.5</v>
      </c>
      <c r="U120" s="454">
        <f>'Quarterly data'!V140</f>
        <v>175.5</v>
      </c>
      <c r="V120" s="454">
        <f>'Quarterly data'!W140</f>
        <v>188.5</v>
      </c>
      <c r="W120" s="454">
        <f>'Quarterly data'!X140</f>
        <v>188.5</v>
      </c>
      <c r="X120" s="454">
        <f>'Quarterly data'!Y140</f>
        <v>188.5</v>
      </c>
      <c r="Y120" s="454">
        <f>'Quarterly data'!Z140</f>
        <v>188.5</v>
      </c>
      <c r="Z120" s="454">
        <f>'Quarterly data'!AA140</f>
        <v>205.25</v>
      </c>
      <c r="AA120" s="454">
        <f>'Quarterly data'!AB140</f>
        <v>205.25</v>
      </c>
      <c r="AB120" s="454">
        <f>'Quarterly data'!AC140</f>
        <v>205.25</v>
      </c>
      <c r="AC120" s="454">
        <f>'Quarterly data'!AD140</f>
        <v>205.25</v>
      </c>
      <c r="AD120" s="454">
        <f>'Quarterly data'!AE140</f>
        <v>240</v>
      </c>
      <c r="AE120" s="454">
        <f>'Quarterly data'!AF140</f>
        <v>240</v>
      </c>
      <c r="AF120" s="454">
        <f>'Quarterly data'!AG140</f>
        <v>240</v>
      </c>
      <c r="AG120" s="454">
        <f>'Quarterly data'!AH140</f>
        <v>240</v>
      </c>
      <c r="AH120" s="454">
        <f>'Quarterly data'!AI140</f>
        <v>232.5</v>
      </c>
      <c r="AI120" s="454">
        <f>'Quarterly data'!AJ140</f>
        <v>232.5</v>
      </c>
      <c r="AJ120" s="454">
        <f>'Quarterly data'!AK140</f>
        <v>232.5</v>
      </c>
      <c r="AK120" s="454">
        <f>'Quarterly data'!AL140</f>
        <v>232.5</v>
      </c>
      <c r="AL120" s="454">
        <f>'Quarterly data'!AM140</f>
        <v>236.75</v>
      </c>
      <c r="AM120" s="454">
        <f>'Quarterly data'!AN140</f>
        <v>236.75</v>
      </c>
      <c r="AN120" s="454">
        <f>'Quarterly data'!AO140</f>
        <v>236.75</v>
      </c>
      <c r="AO120" s="454">
        <f>'Quarterly data'!AP140</f>
        <v>236.75</v>
      </c>
      <c r="AP120" s="454">
        <f>'Quarterly data'!AQ140</f>
        <v>252</v>
      </c>
      <c r="AQ120" s="454">
        <f>'Quarterly data'!AR140</f>
        <v>252</v>
      </c>
      <c r="AR120" s="454">
        <f>'Quarterly data'!AS140</f>
        <v>252</v>
      </c>
      <c r="AS120" s="454">
        <f>'Quarterly data'!AT140</f>
        <v>252</v>
      </c>
      <c r="AT120" s="454">
        <f>'Quarterly data'!AU140</f>
        <v>268</v>
      </c>
      <c r="AU120" s="454">
        <f>'Quarterly data'!AV140</f>
        <v>271</v>
      </c>
      <c r="AV120" s="454">
        <f>'Quarterly data'!AW140</f>
        <v>315</v>
      </c>
      <c r="AW120" s="454">
        <f>'Quarterly data'!AX140</f>
        <v>317</v>
      </c>
      <c r="AX120" s="454">
        <f>'Quarterly data'!AY140</f>
        <v>288</v>
      </c>
      <c r="AY120" s="454">
        <f>'Quarterly data'!AZ140</f>
        <v>288</v>
      </c>
      <c r="AZ120" s="454">
        <f>'Quarterly data'!BA140</f>
        <v>312</v>
      </c>
      <c r="BA120" s="454">
        <f>'Quarterly data'!BB140</f>
        <v>312</v>
      </c>
      <c r="BB120" s="454">
        <f>'Quarterly data'!BC140</f>
        <v>313</v>
      </c>
      <c r="BC120" s="454">
        <f>'Quarterly data'!BD140</f>
        <v>317</v>
      </c>
      <c r="BD120" s="454">
        <f>'Quarterly data'!BE140</f>
        <v>325</v>
      </c>
      <c r="BE120" s="454">
        <f>'Quarterly data'!BF140</f>
        <v>324</v>
      </c>
      <c r="BF120" s="454">
        <f>'Quarterly data'!BG140</f>
        <v>337</v>
      </c>
      <c r="BG120" s="454">
        <f>'Quarterly data'!BH140</f>
        <v>339</v>
      </c>
      <c r="BH120" s="454">
        <f>'Quarterly data'!BI140</f>
        <v>350</v>
      </c>
      <c r="BI120" s="454">
        <f>'Quarterly data'!BJ140</f>
        <v>350</v>
      </c>
      <c r="BJ120" s="454">
        <f>'Quarterly data'!BK140</f>
        <v>351</v>
      </c>
      <c r="BK120" s="454">
        <f>'Quarterly data'!BL140</f>
        <v>353</v>
      </c>
      <c r="BL120" s="454">
        <f>'Quarterly data'!BM140</f>
        <v>372</v>
      </c>
      <c r="BM120" s="454">
        <f>'Quarterly data'!BN140</f>
        <v>370</v>
      </c>
      <c r="BN120" s="454">
        <f>'Quarterly data'!BO140</f>
        <v>367</v>
      </c>
      <c r="BO120" s="454">
        <f>'Quarterly data'!BP140</f>
        <v>368</v>
      </c>
      <c r="BP120" s="454">
        <f>'Quarterly data'!BQ140</f>
        <v>394</v>
      </c>
      <c r="BQ120" s="454">
        <f>'Quarterly data'!BR140</f>
        <v>379</v>
      </c>
      <c r="BR120" s="454">
        <f>'Quarterly data'!BS140</f>
        <v>390</v>
      </c>
      <c r="BS120" s="454">
        <f>'Quarterly data'!BT140</f>
        <v>396</v>
      </c>
      <c r="BT120" s="454">
        <f>'Quarterly data'!BU140</f>
        <v>406</v>
      </c>
      <c r="BU120" s="454">
        <f>'Quarterly data'!BV140</f>
        <v>419</v>
      </c>
      <c r="BV120" s="454">
        <f>'Quarterly data'!BW140</f>
        <v>415</v>
      </c>
      <c r="BW120" s="454">
        <f>'Quarterly data'!BX140</f>
        <v>424</v>
      </c>
      <c r="BX120" s="454">
        <f>'Quarterly data'!BY140</f>
        <v>410</v>
      </c>
      <c r="BY120" s="454">
        <f>'Quarterly data'!BZ140</f>
        <v>415</v>
      </c>
      <c r="BZ120" s="454">
        <f>'Quarterly data'!CA140</f>
        <v>435</v>
      </c>
      <c r="CA120" s="454">
        <f>'Quarterly data'!CB140</f>
        <v>443</v>
      </c>
      <c r="CB120" s="454">
        <f>'Quarterly data'!CC140</f>
        <v>448</v>
      </c>
      <c r="CC120" s="454">
        <f>'Quarterly data'!CD140</f>
        <v>450</v>
      </c>
      <c r="CD120" s="454">
        <f>'Quarterly data'!CE140</f>
        <v>454</v>
      </c>
      <c r="CE120" s="454">
        <f>'Quarterly data'!CF140</f>
        <v>467</v>
      </c>
      <c r="CF120" s="454">
        <f>'Quarterly data'!CG140</f>
        <v>472</v>
      </c>
      <c r="CG120" s="454">
        <f>'Quarterly data'!CH140</f>
        <v>470</v>
      </c>
      <c r="CH120" s="454">
        <f>'Quarterly data'!CI140</f>
        <v>499</v>
      </c>
      <c r="CI120" s="454">
        <f>'Quarterly data'!CJ140</f>
        <v>491</v>
      </c>
      <c r="CJ120" s="454">
        <f>'Quarterly data'!CK140</f>
        <v>472</v>
      </c>
      <c r="CK120" s="454">
        <f>'Quarterly data'!CL140</f>
        <v>474</v>
      </c>
      <c r="CL120" s="454">
        <f>'Quarterly data'!CM140</f>
        <v>501</v>
      </c>
      <c r="CM120" s="454">
        <f>'Quarterly data'!CN140</f>
        <v>507</v>
      </c>
      <c r="CN120" s="454">
        <f>'Quarterly data'!CO140</f>
        <v>503</v>
      </c>
      <c r="CO120" s="454">
        <f>'Quarterly data'!CP140</f>
        <v>516</v>
      </c>
      <c r="CP120" s="454">
        <f>'Quarterly data'!CQ140</f>
        <v>546</v>
      </c>
      <c r="CQ120" s="454">
        <f>'Quarterly data'!CR140</f>
        <v>543</v>
      </c>
      <c r="CR120" s="454">
        <f>'Quarterly data'!CS140</f>
        <v>526</v>
      </c>
      <c r="CS120" s="454">
        <f>'Quarterly data'!CT140</f>
        <v>537</v>
      </c>
      <c r="CT120" s="454">
        <f>'Quarterly data'!CU140</f>
        <v>568</v>
      </c>
      <c r="CU120" s="454" t="e">
        <f>'Quarterly data'!#REF!</f>
        <v>#REF!</v>
      </c>
      <c r="CV120" s="454" t="e">
        <f>'Quarterly data'!#REF!</f>
        <v>#REF!</v>
      </c>
      <c r="CW120" s="454" t="e">
        <f>'Quarterly data'!#REF!</f>
        <v>#REF!</v>
      </c>
      <c r="CX120" s="454" t="e">
        <f>'Quarterly data'!#REF!</f>
        <v>#REF!</v>
      </c>
      <c r="CY120" s="454" t="e">
        <f>'Quarterly data'!#REF!</f>
        <v>#REF!</v>
      </c>
      <c r="CZ120" s="454" t="e">
        <f>'Quarterly data'!#REF!</f>
        <v>#REF!</v>
      </c>
      <c r="DA120" s="454" t="e">
        <f>'Quarterly data'!#REF!</f>
        <v>#REF!</v>
      </c>
      <c r="DB120" s="454" t="e">
        <f>'Quarterly data'!#REF!</f>
        <v>#REF!</v>
      </c>
      <c r="DC120" s="454" t="e">
        <f>'Quarterly data'!#REF!</f>
        <v>#REF!</v>
      </c>
      <c r="DD120" s="454" t="e">
        <f>'Quarterly data'!#REF!</f>
        <v>#REF!</v>
      </c>
      <c r="DE120" s="454" t="e">
        <f>'Quarterly data'!#REF!</f>
        <v>#REF!</v>
      </c>
      <c r="DF120" s="454" t="e">
        <f>'Quarterly data'!#REF!</f>
        <v>#REF!</v>
      </c>
      <c r="DG120" s="454" t="e">
        <f>'Quarterly data'!#REF!</f>
        <v>#REF!</v>
      </c>
      <c r="DH120" s="454" t="e">
        <f>'Quarterly data'!#REF!</f>
        <v>#REF!</v>
      </c>
      <c r="DI120" s="454" t="e">
        <f>'Quarterly data'!#REF!</f>
        <v>#REF!</v>
      </c>
      <c r="DJ120" s="454" t="e">
        <f>'Quarterly data'!#REF!</f>
        <v>#REF!</v>
      </c>
      <c r="DK120" s="454" t="e">
        <f>'Quarterly data'!#REF!</f>
        <v>#REF!</v>
      </c>
      <c r="DL120" s="454" t="e">
        <f>'Quarterly data'!#REF!</f>
        <v>#REF!</v>
      </c>
      <c r="DM120" s="454" t="e">
        <f>'Quarterly data'!#REF!</f>
        <v>#REF!</v>
      </c>
      <c r="DN120" s="454"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c r="A121" s="459" t="s">
        <v>27</v>
      </c>
      <c r="B121" s="455">
        <f>'Quarterly data'!C141</f>
        <v>0</v>
      </c>
      <c r="C121" s="455">
        <f>'Quarterly data'!D141</f>
        <v>0</v>
      </c>
      <c r="D121" s="455">
        <f>'Quarterly data'!E141</f>
        <v>0</v>
      </c>
      <c r="E121" s="455">
        <f>'Quarterly data'!F141</f>
        <v>0</v>
      </c>
      <c r="F121" s="455">
        <f>'Quarterly data'!G141</f>
        <v>0</v>
      </c>
      <c r="G121" s="455">
        <f>'Quarterly data'!H141</f>
        <v>0</v>
      </c>
      <c r="H121" s="455">
        <f>'Quarterly data'!I141</f>
        <v>0</v>
      </c>
      <c r="I121" s="455">
        <f>'Quarterly data'!J141</f>
        <v>0</v>
      </c>
      <c r="J121" s="455">
        <f>'Quarterly data'!K141</f>
        <v>0</v>
      </c>
      <c r="K121" s="455">
        <f>'Quarterly data'!L141</f>
        <v>0</v>
      </c>
      <c r="L121" s="455">
        <f>'Quarterly data'!M141</f>
        <v>0</v>
      </c>
      <c r="M121" s="455">
        <f>'Quarterly data'!N141</f>
        <v>0</v>
      </c>
      <c r="N121" s="455">
        <f>'Quarterly data'!O141</f>
        <v>0</v>
      </c>
      <c r="O121" s="455">
        <f>'Quarterly data'!P141</f>
        <v>0</v>
      </c>
      <c r="P121" s="455">
        <f>'Quarterly data'!Q141</f>
        <v>0</v>
      </c>
      <c r="Q121" s="455">
        <f>'Quarterly data'!R141</f>
        <v>0</v>
      </c>
      <c r="R121" s="455">
        <f>'Quarterly data'!S141</f>
        <v>99.5</v>
      </c>
      <c r="S121" s="455">
        <f>'Quarterly data'!T141</f>
        <v>99.5</v>
      </c>
      <c r="T121" s="455">
        <f>'Quarterly data'!U141</f>
        <v>99.5</v>
      </c>
      <c r="U121" s="455">
        <f>'Quarterly data'!V141</f>
        <v>99.5</v>
      </c>
      <c r="V121" s="455">
        <f>'Quarterly data'!W141</f>
        <v>107</v>
      </c>
      <c r="W121" s="455">
        <f>'Quarterly data'!X141</f>
        <v>107</v>
      </c>
      <c r="X121" s="455">
        <f>'Quarterly data'!Y141</f>
        <v>107</v>
      </c>
      <c r="Y121" s="455">
        <f>'Quarterly data'!Z141</f>
        <v>107</v>
      </c>
      <c r="Z121" s="455">
        <f>'Quarterly data'!AA141</f>
        <v>116.5</v>
      </c>
      <c r="AA121" s="455">
        <f>'Quarterly data'!AB141</f>
        <v>116.5</v>
      </c>
      <c r="AB121" s="455">
        <f>'Quarterly data'!AC141</f>
        <v>116.5</v>
      </c>
      <c r="AC121" s="455">
        <f>'Quarterly data'!AD141</f>
        <v>116.5</v>
      </c>
      <c r="AD121" s="455">
        <f>'Quarterly data'!AE141</f>
        <v>138.25</v>
      </c>
      <c r="AE121" s="455">
        <f>'Quarterly data'!AF141</f>
        <v>138.25</v>
      </c>
      <c r="AF121" s="455">
        <f>'Quarterly data'!AG141</f>
        <v>138.25</v>
      </c>
      <c r="AG121" s="455">
        <f>'Quarterly data'!AH141</f>
        <v>138.25</v>
      </c>
      <c r="AH121" s="455">
        <f>'Quarterly data'!AI141</f>
        <v>133.25</v>
      </c>
      <c r="AI121" s="455">
        <f>'Quarterly data'!AJ141</f>
        <v>133.25</v>
      </c>
      <c r="AJ121" s="455">
        <f>'Quarterly data'!AK141</f>
        <v>133.25</v>
      </c>
      <c r="AK121" s="455">
        <f>'Quarterly data'!AL141</f>
        <v>133.25</v>
      </c>
      <c r="AL121" s="455">
        <f>'Quarterly data'!AM141</f>
        <v>132.75</v>
      </c>
      <c r="AM121" s="455">
        <f>'Quarterly data'!AN141</f>
        <v>132.75</v>
      </c>
      <c r="AN121" s="455">
        <f>'Quarterly data'!AO141</f>
        <v>132.75</v>
      </c>
      <c r="AO121" s="455">
        <f>'Quarterly data'!AP141</f>
        <v>132.75</v>
      </c>
      <c r="AP121" s="455">
        <f>'Quarterly data'!AQ141</f>
        <v>143.25</v>
      </c>
      <c r="AQ121" s="455">
        <f>'Quarterly data'!AR141</f>
        <v>143.25</v>
      </c>
      <c r="AR121" s="455">
        <f>'Quarterly data'!AS141</f>
        <v>143.25</v>
      </c>
      <c r="AS121" s="455">
        <f>'Quarterly data'!AT141</f>
        <v>143.25</v>
      </c>
      <c r="AT121" s="455">
        <f>'Quarterly data'!AU141</f>
        <v>163</v>
      </c>
      <c r="AU121" s="455">
        <f>'Quarterly data'!AV141</f>
        <v>163</v>
      </c>
      <c r="AV121" s="455">
        <f>'Quarterly data'!AW141</f>
        <v>196</v>
      </c>
      <c r="AW121" s="455">
        <f>'Quarterly data'!AX141</f>
        <v>196</v>
      </c>
      <c r="AX121" s="455">
        <f>'Quarterly data'!AY141</f>
        <v>179</v>
      </c>
      <c r="AY121" s="455">
        <f>'Quarterly data'!AZ141</f>
        <v>179</v>
      </c>
      <c r="AZ121" s="455">
        <f>'Quarterly data'!BA141</f>
        <v>195</v>
      </c>
      <c r="BA121" s="455">
        <f>'Quarterly data'!BB141</f>
        <v>195</v>
      </c>
      <c r="BB121" s="455">
        <f>'Quarterly data'!BC141</f>
        <v>196</v>
      </c>
      <c r="BC121" s="455">
        <f>'Quarterly data'!BD141</f>
        <v>196</v>
      </c>
      <c r="BD121" s="455">
        <f>'Quarterly data'!BE141</f>
        <v>202</v>
      </c>
      <c r="BE121" s="455">
        <f>'Quarterly data'!BF141</f>
        <v>202</v>
      </c>
      <c r="BF121" s="455">
        <f>'Quarterly data'!BG141</f>
        <v>214</v>
      </c>
      <c r="BG121" s="455">
        <f>'Quarterly data'!BH141</f>
        <v>214</v>
      </c>
      <c r="BH121" s="455">
        <f>'Quarterly data'!BI141</f>
        <v>221</v>
      </c>
      <c r="BI121" s="455">
        <f>'Quarterly data'!BJ141</f>
        <v>221</v>
      </c>
      <c r="BJ121" s="455">
        <f>'Quarterly data'!BK141</f>
        <v>222</v>
      </c>
      <c r="BK121" s="455">
        <f>'Quarterly data'!BL141</f>
        <v>222</v>
      </c>
      <c r="BL121" s="455">
        <f>'Quarterly data'!BM141</f>
        <v>234</v>
      </c>
      <c r="BM121" s="455">
        <f>'Quarterly data'!BN141</f>
        <v>234</v>
      </c>
      <c r="BN121" s="455">
        <f>'Quarterly data'!BO141</f>
        <v>238</v>
      </c>
      <c r="BO121" s="455">
        <f>'Quarterly data'!BP141</f>
        <v>238</v>
      </c>
      <c r="BP121" s="455">
        <f>'Quarterly data'!BQ141</f>
        <v>234</v>
      </c>
      <c r="BQ121" s="455">
        <f>'Quarterly data'!BR141</f>
        <v>234</v>
      </c>
      <c r="BR121" s="455">
        <f>'Quarterly data'!BS141</f>
        <v>264</v>
      </c>
      <c r="BS121" s="455">
        <f>'Quarterly data'!BT141</f>
        <v>264</v>
      </c>
      <c r="BT121" s="455">
        <f>'Quarterly data'!BU141</f>
        <v>248</v>
      </c>
      <c r="BU121" s="455">
        <f>'Quarterly data'!BV141</f>
        <v>248</v>
      </c>
      <c r="BV121" s="455">
        <f>'Quarterly data'!BW141</f>
        <v>282</v>
      </c>
      <c r="BW121" s="455">
        <f>'Quarterly data'!BX141</f>
        <v>282</v>
      </c>
      <c r="BX121" s="455">
        <f>'Quarterly data'!BY141</f>
        <v>250</v>
      </c>
      <c r="BY121" s="455">
        <f>'Quarterly data'!BZ141</f>
        <v>250</v>
      </c>
      <c r="BZ121" s="455">
        <f>'Quarterly data'!CA141</f>
        <v>296</v>
      </c>
      <c r="CA121" s="455">
        <f>'Quarterly data'!CB141</f>
        <v>296</v>
      </c>
      <c r="CB121" s="455">
        <f>'Quarterly data'!CC141</f>
        <v>283</v>
      </c>
      <c r="CC121" s="455">
        <f>'Quarterly data'!CD141</f>
        <v>283</v>
      </c>
      <c r="CD121" s="455">
        <f>'Quarterly data'!CE141</f>
        <v>307</v>
      </c>
      <c r="CE121" s="455">
        <f>'Quarterly data'!CF141</f>
        <v>307</v>
      </c>
      <c r="CF121" s="455">
        <f>'Quarterly data'!CG141</f>
        <v>293</v>
      </c>
      <c r="CG121" s="455">
        <f>'Quarterly data'!CH141</f>
        <v>293</v>
      </c>
      <c r="CH121" s="455">
        <f>'Quarterly data'!CI141</f>
        <v>328</v>
      </c>
      <c r="CI121" s="455">
        <f>'Quarterly data'!CJ141</f>
        <v>328</v>
      </c>
      <c r="CJ121" s="455">
        <f>'Quarterly data'!CK141</f>
        <v>290</v>
      </c>
      <c r="CK121" s="455">
        <f>'Quarterly data'!CL141</f>
        <v>290</v>
      </c>
      <c r="CL121" s="455">
        <f>'Quarterly data'!CM141</f>
        <v>332</v>
      </c>
      <c r="CM121" s="455">
        <f>'Quarterly data'!CN141</f>
        <v>332</v>
      </c>
      <c r="CN121" s="455">
        <f>'Quarterly data'!CO141</f>
        <v>317</v>
      </c>
      <c r="CO121" s="455">
        <f>'Quarterly data'!CP141</f>
        <v>317</v>
      </c>
      <c r="CP121" s="455">
        <f>'Quarterly data'!CQ141</f>
        <v>359</v>
      </c>
      <c r="CQ121" s="455">
        <f>'Quarterly data'!CR141</f>
        <v>359</v>
      </c>
      <c r="CR121" s="455">
        <f>'Quarterly data'!CS141</f>
        <v>328</v>
      </c>
      <c r="CS121" s="455">
        <f>'Quarterly data'!CT141</f>
        <v>328</v>
      </c>
      <c r="CT121" s="455">
        <f>'Quarterly data'!CU141</f>
        <v>372</v>
      </c>
      <c r="CU121" s="455" t="e">
        <f>'Quarterly data'!#REF!</f>
        <v>#REF!</v>
      </c>
      <c r="CV121" s="455" t="e">
        <f>'Quarterly data'!#REF!</f>
        <v>#REF!</v>
      </c>
      <c r="CW121" s="455" t="e">
        <f>'Quarterly data'!#REF!</f>
        <v>#REF!</v>
      </c>
      <c r="CX121" s="455" t="e">
        <f>'Quarterly data'!#REF!</f>
        <v>#REF!</v>
      </c>
      <c r="CY121" s="455" t="e">
        <f>'Quarterly data'!#REF!</f>
        <v>#REF!</v>
      </c>
      <c r="CZ121" s="455" t="e">
        <f>'Quarterly data'!#REF!</f>
        <v>#REF!</v>
      </c>
      <c r="DA121" s="455" t="e">
        <f>'Quarterly data'!#REF!</f>
        <v>#REF!</v>
      </c>
      <c r="DB121" s="455" t="e">
        <f>'Quarterly data'!#REF!</f>
        <v>#REF!</v>
      </c>
      <c r="DC121" s="455" t="e">
        <f>'Quarterly data'!#REF!</f>
        <v>#REF!</v>
      </c>
      <c r="DD121" s="455" t="e">
        <f>'Quarterly data'!#REF!</f>
        <v>#REF!</v>
      </c>
      <c r="DE121" s="455" t="e">
        <f>'Quarterly data'!#REF!</f>
        <v>#REF!</v>
      </c>
      <c r="DF121" s="455" t="e">
        <f>'Quarterly data'!#REF!</f>
        <v>#REF!</v>
      </c>
      <c r="DG121" s="455" t="e">
        <f>'Quarterly data'!#REF!</f>
        <v>#REF!</v>
      </c>
      <c r="DH121" s="455" t="e">
        <f>'Quarterly data'!#REF!</f>
        <v>#REF!</v>
      </c>
      <c r="DI121" s="455" t="e">
        <f>'Quarterly data'!#REF!</f>
        <v>#REF!</v>
      </c>
      <c r="DJ121" s="455" t="e">
        <f>'Quarterly data'!#REF!</f>
        <v>#REF!</v>
      </c>
      <c r="DK121" s="455" t="e">
        <f>'Quarterly data'!#REF!</f>
        <v>#REF!</v>
      </c>
      <c r="DL121" s="455" t="e">
        <f>'Quarterly data'!#REF!</f>
        <v>#REF!</v>
      </c>
      <c r="DM121" s="455" t="e">
        <f>'Quarterly data'!#REF!</f>
        <v>#REF!</v>
      </c>
      <c r="DN121" s="455"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59" t="s">
        <v>28</v>
      </c>
      <c r="B122" s="455">
        <f>'Quarterly data'!C142</f>
        <v>0</v>
      </c>
      <c r="C122" s="455">
        <f>'Quarterly data'!D142</f>
        <v>0</v>
      </c>
      <c r="D122" s="455">
        <f>'Quarterly data'!E142</f>
        <v>0</v>
      </c>
      <c r="E122" s="455">
        <f>'Quarterly data'!F142</f>
        <v>0</v>
      </c>
      <c r="F122" s="455">
        <f>'Quarterly data'!G142</f>
        <v>0</v>
      </c>
      <c r="G122" s="455">
        <f>'Quarterly data'!H142</f>
        <v>0</v>
      </c>
      <c r="H122" s="455">
        <f>'Quarterly data'!I142</f>
        <v>0</v>
      </c>
      <c r="I122" s="455">
        <f>'Quarterly data'!J142</f>
        <v>0</v>
      </c>
      <c r="J122" s="455">
        <f>'Quarterly data'!K142</f>
        <v>0</v>
      </c>
      <c r="K122" s="455">
        <f>'Quarterly data'!L142</f>
        <v>0</v>
      </c>
      <c r="L122" s="455">
        <f>'Quarterly data'!M142</f>
        <v>0</v>
      </c>
      <c r="M122" s="455">
        <f>'Quarterly data'!N142</f>
        <v>0</v>
      </c>
      <c r="N122" s="455">
        <f>'Quarterly data'!O142</f>
        <v>0</v>
      </c>
      <c r="O122" s="455">
        <f>'Quarterly data'!P142</f>
        <v>0</v>
      </c>
      <c r="P122" s="455">
        <f>'Quarterly data'!Q142</f>
        <v>0</v>
      </c>
      <c r="Q122" s="455">
        <f>'Quarterly data'!R142</f>
        <v>0</v>
      </c>
      <c r="R122" s="455">
        <f>'Quarterly data'!S142</f>
        <v>15</v>
      </c>
      <c r="S122" s="455">
        <f>'Quarterly data'!T142</f>
        <v>15</v>
      </c>
      <c r="T122" s="455">
        <f>'Quarterly data'!U142</f>
        <v>15</v>
      </c>
      <c r="U122" s="455">
        <f>'Quarterly data'!V142</f>
        <v>15</v>
      </c>
      <c r="V122" s="455">
        <f>'Quarterly data'!W142</f>
        <v>17.25</v>
      </c>
      <c r="W122" s="455">
        <f>'Quarterly data'!X142</f>
        <v>17.25</v>
      </c>
      <c r="X122" s="455">
        <f>'Quarterly data'!Y142</f>
        <v>17.25</v>
      </c>
      <c r="Y122" s="455">
        <f>'Quarterly data'!Z142</f>
        <v>17.25</v>
      </c>
      <c r="Z122" s="455">
        <f>'Quarterly data'!AA142</f>
        <v>19.75</v>
      </c>
      <c r="AA122" s="455">
        <f>'Quarterly data'!AB142</f>
        <v>19.75</v>
      </c>
      <c r="AB122" s="455">
        <f>'Quarterly data'!AC142</f>
        <v>19.75</v>
      </c>
      <c r="AC122" s="455">
        <f>'Quarterly data'!AD142</f>
        <v>19.75</v>
      </c>
      <c r="AD122" s="455">
        <f>'Quarterly data'!AE142</f>
        <v>20.75</v>
      </c>
      <c r="AE122" s="455">
        <f>'Quarterly data'!AF142</f>
        <v>20.75</v>
      </c>
      <c r="AF122" s="455">
        <f>'Quarterly data'!AG142</f>
        <v>20.75</v>
      </c>
      <c r="AG122" s="455">
        <f>'Quarterly data'!AH142</f>
        <v>20.75</v>
      </c>
      <c r="AH122" s="455">
        <f>'Quarterly data'!AI142</f>
        <v>17.25</v>
      </c>
      <c r="AI122" s="455">
        <f>'Quarterly data'!AJ142</f>
        <v>17.25</v>
      </c>
      <c r="AJ122" s="455">
        <f>'Quarterly data'!AK142</f>
        <v>17.25</v>
      </c>
      <c r="AK122" s="455">
        <f>'Quarterly data'!AL142</f>
        <v>17.25</v>
      </c>
      <c r="AL122" s="455">
        <f>'Quarterly data'!AM142</f>
        <v>28</v>
      </c>
      <c r="AM122" s="455">
        <f>'Quarterly data'!AN142</f>
        <v>28</v>
      </c>
      <c r="AN122" s="455">
        <f>'Quarterly data'!AO142</f>
        <v>28</v>
      </c>
      <c r="AO122" s="455">
        <f>'Quarterly data'!AP142</f>
        <v>28</v>
      </c>
      <c r="AP122" s="455">
        <f>'Quarterly data'!AQ142</f>
        <v>21.75</v>
      </c>
      <c r="AQ122" s="455">
        <f>'Quarterly data'!AR142</f>
        <v>21.75</v>
      </c>
      <c r="AR122" s="455">
        <f>'Quarterly data'!AS142</f>
        <v>21.75</v>
      </c>
      <c r="AS122" s="455">
        <f>'Quarterly data'!AT142</f>
        <v>21.75</v>
      </c>
      <c r="AT122" s="455">
        <f>'Quarterly data'!AU142</f>
        <v>27</v>
      </c>
      <c r="AU122" s="455">
        <f>'Quarterly data'!AV142</f>
        <v>33</v>
      </c>
      <c r="AV122" s="455">
        <f>'Quarterly data'!AW142</f>
        <v>31</v>
      </c>
      <c r="AW122" s="455">
        <f>'Quarterly data'!AX142</f>
        <v>35</v>
      </c>
      <c r="AX122" s="455">
        <f>'Quarterly data'!AY142</f>
        <v>20</v>
      </c>
      <c r="AY122" s="455">
        <f>'Quarterly data'!AZ142</f>
        <v>21</v>
      </c>
      <c r="AZ122" s="455">
        <f>'Quarterly data'!BA142</f>
        <v>25</v>
      </c>
      <c r="BA122" s="455">
        <f>'Quarterly data'!BB142</f>
        <v>23</v>
      </c>
      <c r="BB122" s="455">
        <f>'Quarterly data'!BC142</f>
        <v>24</v>
      </c>
      <c r="BC122" s="455">
        <f>'Quarterly data'!BD142</f>
        <v>33</v>
      </c>
      <c r="BD122" s="455">
        <f>'Quarterly data'!BE142</f>
        <v>31</v>
      </c>
      <c r="BE122" s="455">
        <f>'Quarterly data'!BF142</f>
        <v>27</v>
      </c>
      <c r="BF122" s="455">
        <f>'Quarterly data'!BG142</f>
        <v>20</v>
      </c>
      <c r="BG122" s="455">
        <f>'Quarterly data'!BH142</f>
        <v>26</v>
      </c>
      <c r="BH122" s="455">
        <f>'Quarterly data'!BI142</f>
        <v>27</v>
      </c>
      <c r="BI122" s="455">
        <f>'Quarterly data'!BJ142</f>
        <v>24</v>
      </c>
      <c r="BJ122" s="455">
        <f>'Quarterly data'!BK142</f>
        <v>23</v>
      </c>
      <c r="BK122" s="455">
        <f>'Quarterly data'!BL142</f>
        <v>28</v>
      </c>
      <c r="BL122" s="455">
        <f>'Quarterly data'!BM142</f>
        <v>34</v>
      </c>
      <c r="BM122" s="455">
        <f>'Quarterly data'!BN142</f>
        <v>26</v>
      </c>
      <c r="BN122" s="455">
        <f>'Quarterly data'!BO142</f>
        <v>18</v>
      </c>
      <c r="BO122" s="455">
        <f>'Quarterly data'!BP142</f>
        <v>19</v>
      </c>
      <c r="BP122" s="455">
        <f>'Quarterly data'!BQ142</f>
        <v>47</v>
      </c>
      <c r="BQ122" s="455">
        <f>'Quarterly data'!BR142</f>
        <v>30</v>
      </c>
      <c r="BR122" s="455">
        <f>'Quarterly data'!BS142</f>
        <v>14</v>
      </c>
      <c r="BS122" s="455">
        <f>'Quarterly data'!BT142</f>
        <v>18</v>
      </c>
      <c r="BT122" s="455">
        <f>'Quarterly data'!BU142</f>
        <v>41</v>
      </c>
      <c r="BU122" s="455">
        <f>'Quarterly data'!BV142</f>
        <v>51</v>
      </c>
      <c r="BV122" s="455">
        <f>'Quarterly data'!BW142</f>
        <v>17</v>
      </c>
      <c r="BW122" s="455">
        <f>'Quarterly data'!BX142</f>
        <v>24</v>
      </c>
      <c r="BX122" s="455">
        <f>'Quarterly data'!BY142</f>
        <v>36</v>
      </c>
      <c r="BY122" s="455">
        <f>'Quarterly data'!BZ142</f>
        <v>40</v>
      </c>
      <c r="BZ122" s="455">
        <f>'Quarterly data'!CA142</f>
        <v>18</v>
      </c>
      <c r="CA122" s="455">
        <f>'Quarterly data'!CB142</f>
        <v>23</v>
      </c>
      <c r="CB122" s="455">
        <f>'Quarterly data'!CC142</f>
        <v>38</v>
      </c>
      <c r="CC122" s="455">
        <f>'Quarterly data'!CD142</f>
        <v>38</v>
      </c>
      <c r="CD122" s="455">
        <f>'Quarterly data'!CE142</f>
        <v>19</v>
      </c>
      <c r="CE122" s="455">
        <f>'Quarterly data'!CF142</f>
        <v>29</v>
      </c>
      <c r="CF122" s="455">
        <f>'Quarterly data'!CG142</f>
        <v>44</v>
      </c>
      <c r="CG122" s="455">
        <f>'Quarterly data'!CH142</f>
        <v>40</v>
      </c>
      <c r="CH122" s="455">
        <f>'Quarterly data'!CI142</f>
        <v>32</v>
      </c>
      <c r="CI122" s="455">
        <f>'Quarterly data'!CJ142</f>
        <v>23</v>
      </c>
      <c r="CJ122" s="455">
        <f>'Quarterly data'!CK142</f>
        <v>40</v>
      </c>
      <c r="CK122" s="455">
        <f>'Quarterly data'!CL142</f>
        <v>41</v>
      </c>
      <c r="CL122" s="455">
        <f>'Quarterly data'!CM142</f>
        <v>24</v>
      </c>
      <c r="CM122" s="455">
        <f>'Quarterly data'!CN142</f>
        <v>28</v>
      </c>
      <c r="CN122" s="455">
        <f>'Quarterly data'!CO142</f>
        <v>37</v>
      </c>
      <c r="CO122" s="455">
        <f>'Quarterly data'!CP142</f>
        <v>48</v>
      </c>
      <c r="CP122" s="455">
        <f>'Quarterly data'!CQ142</f>
        <v>34</v>
      </c>
      <c r="CQ122" s="455">
        <f>'Quarterly data'!CR142</f>
        <v>28</v>
      </c>
      <c r="CR122" s="455">
        <f>'Quarterly data'!CS142</f>
        <v>39</v>
      </c>
      <c r="CS122" s="455">
        <f>'Quarterly data'!CT142</f>
        <v>47</v>
      </c>
      <c r="CT122" s="455">
        <f>'Quarterly data'!CU142</f>
        <v>32</v>
      </c>
      <c r="CU122" s="455" t="e">
        <f>'Quarterly data'!#REF!</f>
        <v>#REF!</v>
      </c>
      <c r="CV122" s="455" t="e">
        <f>'Quarterly data'!#REF!</f>
        <v>#REF!</v>
      </c>
      <c r="CW122" s="455" t="e">
        <f>'Quarterly data'!#REF!</f>
        <v>#REF!</v>
      </c>
      <c r="CX122" s="455" t="e">
        <f>'Quarterly data'!#REF!</f>
        <v>#REF!</v>
      </c>
      <c r="CY122" s="455" t="e">
        <f>'Quarterly data'!#REF!</f>
        <v>#REF!</v>
      </c>
      <c r="CZ122" s="455" t="e">
        <f>'Quarterly data'!#REF!</f>
        <v>#REF!</v>
      </c>
      <c r="DA122" s="455" t="e">
        <f>'Quarterly data'!#REF!</f>
        <v>#REF!</v>
      </c>
      <c r="DB122" s="455" t="e">
        <f>'Quarterly data'!#REF!</f>
        <v>#REF!</v>
      </c>
      <c r="DC122" s="455" t="e">
        <f>'Quarterly data'!#REF!</f>
        <v>#REF!</v>
      </c>
      <c r="DD122" s="455" t="e">
        <f>'Quarterly data'!#REF!</f>
        <v>#REF!</v>
      </c>
      <c r="DE122" s="455" t="e">
        <f>'Quarterly data'!#REF!</f>
        <v>#REF!</v>
      </c>
      <c r="DF122" s="455" t="e">
        <f>'Quarterly data'!#REF!</f>
        <v>#REF!</v>
      </c>
      <c r="DG122" s="455" t="e">
        <f>'Quarterly data'!#REF!</f>
        <v>#REF!</v>
      </c>
      <c r="DH122" s="455" t="e">
        <f>'Quarterly data'!#REF!</f>
        <v>#REF!</v>
      </c>
      <c r="DI122" s="455" t="e">
        <f>'Quarterly data'!#REF!</f>
        <v>#REF!</v>
      </c>
      <c r="DJ122" s="455" t="e">
        <f>'Quarterly data'!#REF!</f>
        <v>#REF!</v>
      </c>
      <c r="DK122" s="455" t="e">
        <f>'Quarterly data'!#REF!</f>
        <v>#REF!</v>
      </c>
      <c r="DL122" s="455" t="e">
        <f>'Quarterly data'!#REF!</f>
        <v>#REF!</v>
      </c>
      <c r="DM122" s="455" t="e">
        <f>'Quarterly data'!#REF!</f>
        <v>#REF!</v>
      </c>
      <c r="DN122" s="455" t="e">
        <f>'Quarterly data'!#REF!</f>
        <v>#REF!</v>
      </c>
    </row>
    <row r="123" spans="1:178">
      <c r="A123" s="458" t="s">
        <v>29</v>
      </c>
      <c r="B123" s="454">
        <f>'Quarterly data'!C143</f>
        <v>0</v>
      </c>
      <c r="C123" s="454">
        <f>'Quarterly data'!D143</f>
        <v>0</v>
      </c>
      <c r="D123" s="454">
        <f>'Quarterly data'!E143</f>
        <v>0</v>
      </c>
      <c r="E123" s="454">
        <f>'Quarterly data'!F143</f>
        <v>0</v>
      </c>
      <c r="F123" s="454">
        <f>'Quarterly data'!G143</f>
        <v>0</v>
      </c>
      <c r="G123" s="454">
        <f>'Quarterly data'!H143</f>
        <v>0</v>
      </c>
      <c r="H123" s="454">
        <f>'Quarterly data'!I143</f>
        <v>0</v>
      </c>
      <c r="I123" s="454">
        <f>'Quarterly data'!J143</f>
        <v>0</v>
      </c>
      <c r="J123" s="454">
        <f>'Quarterly data'!K143</f>
        <v>0</v>
      </c>
      <c r="K123" s="454">
        <f>'Quarterly data'!L143</f>
        <v>0</v>
      </c>
      <c r="L123" s="454">
        <f>'Quarterly data'!M143</f>
        <v>0</v>
      </c>
      <c r="M123" s="454">
        <f>'Quarterly data'!N143</f>
        <v>0</v>
      </c>
      <c r="N123" s="454">
        <f>'Quarterly data'!O143</f>
        <v>0</v>
      </c>
      <c r="O123" s="454">
        <f>'Quarterly data'!P143</f>
        <v>0</v>
      </c>
      <c r="P123" s="454">
        <f>'Quarterly data'!Q143</f>
        <v>0</v>
      </c>
      <c r="Q123" s="454">
        <f>'Quarterly data'!R143</f>
        <v>0</v>
      </c>
      <c r="R123" s="454">
        <f>'Quarterly data'!S143</f>
        <v>65.75</v>
      </c>
      <c r="S123" s="454">
        <f>'Quarterly data'!T143</f>
        <v>65.75</v>
      </c>
      <c r="T123" s="454">
        <f>'Quarterly data'!U143</f>
        <v>65.75</v>
      </c>
      <c r="U123" s="454">
        <f>'Quarterly data'!V143</f>
        <v>65.75</v>
      </c>
      <c r="V123" s="454">
        <f>'Quarterly data'!W143</f>
        <v>66.75</v>
      </c>
      <c r="W123" s="454">
        <f>'Quarterly data'!X143</f>
        <v>66.75</v>
      </c>
      <c r="X123" s="454">
        <f>'Quarterly data'!Y143</f>
        <v>66.75</v>
      </c>
      <c r="Y123" s="454">
        <f>'Quarterly data'!Z143</f>
        <v>66.75</v>
      </c>
      <c r="Z123" s="454">
        <f>'Quarterly data'!AA143</f>
        <v>75.25</v>
      </c>
      <c r="AA123" s="454">
        <f>'Quarterly data'!AB143</f>
        <v>75.25</v>
      </c>
      <c r="AB123" s="454">
        <f>'Quarterly data'!AC143</f>
        <v>75.25</v>
      </c>
      <c r="AC123" s="454">
        <f>'Quarterly data'!AD143</f>
        <v>75.25</v>
      </c>
      <c r="AD123" s="454">
        <f>'Quarterly data'!AE143</f>
        <v>80.75</v>
      </c>
      <c r="AE123" s="454">
        <f>'Quarterly data'!AF143</f>
        <v>80.75</v>
      </c>
      <c r="AF123" s="454">
        <f>'Quarterly data'!AG143</f>
        <v>80.75</v>
      </c>
      <c r="AG123" s="454">
        <f>'Quarterly data'!AH143</f>
        <v>80.75</v>
      </c>
      <c r="AH123" s="454">
        <f>'Quarterly data'!AI143</f>
        <v>84.5</v>
      </c>
      <c r="AI123" s="454">
        <f>'Quarterly data'!AJ143</f>
        <v>84.5</v>
      </c>
      <c r="AJ123" s="454">
        <f>'Quarterly data'!AK143</f>
        <v>84.5</v>
      </c>
      <c r="AK123" s="454">
        <f>'Quarterly data'!AL143</f>
        <v>84.5</v>
      </c>
      <c r="AL123" s="454">
        <f>'Quarterly data'!AM143</f>
        <v>97.5</v>
      </c>
      <c r="AM123" s="454">
        <f>'Quarterly data'!AN143</f>
        <v>97.5</v>
      </c>
      <c r="AN123" s="454">
        <f>'Quarterly data'!AO143</f>
        <v>97.5</v>
      </c>
      <c r="AO123" s="454">
        <f>'Quarterly data'!AP143</f>
        <v>97.5</v>
      </c>
      <c r="AP123" s="454">
        <f>'Quarterly data'!AQ143</f>
        <v>106.5</v>
      </c>
      <c r="AQ123" s="454">
        <f>'Quarterly data'!AR143</f>
        <v>106.5</v>
      </c>
      <c r="AR123" s="454">
        <f>'Quarterly data'!AS143</f>
        <v>106.5</v>
      </c>
      <c r="AS123" s="454">
        <f>'Quarterly data'!AT143</f>
        <v>106.5</v>
      </c>
      <c r="AT123" s="454">
        <f>'Quarterly data'!AU143</f>
        <v>121</v>
      </c>
      <c r="AU123" s="454">
        <f>'Quarterly data'!AV143</f>
        <v>137</v>
      </c>
      <c r="AV123" s="454">
        <f>'Quarterly data'!AW143</f>
        <v>153</v>
      </c>
      <c r="AW123" s="454">
        <f>'Quarterly data'!AX143</f>
        <v>160</v>
      </c>
      <c r="AX123" s="454">
        <f>'Quarterly data'!AY143</f>
        <v>148</v>
      </c>
      <c r="AY123" s="454">
        <f>'Quarterly data'!AZ143</f>
        <v>144</v>
      </c>
      <c r="AZ123" s="454">
        <f>'Quarterly data'!BA143</f>
        <v>162</v>
      </c>
      <c r="BA123" s="454">
        <f>'Quarterly data'!BB143</f>
        <v>169</v>
      </c>
      <c r="BB123" s="454">
        <f>'Quarterly data'!BC143</f>
        <v>163</v>
      </c>
      <c r="BC123" s="454">
        <f>'Quarterly data'!BD143</f>
        <v>175</v>
      </c>
      <c r="BD123" s="454">
        <f>'Quarterly data'!BE143</f>
        <v>189</v>
      </c>
      <c r="BE123" s="454">
        <f>'Quarterly data'!BF143</f>
        <v>190</v>
      </c>
      <c r="BF123" s="454">
        <f>'Quarterly data'!BG143</f>
        <v>186</v>
      </c>
      <c r="BG123" s="454">
        <f>'Quarterly data'!BH143</f>
        <v>173</v>
      </c>
      <c r="BH123" s="454">
        <f>'Quarterly data'!BI143</f>
        <v>177</v>
      </c>
      <c r="BI123" s="454">
        <f>'Quarterly data'!BJ143</f>
        <v>190</v>
      </c>
      <c r="BJ123" s="454">
        <f>'Quarterly data'!BK143</f>
        <v>199</v>
      </c>
      <c r="BK123" s="454">
        <f>'Quarterly data'!BL143</f>
        <v>181</v>
      </c>
      <c r="BL123" s="454">
        <f>'Quarterly data'!BM143</f>
        <v>193</v>
      </c>
      <c r="BM123" s="454">
        <f>'Quarterly data'!BN143</f>
        <v>214</v>
      </c>
      <c r="BN123" s="454">
        <f>'Quarterly data'!BO143</f>
        <v>229</v>
      </c>
      <c r="BO123" s="454">
        <f>'Quarterly data'!BP143</f>
        <v>206</v>
      </c>
      <c r="BP123" s="454">
        <f>'Quarterly data'!BQ143</f>
        <v>235</v>
      </c>
      <c r="BQ123" s="454">
        <f>'Quarterly data'!BR143</f>
        <v>258</v>
      </c>
      <c r="BR123" s="454">
        <f>'Quarterly data'!BS143</f>
        <v>236</v>
      </c>
      <c r="BS123" s="454">
        <f>'Quarterly data'!BT143</f>
        <v>227</v>
      </c>
      <c r="BT123" s="454">
        <f>'Quarterly data'!BU143</f>
        <v>259</v>
      </c>
      <c r="BU123" s="454">
        <f>'Quarterly data'!BV143</f>
        <v>283</v>
      </c>
      <c r="BV123" s="454">
        <f>'Quarterly data'!BW143</f>
        <v>269</v>
      </c>
      <c r="BW123" s="454">
        <f>'Quarterly data'!BX143</f>
        <v>269</v>
      </c>
      <c r="BX123" s="454">
        <f>'Quarterly data'!BY143</f>
        <v>279</v>
      </c>
      <c r="BY123" s="454">
        <f>'Quarterly data'!BZ143</f>
        <v>282</v>
      </c>
      <c r="BZ123" s="454">
        <f>'Quarterly data'!CA143</f>
        <v>268</v>
      </c>
      <c r="CA123" s="454">
        <f>'Quarterly data'!CB143</f>
        <v>270</v>
      </c>
      <c r="CB123" s="454">
        <f>'Quarterly data'!CC143</f>
        <v>303</v>
      </c>
      <c r="CC123" s="454">
        <f>'Quarterly data'!CD143</f>
        <v>285</v>
      </c>
      <c r="CD123" s="454">
        <f>'Quarterly data'!CE143</f>
        <v>286</v>
      </c>
      <c r="CE123" s="454">
        <f>'Quarterly data'!CF143</f>
        <v>294</v>
      </c>
      <c r="CF123" s="454">
        <f>'Quarterly data'!CG143</f>
        <v>318</v>
      </c>
      <c r="CG123" s="454">
        <f>'Quarterly data'!CH143</f>
        <v>330</v>
      </c>
      <c r="CH123" s="454">
        <f>'Quarterly data'!CI143</f>
        <v>332</v>
      </c>
      <c r="CI123" s="454">
        <f>'Quarterly data'!CJ143</f>
        <v>330</v>
      </c>
      <c r="CJ123" s="454">
        <f>'Quarterly data'!CK143</f>
        <v>321</v>
      </c>
      <c r="CK123" s="454">
        <f>'Quarterly data'!CL143</f>
        <v>327</v>
      </c>
      <c r="CL123" s="454">
        <f>'Quarterly data'!CM143</f>
        <v>324</v>
      </c>
      <c r="CM123" s="454">
        <f>'Quarterly data'!CN143</f>
        <v>326</v>
      </c>
      <c r="CN123" s="454">
        <f>'Quarterly data'!CO143</f>
        <v>335</v>
      </c>
      <c r="CO123" s="454">
        <f>'Quarterly data'!CP143</f>
        <v>345</v>
      </c>
      <c r="CP123" s="454">
        <f>'Quarterly data'!CQ143</f>
        <v>337</v>
      </c>
      <c r="CQ123" s="454">
        <f>'Quarterly data'!CR143</f>
        <v>352</v>
      </c>
      <c r="CR123" s="454">
        <f>'Quarterly data'!CS143</f>
        <v>369</v>
      </c>
      <c r="CS123" s="454">
        <f>'Quarterly data'!CT143</f>
        <v>387</v>
      </c>
      <c r="CT123" s="454">
        <f>'Quarterly data'!CU143</f>
        <v>387</v>
      </c>
      <c r="CU123" s="454" t="e">
        <f>'Quarterly data'!#REF!</f>
        <v>#REF!</v>
      </c>
      <c r="CV123" s="454" t="e">
        <f>'Quarterly data'!#REF!</f>
        <v>#REF!</v>
      </c>
      <c r="CW123" s="454" t="e">
        <f>'Quarterly data'!#REF!</f>
        <v>#REF!</v>
      </c>
      <c r="CX123" s="454" t="e">
        <f>'Quarterly data'!#REF!</f>
        <v>#REF!</v>
      </c>
      <c r="CY123" s="454" t="e">
        <f>'Quarterly data'!#REF!</f>
        <v>#REF!</v>
      </c>
      <c r="CZ123" s="454" t="e">
        <f>'Quarterly data'!#REF!</f>
        <v>#REF!</v>
      </c>
      <c r="DA123" s="454" t="e">
        <f>'Quarterly data'!#REF!</f>
        <v>#REF!</v>
      </c>
      <c r="DB123" s="454" t="e">
        <f>'Quarterly data'!#REF!</f>
        <v>#REF!</v>
      </c>
      <c r="DC123" s="454" t="e">
        <f>'Quarterly data'!#REF!</f>
        <v>#REF!</v>
      </c>
      <c r="DD123" s="454" t="e">
        <f>'Quarterly data'!#REF!</f>
        <v>#REF!</v>
      </c>
      <c r="DE123" s="454" t="e">
        <f>'Quarterly data'!#REF!</f>
        <v>#REF!</v>
      </c>
      <c r="DF123" s="454" t="e">
        <f>'Quarterly data'!#REF!</f>
        <v>#REF!</v>
      </c>
      <c r="DG123" s="454" t="e">
        <f>'Quarterly data'!#REF!</f>
        <v>#REF!</v>
      </c>
      <c r="DH123" s="454" t="e">
        <f>'Quarterly data'!#REF!</f>
        <v>#REF!</v>
      </c>
      <c r="DI123" s="454" t="e">
        <f>'Quarterly data'!#REF!</f>
        <v>#REF!</v>
      </c>
      <c r="DJ123" s="454" t="e">
        <f>'Quarterly data'!#REF!</f>
        <v>#REF!</v>
      </c>
      <c r="DK123" s="454" t="e">
        <f>'Quarterly data'!#REF!</f>
        <v>#REF!</v>
      </c>
      <c r="DL123" s="454" t="e">
        <f>'Quarterly data'!#REF!</f>
        <v>#REF!</v>
      </c>
      <c r="DM123" s="454" t="e">
        <f>'Quarterly data'!#REF!</f>
        <v>#REF!</v>
      </c>
      <c r="DN123" s="454" t="e">
        <f>'Quarterly data'!#REF!</f>
        <v>#REF!</v>
      </c>
    </row>
    <row r="124" spans="1:178">
      <c r="A124" s="459" t="s">
        <v>30</v>
      </c>
      <c r="B124" s="455">
        <f>'Quarterly data'!C144</f>
        <v>0</v>
      </c>
      <c r="C124" s="455">
        <f>'Quarterly data'!D144</f>
        <v>0</v>
      </c>
      <c r="D124" s="455">
        <f>'Quarterly data'!E144</f>
        <v>0</v>
      </c>
      <c r="E124" s="455">
        <f>'Quarterly data'!F144</f>
        <v>0</v>
      </c>
      <c r="F124" s="455">
        <f>'Quarterly data'!G144</f>
        <v>0</v>
      </c>
      <c r="G124" s="455">
        <f>'Quarterly data'!H144</f>
        <v>0</v>
      </c>
      <c r="H124" s="455">
        <f>'Quarterly data'!I144</f>
        <v>0</v>
      </c>
      <c r="I124" s="455">
        <f>'Quarterly data'!J144</f>
        <v>0</v>
      </c>
      <c r="J124" s="455">
        <f>'Quarterly data'!K144</f>
        <v>0</v>
      </c>
      <c r="K124" s="455">
        <f>'Quarterly data'!L144</f>
        <v>0</v>
      </c>
      <c r="L124" s="455">
        <f>'Quarterly data'!M144</f>
        <v>0</v>
      </c>
      <c r="M124" s="455">
        <f>'Quarterly data'!N144</f>
        <v>0</v>
      </c>
      <c r="N124" s="455">
        <f>'Quarterly data'!O144</f>
        <v>0</v>
      </c>
      <c r="O124" s="455">
        <f>'Quarterly data'!P144</f>
        <v>0</v>
      </c>
      <c r="P124" s="455">
        <f>'Quarterly data'!Q144</f>
        <v>0</v>
      </c>
      <c r="Q124" s="455">
        <f>'Quarterly data'!R144</f>
        <v>0</v>
      </c>
      <c r="R124" s="455">
        <f>'Quarterly data'!S144</f>
        <v>5.25</v>
      </c>
      <c r="S124" s="455">
        <f>'Quarterly data'!T144</f>
        <v>5.25</v>
      </c>
      <c r="T124" s="455">
        <f>'Quarterly data'!U144</f>
        <v>5.25</v>
      </c>
      <c r="U124" s="455">
        <f>'Quarterly data'!V144</f>
        <v>5.25</v>
      </c>
      <c r="V124" s="455">
        <f>'Quarterly data'!W144</f>
        <v>7.25</v>
      </c>
      <c r="W124" s="455">
        <f>'Quarterly data'!X144</f>
        <v>7.25</v>
      </c>
      <c r="X124" s="455">
        <f>'Quarterly data'!Y144</f>
        <v>7.25</v>
      </c>
      <c r="Y124" s="455">
        <f>'Quarterly data'!Z144</f>
        <v>7.25</v>
      </c>
      <c r="Z124" s="455">
        <f>'Quarterly data'!AA144</f>
        <v>19.75</v>
      </c>
      <c r="AA124" s="455">
        <f>'Quarterly data'!AB144</f>
        <v>19.75</v>
      </c>
      <c r="AB124" s="455">
        <f>'Quarterly data'!AC144</f>
        <v>19.75</v>
      </c>
      <c r="AC124" s="455">
        <f>'Quarterly data'!AD144</f>
        <v>19.75</v>
      </c>
      <c r="AD124" s="455">
        <f>'Quarterly data'!AE144</f>
        <v>15</v>
      </c>
      <c r="AE124" s="455">
        <f>'Quarterly data'!AF144</f>
        <v>15</v>
      </c>
      <c r="AF124" s="455">
        <f>'Quarterly data'!AG144</f>
        <v>15</v>
      </c>
      <c r="AG124" s="455">
        <f>'Quarterly data'!AH144</f>
        <v>15</v>
      </c>
      <c r="AH124" s="455">
        <f>'Quarterly data'!AI144</f>
        <v>12</v>
      </c>
      <c r="AI124" s="455">
        <f>'Quarterly data'!AJ144</f>
        <v>12</v>
      </c>
      <c r="AJ124" s="455">
        <f>'Quarterly data'!AK144</f>
        <v>12</v>
      </c>
      <c r="AK124" s="455">
        <f>'Quarterly data'!AL144</f>
        <v>12</v>
      </c>
      <c r="AL124" s="455">
        <f>'Quarterly data'!AM144</f>
        <v>17.75</v>
      </c>
      <c r="AM124" s="455">
        <f>'Quarterly data'!AN144</f>
        <v>17.75</v>
      </c>
      <c r="AN124" s="455">
        <f>'Quarterly data'!AO144</f>
        <v>17.75</v>
      </c>
      <c r="AO124" s="455">
        <f>'Quarterly data'!AP144</f>
        <v>17.75</v>
      </c>
      <c r="AP124" s="455">
        <f>'Quarterly data'!AQ144</f>
        <v>23.25</v>
      </c>
      <c r="AQ124" s="455">
        <f>'Quarterly data'!AR144</f>
        <v>23.25</v>
      </c>
      <c r="AR124" s="455">
        <f>'Quarterly data'!AS144</f>
        <v>23.25</v>
      </c>
      <c r="AS124" s="455">
        <f>'Quarterly data'!AT144</f>
        <v>23.25</v>
      </c>
      <c r="AT124" s="455">
        <f>'Quarterly data'!AU144</f>
        <v>12</v>
      </c>
      <c r="AU124" s="455">
        <f>'Quarterly data'!AV144</f>
        <v>18</v>
      </c>
      <c r="AV124" s="455">
        <f>'Quarterly data'!AW144</f>
        <v>19</v>
      </c>
      <c r="AW124" s="455">
        <f>'Quarterly data'!AX144</f>
        <v>22</v>
      </c>
      <c r="AX124" s="455">
        <f>'Quarterly data'!AY144</f>
        <v>26</v>
      </c>
      <c r="AY124" s="455">
        <f>'Quarterly data'!AZ144</f>
        <v>25</v>
      </c>
      <c r="AZ124" s="455">
        <f>'Quarterly data'!BA144</f>
        <v>23</v>
      </c>
      <c r="BA124" s="455">
        <f>'Quarterly data'!BB144</f>
        <v>28</v>
      </c>
      <c r="BB124" s="455">
        <f>'Quarterly data'!BC144</f>
        <v>20</v>
      </c>
      <c r="BC124" s="455">
        <f>'Quarterly data'!BD144</f>
        <v>26</v>
      </c>
      <c r="BD124" s="455">
        <f>'Quarterly data'!BE144</f>
        <v>20</v>
      </c>
      <c r="BE124" s="455">
        <f>'Quarterly data'!BF144</f>
        <v>20</v>
      </c>
      <c r="BF124" s="455">
        <f>'Quarterly data'!BG144</f>
        <v>18</v>
      </c>
      <c r="BG124" s="455">
        <f>'Quarterly data'!BH144</f>
        <v>17</v>
      </c>
      <c r="BH124" s="455">
        <f>'Quarterly data'!BI144</f>
        <v>20</v>
      </c>
      <c r="BI124" s="455">
        <f>'Quarterly data'!BJ144</f>
        <v>16</v>
      </c>
      <c r="BJ124" s="455">
        <f>'Quarterly data'!BK144</f>
        <v>10</v>
      </c>
      <c r="BK124" s="455">
        <f>'Quarterly data'!BL144</f>
        <v>17</v>
      </c>
      <c r="BL124" s="455">
        <f>'Quarterly data'!BM144</f>
        <v>18</v>
      </c>
      <c r="BM124" s="455">
        <f>'Quarterly data'!BN144</f>
        <v>17</v>
      </c>
      <c r="BN124" s="455">
        <f>'Quarterly data'!BO144</f>
        <v>23</v>
      </c>
      <c r="BO124" s="455">
        <f>'Quarterly data'!BP144</f>
        <v>20</v>
      </c>
      <c r="BP124" s="455">
        <f>'Quarterly data'!BQ144</f>
        <v>24</v>
      </c>
      <c r="BQ124" s="455">
        <f>'Quarterly data'!BR144</f>
        <v>27</v>
      </c>
      <c r="BR124" s="455">
        <f>'Quarterly data'!BS144</f>
        <v>22</v>
      </c>
      <c r="BS124" s="455">
        <f>'Quarterly data'!BT144</f>
        <v>19</v>
      </c>
      <c r="BT124" s="455">
        <f>'Quarterly data'!BU144</f>
        <v>22</v>
      </c>
      <c r="BU124" s="455">
        <f>'Quarterly data'!BV144</f>
        <v>24</v>
      </c>
      <c r="BV124" s="455">
        <f>'Quarterly data'!BW144</f>
        <v>25</v>
      </c>
      <c r="BW124" s="455">
        <f>'Quarterly data'!BX144</f>
        <v>26</v>
      </c>
      <c r="BX124" s="455">
        <f>'Quarterly data'!BY144</f>
        <v>27</v>
      </c>
      <c r="BY124" s="455">
        <f>'Quarterly data'!BZ144</f>
        <v>28</v>
      </c>
      <c r="BZ124" s="455">
        <f>'Quarterly data'!CA144</f>
        <v>29</v>
      </c>
      <c r="CA124" s="455">
        <f>'Quarterly data'!CB144</f>
        <v>27</v>
      </c>
      <c r="CB124" s="455">
        <f>'Quarterly data'!CC144</f>
        <v>45</v>
      </c>
      <c r="CC124" s="455">
        <f>'Quarterly data'!CD144</f>
        <v>30</v>
      </c>
      <c r="CD124" s="455">
        <f>'Quarterly data'!CE144</f>
        <v>28</v>
      </c>
      <c r="CE124" s="455">
        <f>'Quarterly data'!CF144</f>
        <v>28</v>
      </c>
      <c r="CF124" s="455">
        <f>'Quarterly data'!CG144</f>
        <v>35</v>
      </c>
      <c r="CG124" s="455">
        <f>'Quarterly data'!CH144</f>
        <v>34</v>
      </c>
      <c r="CH124" s="455">
        <f>'Quarterly data'!CI144</f>
        <v>31</v>
      </c>
      <c r="CI124" s="455">
        <f>'Quarterly data'!CJ144</f>
        <v>35</v>
      </c>
      <c r="CJ124" s="455">
        <f>'Quarterly data'!CK144</f>
        <v>35</v>
      </c>
      <c r="CK124" s="455">
        <f>'Quarterly data'!CL144</f>
        <v>36</v>
      </c>
      <c r="CL124" s="455">
        <f>'Quarterly data'!CM144</f>
        <v>36</v>
      </c>
      <c r="CM124" s="455">
        <f>'Quarterly data'!CN144</f>
        <v>37</v>
      </c>
      <c r="CN124" s="455">
        <f>'Quarterly data'!CO144</f>
        <v>44</v>
      </c>
      <c r="CO124" s="455">
        <f>'Quarterly data'!CP144</f>
        <v>48</v>
      </c>
      <c r="CP124" s="455">
        <f>'Quarterly data'!CQ144</f>
        <v>35</v>
      </c>
      <c r="CQ124" s="455">
        <f>'Quarterly data'!CR144</f>
        <v>40</v>
      </c>
      <c r="CR124" s="455">
        <f>'Quarterly data'!CS144</f>
        <v>46</v>
      </c>
      <c r="CS124" s="455">
        <f>'Quarterly data'!CT144</f>
        <v>49</v>
      </c>
      <c r="CT124" s="455">
        <f>'Quarterly data'!CU144</f>
        <v>41</v>
      </c>
      <c r="CU124" s="455" t="e">
        <f>'Quarterly data'!#REF!</f>
        <v>#REF!</v>
      </c>
      <c r="CV124" s="455" t="e">
        <f>'Quarterly data'!#REF!</f>
        <v>#REF!</v>
      </c>
      <c r="CW124" s="455" t="e">
        <f>'Quarterly data'!#REF!</f>
        <v>#REF!</v>
      </c>
      <c r="CX124" s="455" t="e">
        <f>'Quarterly data'!#REF!</f>
        <v>#REF!</v>
      </c>
      <c r="CY124" s="455" t="e">
        <f>'Quarterly data'!#REF!</f>
        <v>#REF!</v>
      </c>
      <c r="CZ124" s="455" t="e">
        <f>'Quarterly data'!#REF!</f>
        <v>#REF!</v>
      </c>
      <c r="DA124" s="455" t="e">
        <f>'Quarterly data'!#REF!</f>
        <v>#REF!</v>
      </c>
      <c r="DB124" s="455" t="e">
        <f>'Quarterly data'!#REF!</f>
        <v>#REF!</v>
      </c>
      <c r="DC124" s="455" t="e">
        <f>'Quarterly data'!#REF!</f>
        <v>#REF!</v>
      </c>
      <c r="DD124" s="455" t="e">
        <f>'Quarterly data'!#REF!</f>
        <v>#REF!</v>
      </c>
      <c r="DE124" s="455" t="e">
        <f>'Quarterly data'!#REF!</f>
        <v>#REF!</v>
      </c>
      <c r="DF124" s="455" t="e">
        <f>'Quarterly data'!#REF!</f>
        <v>#REF!</v>
      </c>
      <c r="DG124" s="455" t="e">
        <f>'Quarterly data'!#REF!</f>
        <v>#REF!</v>
      </c>
      <c r="DH124" s="455" t="e">
        <f>'Quarterly data'!#REF!</f>
        <v>#REF!</v>
      </c>
      <c r="DI124" s="455" t="e">
        <f>'Quarterly data'!#REF!</f>
        <v>#REF!</v>
      </c>
      <c r="DJ124" s="455" t="e">
        <f>'Quarterly data'!#REF!</f>
        <v>#REF!</v>
      </c>
      <c r="DK124" s="455" t="e">
        <f>'Quarterly data'!#REF!</f>
        <v>#REF!</v>
      </c>
      <c r="DL124" s="455" t="e">
        <f>'Quarterly data'!#REF!</f>
        <v>#REF!</v>
      </c>
      <c r="DM124" s="455" t="e">
        <f>'Quarterly data'!#REF!</f>
        <v>#REF!</v>
      </c>
      <c r="DN124" s="455" t="e">
        <f>'Quarterly data'!#REF!</f>
        <v>#REF!</v>
      </c>
    </row>
    <row r="125" spans="1:178">
      <c r="A125" s="460" t="s">
        <v>31</v>
      </c>
      <c r="B125" s="456">
        <f>'Quarterly data'!C145</f>
        <v>0</v>
      </c>
      <c r="C125" s="456">
        <f>'Quarterly data'!D145</f>
        <v>0</v>
      </c>
      <c r="D125" s="456">
        <f>'Quarterly data'!E145</f>
        <v>0</v>
      </c>
      <c r="E125" s="456">
        <f>'Quarterly data'!F145</f>
        <v>0</v>
      </c>
      <c r="F125" s="456">
        <f>'Quarterly data'!G145</f>
        <v>0</v>
      </c>
      <c r="G125" s="456">
        <f>'Quarterly data'!H145</f>
        <v>0</v>
      </c>
      <c r="H125" s="456">
        <f>'Quarterly data'!I145</f>
        <v>0</v>
      </c>
      <c r="I125" s="456">
        <f>'Quarterly data'!J145</f>
        <v>0</v>
      </c>
      <c r="J125" s="456">
        <f>'Quarterly data'!K145</f>
        <v>0</v>
      </c>
      <c r="K125" s="456">
        <f>'Quarterly data'!L145</f>
        <v>0</v>
      </c>
      <c r="L125" s="456">
        <f>'Quarterly data'!M145</f>
        <v>0</v>
      </c>
      <c r="M125" s="456">
        <f>'Quarterly data'!N145</f>
        <v>0</v>
      </c>
      <c r="N125" s="456">
        <f>'Quarterly data'!O145</f>
        <v>0</v>
      </c>
      <c r="O125" s="456">
        <f>'Quarterly data'!P145</f>
        <v>0</v>
      </c>
      <c r="P125" s="456">
        <f>'Quarterly data'!Q145</f>
        <v>0</v>
      </c>
      <c r="Q125" s="456">
        <f>'Quarterly data'!R145</f>
        <v>0</v>
      </c>
      <c r="R125" s="456">
        <f>'Quarterly data'!S145</f>
        <v>35.25</v>
      </c>
      <c r="S125" s="456">
        <f>'Quarterly data'!T145</f>
        <v>35.25</v>
      </c>
      <c r="T125" s="456">
        <f>'Quarterly data'!U145</f>
        <v>35.25</v>
      </c>
      <c r="U125" s="456">
        <f>'Quarterly data'!V145</f>
        <v>35.25</v>
      </c>
      <c r="V125" s="456">
        <f>'Quarterly data'!W145</f>
        <v>35.25</v>
      </c>
      <c r="W125" s="456">
        <f>'Quarterly data'!X145</f>
        <v>35.25</v>
      </c>
      <c r="X125" s="456">
        <f>'Quarterly data'!Y145</f>
        <v>35.25</v>
      </c>
      <c r="Y125" s="456">
        <f>'Quarterly data'!Z145</f>
        <v>35.25</v>
      </c>
      <c r="Z125" s="456">
        <f>'Quarterly data'!AA145</f>
        <v>38.75</v>
      </c>
      <c r="AA125" s="456">
        <f>'Quarterly data'!AB145</f>
        <v>38.75</v>
      </c>
      <c r="AB125" s="456">
        <f>'Quarterly data'!AC145</f>
        <v>38.75</v>
      </c>
      <c r="AC125" s="456">
        <f>'Quarterly data'!AD145</f>
        <v>38.75</v>
      </c>
      <c r="AD125" s="456">
        <f>'Quarterly data'!AE145</f>
        <v>44.5</v>
      </c>
      <c r="AE125" s="456">
        <f>'Quarterly data'!AF145</f>
        <v>44.5</v>
      </c>
      <c r="AF125" s="456">
        <f>'Quarterly data'!AG145</f>
        <v>44.5</v>
      </c>
      <c r="AG125" s="456">
        <f>'Quarterly data'!AH145</f>
        <v>44.5</v>
      </c>
      <c r="AH125" s="456">
        <f>'Quarterly data'!AI145</f>
        <v>46.5</v>
      </c>
      <c r="AI125" s="456">
        <f>'Quarterly data'!AJ145</f>
        <v>46.5</v>
      </c>
      <c r="AJ125" s="456">
        <f>'Quarterly data'!AK145</f>
        <v>46.5</v>
      </c>
      <c r="AK125" s="456">
        <f>'Quarterly data'!AL145</f>
        <v>46.5</v>
      </c>
      <c r="AL125" s="456">
        <f>'Quarterly data'!AM145</f>
        <v>52.25</v>
      </c>
      <c r="AM125" s="456">
        <f>'Quarterly data'!AN145</f>
        <v>52.25</v>
      </c>
      <c r="AN125" s="456">
        <f>'Quarterly data'!AO145</f>
        <v>52.25</v>
      </c>
      <c r="AO125" s="456">
        <f>'Quarterly data'!AP145</f>
        <v>52.25</v>
      </c>
      <c r="AP125" s="456">
        <f>'Quarterly data'!AQ145</f>
        <v>56.75</v>
      </c>
      <c r="AQ125" s="456">
        <f>'Quarterly data'!AR145</f>
        <v>56.75</v>
      </c>
      <c r="AR125" s="456">
        <f>'Quarterly data'!AS145</f>
        <v>56.75</v>
      </c>
      <c r="AS125" s="456">
        <f>'Quarterly data'!AT145</f>
        <v>56.75</v>
      </c>
      <c r="AT125" s="456">
        <f>'Quarterly data'!AU145</f>
        <v>77</v>
      </c>
      <c r="AU125" s="456">
        <f>'Quarterly data'!AV145</f>
        <v>88</v>
      </c>
      <c r="AV125" s="456">
        <f>'Quarterly data'!AW145</f>
        <v>108</v>
      </c>
      <c r="AW125" s="456">
        <f>'Quarterly data'!AX145</f>
        <v>110</v>
      </c>
      <c r="AX125" s="456">
        <f>'Quarterly data'!AY145</f>
        <v>84</v>
      </c>
      <c r="AY125" s="456">
        <f>'Quarterly data'!AZ145</f>
        <v>87</v>
      </c>
      <c r="AZ125" s="456">
        <f>'Quarterly data'!BA145</f>
        <v>107</v>
      </c>
      <c r="BA125" s="456">
        <f>'Quarterly data'!BB145</f>
        <v>107</v>
      </c>
      <c r="BB125" s="456">
        <f>'Quarterly data'!BC145</f>
        <v>92</v>
      </c>
      <c r="BC125" s="456">
        <f>'Quarterly data'!BD145</f>
        <v>100</v>
      </c>
      <c r="BD125" s="456">
        <f>'Quarterly data'!BE145</f>
        <v>109</v>
      </c>
      <c r="BE125" s="456">
        <f>'Quarterly data'!BF145</f>
        <v>106</v>
      </c>
      <c r="BF125" s="456">
        <f>'Quarterly data'!BG145</f>
        <v>95</v>
      </c>
      <c r="BG125" s="456">
        <f>'Quarterly data'!BH145</f>
        <v>101</v>
      </c>
      <c r="BH125" s="456">
        <f>'Quarterly data'!BI145</f>
        <v>111</v>
      </c>
      <c r="BI125" s="456">
        <f>'Quarterly data'!BJ145</f>
        <v>112</v>
      </c>
      <c r="BJ125" s="456">
        <f>'Quarterly data'!BK145</f>
        <v>110</v>
      </c>
      <c r="BK125" s="456">
        <f>'Quarterly data'!BL145</f>
        <v>106</v>
      </c>
      <c r="BL125" s="456">
        <f>'Quarterly data'!BM145</f>
        <v>120</v>
      </c>
      <c r="BM125" s="456">
        <f>'Quarterly data'!BN145</f>
        <v>122</v>
      </c>
      <c r="BN125" s="456">
        <f>'Quarterly data'!BO145</f>
        <v>111</v>
      </c>
      <c r="BO125" s="456">
        <f>'Quarterly data'!BP145</f>
        <v>113</v>
      </c>
      <c r="BP125" s="456">
        <f>'Quarterly data'!BQ145</f>
        <v>137</v>
      </c>
      <c r="BQ125" s="456">
        <f>'Quarterly data'!BR145</f>
        <v>135</v>
      </c>
      <c r="BR125" s="456">
        <f>'Quarterly data'!BS145</f>
        <v>121</v>
      </c>
      <c r="BS125" s="456">
        <f>'Quarterly data'!BT145</f>
        <v>122</v>
      </c>
      <c r="BT125" s="456">
        <f>'Quarterly data'!BU145</f>
        <v>141</v>
      </c>
      <c r="BU125" s="456">
        <f>'Quarterly data'!BV145</f>
        <v>141</v>
      </c>
      <c r="BV125" s="456">
        <f>'Quarterly data'!BW145</f>
        <v>132</v>
      </c>
      <c r="BW125" s="456">
        <f>'Quarterly data'!BX145</f>
        <v>135</v>
      </c>
      <c r="BX125" s="456">
        <f>'Quarterly data'!BY145</f>
        <v>144</v>
      </c>
      <c r="BY125" s="456">
        <f>'Quarterly data'!BZ145</f>
        <v>137</v>
      </c>
      <c r="BZ125" s="456">
        <f>'Quarterly data'!CA145</f>
        <v>114</v>
      </c>
      <c r="CA125" s="456">
        <f>'Quarterly data'!CB145</f>
        <v>117</v>
      </c>
      <c r="CB125" s="456">
        <f>'Quarterly data'!CC145</f>
        <v>125</v>
      </c>
      <c r="CC125" s="456">
        <f>'Quarterly data'!CD145</f>
        <v>124</v>
      </c>
      <c r="CD125" s="456">
        <f>'Quarterly data'!CE145</f>
        <v>125</v>
      </c>
      <c r="CE125" s="456">
        <f>'Quarterly data'!CF145</f>
        <v>126</v>
      </c>
      <c r="CF125" s="456">
        <f>'Quarterly data'!CG145</f>
        <v>135</v>
      </c>
      <c r="CG125" s="456">
        <f>'Quarterly data'!CH145</f>
        <v>134</v>
      </c>
      <c r="CH125" s="456">
        <f>'Quarterly data'!CI145</f>
        <v>141</v>
      </c>
      <c r="CI125" s="456">
        <f>'Quarterly data'!CJ145</f>
        <v>141</v>
      </c>
      <c r="CJ125" s="456">
        <f>'Quarterly data'!CK145</f>
        <v>136</v>
      </c>
      <c r="CK125" s="456">
        <f>'Quarterly data'!CL145</f>
        <v>137</v>
      </c>
      <c r="CL125" s="456">
        <f>'Quarterly data'!CM145</f>
        <v>145</v>
      </c>
      <c r="CM125" s="456">
        <f>'Quarterly data'!CN145</f>
        <v>150</v>
      </c>
      <c r="CN125" s="456">
        <f>'Quarterly data'!CO145</f>
        <v>145</v>
      </c>
      <c r="CO125" s="456">
        <f>'Quarterly data'!CP145</f>
        <v>151</v>
      </c>
      <c r="CP125" s="456">
        <f>'Quarterly data'!CQ145</f>
        <v>162</v>
      </c>
      <c r="CQ125" s="456">
        <f>'Quarterly data'!CR145</f>
        <v>170</v>
      </c>
      <c r="CR125" s="456">
        <f>'Quarterly data'!CS145</f>
        <v>166</v>
      </c>
      <c r="CS125" s="456">
        <f>'Quarterly data'!CT145</f>
        <v>173</v>
      </c>
      <c r="CT125" s="456">
        <f>'Quarterly data'!CU145</f>
        <v>173</v>
      </c>
      <c r="CU125" s="456" t="e">
        <f>'Quarterly data'!#REF!</f>
        <v>#REF!</v>
      </c>
      <c r="CV125" s="456" t="e">
        <f>'Quarterly data'!#REF!</f>
        <v>#REF!</v>
      </c>
      <c r="CW125" s="456" t="e">
        <f>'Quarterly data'!#REF!</f>
        <v>#REF!</v>
      </c>
      <c r="CX125" s="456" t="e">
        <f>'Quarterly data'!#REF!</f>
        <v>#REF!</v>
      </c>
      <c r="CY125" s="456" t="e">
        <f>'Quarterly data'!#REF!</f>
        <v>#REF!</v>
      </c>
      <c r="CZ125" s="456" t="e">
        <f>'Quarterly data'!#REF!</f>
        <v>#REF!</v>
      </c>
      <c r="DA125" s="456" t="e">
        <f>'Quarterly data'!#REF!</f>
        <v>#REF!</v>
      </c>
      <c r="DB125" s="456" t="e">
        <f>'Quarterly data'!#REF!</f>
        <v>#REF!</v>
      </c>
      <c r="DC125" s="456" t="e">
        <f>'Quarterly data'!#REF!</f>
        <v>#REF!</v>
      </c>
      <c r="DD125" s="456" t="e">
        <f>'Quarterly data'!#REF!</f>
        <v>#REF!</v>
      </c>
      <c r="DE125" s="456" t="e">
        <f>'Quarterly data'!#REF!</f>
        <v>#REF!</v>
      </c>
      <c r="DF125" s="456" t="e">
        <f>'Quarterly data'!#REF!</f>
        <v>#REF!</v>
      </c>
      <c r="DG125" s="456" t="e">
        <f>'Quarterly data'!#REF!</f>
        <v>#REF!</v>
      </c>
      <c r="DH125" s="456" t="e">
        <f>'Quarterly data'!#REF!</f>
        <v>#REF!</v>
      </c>
      <c r="DI125" s="456" t="e">
        <f>'Quarterly data'!#REF!</f>
        <v>#REF!</v>
      </c>
      <c r="DJ125" s="456" t="e">
        <f>'Quarterly data'!#REF!</f>
        <v>#REF!</v>
      </c>
      <c r="DK125" s="456" t="e">
        <f>'Quarterly data'!#REF!</f>
        <v>#REF!</v>
      </c>
      <c r="DL125" s="456" t="e">
        <f>'Quarterly data'!#REF!</f>
        <v>#REF!</v>
      </c>
      <c r="DM125" s="456" t="e">
        <f>'Quarterly data'!#REF!</f>
        <v>#REF!</v>
      </c>
      <c r="DN125" s="456" t="e">
        <f>'Quarterly data'!#REF!</f>
        <v>#REF!</v>
      </c>
    </row>
    <row r="126" spans="1:178" ht="14.4">
      <c r="A126" s="461" t="s">
        <v>32</v>
      </c>
      <c r="B126" s="457">
        <f>'Quarterly data'!C146</f>
        <v>0</v>
      </c>
      <c r="C126" s="457">
        <f>'Quarterly data'!D146</f>
        <v>0</v>
      </c>
      <c r="D126" s="457">
        <f>'Quarterly data'!E146</f>
        <v>0</v>
      </c>
      <c r="E126" s="457">
        <f>'Quarterly data'!F146</f>
        <v>0</v>
      </c>
      <c r="F126" s="457">
        <f>'Quarterly data'!G146</f>
        <v>0</v>
      </c>
      <c r="G126" s="457">
        <f>'Quarterly data'!H146</f>
        <v>0</v>
      </c>
      <c r="H126" s="457">
        <f>'Quarterly data'!I146</f>
        <v>0</v>
      </c>
      <c r="I126" s="457">
        <f>'Quarterly data'!J146</f>
        <v>0</v>
      </c>
      <c r="J126" s="457">
        <f>'Quarterly data'!K146</f>
        <v>0</v>
      </c>
      <c r="K126" s="457">
        <f>'Quarterly data'!L146</f>
        <v>0</v>
      </c>
      <c r="L126" s="457">
        <f>'Quarterly data'!M146</f>
        <v>0</v>
      </c>
      <c r="M126" s="457">
        <f>'Quarterly data'!N146</f>
        <v>0</v>
      </c>
      <c r="N126" s="457">
        <f>'Quarterly data'!O146</f>
        <v>0</v>
      </c>
      <c r="O126" s="457">
        <f>'Quarterly data'!P146</f>
        <v>0</v>
      </c>
      <c r="P126" s="457">
        <f>'Quarterly data'!Q146</f>
        <v>0</v>
      </c>
      <c r="Q126" s="457">
        <f>'Quarterly data'!R146</f>
        <v>0</v>
      </c>
      <c r="R126" s="457">
        <f>'Quarterly data'!S146</f>
        <v>18.75</v>
      </c>
      <c r="S126" s="457">
        <f>'Quarterly data'!T146</f>
        <v>18.75</v>
      </c>
      <c r="T126" s="457">
        <f>'Quarterly data'!U146</f>
        <v>18.75</v>
      </c>
      <c r="U126" s="457">
        <f>'Quarterly data'!V146</f>
        <v>18.75</v>
      </c>
      <c r="V126" s="457">
        <f>'Quarterly data'!W146</f>
        <v>19.25</v>
      </c>
      <c r="W126" s="457">
        <f>'Quarterly data'!X146</f>
        <v>19.25</v>
      </c>
      <c r="X126" s="457">
        <f>'Quarterly data'!Y146</f>
        <v>19.25</v>
      </c>
      <c r="Y126" s="457">
        <f>'Quarterly data'!Z146</f>
        <v>19.25</v>
      </c>
      <c r="Z126" s="457">
        <f>'Quarterly data'!AA146</f>
        <v>21.25</v>
      </c>
      <c r="AA126" s="457">
        <f>'Quarterly data'!AB146</f>
        <v>21.25</v>
      </c>
      <c r="AB126" s="457">
        <f>'Quarterly data'!AC146</f>
        <v>21.25</v>
      </c>
      <c r="AC126" s="457">
        <f>'Quarterly data'!AD146</f>
        <v>21.25</v>
      </c>
      <c r="AD126" s="457">
        <f>'Quarterly data'!AE146</f>
        <v>21.75</v>
      </c>
      <c r="AE126" s="457">
        <f>'Quarterly data'!AF146</f>
        <v>21.75</v>
      </c>
      <c r="AF126" s="457">
        <f>'Quarterly data'!AG146</f>
        <v>21.75</v>
      </c>
      <c r="AG126" s="457">
        <f>'Quarterly data'!AH146</f>
        <v>21.75</v>
      </c>
      <c r="AH126" s="457">
        <f>'Quarterly data'!AI146</f>
        <v>23.75</v>
      </c>
      <c r="AI126" s="457">
        <f>'Quarterly data'!AJ146</f>
        <v>23.75</v>
      </c>
      <c r="AJ126" s="457">
        <f>'Quarterly data'!AK146</f>
        <v>23.75</v>
      </c>
      <c r="AK126" s="457">
        <f>'Quarterly data'!AL146</f>
        <v>23.75</v>
      </c>
      <c r="AL126" s="457">
        <f>'Quarterly data'!AM146</f>
        <v>28.5</v>
      </c>
      <c r="AM126" s="457">
        <f>'Quarterly data'!AN146</f>
        <v>28.5</v>
      </c>
      <c r="AN126" s="457">
        <f>'Quarterly data'!AO146</f>
        <v>28.5</v>
      </c>
      <c r="AO126" s="457">
        <f>'Quarterly data'!AP146</f>
        <v>28.5</v>
      </c>
      <c r="AP126" s="457">
        <f>'Quarterly data'!AQ146</f>
        <v>31</v>
      </c>
      <c r="AQ126" s="457">
        <f>'Quarterly data'!AR146</f>
        <v>31</v>
      </c>
      <c r="AR126" s="457">
        <f>'Quarterly data'!AS146</f>
        <v>31</v>
      </c>
      <c r="AS126" s="457">
        <f>'Quarterly data'!AT146</f>
        <v>31</v>
      </c>
      <c r="AT126" s="457">
        <f>'Quarterly data'!AU146</f>
        <v>34</v>
      </c>
      <c r="AU126" s="457">
        <f>'Quarterly data'!AV146</f>
        <v>38</v>
      </c>
      <c r="AV126" s="457">
        <f>'Quarterly data'!AW146</f>
        <v>38</v>
      </c>
      <c r="AW126" s="457">
        <f>'Quarterly data'!AX146</f>
        <v>41</v>
      </c>
      <c r="AX126" s="457">
        <f>'Quarterly data'!AY146</f>
        <v>44</v>
      </c>
      <c r="AY126" s="457">
        <f>'Quarterly data'!AZ146</f>
        <v>41</v>
      </c>
      <c r="AZ126" s="457">
        <f>'Quarterly data'!BA146</f>
        <v>43</v>
      </c>
      <c r="BA126" s="457">
        <f>'Quarterly data'!BB146</f>
        <v>46</v>
      </c>
      <c r="BB126" s="457">
        <f>'Quarterly data'!BC146</f>
        <v>50</v>
      </c>
      <c r="BC126" s="457">
        <f>'Quarterly data'!BD146</f>
        <v>53</v>
      </c>
      <c r="BD126" s="457">
        <f>'Quarterly data'!BE146</f>
        <v>58</v>
      </c>
      <c r="BE126" s="457">
        <f>'Quarterly data'!BF146</f>
        <v>60</v>
      </c>
      <c r="BF126" s="457">
        <f>'Quarterly data'!BG146</f>
        <v>63</v>
      </c>
      <c r="BG126" s="457">
        <f>'Quarterly data'!BH146</f>
        <v>53</v>
      </c>
      <c r="BH126" s="457">
        <f>'Quarterly data'!BI146</f>
        <v>50</v>
      </c>
      <c r="BI126" s="457">
        <f>'Quarterly data'!BJ146</f>
        <v>58</v>
      </c>
      <c r="BJ126" s="457">
        <f>'Quarterly data'!BK146</f>
        <v>66</v>
      </c>
      <c r="BK126" s="457">
        <f>'Quarterly data'!BL146</f>
        <v>55</v>
      </c>
      <c r="BL126" s="457">
        <f>'Quarterly data'!BM146</f>
        <v>56</v>
      </c>
      <c r="BM126" s="457">
        <f>'Quarterly data'!BN146</f>
        <v>67</v>
      </c>
      <c r="BN126" s="457">
        <f>'Quarterly data'!BO146</f>
        <v>81</v>
      </c>
      <c r="BO126" s="457">
        <f>'Quarterly data'!BP146</f>
        <v>66</v>
      </c>
      <c r="BP126" s="457">
        <f>'Quarterly data'!BQ146</f>
        <v>70</v>
      </c>
      <c r="BQ126" s="457">
        <f>'Quarterly data'!BR146</f>
        <v>85</v>
      </c>
      <c r="BR126" s="457">
        <f>'Quarterly data'!BS146</f>
        <v>81</v>
      </c>
      <c r="BS126" s="457">
        <f>'Quarterly data'!BT146</f>
        <v>76</v>
      </c>
      <c r="BT126" s="457">
        <f>'Quarterly data'!BU146</f>
        <v>86</v>
      </c>
      <c r="BU126" s="457">
        <f>'Quarterly data'!BV146</f>
        <v>102</v>
      </c>
      <c r="BV126" s="457">
        <f>'Quarterly data'!BW146</f>
        <v>96</v>
      </c>
      <c r="BW126" s="457">
        <f>'Quarterly data'!BX146</f>
        <v>92</v>
      </c>
      <c r="BX126" s="457">
        <f>'Quarterly data'!BY146</f>
        <v>94</v>
      </c>
      <c r="BY126" s="457">
        <f>'Quarterly data'!BZ146</f>
        <v>100</v>
      </c>
      <c r="BZ126" s="457">
        <f>'Quarterly data'!CA146</f>
        <v>104</v>
      </c>
      <c r="CA126" s="457">
        <f>'Quarterly data'!CB146</f>
        <v>103</v>
      </c>
      <c r="CB126" s="457">
        <f>'Quarterly data'!CC146</f>
        <v>106</v>
      </c>
      <c r="CC126" s="457">
        <f>'Quarterly data'!CD146</f>
        <v>108</v>
      </c>
      <c r="CD126" s="457">
        <f>'Quarterly data'!CE146</f>
        <v>111</v>
      </c>
      <c r="CE126" s="457">
        <f>'Quarterly data'!CF146</f>
        <v>116</v>
      </c>
      <c r="CF126" s="457">
        <f>'Quarterly data'!CG146</f>
        <v>124</v>
      </c>
      <c r="CG126" s="457">
        <f>'Quarterly data'!CH146</f>
        <v>134</v>
      </c>
      <c r="CH126" s="457">
        <f>'Quarterly data'!CI146</f>
        <v>134</v>
      </c>
      <c r="CI126" s="457">
        <f>'Quarterly data'!CJ146</f>
        <v>126</v>
      </c>
      <c r="CJ126" s="457">
        <f>'Quarterly data'!CK146</f>
        <v>122</v>
      </c>
      <c r="CK126" s="457">
        <f>'Quarterly data'!CL146</f>
        <v>127</v>
      </c>
      <c r="CL126" s="457">
        <f>'Quarterly data'!CM146</f>
        <v>115</v>
      </c>
      <c r="CM126" s="457">
        <f>'Quarterly data'!CN146</f>
        <v>110</v>
      </c>
      <c r="CN126" s="457">
        <f>'Quarterly data'!CO146</f>
        <v>116</v>
      </c>
      <c r="CO126" s="457">
        <f>'Quarterly data'!CP146</f>
        <v>117</v>
      </c>
      <c r="CP126" s="457">
        <f>'Quarterly data'!CQ146</f>
        <v>110</v>
      </c>
      <c r="CQ126" s="457">
        <f>'Quarterly data'!CR146</f>
        <v>112</v>
      </c>
      <c r="CR126" s="457">
        <f>'Quarterly data'!CS146</f>
        <v>125</v>
      </c>
      <c r="CS126" s="457">
        <f>'Quarterly data'!CT146</f>
        <v>134</v>
      </c>
      <c r="CT126" s="457">
        <f>'Quarterly data'!CU146</f>
        <v>141</v>
      </c>
      <c r="CU126" s="457" t="e">
        <f>'Quarterly data'!#REF!</f>
        <v>#REF!</v>
      </c>
      <c r="CV126" s="457" t="e">
        <f>'Quarterly data'!#REF!</f>
        <v>#REF!</v>
      </c>
      <c r="CW126" s="457" t="e">
        <f>'Quarterly data'!#REF!</f>
        <v>#REF!</v>
      </c>
      <c r="CX126" s="457" t="e">
        <f>'Quarterly data'!#REF!</f>
        <v>#REF!</v>
      </c>
      <c r="CY126" s="457" t="e">
        <f>'Quarterly data'!#REF!</f>
        <v>#REF!</v>
      </c>
      <c r="CZ126" s="457" t="e">
        <f>'Quarterly data'!#REF!</f>
        <v>#REF!</v>
      </c>
      <c r="DA126" s="457" t="e">
        <f>'Quarterly data'!#REF!</f>
        <v>#REF!</v>
      </c>
      <c r="DB126" s="457" t="e">
        <f>'Quarterly data'!#REF!</f>
        <v>#REF!</v>
      </c>
      <c r="DC126" s="457" t="e">
        <f>'Quarterly data'!#REF!</f>
        <v>#REF!</v>
      </c>
      <c r="DD126" s="457" t="e">
        <f>'Quarterly data'!#REF!</f>
        <v>#REF!</v>
      </c>
      <c r="DE126" s="457" t="e">
        <f>'Quarterly data'!#REF!</f>
        <v>#REF!</v>
      </c>
      <c r="DF126" s="457" t="e">
        <f>'Quarterly data'!#REF!</f>
        <v>#REF!</v>
      </c>
      <c r="DG126" s="457" t="e">
        <f>'Quarterly data'!#REF!</f>
        <v>#REF!</v>
      </c>
      <c r="DH126" s="457" t="e">
        <f>'Quarterly data'!#REF!</f>
        <v>#REF!</v>
      </c>
      <c r="DI126" s="457" t="e">
        <f>'Quarterly data'!#REF!</f>
        <v>#REF!</v>
      </c>
      <c r="DJ126" s="457" t="e">
        <f>'Quarterly data'!#REF!</f>
        <v>#REF!</v>
      </c>
      <c r="DK126" s="457" t="e">
        <f>'Quarterly data'!#REF!</f>
        <v>#REF!</v>
      </c>
      <c r="DL126" s="457" t="e">
        <f>'Quarterly data'!#REF!</f>
        <v>#REF!</v>
      </c>
      <c r="DM126" s="457" t="e">
        <f>'Quarterly data'!#REF!</f>
        <v>#REF!</v>
      </c>
      <c r="DN126" s="457" t="e">
        <f>'Quarterly data'!#REF!</f>
        <v>#REF!</v>
      </c>
    </row>
    <row r="127" spans="1:178">
      <c r="A127" s="458" t="s">
        <v>33</v>
      </c>
      <c r="B127" s="454">
        <f>'Quarterly data'!C147</f>
        <v>0</v>
      </c>
      <c r="C127" s="454">
        <f>'Quarterly data'!D147</f>
        <v>0</v>
      </c>
      <c r="D127" s="454">
        <f>'Quarterly data'!E147</f>
        <v>0</v>
      </c>
      <c r="E127" s="454">
        <f>'Quarterly data'!F147</f>
        <v>0</v>
      </c>
      <c r="F127" s="454">
        <f>'Quarterly data'!G147</f>
        <v>0</v>
      </c>
      <c r="G127" s="454">
        <f>'Quarterly data'!H147</f>
        <v>0</v>
      </c>
      <c r="H127" s="454">
        <f>'Quarterly data'!I147</f>
        <v>0</v>
      </c>
      <c r="I127" s="454">
        <f>'Quarterly data'!J147</f>
        <v>0</v>
      </c>
      <c r="J127" s="454">
        <f>'Quarterly data'!K147</f>
        <v>0</v>
      </c>
      <c r="K127" s="454">
        <f>'Quarterly data'!L147</f>
        <v>0</v>
      </c>
      <c r="L127" s="454">
        <f>'Quarterly data'!M147</f>
        <v>0</v>
      </c>
      <c r="M127" s="454">
        <f>'Quarterly data'!N147</f>
        <v>0</v>
      </c>
      <c r="N127" s="454">
        <f>'Quarterly data'!O147</f>
        <v>0</v>
      </c>
      <c r="O127" s="454">
        <f>'Quarterly data'!P147</f>
        <v>0</v>
      </c>
      <c r="P127" s="454">
        <f>'Quarterly data'!Q147</f>
        <v>0</v>
      </c>
      <c r="Q127" s="454">
        <f>'Quarterly data'!R147</f>
        <v>0</v>
      </c>
      <c r="R127" s="454">
        <f>'Quarterly data'!S147</f>
        <v>161.5</v>
      </c>
      <c r="S127" s="454">
        <f>'Quarterly data'!T147</f>
        <v>161.5</v>
      </c>
      <c r="T127" s="454">
        <f>'Quarterly data'!U147</f>
        <v>161.5</v>
      </c>
      <c r="U127" s="454">
        <f>'Quarterly data'!V147</f>
        <v>161.5</v>
      </c>
      <c r="V127" s="454">
        <f>'Quarterly data'!W147</f>
        <v>180</v>
      </c>
      <c r="W127" s="454">
        <f>'Quarterly data'!X147</f>
        <v>180</v>
      </c>
      <c r="X127" s="454">
        <f>'Quarterly data'!Y147</f>
        <v>180</v>
      </c>
      <c r="Y127" s="454">
        <f>'Quarterly data'!Z147</f>
        <v>180</v>
      </c>
      <c r="Z127" s="454">
        <f>'Quarterly data'!AA147</f>
        <v>192.25</v>
      </c>
      <c r="AA127" s="454">
        <f>'Quarterly data'!AB147</f>
        <v>192.25</v>
      </c>
      <c r="AB127" s="454">
        <f>'Quarterly data'!AC147</f>
        <v>192.25</v>
      </c>
      <c r="AC127" s="454">
        <f>'Quarterly data'!AD147</f>
        <v>192.25</v>
      </c>
      <c r="AD127" s="454">
        <f>'Quarterly data'!AE147</f>
        <v>214.5</v>
      </c>
      <c r="AE127" s="454">
        <f>'Quarterly data'!AF147</f>
        <v>214.5</v>
      </c>
      <c r="AF127" s="454">
        <f>'Quarterly data'!AG147</f>
        <v>214.5</v>
      </c>
      <c r="AG127" s="454">
        <f>'Quarterly data'!AH147</f>
        <v>214.5</v>
      </c>
      <c r="AH127" s="454">
        <f>'Quarterly data'!AI147</f>
        <v>229.5</v>
      </c>
      <c r="AI127" s="454">
        <f>'Quarterly data'!AJ147</f>
        <v>229.5</v>
      </c>
      <c r="AJ127" s="454">
        <f>'Quarterly data'!AK147</f>
        <v>229.5</v>
      </c>
      <c r="AK127" s="454">
        <f>'Quarterly data'!AL147</f>
        <v>229.5</v>
      </c>
      <c r="AL127" s="454">
        <f>'Quarterly data'!AM147</f>
        <v>253</v>
      </c>
      <c r="AM127" s="454">
        <f>'Quarterly data'!AN147</f>
        <v>253</v>
      </c>
      <c r="AN127" s="454">
        <f>'Quarterly data'!AO147</f>
        <v>253</v>
      </c>
      <c r="AO127" s="454">
        <f>'Quarterly data'!AP147</f>
        <v>253</v>
      </c>
      <c r="AP127" s="454">
        <f>'Quarterly data'!AQ147</f>
        <v>283</v>
      </c>
      <c r="AQ127" s="454">
        <f>'Quarterly data'!AR147</f>
        <v>283</v>
      </c>
      <c r="AR127" s="454">
        <f>'Quarterly data'!AS147</f>
        <v>283</v>
      </c>
      <c r="AS127" s="454">
        <f>'Quarterly data'!AT147</f>
        <v>283</v>
      </c>
      <c r="AT127" s="454">
        <f>'Quarterly data'!AU147</f>
        <v>327</v>
      </c>
      <c r="AU127" s="454">
        <f>'Quarterly data'!AV147</f>
        <v>373</v>
      </c>
      <c r="AV127" s="454">
        <f>'Quarterly data'!AW147</f>
        <v>387</v>
      </c>
      <c r="AW127" s="454">
        <f>'Quarterly data'!AX147</f>
        <v>380</v>
      </c>
      <c r="AX127" s="454">
        <f>'Quarterly data'!AY147</f>
        <v>379</v>
      </c>
      <c r="AY127" s="454">
        <f>'Quarterly data'!AZ147</f>
        <v>409</v>
      </c>
      <c r="AZ127" s="454">
        <f>'Quarterly data'!BA147</f>
        <v>419</v>
      </c>
      <c r="BA127" s="454">
        <f>'Quarterly data'!BB147</f>
        <v>438</v>
      </c>
      <c r="BB127" s="454">
        <f>'Quarterly data'!BC147</f>
        <v>419</v>
      </c>
      <c r="BC127" s="454">
        <f>'Quarterly data'!BD147</f>
        <v>469</v>
      </c>
      <c r="BD127" s="454">
        <f>'Quarterly data'!BE147</f>
        <v>483</v>
      </c>
      <c r="BE127" s="454">
        <f>'Quarterly data'!BF147</f>
        <v>500</v>
      </c>
      <c r="BF127" s="454">
        <f>'Quarterly data'!BG147</f>
        <v>491</v>
      </c>
      <c r="BG127" s="454">
        <f>'Quarterly data'!BH147</f>
        <v>489</v>
      </c>
      <c r="BH127" s="454">
        <f>'Quarterly data'!BI147</f>
        <v>500</v>
      </c>
      <c r="BI127" s="454">
        <f>'Quarterly data'!BJ147</f>
        <v>510</v>
      </c>
      <c r="BJ127" s="454">
        <f>'Quarterly data'!BK147</f>
        <v>519</v>
      </c>
      <c r="BK127" s="454">
        <f>'Quarterly data'!BL147</f>
        <v>529</v>
      </c>
      <c r="BL127" s="454">
        <f>'Quarterly data'!BM147</f>
        <v>547</v>
      </c>
      <c r="BM127" s="454">
        <f>'Quarterly data'!BN147</f>
        <v>578</v>
      </c>
      <c r="BN127" s="454">
        <f>'Quarterly data'!BO147</f>
        <v>565</v>
      </c>
      <c r="BO127" s="454">
        <f>'Quarterly data'!BP147</f>
        <v>557</v>
      </c>
      <c r="BP127" s="454">
        <f>'Quarterly data'!BQ147</f>
        <v>609</v>
      </c>
      <c r="BQ127" s="454">
        <f>'Quarterly data'!BR147</f>
        <v>614</v>
      </c>
      <c r="BR127" s="454">
        <f>'Quarterly data'!BS147</f>
        <v>635</v>
      </c>
      <c r="BS127" s="454">
        <f>'Quarterly data'!BT147</f>
        <v>641</v>
      </c>
      <c r="BT127" s="454">
        <f>'Quarterly data'!BU147</f>
        <v>668</v>
      </c>
      <c r="BU127" s="454">
        <f>'Quarterly data'!BV147</f>
        <v>673</v>
      </c>
      <c r="BV127" s="454">
        <f>'Quarterly data'!BW147</f>
        <v>660</v>
      </c>
      <c r="BW127" s="454">
        <f>'Quarterly data'!BX147</f>
        <v>685</v>
      </c>
      <c r="BX127" s="454">
        <f>'Quarterly data'!BY147</f>
        <v>686</v>
      </c>
      <c r="BY127" s="454">
        <f>'Quarterly data'!BZ147</f>
        <v>724</v>
      </c>
      <c r="BZ127" s="454">
        <f>'Quarterly data'!CA147</f>
        <v>712</v>
      </c>
      <c r="CA127" s="454">
        <f>'Quarterly data'!CB147</f>
        <v>726</v>
      </c>
      <c r="CB127" s="454">
        <f>'Quarterly data'!CC147</f>
        <v>749</v>
      </c>
      <c r="CC127" s="454">
        <f>'Quarterly data'!CD147</f>
        <v>761</v>
      </c>
      <c r="CD127" s="454">
        <f>'Quarterly data'!CE147</f>
        <v>785</v>
      </c>
      <c r="CE127" s="454">
        <f>'Quarterly data'!CF147</f>
        <v>803</v>
      </c>
      <c r="CF127" s="454">
        <f>'Quarterly data'!CG147</f>
        <v>824</v>
      </c>
      <c r="CG127" s="454">
        <f>'Quarterly data'!CH147</f>
        <v>841</v>
      </c>
      <c r="CH127" s="454">
        <f>'Quarterly data'!CI147</f>
        <v>859</v>
      </c>
      <c r="CI127" s="454">
        <f>'Quarterly data'!CJ147</f>
        <v>875</v>
      </c>
      <c r="CJ127" s="454">
        <f>'Quarterly data'!CK147</f>
        <v>873</v>
      </c>
      <c r="CK127" s="454">
        <f>'Quarterly data'!CL147</f>
        <v>880</v>
      </c>
      <c r="CL127" s="454">
        <f>'Quarterly data'!CM147</f>
        <v>879</v>
      </c>
      <c r="CM127" s="454">
        <f>'Quarterly data'!CN147</f>
        <v>911</v>
      </c>
      <c r="CN127" s="454">
        <f>'Quarterly data'!CO147</f>
        <v>952</v>
      </c>
      <c r="CO127" s="454">
        <f>'Quarterly data'!CP147</f>
        <v>942</v>
      </c>
      <c r="CP127" s="454">
        <f>'Quarterly data'!CQ147</f>
        <v>986</v>
      </c>
      <c r="CQ127" s="454">
        <f>'Quarterly data'!CR147</f>
        <v>984</v>
      </c>
      <c r="CR127" s="454">
        <f>'Quarterly data'!CS147</f>
        <v>1023</v>
      </c>
      <c r="CS127" s="454">
        <f>'Quarterly data'!CT147</f>
        <v>1050</v>
      </c>
      <c r="CT127" s="454">
        <f>'Quarterly data'!CU147</f>
        <v>1025</v>
      </c>
      <c r="CU127" s="454" t="e">
        <f>'Quarterly data'!#REF!</f>
        <v>#REF!</v>
      </c>
      <c r="CV127" s="454" t="e">
        <f>'Quarterly data'!#REF!</f>
        <v>#REF!</v>
      </c>
      <c r="CW127" s="454" t="e">
        <f>'Quarterly data'!#REF!</f>
        <v>#REF!</v>
      </c>
      <c r="CX127" s="454" t="e">
        <f>'Quarterly data'!#REF!</f>
        <v>#REF!</v>
      </c>
      <c r="CY127" s="454" t="e">
        <f>'Quarterly data'!#REF!</f>
        <v>#REF!</v>
      </c>
      <c r="CZ127" s="454" t="e">
        <f>'Quarterly data'!#REF!</f>
        <v>#REF!</v>
      </c>
      <c r="DA127" s="454" t="e">
        <f>'Quarterly data'!#REF!</f>
        <v>#REF!</v>
      </c>
      <c r="DB127" s="454" t="e">
        <f>'Quarterly data'!#REF!</f>
        <v>#REF!</v>
      </c>
      <c r="DC127" s="454" t="e">
        <f>'Quarterly data'!#REF!</f>
        <v>#REF!</v>
      </c>
      <c r="DD127" s="454" t="e">
        <f>'Quarterly data'!#REF!</f>
        <v>#REF!</v>
      </c>
      <c r="DE127" s="454" t="e">
        <f>'Quarterly data'!#REF!</f>
        <v>#REF!</v>
      </c>
      <c r="DF127" s="454" t="e">
        <f>'Quarterly data'!#REF!</f>
        <v>#REF!</v>
      </c>
      <c r="DG127" s="454" t="e">
        <f>'Quarterly data'!#REF!</f>
        <v>#REF!</v>
      </c>
      <c r="DH127" s="454" t="e">
        <f>'Quarterly data'!#REF!</f>
        <v>#REF!</v>
      </c>
      <c r="DI127" s="454" t="e">
        <f>'Quarterly data'!#REF!</f>
        <v>#REF!</v>
      </c>
      <c r="DJ127" s="454" t="e">
        <f>'Quarterly data'!#REF!</f>
        <v>#REF!</v>
      </c>
      <c r="DK127" s="454" t="e">
        <f>'Quarterly data'!#REF!</f>
        <v>#REF!</v>
      </c>
      <c r="DL127" s="454" t="e">
        <f>'Quarterly data'!#REF!</f>
        <v>#REF!</v>
      </c>
      <c r="DM127" s="454" t="e">
        <f>'Quarterly data'!#REF!</f>
        <v>#REF!</v>
      </c>
      <c r="DN127" s="454" t="e">
        <f>'Quarterly data'!#REF!</f>
        <v>#REF!</v>
      </c>
    </row>
    <row r="128" spans="1:178" ht="14.4">
      <c r="A128" s="461" t="s">
        <v>35</v>
      </c>
      <c r="B128" s="457">
        <f>'Quarterly data'!C148</f>
        <v>0</v>
      </c>
      <c r="C128" s="457">
        <f>'Quarterly data'!D148</f>
        <v>0</v>
      </c>
      <c r="D128" s="457">
        <f>'Quarterly data'!E148</f>
        <v>0</v>
      </c>
      <c r="E128" s="457">
        <f>'Quarterly data'!F148</f>
        <v>0</v>
      </c>
      <c r="F128" s="457">
        <f>'Quarterly data'!G148</f>
        <v>0</v>
      </c>
      <c r="G128" s="457">
        <f>'Quarterly data'!H148</f>
        <v>0</v>
      </c>
      <c r="H128" s="457">
        <f>'Quarterly data'!I148</f>
        <v>0</v>
      </c>
      <c r="I128" s="457">
        <f>'Quarterly data'!J148</f>
        <v>0</v>
      </c>
      <c r="J128" s="457">
        <f>'Quarterly data'!K148</f>
        <v>0</v>
      </c>
      <c r="K128" s="457">
        <f>'Quarterly data'!L148</f>
        <v>0</v>
      </c>
      <c r="L128" s="457">
        <f>'Quarterly data'!M148</f>
        <v>0</v>
      </c>
      <c r="M128" s="457">
        <f>'Quarterly data'!N148</f>
        <v>0</v>
      </c>
      <c r="N128" s="457">
        <f>'Quarterly data'!O148</f>
        <v>0</v>
      </c>
      <c r="O128" s="457">
        <f>'Quarterly data'!P148</f>
        <v>0</v>
      </c>
      <c r="P128" s="457">
        <f>'Quarterly data'!Q148</f>
        <v>0</v>
      </c>
      <c r="Q128" s="457">
        <f>'Quarterly data'!R148</f>
        <v>0</v>
      </c>
      <c r="R128" s="457">
        <f>'Quarterly data'!S148</f>
        <v>22.25</v>
      </c>
      <c r="S128" s="457">
        <f>'Quarterly data'!T148</f>
        <v>22.25</v>
      </c>
      <c r="T128" s="457">
        <f>'Quarterly data'!U148</f>
        <v>22.25</v>
      </c>
      <c r="U128" s="457">
        <f>'Quarterly data'!V148</f>
        <v>22.25</v>
      </c>
      <c r="V128" s="457">
        <f>'Quarterly data'!W148</f>
        <v>23.5</v>
      </c>
      <c r="W128" s="457">
        <f>'Quarterly data'!X148</f>
        <v>23.5</v>
      </c>
      <c r="X128" s="457">
        <f>'Quarterly data'!Y148</f>
        <v>23.5</v>
      </c>
      <c r="Y128" s="457">
        <f>'Quarterly data'!Z148</f>
        <v>23.5</v>
      </c>
      <c r="Z128" s="457">
        <f>'Quarterly data'!AA148</f>
        <v>24.5</v>
      </c>
      <c r="AA128" s="457">
        <f>'Quarterly data'!AB148</f>
        <v>24.5</v>
      </c>
      <c r="AB128" s="457">
        <f>'Quarterly data'!AC148</f>
        <v>24.5</v>
      </c>
      <c r="AC128" s="457">
        <f>'Quarterly data'!AD148</f>
        <v>24.5</v>
      </c>
      <c r="AD128" s="457">
        <f>'Quarterly data'!AE148</f>
        <v>24.5</v>
      </c>
      <c r="AE128" s="457">
        <f>'Quarterly data'!AF148</f>
        <v>24.5</v>
      </c>
      <c r="AF128" s="457">
        <f>'Quarterly data'!AG148</f>
        <v>24.5</v>
      </c>
      <c r="AG128" s="457">
        <f>'Quarterly data'!AH148</f>
        <v>24.5</v>
      </c>
      <c r="AH128" s="457">
        <f>'Quarterly data'!AI148</f>
        <v>26</v>
      </c>
      <c r="AI128" s="457">
        <f>'Quarterly data'!AJ148</f>
        <v>26</v>
      </c>
      <c r="AJ128" s="457">
        <f>'Quarterly data'!AK148</f>
        <v>26</v>
      </c>
      <c r="AK128" s="457">
        <f>'Quarterly data'!AL148</f>
        <v>26</v>
      </c>
      <c r="AL128" s="457">
        <f>'Quarterly data'!AM148</f>
        <v>26</v>
      </c>
      <c r="AM128" s="457">
        <f>'Quarterly data'!AN148</f>
        <v>26</v>
      </c>
      <c r="AN128" s="457">
        <f>'Quarterly data'!AO148</f>
        <v>26</v>
      </c>
      <c r="AO128" s="457">
        <f>'Quarterly data'!AP148</f>
        <v>26</v>
      </c>
      <c r="AP128" s="457">
        <f>'Quarterly data'!AQ148</f>
        <v>26.75</v>
      </c>
      <c r="AQ128" s="457">
        <f>'Quarterly data'!AR148</f>
        <v>26.75</v>
      </c>
      <c r="AR128" s="457">
        <f>'Quarterly data'!AS148</f>
        <v>26.75</v>
      </c>
      <c r="AS128" s="457">
        <f>'Quarterly data'!AT148</f>
        <v>26.75</v>
      </c>
      <c r="AT128" s="457">
        <f>'Quarterly data'!AU148</f>
        <v>37</v>
      </c>
      <c r="AU128" s="457">
        <f>'Quarterly data'!AV148</f>
        <v>42</v>
      </c>
      <c r="AV128" s="457">
        <f>'Quarterly data'!AW148</f>
        <v>44</v>
      </c>
      <c r="AW128" s="457">
        <f>'Quarterly data'!AX148</f>
        <v>44</v>
      </c>
      <c r="AX128" s="457">
        <f>'Quarterly data'!AY148</f>
        <v>45</v>
      </c>
      <c r="AY128" s="457">
        <f>'Quarterly data'!AZ148</f>
        <v>44</v>
      </c>
      <c r="AZ128" s="457">
        <f>'Quarterly data'!BA148</f>
        <v>43</v>
      </c>
      <c r="BA128" s="457">
        <f>'Quarterly data'!BB148</f>
        <v>44</v>
      </c>
      <c r="BB128" s="457">
        <f>'Quarterly data'!BC148</f>
        <v>46</v>
      </c>
      <c r="BC128" s="457">
        <f>'Quarterly data'!BD148</f>
        <v>46</v>
      </c>
      <c r="BD128" s="457">
        <f>'Quarterly data'!BE148</f>
        <v>48</v>
      </c>
      <c r="BE128" s="457">
        <f>'Quarterly data'!BF148</f>
        <v>47</v>
      </c>
      <c r="BF128" s="457">
        <f>'Quarterly data'!BG148</f>
        <v>50</v>
      </c>
      <c r="BG128" s="457">
        <f>'Quarterly data'!BH148</f>
        <v>50</v>
      </c>
      <c r="BH128" s="457">
        <f>'Quarterly data'!BI148</f>
        <v>50</v>
      </c>
      <c r="BI128" s="457">
        <f>'Quarterly data'!BJ148</f>
        <v>49</v>
      </c>
      <c r="BJ128" s="457">
        <f>'Quarterly data'!BK148</f>
        <v>52</v>
      </c>
      <c r="BK128" s="457">
        <f>'Quarterly data'!BL148</f>
        <v>58</v>
      </c>
      <c r="BL128" s="457">
        <f>'Quarterly data'!BM148</f>
        <v>57</v>
      </c>
      <c r="BM128" s="457">
        <f>'Quarterly data'!BN148</f>
        <v>61</v>
      </c>
      <c r="BN128" s="457">
        <f>'Quarterly data'!BO148</f>
        <v>55</v>
      </c>
      <c r="BO128" s="457">
        <f>'Quarterly data'!BP148</f>
        <v>55</v>
      </c>
      <c r="BP128" s="457">
        <f>'Quarterly data'!BQ148</f>
        <v>74</v>
      </c>
      <c r="BQ128" s="457">
        <f>'Quarterly data'!BR148</f>
        <v>78</v>
      </c>
      <c r="BR128" s="457">
        <f>'Quarterly data'!BS148</f>
        <v>78</v>
      </c>
      <c r="BS128" s="457">
        <f>'Quarterly data'!BT148</f>
        <v>69</v>
      </c>
      <c r="BT128" s="457">
        <f>'Quarterly data'!BU148</f>
        <v>82</v>
      </c>
      <c r="BU128" s="457">
        <f>'Quarterly data'!BV148</f>
        <v>89</v>
      </c>
      <c r="BV128" s="457">
        <f>'Quarterly data'!BW148</f>
        <v>84</v>
      </c>
      <c r="BW128" s="457">
        <f>'Quarterly data'!BX148</f>
        <v>82</v>
      </c>
      <c r="BX128" s="457">
        <f>'Quarterly data'!BY148</f>
        <v>87</v>
      </c>
      <c r="BY128" s="457">
        <f>'Quarterly data'!BZ148</f>
        <v>96</v>
      </c>
      <c r="BZ128" s="457">
        <f>'Quarterly data'!CA148</f>
        <v>89</v>
      </c>
      <c r="CA128" s="457">
        <f>'Quarterly data'!CB148</f>
        <v>89</v>
      </c>
      <c r="CB128" s="457">
        <f>'Quarterly data'!CC148</f>
        <v>99</v>
      </c>
      <c r="CC128" s="457">
        <f>'Quarterly data'!CD148</f>
        <v>96</v>
      </c>
      <c r="CD128" s="457">
        <f>'Quarterly data'!CE148</f>
        <v>98</v>
      </c>
      <c r="CE128" s="457">
        <f>'Quarterly data'!CF148</f>
        <v>91</v>
      </c>
      <c r="CF128" s="457">
        <f>'Quarterly data'!CG148</f>
        <v>99</v>
      </c>
      <c r="CG128" s="457">
        <f>'Quarterly data'!CH148</f>
        <v>104</v>
      </c>
      <c r="CH128" s="457">
        <f>'Quarterly data'!CI148</f>
        <v>107</v>
      </c>
      <c r="CI128" s="457">
        <f>'Quarterly data'!CJ148</f>
        <v>102</v>
      </c>
      <c r="CJ128" s="457">
        <f>'Quarterly data'!CK148</f>
        <v>113</v>
      </c>
      <c r="CK128" s="457">
        <f>'Quarterly data'!CL148</f>
        <v>114</v>
      </c>
      <c r="CL128" s="457">
        <f>'Quarterly data'!CM148</f>
        <v>105</v>
      </c>
      <c r="CM128" s="457">
        <f>'Quarterly data'!CN148</f>
        <v>111</v>
      </c>
      <c r="CN128" s="457">
        <f>'Quarterly data'!CO148</f>
        <v>127</v>
      </c>
      <c r="CO128" s="457">
        <f>'Quarterly data'!CP148</f>
        <v>104</v>
      </c>
      <c r="CP128" s="457">
        <f>'Quarterly data'!CQ148</f>
        <v>117</v>
      </c>
      <c r="CQ128" s="457">
        <f>'Quarterly data'!CR148</f>
        <v>113</v>
      </c>
      <c r="CR128" s="457">
        <f>'Quarterly data'!CS148</f>
        <v>122</v>
      </c>
      <c r="CS128" s="457">
        <f>'Quarterly data'!CT148</f>
        <v>125</v>
      </c>
      <c r="CT128" s="457">
        <f>'Quarterly data'!CU148</f>
        <v>113</v>
      </c>
      <c r="CU128" s="457" t="e">
        <f>'Quarterly data'!#REF!</f>
        <v>#REF!</v>
      </c>
      <c r="CV128" s="457" t="e">
        <f>'Quarterly data'!#REF!</f>
        <v>#REF!</v>
      </c>
      <c r="CW128" s="457" t="e">
        <f>'Quarterly data'!#REF!</f>
        <v>#REF!</v>
      </c>
      <c r="CX128" s="457" t="e">
        <f>'Quarterly data'!#REF!</f>
        <v>#REF!</v>
      </c>
      <c r="CY128" s="457" t="e">
        <f>'Quarterly data'!#REF!</f>
        <v>#REF!</v>
      </c>
      <c r="CZ128" s="457" t="e">
        <f>'Quarterly data'!#REF!</f>
        <v>#REF!</v>
      </c>
      <c r="DA128" s="457" t="e">
        <f>'Quarterly data'!#REF!</f>
        <v>#REF!</v>
      </c>
      <c r="DB128" s="457" t="e">
        <f>'Quarterly data'!#REF!</f>
        <v>#REF!</v>
      </c>
      <c r="DC128" s="457" t="e">
        <f>'Quarterly data'!#REF!</f>
        <v>#REF!</v>
      </c>
      <c r="DD128" s="457" t="e">
        <f>'Quarterly data'!#REF!</f>
        <v>#REF!</v>
      </c>
      <c r="DE128" s="457" t="e">
        <f>'Quarterly data'!#REF!</f>
        <v>#REF!</v>
      </c>
      <c r="DF128" s="457" t="e">
        <f>'Quarterly data'!#REF!</f>
        <v>#REF!</v>
      </c>
      <c r="DG128" s="457" t="e">
        <f>'Quarterly data'!#REF!</f>
        <v>#REF!</v>
      </c>
      <c r="DH128" s="457" t="e">
        <f>'Quarterly data'!#REF!</f>
        <v>#REF!</v>
      </c>
      <c r="DI128" s="457" t="e">
        <f>'Quarterly data'!#REF!</f>
        <v>#REF!</v>
      </c>
      <c r="DJ128" s="457" t="e">
        <f>'Quarterly data'!#REF!</f>
        <v>#REF!</v>
      </c>
      <c r="DK128" s="457" t="e">
        <f>'Quarterly data'!#REF!</f>
        <v>#REF!</v>
      </c>
      <c r="DL128" s="457" t="e">
        <f>'Quarterly data'!#REF!</f>
        <v>#REF!</v>
      </c>
      <c r="DM128" s="457" t="e">
        <f>'Quarterly data'!#REF!</f>
        <v>#REF!</v>
      </c>
      <c r="DN128" s="457" t="e">
        <f>'Quarterly data'!#REF!</f>
        <v>#REF!</v>
      </c>
    </row>
    <row r="129" spans="1:118">
      <c r="A129" s="458" t="s">
        <v>36</v>
      </c>
      <c r="B129" s="454">
        <f>'Quarterly data'!C149</f>
        <v>0</v>
      </c>
      <c r="C129" s="454">
        <f>'Quarterly data'!D149</f>
        <v>0</v>
      </c>
      <c r="D129" s="454">
        <f>'Quarterly data'!E149</f>
        <v>0</v>
      </c>
      <c r="E129" s="454">
        <f>'Quarterly data'!F149</f>
        <v>0</v>
      </c>
      <c r="F129" s="454">
        <f>'Quarterly data'!G149</f>
        <v>0</v>
      </c>
      <c r="G129" s="454">
        <f>'Quarterly data'!H149</f>
        <v>0</v>
      </c>
      <c r="H129" s="454">
        <f>'Quarterly data'!I149</f>
        <v>0</v>
      </c>
      <c r="I129" s="454">
        <f>'Quarterly data'!J149</f>
        <v>0</v>
      </c>
      <c r="J129" s="454">
        <f>'Quarterly data'!K149</f>
        <v>0</v>
      </c>
      <c r="K129" s="454">
        <f>'Quarterly data'!L149</f>
        <v>0</v>
      </c>
      <c r="L129" s="454">
        <f>'Quarterly data'!M149</f>
        <v>0</v>
      </c>
      <c r="M129" s="454">
        <f>'Quarterly data'!N149</f>
        <v>0</v>
      </c>
      <c r="N129" s="454">
        <f>'Quarterly data'!O149</f>
        <v>0</v>
      </c>
      <c r="O129" s="454">
        <f>'Quarterly data'!P149</f>
        <v>0</v>
      </c>
      <c r="P129" s="454">
        <f>'Quarterly data'!Q149</f>
        <v>0</v>
      </c>
      <c r="Q129" s="454">
        <f>'Quarterly data'!R149</f>
        <v>0</v>
      </c>
      <c r="R129" s="454">
        <f>'Quarterly data'!S149</f>
        <v>42</v>
      </c>
      <c r="S129" s="454">
        <f>'Quarterly data'!T149</f>
        <v>42</v>
      </c>
      <c r="T129" s="454">
        <f>'Quarterly data'!U149</f>
        <v>42</v>
      </c>
      <c r="U129" s="454">
        <f>'Quarterly data'!V149</f>
        <v>42</v>
      </c>
      <c r="V129" s="454">
        <f>'Quarterly data'!W149</f>
        <v>45.5</v>
      </c>
      <c r="W129" s="454">
        <f>'Quarterly data'!X149</f>
        <v>45.5</v>
      </c>
      <c r="X129" s="454">
        <f>'Quarterly data'!Y149</f>
        <v>45.5</v>
      </c>
      <c r="Y129" s="454">
        <f>'Quarterly data'!Z149</f>
        <v>45.5</v>
      </c>
      <c r="Z129" s="454">
        <f>'Quarterly data'!AA149</f>
        <v>49.25</v>
      </c>
      <c r="AA129" s="454">
        <f>'Quarterly data'!AB149</f>
        <v>49.25</v>
      </c>
      <c r="AB129" s="454">
        <f>'Quarterly data'!AC149</f>
        <v>49.25</v>
      </c>
      <c r="AC129" s="454">
        <f>'Quarterly data'!AD149</f>
        <v>49.25</v>
      </c>
      <c r="AD129" s="454">
        <f>'Quarterly data'!AE149</f>
        <v>54.25</v>
      </c>
      <c r="AE129" s="454">
        <f>'Quarterly data'!AF149</f>
        <v>54.25</v>
      </c>
      <c r="AF129" s="454">
        <f>'Quarterly data'!AG149</f>
        <v>54.25</v>
      </c>
      <c r="AG129" s="454">
        <f>'Quarterly data'!AH149</f>
        <v>54.25</v>
      </c>
      <c r="AH129" s="454">
        <f>'Quarterly data'!AI149</f>
        <v>54</v>
      </c>
      <c r="AI129" s="454">
        <f>'Quarterly data'!AJ149</f>
        <v>54</v>
      </c>
      <c r="AJ129" s="454">
        <f>'Quarterly data'!AK149</f>
        <v>54</v>
      </c>
      <c r="AK129" s="454">
        <f>'Quarterly data'!AL149</f>
        <v>54</v>
      </c>
      <c r="AL129" s="454">
        <f>'Quarterly data'!AM149</f>
        <v>56.5</v>
      </c>
      <c r="AM129" s="454">
        <f>'Quarterly data'!AN149</f>
        <v>56.5</v>
      </c>
      <c r="AN129" s="454">
        <f>'Quarterly data'!AO149</f>
        <v>56.5</v>
      </c>
      <c r="AO129" s="454">
        <f>'Quarterly data'!AP149</f>
        <v>56.5</v>
      </c>
      <c r="AP129" s="454">
        <f>'Quarterly data'!AQ149</f>
        <v>60</v>
      </c>
      <c r="AQ129" s="454">
        <f>'Quarterly data'!AR149</f>
        <v>60</v>
      </c>
      <c r="AR129" s="454">
        <f>'Quarterly data'!AS149</f>
        <v>60</v>
      </c>
      <c r="AS129" s="454">
        <f>'Quarterly data'!AT149</f>
        <v>60</v>
      </c>
      <c r="AT129" s="454">
        <f>'Quarterly data'!AU149</f>
        <v>97</v>
      </c>
      <c r="AU129" s="454">
        <f>'Quarterly data'!AV149</f>
        <v>89</v>
      </c>
      <c r="AV129" s="454">
        <f>'Quarterly data'!AW149</f>
        <v>99</v>
      </c>
      <c r="AW129" s="454">
        <f>'Quarterly data'!AX149</f>
        <v>102</v>
      </c>
      <c r="AX129" s="454">
        <f>'Quarterly data'!AY149</f>
        <v>112</v>
      </c>
      <c r="AY129" s="454">
        <f>'Quarterly data'!AZ149</f>
        <v>94</v>
      </c>
      <c r="AZ129" s="454">
        <f>'Quarterly data'!BA149</f>
        <v>95</v>
      </c>
      <c r="BA129" s="454">
        <f>'Quarterly data'!BB149</f>
        <v>103</v>
      </c>
      <c r="BB129" s="454">
        <f>'Quarterly data'!BC149</f>
        <v>118</v>
      </c>
      <c r="BC129" s="454">
        <f>'Quarterly data'!BD149</f>
        <v>100</v>
      </c>
      <c r="BD129" s="454">
        <f>'Quarterly data'!BE149</f>
        <v>119</v>
      </c>
      <c r="BE129" s="454">
        <f>'Quarterly data'!BF149</f>
        <v>114</v>
      </c>
      <c r="BF129" s="454">
        <f>'Quarterly data'!BG149</f>
        <v>119</v>
      </c>
      <c r="BG129" s="454">
        <f>'Quarterly data'!BH149</f>
        <v>117</v>
      </c>
      <c r="BH129" s="454">
        <f>'Quarterly data'!BI149</f>
        <v>124</v>
      </c>
      <c r="BI129" s="454">
        <f>'Quarterly data'!BJ149</f>
        <v>135</v>
      </c>
      <c r="BJ129" s="454">
        <f>'Quarterly data'!BK149</f>
        <v>122</v>
      </c>
      <c r="BK129" s="454">
        <f>'Quarterly data'!BL149</f>
        <v>130</v>
      </c>
      <c r="BL129" s="454">
        <f>'Quarterly data'!BM149</f>
        <v>132</v>
      </c>
      <c r="BM129" s="454">
        <f>'Quarterly data'!BN149</f>
        <v>134</v>
      </c>
      <c r="BN129" s="454">
        <f>'Quarterly data'!BO149</f>
        <v>126</v>
      </c>
      <c r="BO129" s="454">
        <f>'Quarterly data'!BP149</f>
        <v>129</v>
      </c>
      <c r="BP129" s="454">
        <f>'Quarterly data'!BQ149</f>
        <v>135</v>
      </c>
      <c r="BQ129" s="454">
        <f>'Quarterly data'!BR149</f>
        <v>136</v>
      </c>
      <c r="BR129" s="454">
        <f>'Quarterly data'!BS149</f>
        <v>136</v>
      </c>
      <c r="BS129" s="454">
        <f>'Quarterly data'!BT149</f>
        <v>131</v>
      </c>
      <c r="BT129" s="454">
        <f>'Quarterly data'!BU149</f>
        <v>145</v>
      </c>
      <c r="BU129" s="454">
        <f>'Quarterly data'!BV149</f>
        <v>125</v>
      </c>
      <c r="BV129" s="454">
        <f>'Quarterly data'!BW149</f>
        <v>117</v>
      </c>
      <c r="BW129" s="454">
        <f>'Quarterly data'!BX149</f>
        <v>130</v>
      </c>
      <c r="BX129" s="454">
        <f>'Quarterly data'!BY149</f>
        <v>133</v>
      </c>
      <c r="BY129" s="454">
        <f>'Quarterly data'!BZ149</f>
        <v>139</v>
      </c>
      <c r="BZ129" s="454">
        <f>'Quarterly data'!CA149</f>
        <v>135</v>
      </c>
      <c r="CA129" s="454">
        <f>'Quarterly data'!CB149</f>
        <v>137</v>
      </c>
      <c r="CB129" s="454">
        <f>'Quarterly data'!CC149</f>
        <v>142</v>
      </c>
      <c r="CC129" s="454">
        <f>'Quarterly data'!CD149</f>
        <v>146</v>
      </c>
      <c r="CD129" s="454">
        <f>'Quarterly data'!CE149</f>
        <v>151</v>
      </c>
      <c r="CE129" s="454">
        <f>'Quarterly data'!CF149</f>
        <v>160</v>
      </c>
      <c r="CF129" s="454">
        <f>'Quarterly data'!CG149</f>
        <v>161</v>
      </c>
      <c r="CG129" s="454">
        <f>'Quarterly data'!CH149</f>
        <v>167</v>
      </c>
      <c r="CH129" s="454">
        <f>'Quarterly data'!CI149</f>
        <v>167</v>
      </c>
      <c r="CI129" s="454">
        <f>'Quarterly data'!CJ149</f>
        <v>175</v>
      </c>
      <c r="CJ129" s="454">
        <f>'Quarterly data'!CK149</f>
        <v>166</v>
      </c>
      <c r="CK129" s="454">
        <f>'Quarterly data'!CL149</f>
        <v>160</v>
      </c>
      <c r="CL129" s="454">
        <f>'Quarterly data'!CM149</f>
        <v>158</v>
      </c>
      <c r="CM129" s="454">
        <f>'Quarterly data'!CN149</f>
        <v>160</v>
      </c>
      <c r="CN129" s="454">
        <f>'Quarterly data'!CO149</f>
        <v>165</v>
      </c>
      <c r="CO129" s="454">
        <f>'Quarterly data'!CP149</f>
        <v>170</v>
      </c>
      <c r="CP129" s="454">
        <f>'Quarterly data'!CQ149</f>
        <v>175</v>
      </c>
      <c r="CQ129" s="454">
        <f>'Quarterly data'!CR149</f>
        <v>174</v>
      </c>
      <c r="CR129" s="454">
        <f>'Quarterly data'!CS149</f>
        <v>176</v>
      </c>
      <c r="CS129" s="454">
        <f>'Quarterly data'!CT149</f>
        <v>190</v>
      </c>
      <c r="CT129" s="454">
        <f>'Quarterly data'!CU149</f>
        <v>189</v>
      </c>
      <c r="CU129" s="454" t="e">
        <f>'Quarterly data'!#REF!</f>
        <v>#REF!</v>
      </c>
      <c r="CV129" s="454" t="e">
        <f>'Quarterly data'!#REF!</f>
        <v>#REF!</v>
      </c>
      <c r="CW129" s="454" t="e">
        <f>'Quarterly data'!#REF!</f>
        <v>#REF!</v>
      </c>
      <c r="CX129" s="454" t="e">
        <f>'Quarterly data'!#REF!</f>
        <v>#REF!</v>
      </c>
      <c r="CY129" s="454" t="e">
        <f>'Quarterly data'!#REF!</f>
        <v>#REF!</v>
      </c>
      <c r="CZ129" s="454" t="e">
        <f>'Quarterly data'!#REF!</f>
        <v>#REF!</v>
      </c>
      <c r="DA129" s="454" t="e">
        <f>'Quarterly data'!#REF!</f>
        <v>#REF!</v>
      </c>
      <c r="DB129" s="454" t="e">
        <f>'Quarterly data'!#REF!</f>
        <v>#REF!</v>
      </c>
      <c r="DC129" s="454" t="e">
        <f>'Quarterly data'!#REF!</f>
        <v>#REF!</v>
      </c>
      <c r="DD129" s="454" t="e">
        <f>'Quarterly data'!#REF!</f>
        <v>#REF!</v>
      </c>
      <c r="DE129" s="454" t="e">
        <f>'Quarterly data'!#REF!</f>
        <v>#REF!</v>
      </c>
      <c r="DF129" s="454" t="e">
        <f>'Quarterly data'!#REF!</f>
        <v>#REF!</v>
      </c>
      <c r="DG129" s="454" t="e">
        <f>'Quarterly data'!#REF!</f>
        <v>#REF!</v>
      </c>
      <c r="DH129" s="454" t="e">
        <f>'Quarterly data'!#REF!</f>
        <v>#REF!</v>
      </c>
      <c r="DI129" s="454" t="e">
        <f>'Quarterly data'!#REF!</f>
        <v>#REF!</v>
      </c>
      <c r="DJ129" s="454" t="e">
        <f>'Quarterly data'!#REF!</f>
        <v>#REF!</v>
      </c>
      <c r="DK129" s="454" t="e">
        <f>'Quarterly data'!#REF!</f>
        <v>#REF!</v>
      </c>
      <c r="DL129" s="454" t="e">
        <f>'Quarterly data'!#REF!</f>
        <v>#REF!</v>
      </c>
      <c r="DM129" s="454" t="e">
        <f>'Quarterly data'!#REF!</f>
        <v>#REF!</v>
      </c>
      <c r="DN129" s="454"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6">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66" t="s">
        <v>635</v>
      </c>
      <c r="B133" s="470">
        <f>'Quarterly data'!C154</f>
        <v>7731.0982428003408</v>
      </c>
      <c r="C133" s="470">
        <f>'Quarterly data'!D154</f>
        <v>0</v>
      </c>
      <c r="D133" s="470">
        <f>'Quarterly data'!E154</f>
        <v>0</v>
      </c>
      <c r="E133" s="470">
        <f>'Quarterly data'!F154</f>
        <v>0</v>
      </c>
      <c r="F133" s="470">
        <f>'Quarterly data'!G154</f>
        <v>0</v>
      </c>
      <c r="G133" s="470">
        <f>'Quarterly data'!H154</f>
        <v>0</v>
      </c>
      <c r="H133" s="470">
        <f>'Quarterly data'!I154</f>
        <v>0</v>
      </c>
      <c r="I133" s="470">
        <f>'Quarterly data'!J154</f>
        <v>0</v>
      </c>
      <c r="J133" s="470">
        <f>'Quarterly data'!K154</f>
        <v>0</v>
      </c>
      <c r="K133" s="470">
        <f>'Quarterly data'!L154</f>
        <v>0</v>
      </c>
      <c r="L133" s="470">
        <f>'Quarterly data'!M154</f>
        <v>0</v>
      </c>
      <c r="M133" s="470">
        <f>'Quarterly data'!N154</f>
        <v>0</v>
      </c>
      <c r="N133" s="470">
        <f>'Quarterly data'!O154</f>
        <v>0</v>
      </c>
      <c r="O133" s="470">
        <f>'Quarterly data'!P154</f>
        <v>0</v>
      </c>
      <c r="P133" s="470">
        <f>'Quarterly data'!Q154</f>
        <v>0</v>
      </c>
      <c r="Q133" s="470">
        <f>'Quarterly data'!R154</f>
        <v>0</v>
      </c>
      <c r="R133" s="470">
        <f>'Quarterly data'!S154</f>
        <v>0</v>
      </c>
      <c r="S133" s="470">
        <f>'Quarterly data'!T154</f>
        <v>0</v>
      </c>
      <c r="T133" s="470">
        <f>'Quarterly data'!U154</f>
        <v>0</v>
      </c>
      <c r="U133" s="470">
        <f>'Quarterly data'!V154</f>
        <v>0</v>
      </c>
      <c r="V133" s="470">
        <f>'Quarterly data'!W154</f>
        <v>0</v>
      </c>
      <c r="W133" s="470">
        <f>'Quarterly data'!X154</f>
        <v>0</v>
      </c>
      <c r="X133" s="470">
        <f>'Quarterly data'!Y154</f>
        <v>0</v>
      </c>
      <c r="Y133" s="470">
        <f>'Quarterly data'!Z154</f>
        <v>0</v>
      </c>
      <c r="Z133" s="470">
        <f>'Quarterly data'!AA154</f>
        <v>0</v>
      </c>
      <c r="AA133" s="470">
        <f>'Quarterly data'!AB154</f>
        <v>0</v>
      </c>
      <c r="AB133" s="470">
        <f>'Quarterly data'!AC154</f>
        <v>0</v>
      </c>
      <c r="AC133" s="470">
        <f>'Quarterly data'!AD154</f>
        <v>0</v>
      </c>
      <c r="AD133" s="470">
        <f>'Quarterly data'!AE154</f>
        <v>0</v>
      </c>
      <c r="AE133" s="470">
        <f>'Quarterly data'!AF154</f>
        <v>0</v>
      </c>
      <c r="AF133" s="470">
        <f>'Quarterly data'!AG154</f>
        <v>0</v>
      </c>
      <c r="AG133" s="470">
        <f>'Quarterly data'!AH154</f>
        <v>0</v>
      </c>
      <c r="AH133" s="470">
        <f>'Quarterly data'!AI154</f>
        <v>0</v>
      </c>
      <c r="AI133" s="470">
        <f>'Quarterly data'!AJ154</f>
        <v>0</v>
      </c>
      <c r="AJ133" s="470">
        <f>'Quarterly data'!AK154</f>
        <v>0</v>
      </c>
      <c r="AK133" s="470">
        <f>'Quarterly data'!AL154</f>
        <v>0</v>
      </c>
      <c r="AL133" s="470">
        <f>'Quarterly data'!AM154</f>
        <v>45.059340984908523</v>
      </c>
      <c r="AM133" s="470">
        <f>'Quarterly data'!AN154</f>
        <v>46.240722776715607</v>
      </c>
      <c r="AN133" s="470">
        <f>'Quarterly data'!AO154</f>
        <v>47.964557021588796</v>
      </c>
      <c r="AO133" s="470">
        <f>'Quarterly data'!AP154</f>
        <v>49.429923906737457</v>
      </c>
      <c r="AP133" s="470">
        <f>'Quarterly data'!AQ154</f>
        <v>51.088852484130392</v>
      </c>
      <c r="AQ133" s="470">
        <f>'Quarterly data'!AR154</f>
        <v>51.91162230586928</v>
      </c>
      <c r="AR133" s="470">
        <f>'Quarterly data'!AS154</f>
        <v>52.349135405043022</v>
      </c>
      <c r="AS133" s="470">
        <f>'Quarterly data'!AT154</f>
        <v>52.002590221139762</v>
      </c>
      <c r="AT133" s="470">
        <f>'Quarterly data'!AU154</f>
        <v>55.545357253007722</v>
      </c>
      <c r="AU133" s="470">
        <f>'Quarterly data'!AV154</f>
        <v>57.292064760700896</v>
      </c>
      <c r="AV133" s="470">
        <f>'Quarterly data'!AW154</f>
        <v>58.345287589823933</v>
      </c>
      <c r="AW133" s="470">
        <f>'Quarterly data'!AX154</f>
        <v>59.332925219898357</v>
      </c>
      <c r="AX133" s="470">
        <f>'Quarterly data'!AY154</f>
        <v>63.657986018125484</v>
      </c>
      <c r="AY133" s="470">
        <f>'Quarterly data'!AZ154</f>
        <v>64.161922037952152</v>
      </c>
      <c r="AZ133" s="470">
        <f>'Quarterly data'!BA154</f>
        <v>64.841137332445541</v>
      </c>
      <c r="BA133" s="470">
        <f>'Quarterly data'!BB154</f>
        <v>64.979561776568985</v>
      </c>
      <c r="BB133" s="470">
        <f>'Quarterly data'!BC154</f>
        <v>67.24462011329841</v>
      </c>
      <c r="BC133" s="470">
        <f>'Quarterly data'!BD154</f>
        <v>71.349263494335062</v>
      </c>
      <c r="BD133" s="470">
        <f>'Quarterly data'!BE154</f>
        <v>76.758402479753173</v>
      </c>
      <c r="BE133" s="470">
        <f>'Quarterly data'!BF154</f>
        <v>79.637631747181487</v>
      </c>
      <c r="BF133" s="470">
        <f>'Quarterly data'!BG154</f>
        <v>79.925980909262719</v>
      </c>
      <c r="BG133" s="470">
        <f>'Quarterly data'!BH154</f>
        <v>80.053578328160015</v>
      </c>
      <c r="BH133" s="470">
        <f>'Quarterly data'!BI154</f>
        <v>82.077222569330672</v>
      </c>
      <c r="BI133" s="470">
        <f>'Quarterly data'!BJ154</f>
        <v>84.737893481906212</v>
      </c>
      <c r="BJ133" s="470">
        <f>'Quarterly data'!BK154</f>
        <v>83.11179175755791</v>
      </c>
      <c r="BK133" s="470">
        <f>'Quarterly data'!BL154</f>
        <v>84.060891210325636</v>
      </c>
      <c r="BL133" s="470">
        <f>'Quarterly data'!BM154</f>
        <v>84.397095742838076</v>
      </c>
      <c r="BM133" s="470">
        <f>'Quarterly data'!BN154</f>
        <v>84.793498737956313</v>
      </c>
      <c r="BN133" s="470">
        <f>'Quarterly data'!BO154</f>
        <v>85.039432513108409</v>
      </c>
      <c r="BO133" s="470">
        <f>'Quarterly data'!BP154</f>
        <v>87.488802615160395</v>
      </c>
      <c r="BP133" s="470">
        <f>'Quarterly data'!BQ154</f>
        <v>88.963391588063132</v>
      </c>
      <c r="BQ133" s="470">
        <f>'Quarterly data'!BR154</f>
        <v>90.250177085214133</v>
      </c>
      <c r="BR133" s="470">
        <f>'Quarterly data'!BS154</f>
        <v>91.481609137611272</v>
      </c>
      <c r="BS133" s="470">
        <f>'Quarterly data'!BT154</f>
        <v>93.989951402443054</v>
      </c>
      <c r="BT133" s="470">
        <f>'Quarterly data'!BU154</f>
        <v>94.42218048247743</v>
      </c>
      <c r="BU133" s="470">
        <f>'Quarterly data'!BV154</f>
        <v>94.22218269312468</v>
      </c>
      <c r="BV133" s="470">
        <f>'Quarterly data'!BW154</f>
        <v>95.536092867030575</v>
      </c>
      <c r="BW133" s="470">
        <f>'Quarterly data'!BX154</f>
        <v>97.475197154725038</v>
      </c>
      <c r="BX133" s="470">
        <f>'Quarterly data'!BY154</f>
        <v>98.792258427671911</v>
      </c>
      <c r="BY133" s="470">
        <f>'Quarterly data'!BZ154</f>
        <v>98.333760069006374</v>
      </c>
      <c r="BZ133" s="470">
        <f>'Quarterly data'!CA154</f>
        <v>98.643929206288661</v>
      </c>
      <c r="CA133" s="470">
        <f>'Quarterly data'!CB154</f>
        <v>99.631592421149151</v>
      </c>
      <c r="CB133" s="470">
        <f>'Quarterly data'!CC154</f>
        <v>99.396649704271951</v>
      </c>
      <c r="CC133" s="470">
        <f>'Quarterly data'!CD154</f>
        <v>99.660472263961296</v>
      </c>
      <c r="CD133" s="470">
        <f>'Quarterly data'!CE154</f>
        <v>99.243449276963943</v>
      </c>
      <c r="CE133" s="470">
        <f>'Quarterly data'!CF154</f>
        <v>101.26415855444391</v>
      </c>
      <c r="CF133" s="470">
        <f>'Quarterly data'!CG154</f>
        <v>102.26159896374485</v>
      </c>
      <c r="CG133" s="470">
        <f>'Quarterly data'!CH154</f>
        <v>104.17239330123398</v>
      </c>
      <c r="CH133" s="470">
        <f>'Quarterly data'!CI154</f>
        <v>104.40045350397689</v>
      </c>
      <c r="CI133" s="470">
        <f>'Quarterly data'!CJ154</f>
        <v>106.6277034214101</v>
      </c>
      <c r="CJ133" s="470">
        <f>'Quarterly data'!CK154</f>
        <v>109.16090748685743</v>
      </c>
      <c r="CK133" s="470">
        <f>'Quarterly data'!CL154</f>
        <v>111.31551224808543</v>
      </c>
      <c r="CL133" s="470">
        <f>'Quarterly data'!CM154</f>
        <v>112.22951296132469</v>
      </c>
      <c r="CM133" s="470">
        <f>'Quarterly data'!CN154</f>
        <v>112.88508698968049</v>
      </c>
      <c r="CN133" s="470">
        <f>'Quarterly data'!CO154</f>
        <v>112.77419353627836</v>
      </c>
      <c r="CO133" s="470">
        <f>'Quarterly data'!CP154</f>
        <v>113.07468079220848</v>
      </c>
      <c r="CP133" s="470">
        <f>'Quarterly data'!CQ154</f>
        <v>112.19384747193517</v>
      </c>
      <c r="CQ133" s="470">
        <f>'Quarterly data'!CR154</f>
        <v>115.37752968187363</v>
      </c>
      <c r="CR133" s="470">
        <f>'Quarterly data'!CS154</f>
        <v>113.75809778743762</v>
      </c>
      <c r="CS133" s="470">
        <f>'Quarterly data'!CT154</f>
        <v>112.50527536067831</v>
      </c>
      <c r="CT133" s="470">
        <f>'Quarterly data'!CU154</f>
        <v>113.04027551129121</v>
      </c>
      <c r="CU133" s="470" t="e">
        <f>'Quarterly data'!#REF!</f>
        <v>#REF!</v>
      </c>
      <c r="CV133" s="470" t="e">
        <f>'Quarterly data'!#REF!</f>
        <v>#REF!</v>
      </c>
      <c r="CW133" s="470" t="e">
        <f>'Quarterly data'!#REF!</f>
        <v>#REF!</v>
      </c>
      <c r="CX133" s="470" t="e">
        <f>'Quarterly data'!#REF!</f>
        <v>#REF!</v>
      </c>
      <c r="CY133" s="470" t="e">
        <f>'Quarterly data'!#REF!</f>
        <v>#REF!</v>
      </c>
      <c r="CZ133" s="470" t="e">
        <f>'Quarterly data'!#REF!</f>
        <v>#REF!</v>
      </c>
      <c r="DA133" s="470" t="e">
        <f>'Quarterly data'!#REF!</f>
        <v>#REF!</v>
      </c>
      <c r="DB133" s="470" t="e">
        <f>'Quarterly data'!#REF!</f>
        <v>#REF!</v>
      </c>
      <c r="DC133" s="470" t="e">
        <f>'Quarterly data'!#REF!</f>
        <v>#REF!</v>
      </c>
      <c r="DD133" s="470" t="e">
        <f>'Quarterly data'!#REF!</f>
        <v>#REF!</v>
      </c>
      <c r="DE133" s="470" t="e">
        <f>'Quarterly data'!#REF!</f>
        <v>#REF!</v>
      </c>
      <c r="DF133" s="470" t="e">
        <f>'Quarterly data'!#REF!</f>
        <v>#REF!</v>
      </c>
      <c r="DG133" s="470" t="e">
        <f>'Quarterly data'!#REF!</f>
        <v>#REF!</v>
      </c>
      <c r="DH133" s="470" t="e">
        <f>'Quarterly data'!#REF!</f>
        <v>#REF!</v>
      </c>
      <c r="DI133" s="470" t="e">
        <f>'Quarterly data'!#REF!</f>
        <v>#REF!</v>
      </c>
      <c r="DJ133" s="470" t="e">
        <f>'Quarterly data'!#REF!</f>
        <v>#REF!</v>
      </c>
      <c r="DK133" s="470" t="e">
        <f>'Quarterly data'!#REF!</f>
        <v>#REF!</v>
      </c>
      <c r="DL133" s="470" t="e">
        <f>'Quarterly data'!#REF!</f>
        <v>#REF!</v>
      </c>
      <c r="DM133" s="470" t="e">
        <f>'Quarterly data'!#REF!</f>
        <v>#REF!</v>
      </c>
      <c r="DN133" s="470" t="e">
        <f>'Quarterly data'!#REF!</f>
        <v>#REF!</v>
      </c>
    </row>
    <row r="134" spans="1:118">
      <c r="A134" s="467" t="s">
        <v>633</v>
      </c>
      <c r="B134" s="471">
        <f>'Quarterly data'!C155</f>
        <v>2082.2320606066373</v>
      </c>
      <c r="C134" s="471">
        <f>'Quarterly data'!D155</f>
        <v>0</v>
      </c>
      <c r="D134" s="471">
        <f>'Quarterly data'!E155</f>
        <v>0</v>
      </c>
      <c r="E134" s="471">
        <f>'Quarterly data'!F155</f>
        <v>0</v>
      </c>
      <c r="F134" s="471">
        <f>'Quarterly data'!G155</f>
        <v>0</v>
      </c>
      <c r="G134" s="471">
        <f>'Quarterly data'!H155</f>
        <v>0</v>
      </c>
      <c r="H134" s="471">
        <f>'Quarterly data'!I155</f>
        <v>0</v>
      </c>
      <c r="I134" s="471">
        <f>'Quarterly data'!J155</f>
        <v>0</v>
      </c>
      <c r="J134" s="471">
        <f>'Quarterly data'!K155</f>
        <v>0</v>
      </c>
      <c r="K134" s="471">
        <f>'Quarterly data'!L155</f>
        <v>0</v>
      </c>
      <c r="L134" s="471">
        <f>'Quarterly data'!M155</f>
        <v>0</v>
      </c>
      <c r="M134" s="471">
        <f>'Quarterly data'!N155</f>
        <v>0</v>
      </c>
      <c r="N134" s="471">
        <f>'Quarterly data'!O155</f>
        <v>0</v>
      </c>
      <c r="O134" s="471">
        <f>'Quarterly data'!P155</f>
        <v>0</v>
      </c>
      <c r="P134" s="471">
        <f>'Quarterly data'!Q155</f>
        <v>0</v>
      </c>
      <c r="Q134" s="471">
        <f>'Quarterly data'!R155</f>
        <v>0</v>
      </c>
      <c r="R134" s="471">
        <f>'Quarterly data'!S155</f>
        <v>0</v>
      </c>
      <c r="S134" s="471">
        <f>'Quarterly data'!T155</f>
        <v>0</v>
      </c>
      <c r="T134" s="471">
        <f>'Quarterly data'!U155</f>
        <v>0</v>
      </c>
      <c r="U134" s="471">
        <f>'Quarterly data'!V155</f>
        <v>0</v>
      </c>
      <c r="V134" s="471">
        <f>'Quarterly data'!W155</f>
        <v>0</v>
      </c>
      <c r="W134" s="471">
        <f>'Quarterly data'!X155</f>
        <v>0</v>
      </c>
      <c r="X134" s="471">
        <f>'Quarterly data'!Y155</f>
        <v>0</v>
      </c>
      <c r="Y134" s="471">
        <f>'Quarterly data'!Z155</f>
        <v>0</v>
      </c>
      <c r="Z134" s="471">
        <f>'Quarterly data'!AA155</f>
        <v>0</v>
      </c>
      <c r="AA134" s="471">
        <f>'Quarterly data'!AB155</f>
        <v>0</v>
      </c>
      <c r="AB134" s="471">
        <f>'Quarterly data'!AC155</f>
        <v>0</v>
      </c>
      <c r="AC134" s="471">
        <f>'Quarterly data'!AD155</f>
        <v>0</v>
      </c>
      <c r="AD134" s="471">
        <f>'Quarterly data'!AE155</f>
        <v>0</v>
      </c>
      <c r="AE134" s="471">
        <f>'Quarterly data'!AF155</f>
        <v>0</v>
      </c>
      <c r="AF134" s="471">
        <f>'Quarterly data'!AG155</f>
        <v>0</v>
      </c>
      <c r="AG134" s="471">
        <f>'Quarterly data'!AH155</f>
        <v>0</v>
      </c>
      <c r="AH134" s="471">
        <f>'Quarterly data'!AI155</f>
        <v>0</v>
      </c>
      <c r="AI134" s="471">
        <f>'Quarterly data'!AJ155</f>
        <v>0</v>
      </c>
      <c r="AJ134" s="471">
        <f>'Quarterly data'!AK155</f>
        <v>0</v>
      </c>
      <c r="AK134" s="471">
        <f>'Quarterly data'!AL155</f>
        <v>0</v>
      </c>
      <c r="AL134" s="471">
        <f>'Quarterly data'!AM155</f>
        <v>0</v>
      </c>
      <c r="AM134" s="471">
        <f>'Quarterly data'!AN155</f>
        <v>0</v>
      </c>
      <c r="AN134" s="471">
        <f>'Quarterly data'!AO155</f>
        <v>0</v>
      </c>
      <c r="AO134" s="471">
        <f>'Quarterly data'!AP155</f>
        <v>0</v>
      </c>
      <c r="AP134" s="471">
        <f>'Quarterly data'!AQ155</f>
        <v>0</v>
      </c>
      <c r="AQ134" s="471">
        <f>'Quarterly data'!AR155</f>
        <v>0</v>
      </c>
      <c r="AR134" s="471">
        <f>'Quarterly data'!AS155</f>
        <v>0</v>
      </c>
      <c r="AS134" s="471">
        <f>'Quarterly data'!AT155</f>
        <v>0</v>
      </c>
      <c r="AT134" s="471">
        <f>'Quarterly data'!AU155</f>
        <v>0</v>
      </c>
      <c r="AU134" s="471">
        <f>'Quarterly data'!AV155</f>
        <v>0</v>
      </c>
      <c r="AV134" s="471">
        <f>'Quarterly data'!AW155</f>
        <v>0</v>
      </c>
      <c r="AW134" s="471">
        <f>'Quarterly data'!AX155</f>
        <v>0</v>
      </c>
      <c r="AX134" s="471">
        <f>'Quarterly data'!AY155</f>
        <v>0</v>
      </c>
      <c r="AY134" s="471">
        <f>'Quarterly data'!AZ155</f>
        <v>0</v>
      </c>
      <c r="AZ134" s="471">
        <f>'Quarterly data'!BA155</f>
        <v>0</v>
      </c>
      <c r="BA134" s="471">
        <f>'Quarterly data'!BB155</f>
        <v>0</v>
      </c>
      <c r="BB134" s="471">
        <f>'Quarterly data'!BC155</f>
        <v>0</v>
      </c>
      <c r="BC134" s="471">
        <f>'Quarterly data'!BD155</f>
        <v>0</v>
      </c>
      <c r="BD134" s="471">
        <f>'Quarterly data'!BE155</f>
        <v>0</v>
      </c>
      <c r="BE134" s="471">
        <f>'Quarterly data'!BF155</f>
        <v>0</v>
      </c>
      <c r="BF134" s="471">
        <f>'Quarterly data'!BG155</f>
        <v>50.793850755313777</v>
      </c>
      <c r="BG134" s="471">
        <f>'Quarterly data'!BH155</f>
        <v>75.387955335272054</v>
      </c>
      <c r="BH134" s="471">
        <f>'Quarterly data'!BI155</f>
        <v>77.592629188893298</v>
      </c>
      <c r="BI134" s="471">
        <f>'Quarterly data'!BJ155</f>
        <v>82.994549924194516</v>
      </c>
      <c r="BJ134" s="471">
        <f>'Quarterly data'!BK155</f>
        <v>78.807686643172644</v>
      </c>
      <c r="BK134" s="471">
        <f>'Quarterly data'!BL155</f>
        <v>80.032353439775576</v>
      </c>
      <c r="BL134" s="471">
        <f>'Quarterly data'!BM155</f>
        <v>79.820261772876052</v>
      </c>
      <c r="BM134" s="471">
        <f>'Quarterly data'!BN155</f>
        <v>80.459862467929412</v>
      </c>
      <c r="BN134" s="471">
        <f>'Quarterly data'!BO155</f>
        <v>79.468384106449676</v>
      </c>
      <c r="BO134" s="471">
        <f>'Quarterly data'!BP155</f>
        <v>84.375169196649267</v>
      </c>
      <c r="BP134" s="471">
        <f>'Quarterly data'!BQ155</f>
        <v>85.94186047862938</v>
      </c>
      <c r="BQ134" s="471">
        <f>'Quarterly data'!BR155</f>
        <v>87.557210641524037</v>
      </c>
      <c r="BR134" s="471">
        <f>'Quarterly data'!BS155</f>
        <v>91.330779117118297</v>
      </c>
      <c r="BS134" s="471">
        <f>'Quarterly data'!BT155</f>
        <v>96.150229740945761</v>
      </c>
      <c r="BT134" s="471">
        <f>'Quarterly data'!BU155</f>
        <v>97.486969661332907</v>
      </c>
      <c r="BU134" s="471">
        <f>'Quarterly data'!BV155</f>
        <v>96.889755845607894</v>
      </c>
      <c r="BV134" s="471">
        <f>'Quarterly data'!BW155</f>
        <v>95.566381686947537</v>
      </c>
      <c r="BW134" s="471">
        <f>'Quarterly data'!BX155</f>
        <v>99.576673784931316</v>
      </c>
      <c r="BX134" s="471">
        <f>'Quarterly data'!BY155</f>
        <v>103.24676492283258</v>
      </c>
      <c r="BY134" s="471">
        <f>'Quarterly data'!BZ155</f>
        <v>103.26341006604856</v>
      </c>
      <c r="BZ134" s="471">
        <f>'Quarterly data'!CA155</f>
        <v>99.777782850049064</v>
      </c>
      <c r="CA134" s="471">
        <f>'Quarterly data'!CB155</f>
        <v>102.37142667351561</v>
      </c>
      <c r="CB134" s="471">
        <f>'Quarterly data'!CC155</f>
        <v>101.88310130647699</v>
      </c>
      <c r="CC134" s="471">
        <f>'Quarterly data'!CD155</f>
        <v>99.893542567314341</v>
      </c>
      <c r="CD134" s="471">
        <f>'Quarterly data'!CE155</f>
        <v>98.938520410664111</v>
      </c>
      <c r="CE134" s="471">
        <f>'Quarterly data'!CF155</f>
        <v>104.95071273460049</v>
      </c>
      <c r="CF134" s="471">
        <f>'Quarterly data'!CG155</f>
        <v>105.11018656379387</v>
      </c>
      <c r="CG134" s="471">
        <f>'Quarterly data'!CH155</f>
        <v>109.99601954881358</v>
      </c>
      <c r="CH134" s="471">
        <f>'Quarterly data'!CI155</f>
        <v>108.79878696415169</v>
      </c>
      <c r="CI134" s="471">
        <f>'Quarterly data'!CJ155</f>
        <v>113.50675275373676</v>
      </c>
      <c r="CJ134" s="471">
        <f>'Quarterly data'!CK155</f>
        <v>120.24360733004384</v>
      </c>
      <c r="CK134" s="471">
        <f>'Quarterly data'!CL155</f>
        <v>129.17383798736563</v>
      </c>
      <c r="CL134" s="471">
        <f>'Quarterly data'!CM155</f>
        <v>129.26872286626914</v>
      </c>
      <c r="CM134" s="471">
        <f>'Quarterly data'!CN155</f>
        <v>130.17801253636506</v>
      </c>
      <c r="CN134" s="471">
        <f>'Quarterly data'!CO155</f>
        <v>129.37211235338387</v>
      </c>
      <c r="CO134" s="471">
        <f>'Quarterly data'!CP155</f>
        <v>130.67429078345336</v>
      </c>
      <c r="CP134" s="471">
        <f>'Quarterly data'!CQ155</f>
        <v>124.82330875616775</v>
      </c>
      <c r="CQ134" s="471">
        <f>'Quarterly data'!CR155</f>
        <v>130.18319155085641</v>
      </c>
      <c r="CR134" s="471">
        <f>'Quarterly data'!CS155</f>
        <v>125.14031104650128</v>
      </c>
      <c r="CS134" s="471">
        <f>'Quarterly data'!CT155</f>
        <v>118.45820917864292</v>
      </c>
      <c r="CT134" s="471">
        <f>'Quarterly data'!CU155</f>
        <v>118.83692159345141</v>
      </c>
      <c r="CU134" s="471" t="e">
        <f>'Quarterly data'!#REF!</f>
        <v>#REF!</v>
      </c>
      <c r="CV134" s="471" t="e">
        <f>'Quarterly data'!#REF!</f>
        <v>#REF!</v>
      </c>
      <c r="CW134" s="471" t="e">
        <f>'Quarterly data'!#REF!</f>
        <v>#REF!</v>
      </c>
      <c r="CX134" s="471" t="e">
        <f>'Quarterly data'!#REF!</f>
        <v>#REF!</v>
      </c>
      <c r="CY134" s="471" t="e">
        <f>'Quarterly data'!#REF!</f>
        <v>#REF!</v>
      </c>
      <c r="CZ134" s="471" t="e">
        <f>'Quarterly data'!#REF!</f>
        <v>#REF!</v>
      </c>
      <c r="DA134" s="471" t="e">
        <f>'Quarterly data'!#REF!</f>
        <v>#REF!</v>
      </c>
      <c r="DB134" s="471" t="e">
        <f>'Quarterly data'!#REF!</f>
        <v>#REF!</v>
      </c>
      <c r="DC134" s="471" t="e">
        <f>'Quarterly data'!#REF!</f>
        <v>#REF!</v>
      </c>
      <c r="DD134" s="471" t="e">
        <f>'Quarterly data'!#REF!</f>
        <v>#REF!</v>
      </c>
      <c r="DE134" s="471" t="e">
        <f>'Quarterly data'!#REF!</f>
        <v>#REF!</v>
      </c>
      <c r="DF134" s="471" t="e">
        <f>'Quarterly data'!#REF!</f>
        <v>#REF!</v>
      </c>
      <c r="DG134" s="471" t="e">
        <f>'Quarterly data'!#REF!</f>
        <v>#REF!</v>
      </c>
      <c r="DH134" s="471" t="e">
        <f>'Quarterly data'!#REF!</f>
        <v>#REF!</v>
      </c>
      <c r="DI134" s="471" t="e">
        <f>'Quarterly data'!#REF!</f>
        <v>#REF!</v>
      </c>
      <c r="DJ134" s="471" t="e">
        <f>'Quarterly data'!#REF!</f>
        <v>#REF!</v>
      </c>
      <c r="DK134" s="471" t="e">
        <f>'Quarterly data'!#REF!</f>
        <v>#REF!</v>
      </c>
      <c r="DL134" s="471" t="e">
        <f>'Quarterly data'!#REF!</f>
        <v>#REF!</v>
      </c>
      <c r="DM134" s="471" t="e">
        <f>'Quarterly data'!#REF!</f>
        <v>#REF!</v>
      </c>
      <c r="DN134" s="471" t="e">
        <f>'Quarterly data'!#REF!</f>
        <v>#REF!</v>
      </c>
    </row>
    <row r="135" spans="1:118">
      <c r="A135" s="468" t="s">
        <v>846</v>
      </c>
      <c r="B135" s="471">
        <f>'Quarterly data'!C156</f>
        <v>1418.8836603305458</v>
      </c>
      <c r="C135" s="471">
        <f>'Quarterly data'!D156</f>
        <v>0</v>
      </c>
      <c r="D135" s="471">
        <f>'Quarterly data'!E156</f>
        <v>0</v>
      </c>
      <c r="E135" s="471">
        <f>'Quarterly data'!F156</f>
        <v>0</v>
      </c>
      <c r="F135" s="471">
        <f>'Quarterly data'!G156</f>
        <v>0</v>
      </c>
      <c r="G135" s="471">
        <f>'Quarterly data'!H156</f>
        <v>0</v>
      </c>
      <c r="H135" s="471">
        <f>'Quarterly data'!I156</f>
        <v>0</v>
      </c>
      <c r="I135" s="471">
        <f>'Quarterly data'!J156</f>
        <v>0</v>
      </c>
      <c r="J135" s="471">
        <f>'Quarterly data'!K156</f>
        <v>0</v>
      </c>
      <c r="K135" s="471">
        <f>'Quarterly data'!L156</f>
        <v>0</v>
      </c>
      <c r="L135" s="471">
        <f>'Quarterly data'!M156</f>
        <v>0</v>
      </c>
      <c r="M135" s="471">
        <f>'Quarterly data'!N156</f>
        <v>0</v>
      </c>
      <c r="N135" s="471">
        <f>'Quarterly data'!O156</f>
        <v>0</v>
      </c>
      <c r="O135" s="471">
        <f>'Quarterly data'!P156</f>
        <v>0</v>
      </c>
      <c r="P135" s="471">
        <f>'Quarterly data'!Q156</f>
        <v>0</v>
      </c>
      <c r="Q135" s="471">
        <f>'Quarterly data'!R156</f>
        <v>0</v>
      </c>
      <c r="R135" s="471">
        <f>'Quarterly data'!S156</f>
        <v>0</v>
      </c>
      <c r="S135" s="471">
        <f>'Quarterly data'!T156</f>
        <v>0</v>
      </c>
      <c r="T135" s="471">
        <f>'Quarterly data'!U156</f>
        <v>0</v>
      </c>
      <c r="U135" s="471">
        <f>'Quarterly data'!V156</f>
        <v>0</v>
      </c>
      <c r="V135" s="471">
        <f>'Quarterly data'!W156</f>
        <v>0</v>
      </c>
      <c r="W135" s="471">
        <f>'Quarterly data'!X156</f>
        <v>0</v>
      </c>
      <c r="X135" s="471">
        <f>'Quarterly data'!Y156</f>
        <v>0</v>
      </c>
      <c r="Y135" s="471">
        <f>'Quarterly data'!Z156</f>
        <v>0</v>
      </c>
      <c r="Z135" s="471">
        <f>'Quarterly data'!AA156</f>
        <v>0</v>
      </c>
      <c r="AA135" s="471">
        <f>'Quarterly data'!AB156</f>
        <v>0</v>
      </c>
      <c r="AB135" s="471">
        <f>'Quarterly data'!AC156</f>
        <v>0</v>
      </c>
      <c r="AC135" s="471">
        <f>'Quarterly data'!AD156</f>
        <v>0</v>
      </c>
      <c r="AD135" s="471">
        <f>'Quarterly data'!AE156</f>
        <v>0</v>
      </c>
      <c r="AE135" s="471">
        <f>'Quarterly data'!AF156</f>
        <v>0</v>
      </c>
      <c r="AF135" s="471">
        <f>'Quarterly data'!AG156</f>
        <v>0</v>
      </c>
      <c r="AG135" s="471">
        <f>'Quarterly data'!AH156</f>
        <v>0</v>
      </c>
      <c r="AH135" s="471">
        <f>'Quarterly data'!AI156</f>
        <v>0</v>
      </c>
      <c r="AI135" s="471">
        <f>'Quarterly data'!AJ156</f>
        <v>0</v>
      </c>
      <c r="AJ135" s="471">
        <f>'Quarterly data'!AK156</f>
        <v>0</v>
      </c>
      <c r="AK135" s="471">
        <f>'Quarterly data'!AL156</f>
        <v>0</v>
      </c>
      <c r="AL135" s="471">
        <f>'Quarterly data'!AM156</f>
        <v>0</v>
      </c>
      <c r="AM135" s="471">
        <f>'Quarterly data'!AN156</f>
        <v>0</v>
      </c>
      <c r="AN135" s="471">
        <f>'Quarterly data'!AO156</f>
        <v>0</v>
      </c>
      <c r="AO135" s="471">
        <f>'Quarterly data'!AP156</f>
        <v>0</v>
      </c>
      <c r="AP135" s="471">
        <f>'Quarterly data'!AQ156</f>
        <v>0</v>
      </c>
      <c r="AQ135" s="471">
        <f>'Quarterly data'!AR156</f>
        <v>0</v>
      </c>
      <c r="AR135" s="471">
        <f>'Quarterly data'!AS156</f>
        <v>0</v>
      </c>
      <c r="AS135" s="471">
        <f>'Quarterly data'!AT156</f>
        <v>0</v>
      </c>
      <c r="AT135" s="471">
        <f>'Quarterly data'!AU156</f>
        <v>0</v>
      </c>
      <c r="AU135" s="471">
        <f>'Quarterly data'!AV156</f>
        <v>0</v>
      </c>
      <c r="AV135" s="471">
        <f>'Quarterly data'!AW156</f>
        <v>0</v>
      </c>
      <c r="AW135" s="471">
        <f>'Quarterly data'!AX156</f>
        <v>0</v>
      </c>
      <c r="AX135" s="471">
        <f>'Quarterly data'!AY156</f>
        <v>0</v>
      </c>
      <c r="AY135" s="471">
        <f>'Quarterly data'!AZ156</f>
        <v>0</v>
      </c>
      <c r="AZ135" s="471">
        <f>'Quarterly data'!BA156</f>
        <v>0</v>
      </c>
      <c r="BA135" s="471">
        <f>'Quarterly data'!BB156</f>
        <v>0</v>
      </c>
      <c r="BB135" s="471">
        <f>'Quarterly data'!BC156</f>
        <v>0</v>
      </c>
      <c r="BC135" s="471">
        <f>'Quarterly data'!BD156</f>
        <v>0</v>
      </c>
      <c r="BD135" s="471">
        <f>'Quarterly data'!BE156</f>
        <v>0</v>
      </c>
      <c r="BE135" s="471">
        <f>'Quarterly data'!BF156</f>
        <v>0</v>
      </c>
      <c r="BF135" s="471">
        <f>'Quarterly data'!BG156</f>
        <v>45.247123609657933</v>
      </c>
      <c r="BG135" s="471">
        <f>'Quarterly data'!BH156</f>
        <v>67.52644197306212</v>
      </c>
      <c r="BH135" s="471">
        <f>'Quarterly data'!BI156</f>
        <v>74.04477086796534</v>
      </c>
      <c r="BI135" s="471">
        <f>'Quarterly data'!BJ156</f>
        <v>83.08745416124475</v>
      </c>
      <c r="BJ135" s="471">
        <f>'Quarterly data'!BK156</f>
        <v>72.47073116369144</v>
      </c>
      <c r="BK135" s="471">
        <f>'Quarterly data'!BL156</f>
        <v>76.607024939698306</v>
      </c>
      <c r="BL135" s="471">
        <f>'Quarterly data'!BM156</f>
        <v>80.233970643298122</v>
      </c>
      <c r="BM135" s="471">
        <f>'Quarterly data'!BN156</f>
        <v>81.095629452872089</v>
      </c>
      <c r="BN135" s="471">
        <f>'Quarterly data'!BO156</f>
        <v>77.735038942057329</v>
      </c>
      <c r="BO135" s="471">
        <f>'Quarterly data'!BP156</f>
        <v>82.587162841625229</v>
      </c>
      <c r="BP135" s="471">
        <f>'Quarterly data'!BQ156</f>
        <v>81.107969368292203</v>
      </c>
      <c r="BQ135" s="471">
        <f>'Quarterly data'!BR156</f>
        <v>84.22908684526854</v>
      </c>
      <c r="BR135" s="471">
        <f>'Quarterly data'!BS156</f>
        <v>91.842644058181733</v>
      </c>
      <c r="BS135" s="471">
        <f>'Quarterly data'!BT156</f>
        <v>98.835473829794765</v>
      </c>
      <c r="BT135" s="471">
        <f>'Quarterly data'!BU156</f>
        <v>100.44185006710741</v>
      </c>
      <c r="BU135" s="471">
        <f>'Quarterly data'!BV156</f>
        <v>96.701219245440669</v>
      </c>
      <c r="BV135" s="471">
        <f>'Quarterly data'!BW156</f>
        <v>93.73263699504713</v>
      </c>
      <c r="BW135" s="471">
        <f>'Quarterly data'!BX156</f>
        <v>100.76626090355626</v>
      </c>
      <c r="BX135" s="471">
        <f>'Quarterly data'!BY156</f>
        <v>109.61147476025515</v>
      </c>
      <c r="BY135" s="471">
        <f>'Quarterly data'!BZ156</f>
        <v>107.85357031432154</v>
      </c>
      <c r="BZ135" s="471">
        <f>'Quarterly data'!CA156</f>
        <v>99.504290111343906</v>
      </c>
      <c r="CA135" s="471">
        <f>'Quarterly data'!CB156</f>
        <v>103.56972547074584</v>
      </c>
      <c r="CB135" s="471">
        <f>'Quarterly data'!CC156</f>
        <v>101.86873069607906</v>
      </c>
      <c r="CC135" s="471">
        <f>'Quarterly data'!CD156</f>
        <v>98.603063799790178</v>
      </c>
      <c r="CD135" s="471">
        <f>'Quarterly data'!CE156</f>
        <v>96.952990777446857</v>
      </c>
      <c r="CE135" s="471">
        <f>'Quarterly data'!CF156</f>
        <v>105.3744164722945</v>
      </c>
      <c r="CF135" s="471">
        <f>'Quarterly data'!CG156</f>
        <v>106.83683728545394</v>
      </c>
      <c r="CG135" s="471">
        <f>'Quarterly data'!CH156</f>
        <v>113.65639852971155</v>
      </c>
      <c r="CH135" s="471">
        <f>'Quarterly data'!CI156</f>
        <v>110.24446049722229</v>
      </c>
      <c r="CI135" s="471">
        <f>'Quarterly data'!CJ156</f>
        <v>115.65926048257421</v>
      </c>
      <c r="CJ135" s="471">
        <f>'Quarterly data'!CK156</f>
        <v>124.52015227267187</v>
      </c>
      <c r="CK135" s="471">
        <f>'Quarterly data'!CL156</f>
        <v>133.65091362079011</v>
      </c>
      <c r="CL135" s="471">
        <f>'Quarterly data'!CM156</f>
        <v>131.87996301831336</v>
      </c>
      <c r="CM135" s="471">
        <f>'Quarterly data'!CN156</f>
        <v>131.08976700835549</v>
      </c>
      <c r="CN135" s="471">
        <f>'Quarterly data'!CO156</f>
        <v>130.07658210233291</v>
      </c>
      <c r="CO135" s="471">
        <f>'Quarterly data'!CP156</f>
        <v>132.29678701468256</v>
      </c>
      <c r="CP135" s="471">
        <f>'Quarterly data'!CQ156</f>
        <v>124.91356695752069</v>
      </c>
      <c r="CQ135" s="471">
        <f>'Quarterly data'!CR156</f>
        <v>133.61722419509491</v>
      </c>
      <c r="CR135" s="471">
        <f>'Quarterly data'!CS156</f>
        <v>129.06130724297427</v>
      </c>
      <c r="CS135" s="471">
        <f>'Quarterly data'!CT156</f>
        <v>121.0650575524373</v>
      </c>
      <c r="CT135" s="471">
        <f>'Quarterly data'!CU156</f>
        <v>121.51655152815783</v>
      </c>
      <c r="CU135" s="471" t="e">
        <f>'Quarterly data'!#REF!</f>
        <v>#REF!</v>
      </c>
      <c r="CV135" s="471" t="e">
        <f>'Quarterly data'!#REF!</f>
        <v>#REF!</v>
      </c>
      <c r="CW135" s="471" t="e">
        <f>'Quarterly data'!#REF!</f>
        <v>#REF!</v>
      </c>
      <c r="CX135" s="471" t="e">
        <f>'Quarterly data'!#REF!</f>
        <v>#REF!</v>
      </c>
      <c r="CY135" s="471" t="e">
        <f>'Quarterly data'!#REF!</f>
        <v>#REF!</v>
      </c>
      <c r="CZ135" s="471" t="e">
        <f>'Quarterly data'!#REF!</f>
        <v>#REF!</v>
      </c>
      <c r="DA135" s="471" t="e">
        <f>'Quarterly data'!#REF!</f>
        <v>#REF!</v>
      </c>
      <c r="DB135" s="471" t="e">
        <f>'Quarterly data'!#REF!</f>
        <v>#REF!</v>
      </c>
      <c r="DC135" s="471" t="e">
        <f>'Quarterly data'!#REF!</f>
        <v>#REF!</v>
      </c>
      <c r="DD135" s="471" t="e">
        <f>'Quarterly data'!#REF!</f>
        <v>#REF!</v>
      </c>
      <c r="DE135" s="471" t="e">
        <f>'Quarterly data'!#REF!</f>
        <v>#REF!</v>
      </c>
      <c r="DF135" s="471" t="e">
        <f>'Quarterly data'!#REF!</f>
        <v>#REF!</v>
      </c>
      <c r="DG135" s="471" t="e">
        <f>'Quarterly data'!#REF!</f>
        <v>#REF!</v>
      </c>
      <c r="DH135" s="471" t="e">
        <f>'Quarterly data'!#REF!</f>
        <v>#REF!</v>
      </c>
      <c r="DI135" s="471" t="e">
        <f>'Quarterly data'!#REF!</f>
        <v>#REF!</v>
      </c>
      <c r="DJ135" s="471" t="e">
        <f>'Quarterly data'!#REF!</f>
        <v>#REF!</v>
      </c>
      <c r="DK135" s="471" t="e">
        <f>'Quarterly data'!#REF!</f>
        <v>#REF!</v>
      </c>
      <c r="DL135" s="471" t="e">
        <f>'Quarterly data'!#REF!</f>
        <v>#REF!</v>
      </c>
      <c r="DM135" s="471" t="e">
        <f>'Quarterly data'!#REF!</f>
        <v>#REF!</v>
      </c>
      <c r="DN135" s="471" t="e">
        <f>'Quarterly data'!#REF!</f>
        <v>#REF!</v>
      </c>
    </row>
    <row r="136" spans="1:118">
      <c r="A136" s="467" t="s">
        <v>634</v>
      </c>
      <c r="B136" s="471">
        <f>'Quarterly data'!C158</f>
        <v>2071.1653032240442</v>
      </c>
      <c r="C136" s="471">
        <f>'Quarterly data'!D158</f>
        <v>0</v>
      </c>
      <c r="D136" s="471">
        <f>'Quarterly data'!E158</f>
        <v>0</v>
      </c>
      <c r="E136" s="471">
        <f>'Quarterly data'!F158</f>
        <v>0</v>
      </c>
      <c r="F136" s="471">
        <f>'Quarterly data'!G158</f>
        <v>0</v>
      </c>
      <c r="G136" s="471">
        <f>'Quarterly data'!H158</f>
        <v>0</v>
      </c>
      <c r="H136" s="471">
        <f>'Quarterly data'!I158</f>
        <v>0</v>
      </c>
      <c r="I136" s="471">
        <f>'Quarterly data'!J158</f>
        <v>0</v>
      </c>
      <c r="J136" s="471">
        <f>'Quarterly data'!K158</f>
        <v>0</v>
      </c>
      <c r="K136" s="471">
        <f>'Quarterly data'!L158</f>
        <v>0</v>
      </c>
      <c r="L136" s="471">
        <f>'Quarterly data'!M158</f>
        <v>0</v>
      </c>
      <c r="M136" s="471">
        <f>'Quarterly data'!N158</f>
        <v>0</v>
      </c>
      <c r="N136" s="471">
        <f>'Quarterly data'!O158</f>
        <v>0</v>
      </c>
      <c r="O136" s="471">
        <f>'Quarterly data'!P158</f>
        <v>0</v>
      </c>
      <c r="P136" s="471">
        <f>'Quarterly data'!Q158</f>
        <v>0</v>
      </c>
      <c r="Q136" s="471">
        <f>'Quarterly data'!R158</f>
        <v>0</v>
      </c>
      <c r="R136" s="471">
        <f>'Quarterly data'!S158</f>
        <v>0</v>
      </c>
      <c r="S136" s="471">
        <f>'Quarterly data'!T158</f>
        <v>0</v>
      </c>
      <c r="T136" s="471">
        <f>'Quarterly data'!U158</f>
        <v>0</v>
      </c>
      <c r="U136" s="471">
        <f>'Quarterly data'!V158</f>
        <v>0</v>
      </c>
      <c r="V136" s="471">
        <f>'Quarterly data'!W158</f>
        <v>0</v>
      </c>
      <c r="W136" s="471">
        <f>'Quarterly data'!X158</f>
        <v>0</v>
      </c>
      <c r="X136" s="471">
        <f>'Quarterly data'!Y158</f>
        <v>0</v>
      </c>
      <c r="Y136" s="471">
        <f>'Quarterly data'!Z158</f>
        <v>0</v>
      </c>
      <c r="Z136" s="471">
        <f>'Quarterly data'!AA158</f>
        <v>0</v>
      </c>
      <c r="AA136" s="471">
        <f>'Quarterly data'!AB158</f>
        <v>0</v>
      </c>
      <c r="AB136" s="471">
        <f>'Quarterly data'!AC158</f>
        <v>0</v>
      </c>
      <c r="AC136" s="471">
        <f>'Quarterly data'!AD158</f>
        <v>0</v>
      </c>
      <c r="AD136" s="471">
        <f>'Quarterly data'!AE158</f>
        <v>0</v>
      </c>
      <c r="AE136" s="471">
        <f>'Quarterly data'!AF158</f>
        <v>0</v>
      </c>
      <c r="AF136" s="471">
        <f>'Quarterly data'!AG158</f>
        <v>0</v>
      </c>
      <c r="AG136" s="471">
        <f>'Quarterly data'!AH158</f>
        <v>0</v>
      </c>
      <c r="AH136" s="471">
        <f>'Quarterly data'!AI158</f>
        <v>0</v>
      </c>
      <c r="AI136" s="471">
        <f>'Quarterly data'!AJ158</f>
        <v>0</v>
      </c>
      <c r="AJ136" s="471">
        <f>'Quarterly data'!AK158</f>
        <v>0</v>
      </c>
      <c r="AK136" s="471">
        <f>'Quarterly data'!AL158</f>
        <v>0</v>
      </c>
      <c r="AL136" s="471">
        <f>'Quarterly data'!AM158</f>
        <v>0</v>
      </c>
      <c r="AM136" s="471">
        <f>'Quarterly data'!AN158</f>
        <v>0</v>
      </c>
      <c r="AN136" s="471">
        <f>'Quarterly data'!AO158</f>
        <v>0</v>
      </c>
      <c r="AO136" s="471">
        <f>'Quarterly data'!AP158</f>
        <v>0</v>
      </c>
      <c r="AP136" s="471">
        <f>'Quarterly data'!AQ158</f>
        <v>0</v>
      </c>
      <c r="AQ136" s="471">
        <f>'Quarterly data'!AR158</f>
        <v>0</v>
      </c>
      <c r="AR136" s="471">
        <f>'Quarterly data'!AS158</f>
        <v>0</v>
      </c>
      <c r="AS136" s="471">
        <f>'Quarterly data'!AT158</f>
        <v>0</v>
      </c>
      <c r="AT136" s="471">
        <f>'Quarterly data'!AU158</f>
        <v>0</v>
      </c>
      <c r="AU136" s="471">
        <f>'Quarterly data'!AV158</f>
        <v>0</v>
      </c>
      <c r="AV136" s="471">
        <f>'Quarterly data'!AW158</f>
        <v>0</v>
      </c>
      <c r="AW136" s="471">
        <f>'Quarterly data'!AX158</f>
        <v>0</v>
      </c>
      <c r="AX136" s="471">
        <f>'Quarterly data'!AY158</f>
        <v>0</v>
      </c>
      <c r="AY136" s="471">
        <f>'Quarterly data'!AZ158</f>
        <v>0</v>
      </c>
      <c r="AZ136" s="471">
        <f>'Quarterly data'!BA158</f>
        <v>0</v>
      </c>
      <c r="BA136" s="471">
        <f>'Quarterly data'!BB158</f>
        <v>0</v>
      </c>
      <c r="BB136" s="471">
        <f>'Quarterly data'!BC158</f>
        <v>0</v>
      </c>
      <c r="BC136" s="471">
        <f>'Quarterly data'!BD158</f>
        <v>0</v>
      </c>
      <c r="BD136" s="471">
        <f>'Quarterly data'!BE158</f>
        <v>0</v>
      </c>
      <c r="BE136" s="471">
        <f>'Quarterly data'!BF158</f>
        <v>0</v>
      </c>
      <c r="BF136" s="471">
        <f>'Quarterly data'!BG158</f>
        <v>59.945741832027608</v>
      </c>
      <c r="BG136" s="471">
        <f>'Quarterly data'!BH158</f>
        <v>90.320686722596747</v>
      </c>
      <c r="BH136" s="471">
        <f>'Quarterly data'!BI158</f>
        <v>90.151235104854734</v>
      </c>
      <c r="BI136" s="471">
        <f>'Quarterly data'!BJ158</f>
        <v>90.753073962778032</v>
      </c>
      <c r="BJ136" s="471">
        <f>'Quarterly data'!BK158</f>
        <v>89.476550637963285</v>
      </c>
      <c r="BK136" s="471">
        <f>'Quarterly data'!BL158</f>
        <v>91.124078541134296</v>
      </c>
      <c r="BL136" s="471">
        <f>'Quarterly data'!BM158</f>
        <v>92.113101851138765</v>
      </c>
      <c r="BM136" s="471">
        <f>'Quarterly data'!BN158</f>
        <v>92.370930347139506</v>
      </c>
      <c r="BN136" s="471">
        <f>'Quarterly data'!BO158</f>
        <v>92.024154428696605</v>
      </c>
      <c r="BO136" s="471">
        <f>'Quarterly data'!BP158</f>
        <v>93.550107668573432</v>
      </c>
      <c r="BP136" s="471">
        <f>'Quarterly data'!BQ158</f>
        <v>95.051853699899539</v>
      </c>
      <c r="BQ136" s="471">
        <f>'Quarterly data'!BR158</f>
        <v>97.906491585812958</v>
      </c>
      <c r="BR136" s="471">
        <f>'Quarterly data'!BS158</f>
        <v>96.846514488027765</v>
      </c>
      <c r="BS136" s="471">
        <f>'Quarterly data'!BT158</f>
        <v>100.112187023158</v>
      </c>
      <c r="BT136" s="471">
        <f>'Quarterly data'!BU158</f>
        <v>99.556729396339179</v>
      </c>
      <c r="BU136" s="471">
        <f>'Quarterly data'!BV158</f>
        <v>99.914458003519201</v>
      </c>
      <c r="BV136" s="471">
        <f>'Quarterly data'!BW158</f>
        <v>99.721720256765892</v>
      </c>
      <c r="BW136" s="471">
        <f>'Quarterly data'!BX158</f>
        <v>100.87684041701796</v>
      </c>
      <c r="BX136" s="471">
        <f>'Quarterly data'!BY158</f>
        <v>99.784180644155427</v>
      </c>
      <c r="BY136" s="471">
        <f>'Quarterly data'!BZ158</f>
        <v>99.796905649310133</v>
      </c>
      <c r="BZ136" s="471">
        <f>'Quarterly data'!CA158</f>
        <v>99.847870295918668</v>
      </c>
      <c r="CA136" s="471">
        <f>'Quarterly data'!CB158</f>
        <v>100.54178677113318</v>
      </c>
      <c r="CB136" s="471">
        <f>'Quarterly data'!CC158</f>
        <v>100.85035949382302</v>
      </c>
      <c r="CC136" s="471">
        <f>'Quarterly data'!CD158</f>
        <v>102.80696690999764</v>
      </c>
      <c r="CD136" s="471">
        <f>'Quarterly data'!CE158</f>
        <v>103.59542662501582</v>
      </c>
      <c r="CE136" s="471">
        <f>'Quarterly data'!CF158</f>
        <v>104.55284218859852</v>
      </c>
      <c r="CF136" s="471">
        <f>'Quarterly data'!CG158</f>
        <v>105.72960683343764</v>
      </c>
      <c r="CG136" s="471">
        <f>'Quarterly data'!CH158</f>
        <v>106.48819432705925</v>
      </c>
      <c r="CH136" s="471">
        <f>'Quarterly data'!CI158</f>
        <v>106.73371066189344</v>
      </c>
      <c r="CI136" s="471">
        <f>'Quarterly data'!CJ158</f>
        <v>108.05122005114295</v>
      </c>
      <c r="CJ136" s="471">
        <f>'Quarterly data'!CK158</f>
        <v>108.16239676436498</v>
      </c>
      <c r="CK136" s="471">
        <f>'Quarterly data'!CL158</f>
        <v>107.91797927104854</v>
      </c>
      <c r="CL136" s="471">
        <f>'Quarterly data'!CM158</f>
        <v>108.98023637697567</v>
      </c>
      <c r="CM136" s="471">
        <f>'Quarterly data'!CN158</f>
        <v>110.11214973275931</v>
      </c>
      <c r="CN136" s="471">
        <f>'Quarterly data'!CO158</f>
        <v>110.0355008664806</v>
      </c>
      <c r="CO136" s="471">
        <f>'Quarterly data'!CP158</f>
        <v>110.37713286234266</v>
      </c>
      <c r="CP136" s="471">
        <f>'Quarterly data'!CQ158</f>
        <v>111.64155753704279</v>
      </c>
      <c r="CQ136" s="471">
        <f>'Quarterly data'!CR158</f>
        <v>114.93854510713011</v>
      </c>
      <c r="CR136" s="471">
        <f>'Quarterly data'!CS158</f>
        <v>113.97743625435953</v>
      </c>
      <c r="CS136" s="471">
        <f>'Quarterly data'!CT158</f>
        <v>113.63648694220139</v>
      </c>
      <c r="CT136" s="471">
        <f>'Quarterly data'!CU158</f>
        <v>113.48290887844233</v>
      </c>
      <c r="CU136" s="471" t="e">
        <f>'Quarterly data'!#REF!</f>
        <v>#REF!</v>
      </c>
      <c r="CV136" s="471" t="e">
        <f>'Quarterly data'!#REF!</f>
        <v>#REF!</v>
      </c>
      <c r="CW136" s="471" t="e">
        <f>'Quarterly data'!#REF!</f>
        <v>#REF!</v>
      </c>
      <c r="CX136" s="471" t="e">
        <f>'Quarterly data'!#REF!</f>
        <v>#REF!</v>
      </c>
      <c r="CY136" s="471" t="e">
        <f>'Quarterly data'!#REF!</f>
        <v>#REF!</v>
      </c>
      <c r="CZ136" s="471" t="e">
        <f>'Quarterly data'!#REF!</f>
        <v>#REF!</v>
      </c>
      <c r="DA136" s="471" t="e">
        <f>'Quarterly data'!#REF!</f>
        <v>#REF!</v>
      </c>
      <c r="DB136" s="471" t="e">
        <f>'Quarterly data'!#REF!</f>
        <v>#REF!</v>
      </c>
      <c r="DC136" s="471" t="e">
        <f>'Quarterly data'!#REF!</f>
        <v>#REF!</v>
      </c>
      <c r="DD136" s="471" t="e">
        <f>'Quarterly data'!#REF!</f>
        <v>#REF!</v>
      </c>
      <c r="DE136" s="471" t="e">
        <f>'Quarterly data'!#REF!</f>
        <v>#REF!</v>
      </c>
      <c r="DF136" s="471" t="e">
        <f>'Quarterly data'!#REF!</f>
        <v>#REF!</v>
      </c>
      <c r="DG136" s="471" t="e">
        <f>'Quarterly data'!#REF!</f>
        <v>#REF!</v>
      </c>
      <c r="DH136" s="471" t="e">
        <f>'Quarterly data'!#REF!</f>
        <v>#REF!</v>
      </c>
      <c r="DI136" s="471" t="e">
        <f>'Quarterly data'!#REF!</f>
        <v>#REF!</v>
      </c>
      <c r="DJ136" s="471" t="e">
        <f>'Quarterly data'!#REF!</f>
        <v>#REF!</v>
      </c>
      <c r="DK136" s="471" t="e">
        <f>'Quarterly data'!#REF!</f>
        <v>#REF!</v>
      </c>
      <c r="DL136" s="471" t="e">
        <f>'Quarterly data'!#REF!</f>
        <v>#REF!</v>
      </c>
      <c r="DM136" s="471" t="e">
        <f>'Quarterly data'!#REF!</f>
        <v>#REF!</v>
      </c>
      <c r="DN136" s="471" t="e">
        <f>'Quarterly data'!#REF!</f>
        <v>#REF!</v>
      </c>
    </row>
    <row r="137" spans="1:118">
      <c r="A137" s="468" t="s">
        <v>847</v>
      </c>
      <c r="B137" s="471">
        <f>'Quarterly data'!C159</f>
        <v>510.99696959581195</v>
      </c>
      <c r="C137" s="471">
        <f>'Quarterly data'!D159</f>
        <v>0</v>
      </c>
      <c r="D137" s="471">
        <f>'Quarterly data'!E159</f>
        <v>0</v>
      </c>
      <c r="E137" s="471">
        <f>'Quarterly data'!F159</f>
        <v>0</v>
      </c>
      <c r="F137" s="471">
        <f>'Quarterly data'!G159</f>
        <v>0</v>
      </c>
      <c r="G137" s="471">
        <f>'Quarterly data'!H159</f>
        <v>0</v>
      </c>
      <c r="H137" s="471">
        <f>'Quarterly data'!I159</f>
        <v>0</v>
      </c>
      <c r="I137" s="471">
        <f>'Quarterly data'!J159</f>
        <v>0</v>
      </c>
      <c r="J137" s="471">
        <f>'Quarterly data'!K159</f>
        <v>0</v>
      </c>
      <c r="K137" s="471">
        <f>'Quarterly data'!L159</f>
        <v>0</v>
      </c>
      <c r="L137" s="471">
        <f>'Quarterly data'!M159</f>
        <v>0</v>
      </c>
      <c r="M137" s="471">
        <f>'Quarterly data'!N159</f>
        <v>0</v>
      </c>
      <c r="N137" s="471">
        <f>'Quarterly data'!O159</f>
        <v>0</v>
      </c>
      <c r="O137" s="471">
        <f>'Quarterly data'!P159</f>
        <v>0</v>
      </c>
      <c r="P137" s="471">
        <f>'Quarterly data'!Q159</f>
        <v>0</v>
      </c>
      <c r="Q137" s="471">
        <f>'Quarterly data'!R159</f>
        <v>0</v>
      </c>
      <c r="R137" s="471">
        <f>'Quarterly data'!S159</f>
        <v>0</v>
      </c>
      <c r="S137" s="471">
        <f>'Quarterly data'!T159</f>
        <v>0</v>
      </c>
      <c r="T137" s="471">
        <f>'Quarterly data'!U159</f>
        <v>0</v>
      </c>
      <c r="U137" s="471">
        <f>'Quarterly data'!V159</f>
        <v>0</v>
      </c>
      <c r="V137" s="471">
        <f>'Quarterly data'!W159</f>
        <v>0</v>
      </c>
      <c r="W137" s="471">
        <f>'Quarterly data'!X159</f>
        <v>0</v>
      </c>
      <c r="X137" s="471">
        <f>'Quarterly data'!Y159</f>
        <v>0</v>
      </c>
      <c r="Y137" s="471">
        <f>'Quarterly data'!Z159</f>
        <v>0</v>
      </c>
      <c r="Z137" s="471">
        <f>'Quarterly data'!AA159</f>
        <v>0</v>
      </c>
      <c r="AA137" s="471">
        <f>'Quarterly data'!AB159</f>
        <v>0</v>
      </c>
      <c r="AB137" s="471">
        <f>'Quarterly data'!AC159</f>
        <v>0</v>
      </c>
      <c r="AC137" s="471">
        <f>'Quarterly data'!AD159</f>
        <v>0</v>
      </c>
      <c r="AD137" s="471">
        <f>'Quarterly data'!AE159</f>
        <v>0</v>
      </c>
      <c r="AE137" s="471">
        <f>'Quarterly data'!AF159</f>
        <v>0</v>
      </c>
      <c r="AF137" s="471">
        <f>'Quarterly data'!AG159</f>
        <v>0</v>
      </c>
      <c r="AG137" s="471">
        <f>'Quarterly data'!AH159</f>
        <v>0</v>
      </c>
      <c r="AH137" s="471">
        <f>'Quarterly data'!AI159</f>
        <v>0</v>
      </c>
      <c r="AI137" s="471">
        <f>'Quarterly data'!AJ159</f>
        <v>0</v>
      </c>
      <c r="AJ137" s="471">
        <f>'Quarterly data'!AK159</f>
        <v>0</v>
      </c>
      <c r="AK137" s="471">
        <f>'Quarterly data'!AL159</f>
        <v>0</v>
      </c>
      <c r="AL137" s="471">
        <f>'Quarterly data'!AM159</f>
        <v>0</v>
      </c>
      <c r="AM137" s="471">
        <f>'Quarterly data'!AN159</f>
        <v>0</v>
      </c>
      <c r="AN137" s="471">
        <f>'Quarterly data'!AO159</f>
        <v>0</v>
      </c>
      <c r="AO137" s="471">
        <f>'Quarterly data'!AP159</f>
        <v>0</v>
      </c>
      <c r="AP137" s="471">
        <f>'Quarterly data'!AQ159</f>
        <v>0</v>
      </c>
      <c r="AQ137" s="471">
        <f>'Quarterly data'!AR159</f>
        <v>0</v>
      </c>
      <c r="AR137" s="471">
        <f>'Quarterly data'!AS159</f>
        <v>0</v>
      </c>
      <c r="AS137" s="471">
        <f>'Quarterly data'!AT159</f>
        <v>0</v>
      </c>
      <c r="AT137" s="471">
        <f>'Quarterly data'!AU159</f>
        <v>0</v>
      </c>
      <c r="AU137" s="471">
        <f>'Quarterly data'!AV159</f>
        <v>0</v>
      </c>
      <c r="AV137" s="471">
        <f>'Quarterly data'!AW159</f>
        <v>0</v>
      </c>
      <c r="AW137" s="471">
        <f>'Quarterly data'!AX159</f>
        <v>0</v>
      </c>
      <c r="AX137" s="471">
        <f>'Quarterly data'!AY159</f>
        <v>0</v>
      </c>
      <c r="AY137" s="471">
        <f>'Quarterly data'!AZ159</f>
        <v>0</v>
      </c>
      <c r="AZ137" s="471">
        <f>'Quarterly data'!BA159</f>
        <v>0</v>
      </c>
      <c r="BA137" s="471">
        <f>'Quarterly data'!BB159</f>
        <v>0</v>
      </c>
      <c r="BB137" s="471">
        <f>'Quarterly data'!BC159</f>
        <v>0</v>
      </c>
      <c r="BC137" s="471">
        <f>'Quarterly data'!BD159</f>
        <v>0</v>
      </c>
      <c r="BD137" s="471">
        <f>'Quarterly data'!BE159</f>
        <v>0</v>
      </c>
      <c r="BE137" s="471">
        <f>'Quarterly data'!BF159</f>
        <v>0</v>
      </c>
      <c r="BF137" s="471">
        <f>'Quarterly data'!BG159</f>
        <v>54.311406765483525</v>
      </c>
      <c r="BG137" s="471">
        <f>'Quarterly data'!BH159</f>
        <v>82.558472223128831</v>
      </c>
      <c r="BH137" s="471">
        <f>'Quarterly data'!BI159</f>
        <v>83.105210510627828</v>
      </c>
      <c r="BI137" s="471">
        <f>'Quarterly data'!BJ159</f>
        <v>84.622466384149689</v>
      </c>
      <c r="BJ137" s="471">
        <f>'Quarterly data'!BK159</f>
        <v>83.250268907150101</v>
      </c>
      <c r="BK137" s="471">
        <f>'Quarterly data'!BL159</f>
        <v>87.206807920156578</v>
      </c>
      <c r="BL137" s="471">
        <f>'Quarterly data'!BM159</f>
        <v>86.805097402365675</v>
      </c>
      <c r="BM137" s="471">
        <f>'Quarterly data'!BN159</f>
        <v>87.697603823925576</v>
      </c>
      <c r="BN137" s="471">
        <f>'Quarterly data'!BO159</f>
        <v>86.315451548969349</v>
      </c>
      <c r="BO137" s="471">
        <f>'Quarterly data'!BP159</f>
        <v>91.374329930503222</v>
      </c>
      <c r="BP137" s="471">
        <f>'Quarterly data'!BQ159</f>
        <v>92.734157128607634</v>
      </c>
      <c r="BQ137" s="471">
        <f>'Quarterly data'!BR159</f>
        <v>94.485403119019153</v>
      </c>
      <c r="BR137" s="471">
        <f>'Quarterly data'!BS159</f>
        <v>92.788520336827162</v>
      </c>
      <c r="BS137" s="471">
        <f>'Quarterly data'!BT159</f>
        <v>98.79634748925946</v>
      </c>
      <c r="BT137" s="471">
        <f>'Quarterly data'!BU159</f>
        <v>97.947500859660195</v>
      </c>
      <c r="BU137" s="471">
        <f>'Quarterly data'!BV159</f>
        <v>99.874017050322323</v>
      </c>
      <c r="BV137" s="471">
        <f>'Quarterly data'!BW159</f>
        <v>98.535642854749426</v>
      </c>
      <c r="BW137" s="471">
        <f>'Quarterly data'!BX159</f>
        <v>101.98668362430222</v>
      </c>
      <c r="BX137" s="471">
        <f>'Quarterly data'!BY159</f>
        <v>99.229456705072394</v>
      </c>
      <c r="BY137" s="471">
        <f>'Quarterly data'!BZ159</f>
        <v>100.0536609992397</v>
      </c>
      <c r="BZ137" s="471">
        <f>'Quarterly data'!CA159</f>
        <v>99.815866582365018</v>
      </c>
      <c r="CA137" s="471">
        <f>'Quarterly data'!CB159</f>
        <v>100.43520081506365</v>
      </c>
      <c r="CB137" s="471">
        <f>'Quarterly data'!CC159</f>
        <v>100.61816127654096</v>
      </c>
      <c r="CC137" s="471">
        <f>'Quarterly data'!CD159</f>
        <v>101.2083861017688</v>
      </c>
      <c r="CD137" s="471">
        <f>'Quarterly data'!CE159</f>
        <v>99.508840456132361</v>
      </c>
      <c r="CE137" s="471">
        <f>'Quarterly data'!CF159</f>
        <v>99.831473437814353</v>
      </c>
      <c r="CF137" s="471">
        <f>'Quarterly data'!CG159</f>
        <v>102.84836826873918</v>
      </c>
      <c r="CG137" s="471">
        <f>'Quarterly data'!CH159</f>
        <v>104.15440919976281</v>
      </c>
      <c r="CH137" s="471">
        <f>'Quarterly data'!CI159</f>
        <v>103.66912764871516</v>
      </c>
      <c r="CI137" s="471">
        <f>'Quarterly data'!CJ159</f>
        <v>106.00592559141326</v>
      </c>
      <c r="CJ137" s="471">
        <f>'Quarterly data'!CK159</f>
        <v>106.82455489095264</v>
      </c>
      <c r="CK137" s="471">
        <f>'Quarterly data'!CL159</f>
        <v>105.89850151986651</v>
      </c>
      <c r="CL137" s="471">
        <f>'Quarterly data'!CM159</f>
        <v>108.08012150151741</v>
      </c>
      <c r="CM137" s="471">
        <f>'Quarterly data'!CN159</f>
        <v>111.56074341389144</v>
      </c>
      <c r="CN137" s="471">
        <f>'Quarterly data'!CO159</f>
        <v>110.5855581197394</v>
      </c>
      <c r="CO137" s="471">
        <f>'Quarterly data'!CP159</f>
        <v>112.60598694464933</v>
      </c>
      <c r="CP137" s="471">
        <f>'Quarterly data'!CQ159</f>
        <v>115.92966460718519</v>
      </c>
      <c r="CQ137" s="471">
        <f>'Quarterly data'!CR159</f>
        <v>125.69890019625454</v>
      </c>
      <c r="CR137" s="471">
        <f>'Quarterly data'!CS159</f>
        <v>122.71207924144274</v>
      </c>
      <c r="CS137" s="471">
        <f>'Quarterly data'!CT159</f>
        <v>121.99976757143811</v>
      </c>
      <c r="CT137" s="471">
        <f>'Quarterly data'!CU159</f>
        <v>118.19867051112566</v>
      </c>
      <c r="CU137" s="471" t="e">
        <f>'Quarterly data'!#REF!</f>
        <v>#REF!</v>
      </c>
      <c r="CV137" s="471" t="e">
        <f>'Quarterly data'!#REF!</f>
        <v>#REF!</v>
      </c>
      <c r="CW137" s="471" t="e">
        <f>'Quarterly data'!#REF!</f>
        <v>#REF!</v>
      </c>
      <c r="CX137" s="471" t="e">
        <f>'Quarterly data'!#REF!</f>
        <v>#REF!</v>
      </c>
      <c r="CY137" s="471" t="e">
        <f>'Quarterly data'!#REF!</f>
        <v>#REF!</v>
      </c>
      <c r="CZ137" s="471" t="e">
        <f>'Quarterly data'!#REF!</f>
        <v>#REF!</v>
      </c>
      <c r="DA137" s="471" t="e">
        <f>'Quarterly data'!#REF!</f>
        <v>#REF!</v>
      </c>
      <c r="DB137" s="471" t="e">
        <f>'Quarterly data'!#REF!</f>
        <v>#REF!</v>
      </c>
      <c r="DC137" s="471" t="e">
        <f>'Quarterly data'!#REF!</f>
        <v>#REF!</v>
      </c>
      <c r="DD137" s="471" t="e">
        <f>'Quarterly data'!#REF!</f>
        <v>#REF!</v>
      </c>
      <c r="DE137" s="471" t="e">
        <f>'Quarterly data'!#REF!</f>
        <v>#REF!</v>
      </c>
      <c r="DF137" s="471" t="e">
        <f>'Quarterly data'!#REF!</f>
        <v>#REF!</v>
      </c>
      <c r="DG137" s="471" t="e">
        <f>'Quarterly data'!#REF!</f>
        <v>#REF!</v>
      </c>
      <c r="DH137" s="471" t="e">
        <f>'Quarterly data'!#REF!</f>
        <v>#REF!</v>
      </c>
      <c r="DI137" s="471" t="e">
        <f>'Quarterly data'!#REF!</f>
        <v>#REF!</v>
      </c>
      <c r="DJ137" s="471" t="e">
        <f>'Quarterly data'!#REF!</f>
        <v>#REF!</v>
      </c>
      <c r="DK137" s="471" t="e">
        <f>'Quarterly data'!#REF!</f>
        <v>#REF!</v>
      </c>
      <c r="DL137" s="471" t="e">
        <f>'Quarterly data'!#REF!</f>
        <v>#REF!</v>
      </c>
      <c r="DM137" s="471" t="e">
        <f>'Quarterly data'!#REF!</f>
        <v>#REF!</v>
      </c>
      <c r="DN137" s="471" t="e">
        <f>'Quarterly data'!#REF!</f>
        <v>#REF!</v>
      </c>
    </row>
    <row r="138" spans="1:118">
      <c r="A138" s="467" t="s">
        <v>637</v>
      </c>
      <c r="B138" s="471">
        <f>'Quarterly data'!C161</f>
        <v>157.70302900915195</v>
      </c>
      <c r="C138" s="471">
        <f>'Quarterly data'!D161</f>
        <v>0</v>
      </c>
      <c r="D138" s="471">
        <f>'Quarterly data'!E161</f>
        <v>0</v>
      </c>
      <c r="E138" s="471">
        <f>'Quarterly data'!F161</f>
        <v>0</v>
      </c>
      <c r="F138" s="471">
        <f>'Quarterly data'!G161</f>
        <v>0</v>
      </c>
      <c r="G138" s="471">
        <f>'Quarterly data'!H161</f>
        <v>0</v>
      </c>
      <c r="H138" s="471">
        <f>'Quarterly data'!I161</f>
        <v>0</v>
      </c>
      <c r="I138" s="471">
        <f>'Quarterly data'!J161</f>
        <v>0</v>
      </c>
      <c r="J138" s="471">
        <f>'Quarterly data'!K161</f>
        <v>0</v>
      </c>
      <c r="K138" s="471">
        <f>'Quarterly data'!L161</f>
        <v>0</v>
      </c>
      <c r="L138" s="471">
        <f>'Quarterly data'!M161</f>
        <v>0</v>
      </c>
      <c r="M138" s="471">
        <f>'Quarterly data'!N161</f>
        <v>0</v>
      </c>
      <c r="N138" s="471">
        <f>'Quarterly data'!O161</f>
        <v>0</v>
      </c>
      <c r="O138" s="471">
        <f>'Quarterly data'!P161</f>
        <v>0</v>
      </c>
      <c r="P138" s="471">
        <f>'Quarterly data'!Q161</f>
        <v>0</v>
      </c>
      <c r="Q138" s="471">
        <f>'Quarterly data'!R161</f>
        <v>0</v>
      </c>
      <c r="R138" s="471">
        <f>'Quarterly data'!S161</f>
        <v>0</v>
      </c>
      <c r="S138" s="471">
        <f>'Quarterly data'!T161</f>
        <v>0</v>
      </c>
      <c r="T138" s="471">
        <f>'Quarterly data'!U161</f>
        <v>0</v>
      </c>
      <c r="U138" s="471">
        <f>'Quarterly data'!V161</f>
        <v>0</v>
      </c>
      <c r="V138" s="471">
        <f>'Quarterly data'!W161</f>
        <v>0</v>
      </c>
      <c r="W138" s="471">
        <f>'Quarterly data'!X161</f>
        <v>0</v>
      </c>
      <c r="X138" s="471">
        <f>'Quarterly data'!Y161</f>
        <v>0</v>
      </c>
      <c r="Y138" s="471">
        <f>'Quarterly data'!Z161</f>
        <v>0</v>
      </c>
      <c r="Z138" s="471">
        <f>'Quarterly data'!AA161</f>
        <v>0</v>
      </c>
      <c r="AA138" s="471">
        <f>'Quarterly data'!AB161</f>
        <v>0</v>
      </c>
      <c r="AB138" s="471">
        <f>'Quarterly data'!AC161</f>
        <v>0</v>
      </c>
      <c r="AC138" s="471">
        <f>'Quarterly data'!AD161</f>
        <v>0</v>
      </c>
      <c r="AD138" s="471">
        <f>'Quarterly data'!AE161</f>
        <v>0</v>
      </c>
      <c r="AE138" s="471">
        <f>'Quarterly data'!AF161</f>
        <v>0</v>
      </c>
      <c r="AF138" s="471">
        <f>'Quarterly data'!AG161</f>
        <v>0</v>
      </c>
      <c r="AG138" s="471">
        <f>'Quarterly data'!AH161</f>
        <v>0</v>
      </c>
      <c r="AH138" s="471">
        <f>'Quarterly data'!AI161</f>
        <v>0</v>
      </c>
      <c r="AI138" s="471">
        <f>'Quarterly data'!AJ161</f>
        <v>0</v>
      </c>
      <c r="AJ138" s="471">
        <f>'Quarterly data'!AK161</f>
        <v>0</v>
      </c>
      <c r="AK138" s="471">
        <f>'Quarterly data'!AL161</f>
        <v>0</v>
      </c>
      <c r="AL138" s="471">
        <f>'Quarterly data'!AM161</f>
        <v>0</v>
      </c>
      <c r="AM138" s="471">
        <f>'Quarterly data'!AN161</f>
        <v>0</v>
      </c>
      <c r="AN138" s="471">
        <f>'Quarterly data'!AO161</f>
        <v>0</v>
      </c>
      <c r="AO138" s="471">
        <f>'Quarterly data'!AP161</f>
        <v>0</v>
      </c>
      <c r="AP138" s="471">
        <f>'Quarterly data'!AQ161</f>
        <v>0</v>
      </c>
      <c r="AQ138" s="471">
        <f>'Quarterly data'!AR161</f>
        <v>0</v>
      </c>
      <c r="AR138" s="471">
        <f>'Quarterly data'!AS161</f>
        <v>0</v>
      </c>
      <c r="AS138" s="471">
        <f>'Quarterly data'!AT161</f>
        <v>0</v>
      </c>
      <c r="AT138" s="471">
        <f>'Quarterly data'!AU161</f>
        <v>0</v>
      </c>
      <c r="AU138" s="471">
        <f>'Quarterly data'!AV161</f>
        <v>0</v>
      </c>
      <c r="AV138" s="471">
        <f>'Quarterly data'!AW161</f>
        <v>0</v>
      </c>
      <c r="AW138" s="471">
        <f>'Quarterly data'!AX161</f>
        <v>0</v>
      </c>
      <c r="AX138" s="471">
        <f>'Quarterly data'!AY161</f>
        <v>0</v>
      </c>
      <c r="AY138" s="471">
        <f>'Quarterly data'!AZ161</f>
        <v>0</v>
      </c>
      <c r="AZ138" s="471">
        <f>'Quarterly data'!BA161</f>
        <v>0</v>
      </c>
      <c r="BA138" s="471">
        <f>'Quarterly data'!BB161</f>
        <v>0</v>
      </c>
      <c r="BB138" s="471">
        <f>'Quarterly data'!BC161</f>
        <v>0</v>
      </c>
      <c r="BC138" s="471">
        <f>'Quarterly data'!BD161</f>
        <v>0</v>
      </c>
      <c r="BD138" s="471">
        <f>'Quarterly data'!BE161</f>
        <v>0</v>
      </c>
      <c r="BE138" s="471">
        <f>'Quarterly data'!BF161</f>
        <v>0</v>
      </c>
      <c r="BF138" s="471">
        <f>'Quarterly data'!BG161</f>
        <v>56.868192752006131</v>
      </c>
      <c r="BG138" s="471">
        <f>'Quarterly data'!BH161</f>
        <v>85.311332378769109</v>
      </c>
      <c r="BH138" s="471">
        <f>'Quarterly data'!BI161</f>
        <v>85.203792625444436</v>
      </c>
      <c r="BI138" s="471">
        <f>'Quarterly data'!BJ161</f>
        <v>84.398835423851665</v>
      </c>
      <c r="BJ138" s="471">
        <f>'Quarterly data'!BK161</f>
        <v>83.949153220286902</v>
      </c>
      <c r="BK138" s="471">
        <f>'Quarterly data'!BL161</f>
        <v>84.114328400989919</v>
      </c>
      <c r="BL138" s="471">
        <f>'Quarterly data'!BM161</f>
        <v>82.810721756975866</v>
      </c>
      <c r="BM138" s="471">
        <f>'Quarterly data'!BN161</f>
        <v>82.173648097617146</v>
      </c>
      <c r="BN138" s="471">
        <f>'Quarterly data'!BO161</f>
        <v>83.398847162636514</v>
      </c>
      <c r="BO138" s="471">
        <f>'Quarterly data'!BP161</f>
        <v>84.399430381802134</v>
      </c>
      <c r="BP138" s="471">
        <f>'Quarterly data'!BQ161</f>
        <v>85.975023755970156</v>
      </c>
      <c r="BQ138" s="471">
        <f>'Quarterly data'!BR161</f>
        <v>86.901188032417465</v>
      </c>
      <c r="BR138" s="471">
        <f>'Quarterly data'!BS161</f>
        <v>87.546725184514571</v>
      </c>
      <c r="BS138" s="471">
        <f>'Quarterly data'!BT161</f>
        <v>88.144873789812152</v>
      </c>
      <c r="BT138" s="471">
        <f>'Quarterly data'!BU161</f>
        <v>90.307532535462215</v>
      </c>
      <c r="BU138" s="471">
        <f>'Quarterly data'!BV161</f>
        <v>91.253555646334988</v>
      </c>
      <c r="BV138" s="471">
        <f>'Quarterly data'!BW161</f>
        <v>91.807652830126415</v>
      </c>
      <c r="BW138" s="471">
        <f>'Quarterly data'!BX161</f>
        <v>92.33440213715221</v>
      </c>
      <c r="BX138" s="471">
        <f>'Quarterly data'!BY161</f>
        <v>92.073496106291671</v>
      </c>
      <c r="BY138" s="471">
        <f>'Quarterly data'!BZ161</f>
        <v>91.582252787522023</v>
      </c>
      <c r="BZ138" s="471">
        <f>'Quarterly data'!CA161</f>
        <v>92.218833392135835</v>
      </c>
      <c r="CA138" s="471">
        <f>'Quarterly data'!CB161</f>
        <v>92.674024078356794</v>
      </c>
      <c r="CB138" s="471">
        <f>'Quarterly data'!CC161</f>
        <v>93.465401701873091</v>
      </c>
      <c r="CC138" s="471">
        <f>'Quarterly data'!CD161</f>
        <v>93.287021682717977</v>
      </c>
      <c r="CD138" s="471">
        <f>'Quarterly data'!CE161</f>
        <v>93.293506431239393</v>
      </c>
      <c r="CE138" s="471">
        <f>'Quarterly data'!CF161</f>
        <v>93.357412390732506</v>
      </c>
      <c r="CF138" s="471">
        <f>'Quarterly data'!CG161</f>
        <v>95.624422406297981</v>
      </c>
      <c r="CG138" s="471">
        <f>'Quarterly data'!CH161</f>
        <v>96.140717335416184</v>
      </c>
      <c r="CH138" s="471">
        <f>'Quarterly data'!CI161</f>
        <v>96.82498447490191</v>
      </c>
      <c r="CI138" s="471">
        <f>'Quarterly data'!CJ161</f>
        <v>97.376445319721256</v>
      </c>
      <c r="CJ138" s="471">
        <f>'Quarterly data'!CK161</f>
        <v>97.939437628183896</v>
      </c>
      <c r="CK138" s="471">
        <f>'Quarterly data'!CL161</f>
        <v>99.483473317810407</v>
      </c>
      <c r="CL138" s="471">
        <f>'Quarterly data'!CM161</f>
        <v>100.61032157522548</v>
      </c>
      <c r="CM138" s="471">
        <f>'Quarterly data'!CN161</f>
        <v>100.79855026071642</v>
      </c>
      <c r="CN138" s="471">
        <f>'Quarterly data'!CO161</f>
        <v>101.12309300962089</v>
      </c>
      <c r="CO138" s="471">
        <f>'Quarterly data'!CP161</f>
        <v>101.29677739796784</v>
      </c>
      <c r="CP138" s="471">
        <f>'Quarterly data'!CQ161</f>
        <v>101.97253542540072</v>
      </c>
      <c r="CQ138" s="471">
        <f>'Quarterly data'!CR161</f>
        <v>102.98133446513719</v>
      </c>
      <c r="CR138" s="471">
        <f>'Quarterly data'!CS161</f>
        <v>103.88023778720499</v>
      </c>
      <c r="CS138" s="471">
        <f>'Quarterly data'!CT161</f>
        <v>105.54024711299523</v>
      </c>
      <c r="CT138" s="471">
        <f>'Quarterly data'!CU161</f>
        <v>106.39736394077592</v>
      </c>
      <c r="CU138" s="471" t="e">
        <f>'Quarterly data'!#REF!</f>
        <v>#REF!</v>
      </c>
      <c r="CV138" s="471" t="e">
        <f>'Quarterly data'!#REF!</f>
        <v>#REF!</v>
      </c>
      <c r="CW138" s="471" t="e">
        <f>'Quarterly data'!#REF!</f>
        <v>#REF!</v>
      </c>
      <c r="CX138" s="471" t="e">
        <f>'Quarterly data'!#REF!</f>
        <v>#REF!</v>
      </c>
      <c r="CY138" s="471" t="e">
        <f>'Quarterly data'!#REF!</f>
        <v>#REF!</v>
      </c>
      <c r="CZ138" s="471" t="e">
        <f>'Quarterly data'!#REF!</f>
        <v>#REF!</v>
      </c>
      <c r="DA138" s="471" t="e">
        <f>'Quarterly data'!#REF!</f>
        <v>#REF!</v>
      </c>
      <c r="DB138" s="471" t="e">
        <f>'Quarterly data'!#REF!</f>
        <v>#REF!</v>
      </c>
      <c r="DC138" s="471" t="e">
        <f>'Quarterly data'!#REF!</f>
        <v>#REF!</v>
      </c>
      <c r="DD138" s="471" t="e">
        <f>'Quarterly data'!#REF!</f>
        <v>#REF!</v>
      </c>
      <c r="DE138" s="471" t="e">
        <f>'Quarterly data'!#REF!</f>
        <v>#REF!</v>
      </c>
      <c r="DF138" s="471" t="e">
        <f>'Quarterly data'!#REF!</f>
        <v>#REF!</v>
      </c>
      <c r="DG138" s="471" t="e">
        <f>'Quarterly data'!#REF!</f>
        <v>#REF!</v>
      </c>
      <c r="DH138" s="471" t="e">
        <f>'Quarterly data'!#REF!</f>
        <v>#REF!</v>
      </c>
      <c r="DI138" s="471" t="e">
        <f>'Quarterly data'!#REF!</f>
        <v>#REF!</v>
      </c>
      <c r="DJ138" s="471" t="e">
        <f>'Quarterly data'!#REF!</f>
        <v>#REF!</v>
      </c>
      <c r="DK138" s="471" t="e">
        <f>'Quarterly data'!#REF!</f>
        <v>#REF!</v>
      </c>
      <c r="DL138" s="471" t="e">
        <f>'Quarterly data'!#REF!</f>
        <v>#REF!</v>
      </c>
      <c r="DM138" s="471" t="e">
        <f>'Quarterly data'!#REF!</f>
        <v>#REF!</v>
      </c>
      <c r="DN138" s="471" t="e">
        <f>'Quarterly data'!#REF!</f>
        <v>#REF!</v>
      </c>
    </row>
    <row r="139" spans="1:118">
      <c r="A139" s="468" t="s">
        <v>848</v>
      </c>
      <c r="B139" s="471">
        <f>'Quarterly data'!C162</f>
        <v>2777.4447180312523</v>
      </c>
      <c r="C139" s="471">
        <f>'Quarterly data'!D162</f>
        <v>0</v>
      </c>
      <c r="D139" s="471">
        <f>'Quarterly data'!E162</f>
        <v>0</v>
      </c>
      <c r="E139" s="471">
        <f>'Quarterly data'!F162</f>
        <v>0</v>
      </c>
      <c r="F139" s="471">
        <f>'Quarterly data'!G162</f>
        <v>0</v>
      </c>
      <c r="G139" s="471">
        <f>'Quarterly data'!H162</f>
        <v>0</v>
      </c>
      <c r="H139" s="471">
        <f>'Quarterly data'!I162</f>
        <v>0</v>
      </c>
      <c r="I139" s="471">
        <f>'Quarterly data'!J162</f>
        <v>0</v>
      </c>
      <c r="J139" s="471">
        <f>'Quarterly data'!K162</f>
        <v>0</v>
      </c>
      <c r="K139" s="471">
        <f>'Quarterly data'!L162</f>
        <v>0</v>
      </c>
      <c r="L139" s="471">
        <f>'Quarterly data'!M162</f>
        <v>0</v>
      </c>
      <c r="M139" s="471">
        <f>'Quarterly data'!N162</f>
        <v>0</v>
      </c>
      <c r="N139" s="471">
        <f>'Quarterly data'!O162</f>
        <v>0</v>
      </c>
      <c r="O139" s="471">
        <f>'Quarterly data'!P162</f>
        <v>0</v>
      </c>
      <c r="P139" s="471">
        <f>'Quarterly data'!Q162</f>
        <v>0</v>
      </c>
      <c r="Q139" s="471">
        <f>'Quarterly data'!R162</f>
        <v>0</v>
      </c>
      <c r="R139" s="471">
        <f>'Quarterly data'!S162</f>
        <v>0</v>
      </c>
      <c r="S139" s="471">
        <f>'Quarterly data'!T162</f>
        <v>0</v>
      </c>
      <c r="T139" s="471">
        <f>'Quarterly data'!U162</f>
        <v>0</v>
      </c>
      <c r="U139" s="471">
        <f>'Quarterly data'!V162</f>
        <v>0</v>
      </c>
      <c r="V139" s="471">
        <f>'Quarterly data'!W162</f>
        <v>0</v>
      </c>
      <c r="W139" s="471">
        <f>'Quarterly data'!X162</f>
        <v>0</v>
      </c>
      <c r="X139" s="471">
        <f>'Quarterly data'!Y162</f>
        <v>0</v>
      </c>
      <c r="Y139" s="471">
        <f>'Quarterly data'!Z162</f>
        <v>0</v>
      </c>
      <c r="Z139" s="471">
        <f>'Quarterly data'!AA162</f>
        <v>0</v>
      </c>
      <c r="AA139" s="471">
        <f>'Quarterly data'!AB162</f>
        <v>0</v>
      </c>
      <c r="AB139" s="471">
        <f>'Quarterly data'!AC162</f>
        <v>0</v>
      </c>
      <c r="AC139" s="471">
        <f>'Quarterly data'!AD162</f>
        <v>0</v>
      </c>
      <c r="AD139" s="471">
        <f>'Quarterly data'!AE162</f>
        <v>0</v>
      </c>
      <c r="AE139" s="471">
        <f>'Quarterly data'!AF162</f>
        <v>0</v>
      </c>
      <c r="AF139" s="471">
        <f>'Quarterly data'!AG162</f>
        <v>0</v>
      </c>
      <c r="AG139" s="471">
        <f>'Quarterly data'!AH162</f>
        <v>0</v>
      </c>
      <c r="AH139" s="471">
        <f>'Quarterly data'!AI162</f>
        <v>0</v>
      </c>
      <c r="AI139" s="471">
        <f>'Quarterly data'!AJ162</f>
        <v>0</v>
      </c>
      <c r="AJ139" s="471">
        <f>'Quarterly data'!AK162</f>
        <v>0</v>
      </c>
      <c r="AK139" s="471">
        <f>'Quarterly data'!AL162</f>
        <v>0</v>
      </c>
      <c r="AL139" s="471">
        <f>'Quarterly data'!AM162</f>
        <v>0</v>
      </c>
      <c r="AM139" s="471">
        <f>'Quarterly data'!AN162</f>
        <v>0</v>
      </c>
      <c r="AN139" s="471">
        <f>'Quarterly data'!AO162</f>
        <v>0</v>
      </c>
      <c r="AO139" s="471">
        <f>'Quarterly data'!AP162</f>
        <v>0</v>
      </c>
      <c r="AP139" s="471">
        <f>'Quarterly data'!AQ162</f>
        <v>0</v>
      </c>
      <c r="AQ139" s="471">
        <f>'Quarterly data'!AR162</f>
        <v>0</v>
      </c>
      <c r="AR139" s="471">
        <f>'Quarterly data'!AS162</f>
        <v>0</v>
      </c>
      <c r="AS139" s="471">
        <f>'Quarterly data'!AT162</f>
        <v>0</v>
      </c>
      <c r="AT139" s="471">
        <f>'Quarterly data'!AU162</f>
        <v>0</v>
      </c>
      <c r="AU139" s="471">
        <f>'Quarterly data'!AV162</f>
        <v>0</v>
      </c>
      <c r="AV139" s="471">
        <f>'Quarterly data'!AW162</f>
        <v>0</v>
      </c>
      <c r="AW139" s="471">
        <f>'Quarterly data'!AX162</f>
        <v>0</v>
      </c>
      <c r="AX139" s="471">
        <f>'Quarterly data'!AY162</f>
        <v>0</v>
      </c>
      <c r="AY139" s="471">
        <f>'Quarterly data'!AZ162</f>
        <v>0</v>
      </c>
      <c r="AZ139" s="471">
        <f>'Quarterly data'!BA162</f>
        <v>0</v>
      </c>
      <c r="BA139" s="471">
        <f>'Quarterly data'!BB162</f>
        <v>0</v>
      </c>
      <c r="BB139" s="471">
        <f>'Quarterly data'!BC162</f>
        <v>0</v>
      </c>
      <c r="BC139" s="471">
        <f>'Quarterly data'!BD162</f>
        <v>0</v>
      </c>
      <c r="BD139" s="471">
        <f>'Quarterly data'!BE162</f>
        <v>0</v>
      </c>
      <c r="BE139" s="471">
        <f>'Quarterly data'!BF162</f>
        <v>0</v>
      </c>
      <c r="BF139" s="471">
        <f>'Quarterly data'!BG162</f>
        <v>51.039000490242984</v>
      </c>
      <c r="BG139" s="471">
        <f>'Quarterly data'!BH162</f>
        <v>76.185413436422706</v>
      </c>
      <c r="BH139" s="471">
        <f>'Quarterly data'!BI162</f>
        <v>78.156674848962567</v>
      </c>
      <c r="BI139" s="471">
        <f>'Quarterly data'!BJ162</f>
        <v>80.655881431236239</v>
      </c>
      <c r="BJ139" s="471">
        <f>'Quarterly data'!BK162</f>
        <v>80.212767352539231</v>
      </c>
      <c r="BK139" s="471">
        <f>'Quarterly data'!BL162</f>
        <v>80.746704936362107</v>
      </c>
      <c r="BL139" s="471">
        <f>'Quarterly data'!BM162</f>
        <v>81.195911037407839</v>
      </c>
      <c r="BM139" s="471">
        <f>'Quarterly data'!BN162</f>
        <v>81.397896963062408</v>
      </c>
      <c r="BN139" s="471">
        <f>'Quarterly data'!BO162</f>
        <v>82.75243516701353</v>
      </c>
      <c r="BO139" s="471">
        <f>'Quarterly data'!BP162</f>
        <v>83.780891787925938</v>
      </c>
      <c r="BP139" s="471">
        <f>'Quarterly data'!BQ162</f>
        <v>84.320601982653386</v>
      </c>
      <c r="BQ139" s="471">
        <f>'Quarterly data'!BR162</f>
        <v>84.446422229456473</v>
      </c>
      <c r="BR139" s="471">
        <f>'Quarterly data'!BS162</f>
        <v>86.144403837686625</v>
      </c>
      <c r="BS139" s="471">
        <f>'Quarterly data'!BT162</f>
        <v>87.075808552190566</v>
      </c>
      <c r="BT139" s="471">
        <f>'Quarterly data'!BU162</f>
        <v>87.513072697933879</v>
      </c>
      <c r="BU139" s="471">
        <f>'Quarterly data'!BV162</f>
        <v>87.037800409336171</v>
      </c>
      <c r="BV139" s="471">
        <f>'Quarterly data'!BW162</f>
        <v>91.696352582304414</v>
      </c>
      <c r="BW139" s="471">
        <f>'Quarterly data'!BX162</f>
        <v>93.131861120671488</v>
      </c>
      <c r="BX139" s="471">
        <f>'Quarterly data'!BY162</f>
        <v>94.885816386941713</v>
      </c>
      <c r="BY139" s="471">
        <f>'Quarterly data'!BZ162</f>
        <v>93.518767452922006</v>
      </c>
      <c r="BZ139" s="471">
        <f>'Quarterly data'!CA162</f>
        <v>96.956025710329925</v>
      </c>
      <c r="CA139" s="471">
        <f>'Quarterly data'!CB162</f>
        <v>97.253573969805458</v>
      </c>
      <c r="CB139" s="471">
        <f>'Quarterly data'!CC162</f>
        <v>96.714882803955959</v>
      </c>
      <c r="CC139" s="471">
        <f>'Quarterly data'!CD162</f>
        <v>97.457348370969612</v>
      </c>
      <c r="CD139" s="471">
        <f>'Quarterly data'!CE162</f>
        <v>96.657113785466137</v>
      </c>
      <c r="CE139" s="471">
        <f>'Quarterly data'!CF162</f>
        <v>97.006148021531729</v>
      </c>
      <c r="CF139" s="471">
        <f>'Quarterly data'!CG162</f>
        <v>98.526403305924191</v>
      </c>
      <c r="CG139" s="471">
        <f>'Quarterly data'!CH162</f>
        <v>98.620619906641878</v>
      </c>
      <c r="CH139" s="471">
        <f>'Quarterly data'!CI162</f>
        <v>99.451761012270438</v>
      </c>
      <c r="CI139" s="471">
        <f>'Quarterly data'!CJ162</f>
        <v>101.10079610446967</v>
      </c>
      <c r="CJ139" s="471">
        <f>'Quarterly data'!CK162</f>
        <v>103.00602751549961</v>
      </c>
      <c r="CK139" s="471">
        <f>'Quarterly data'!CL162</f>
        <v>102.38263335477576</v>
      </c>
      <c r="CL139" s="471">
        <f>'Quarterly data'!CM162</f>
        <v>103.92636595283948</v>
      </c>
      <c r="CM139" s="471">
        <f>'Quarterly data'!CN162</f>
        <v>104.2594659446728</v>
      </c>
      <c r="CN139" s="471">
        <f>'Quarterly data'!CO162</f>
        <v>104.63933087898545</v>
      </c>
      <c r="CO139" s="471">
        <f>'Quarterly data'!CP162</f>
        <v>104.14058015840352</v>
      </c>
      <c r="CP139" s="471">
        <f>'Quarterly data'!CQ162</f>
        <v>105.02988579681244</v>
      </c>
      <c r="CQ139" s="471">
        <f>'Quarterly data'!CR162</f>
        <v>105.61943874371093</v>
      </c>
      <c r="CR139" s="471">
        <f>'Quarterly data'!CS162</f>
        <v>105.16226967004036</v>
      </c>
      <c r="CS139" s="471">
        <f>'Quarterly data'!CT162</f>
        <v>106.43396246859929</v>
      </c>
      <c r="CT139" s="471">
        <f>'Quarterly data'!CU162</f>
        <v>107.56844990585064</v>
      </c>
      <c r="CU139" s="471" t="e">
        <f>'Quarterly data'!#REF!</f>
        <v>#REF!</v>
      </c>
      <c r="CV139" s="471" t="e">
        <f>'Quarterly data'!#REF!</f>
        <v>#REF!</v>
      </c>
      <c r="CW139" s="471" t="e">
        <f>'Quarterly data'!#REF!</f>
        <v>#REF!</v>
      </c>
      <c r="CX139" s="471" t="e">
        <f>'Quarterly data'!#REF!</f>
        <v>#REF!</v>
      </c>
      <c r="CY139" s="471" t="e">
        <f>'Quarterly data'!#REF!</f>
        <v>#REF!</v>
      </c>
      <c r="CZ139" s="471" t="e">
        <f>'Quarterly data'!#REF!</f>
        <v>#REF!</v>
      </c>
      <c r="DA139" s="471" t="e">
        <f>'Quarterly data'!#REF!</f>
        <v>#REF!</v>
      </c>
      <c r="DB139" s="471" t="e">
        <f>'Quarterly data'!#REF!</f>
        <v>#REF!</v>
      </c>
      <c r="DC139" s="471" t="e">
        <f>'Quarterly data'!#REF!</f>
        <v>#REF!</v>
      </c>
      <c r="DD139" s="471" t="e">
        <f>'Quarterly data'!#REF!</f>
        <v>#REF!</v>
      </c>
      <c r="DE139" s="471" t="e">
        <f>'Quarterly data'!#REF!</f>
        <v>#REF!</v>
      </c>
      <c r="DF139" s="471" t="e">
        <f>'Quarterly data'!#REF!</f>
        <v>#REF!</v>
      </c>
      <c r="DG139" s="471" t="e">
        <f>'Quarterly data'!#REF!</f>
        <v>#REF!</v>
      </c>
      <c r="DH139" s="471" t="e">
        <f>'Quarterly data'!#REF!</f>
        <v>#REF!</v>
      </c>
      <c r="DI139" s="471" t="e">
        <f>'Quarterly data'!#REF!</f>
        <v>#REF!</v>
      </c>
      <c r="DJ139" s="471" t="e">
        <f>'Quarterly data'!#REF!</f>
        <v>#REF!</v>
      </c>
      <c r="DK139" s="471" t="e">
        <f>'Quarterly data'!#REF!</f>
        <v>#REF!</v>
      </c>
      <c r="DL139" s="471" t="e">
        <f>'Quarterly data'!#REF!</f>
        <v>#REF!</v>
      </c>
      <c r="DM139" s="471" t="e">
        <f>'Quarterly data'!#REF!</f>
        <v>#REF!</v>
      </c>
      <c r="DN139" s="471" t="e">
        <f>'Quarterly data'!#REF!</f>
        <v>#REF!</v>
      </c>
    </row>
    <row r="140" spans="1:118">
      <c r="A140" s="467" t="s">
        <v>34</v>
      </c>
      <c r="B140" s="471">
        <f>'Quarterly data'!C163</f>
        <v>642.55313192925541</v>
      </c>
      <c r="C140" s="471">
        <f>'Quarterly data'!D163</f>
        <v>0</v>
      </c>
      <c r="D140" s="471">
        <f>'Quarterly data'!E163</f>
        <v>0</v>
      </c>
      <c r="E140" s="471">
        <f>'Quarterly data'!F163</f>
        <v>0</v>
      </c>
      <c r="F140" s="471">
        <f>'Quarterly data'!G163</f>
        <v>0</v>
      </c>
      <c r="G140" s="471">
        <f>'Quarterly data'!H163</f>
        <v>0</v>
      </c>
      <c r="H140" s="471">
        <f>'Quarterly data'!I163</f>
        <v>0</v>
      </c>
      <c r="I140" s="471">
        <f>'Quarterly data'!J163</f>
        <v>0</v>
      </c>
      <c r="J140" s="471">
        <f>'Quarterly data'!K163</f>
        <v>0</v>
      </c>
      <c r="K140" s="471">
        <f>'Quarterly data'!L163</f>
        <v>0</v>
      </c>
      <c r="L140" s="471">
        <f>'Quarterly data'!M163</f>
        <v>0</v>
      </c>
      <c r="M140" s="471">
        <f>'Quarterly data'!N163</f>
        <v>0</v>
      </c>
      <c r="N140" s="471">
        <f>'Quarterly data'!O163</f>
        <v>0</v>
      </c>
      <c r="O140" s="471">
        <f>'Quarterly data'!P163</f>
        <v>0</v>
      </c>
      <c r="P140" s="471">
        <f>'Quarterly data'!Q163</f>
        <v>0</v>
      </c>
      <c r="Q140" s="471">
        <f>'Quarterly data'!R163</f>
        <v>0</v>
      </c>
      <c r="R140" s="471">
        <f>'Quarterly data'!S163</f>
        <v>0</v>
      </c>
      <c r="S140" s="471">
        <f>'Quarterly data'!T163</f>
        <v>0</v>
      </c>
      <c r="T140" s="471">
        <f>'Quarterly data'!U163</f>
        <v>0</v>
      </c>
      <c r="U140" s="471">
        <f>'Quarterly data'!V163</f>
        <v>0</v>
      </c>
      <c r="V140" s="471">
        <f>'Quarterly data'!W163</f>
        <v>0</v>
      </c>
      <c r="W140" s="471">
        <f>'Quarterly data'!X163</f>
        <v>0</v>
      </c>
      <c r="X140" s="471">
        <f>'Quarterly data'!Y163</f>
        <v>0</v>
      </c>
      <c r="Y140" s="471">
        <f>'Quarterly data'!Z163</f>
        <v>0</v>
      </c>
      <c r="Z140" s="471">
        <f>'Quarterly data'!AA163</f>
        <v>0</v>
      </c>
      <c r="AA140" s="471">
        <f>'Quarterly data'!AB163</f>
        <v>0</v>
      </c>
      <c r="AB140" s="471">
        <f>'Quarterly data'!AC163</f>
        <v>0</v>
      </c>
      <c r="AC140" s="471">
        <f>'Quarterly data'!AD163</f>
        <v>0</v>
      </c>
      <c r="AD140" s="471">
        <f>'Quarterly data'!AE163</f>
        <v>0</v>
      </c>
      <c r="AE140" s="471">
        <f>'Quarterly data'!AF163</f>
        <v>0</v>
      </c>
      <c r="AF140" s="471">
        <f>'Quarterly data'!AG163</f>
        <v>0</v>
      </c>
      <c r="AG140" s="471">
        <f>'Quarterly data'!AH163</f>
        <v>0</v>
      </c>
      <c r="AH140" s="471">
        <f>'Quarterly data'!AI163</f>
        <v>0</v>
      </c>
      <c r="AI140" s="471">
        <f>'Quarterly data'!AJ163</f>
        <v>0</v>
      </c>
      <c r="AJ140" s="471">
        <f>'Quarterly data'!AK163</f>
        <v>0</v>
      </c>
      <c r="AK140" s="471">
        <f>'Quarterly data'!AL163</f>
        <v>0</v>
      </c>
      <c r="AL140" s="471">
        <f>'Quarterly data'!AM163</f>
        <v>0</v>
      </c>
      <c r="AM140" s="471">
        <f>'Quarterly data'!AN163</f>
        <v>0</v>
      </c>
      <c r="AN140" s="471">
        <f>'Quarterly data'!AO163</f>
        <v>0</v>
      </c>
      <c r="AO140" s="471">
        <f>'Quarterly data'!AP163</f>
        <v>0</v>
      </c>
      <c r="AP140" s="471">
        <f>'Quarterly data'!AQ163</f>
        <v>0</v>
      </c>
      <c r="AQ140" s="471">
        <f>'Quarterly data'!AR163</f>
        <v>0</v>
      </c>
      <c r="AR140" s="471">
        <f>'Quarterly data'!AS163</f>
        <v>0</v>
      </c>
      <c r="AS140" s="471">
        <f>'Quarterly data'!AT163</f>
        <v>0</v>
      </c>
      <c r="AT140" s="471">
        <f>'Quarterly data'!AU163</f>
        <v>0</v>
      </c>
      <c r="AU140" s="471">
        <f>'Quarterly data'!AV163</f>
        <v>0</v>
      </c>
      <c r="AV140" s="471">
        <f>'Quarterly data'!AW163</f>
        <v>0</v>
      </c>
      <c r="AW140" s="471">
        <f>'Quarterly data'!AX163</f>
        <v>0</v>
      </c>
      <c r="AX140" s="471">
        <f>'Quarterly data'!AY163</f>
        <v>0</v>
      </c>
      <c r="AY140" s="471">
        <f>'Quarterly data'!AZ163</f>
        <v>0</v>
      </c>
      <c r="AZ140" s="471">
        <f>'Quarterly data'!BA163</f>
        <v>0</v>
      </c>
      <c r="BA140" s="471">
        <f>'Quarterly data'!BB163</f>
        <v>0</v>
      </c>
      <c r="BB140" s="471">
        <f>'Quarterly data'!BC163</f>
        <v>0</v>
      </c>
      <c r="BC140" s="471">
        <f>'Quarterly data'!BD163</f>
        <v>0</v>
      </c>
      <c r="BD140" s="471">
        <f>'Quarterly data'!BE163</f>
        <v>0</v>
      </c>
      <c r="BE140" s="471">
        <f>'Quarterly data'!BF163</f>
        <v>0</v>
      </c>
      <c r="BF140" s="471">
        <f>'Quarterly data'!BG163</f>
        <v>52.32052323659525</v>
      </c>
      <c r="BG140" s="471">
        <f>'Quarterly data'!BH163</f>
        <v>77.508234754580585</v>
      </c>
      <c r="BH140" s="471">
        <f>'Quarterly data'!BI163</f>
        <v>86.763814749783307</v>
      </c>
      <c r="BI140" s="471">
        <f>'Quarterly data'!BJ163</f>
        <v>88.726117814501222</v>
      </c>
      <c r="BJ140" s="471">
        <f>'Quarterly data'!BK163</f>
        <v>88.869297718066662</v>
      </c>
      <c r="BK140" s="471">
        <f>'Quarterly data'!BL163</f>
        <v>88.661077219767137</v>
      </c>
      <c r="BL140" s="471">
        <f>'Quarterly data'!BM163</f>
        <v>88.583824743014972</v>
      </c>
      <c r="BM140" s="471">
        <f>'Quarterly data'!BN163</f>
        <v>89.732821856940632</v>
      </c>
      <c r="BN140" s="471">
        <f>'Quarterly data'!BO163</f>
        <v>90.866866403655266</v>
      </c>
      <c r="BO140" s="471">
        <f>'Quarterly data'!BP163</f>
        <v>94.826815733123411</v>
      </c>
      <c r="BP140" s="471">
        <f>'Quarterly data'!BQ163</f>
        <v>99.931641912177454</v>
      </c>
      <c r="BQ140" s="471">
        <f>'Quarterly data'!BR163</f>
        <v>100.20677334424403</v>
      </c>
      <c r="BR140" s="471">
        <f>'Quarterly data'!BS163</f>
        <v>98.713373865119181</v>
      </c>
      <c r="BS140" s="471">
        <f>'Quarterly data'!BT163</f>
        <v>98.576456432077975</v>
      </c>
      <c r="BT140" s="471">
        <f>'Quarterly data'!BU163</f>
        <v>98.814744118818155</v>
      </c>
      <c r="BU140" s="471">
        <f>'Quarterly data'!BV163</f>
        <v>99.012816322220075</v>
      </c>
      <c r="BV140" s="471">
        <f>'Quarterly data'!BW163</f>
        <v>99.458660450512198</v>
      </c>
      <c r="BW140" s="471">
        <f>'Quarterly data'!BX163</f>
        <v>99.736437645456888</v>
      </c>
      <c r="BX140" s="471">
        <f>'Quarterly data'!BY163</f>
        <v>99.694510453388489</v>
      </c>
      <c r="BY140" s="471">
        <f>'Quarterly data'!BZ163</f>
        <v>100.11262825884337</v>
      </c>
      <c r="BZ140" s="471">
        <f>'Quarterly data'!CA163</f>
        <v>99.961809795212687</v>
      </c>
      <c r="CA140" s="471">
        <f>'Quarterly data'!CB163</f>
        <v>99.80575811391094</v>
      </c>
      <c r="CB140" s="471">
        <f>'Quarterly data'!CC163</f>
        <v>99.701048761725517</v>
      </c>
      <c r="CC140" s="471">
        <f>'Quarterly data'!CD163</f>
        <v>99.850262461740655</v>
      </c>
      <c r="CD140" s="471">
        <f>'Quarterly data'!CE163</f>
        <v>98.843476184938098</v>
      </c>
      <c r="CE140" s="471">
        <f>'Quarterly data'!CF163</f>
        <v>99.062998853302346</v>
      </c>
      <c r="CF140" s="471">
        <f>'Quarterly data'!CG163</f>
        <v>99.626430574797482</v>
      </c>
      <c r="CG140" s="471">
        <f>'Quarterly data'!CH163</f>
        <v>103.80482105626544</v>
      </c>
      <c r="CH140" s="471">
        <f>'Quarterly data'!CI163</f>
        <v>105.87656804482818</v>
      </c>
      <c r="CI140" s="471">
        <f>'Quarterly data'!CJ163</f>
        <v>105.90794292833557</v>
      </c>
      <c r="CJ140" s="471">
        <f>'Quarterly data'!CK163</f>
        <v>105.82394839587953</v>
      </c>
      <c r="CK140" s="471">
        <f>'Quarterly data'!CL163</f>
        <v>105.91237881946252</v>
      </c>
      <c r="CL140" s="471">
        <f>'Quarterly data'!CM163</f>
        <v>106.22862905022583</v>
      </c>
      <c r="CM140" s="471">
        <f>'Quarterly data'!CN163</f>
        <v>106.03521998547046</v>
      </c>
      <c r="CN140" s="471">
        <f>'Quarterly data'!CO163</f>
        <v>105.83797599842187</v>
      </c>
      <c r="CO140" s="471">
        <f>'Quarterly data'!CP163</f>
        <v>106.24563798250968</v>
      </c>
      <c r="CP140" s="471">
        <f>'Quarterly data'!CQ163</f>
        <v>106.52249380834837</v>
      </c>
      <c r="CQ140" s="471">
        <f>'Quarterly data'!CR163</f>
        <v>114.03579077926686</v>
      </c>
      <c r="CR140" s="471">
        <f>'Quarterly data'!CS163</f>
        <v>115.74627617988217</v>
      </c>
      <c r="CS140" s="471">
        <f>'Quarterly data'!CT163</f>
        <v>117.52093241155303</v>
      </c>
      <c r="CT140" s="471">
        <f>'Quarterly data'!CU163</f>
        <v>118.11156230712254</v>
      </c>
      <c r="CU140" s="471" t="e">
        <f>'Quarterly data'!#REF!</f>
        <v>#REF!</v>
      </c>
      <c r="CV140" s="471" t="e">
        <f>'Quarterly data'!#REF!</f>
        <v>#REF!</v>
      </c>
      <c r="CW140" s="471" t="e">
        <f>'Quarterly data'!#REF!</f>
        <v>#REF!</v>
      </c>
      <c r="CX140" s="471" t="e">
        <f>'Quarterly data'!#REF!</f>
        <v>#REF!</v>
      </c>
      <c r="CY140" s="471" t="e">
        <f>'Quarterly data'!#REF!</f>
        <v>#REF!</v>
      </c>
      <c r="CZ140" s="471" t="e">
        <f>'Quarterly data'!#REF!</f>
        <v>#REF!</v>
      </c>
      <c r="DA140" s="471" t="e">
        <f>'Quarterly data'!#REF!</f>
        <v>#REF!</v>
      </c>
      <c r="DB140" s="471" t="e">
        <f>'Quarterly data'!#REF!</f>
        <v>#REF!</v>
      </c>
      <c r="DC140" s="471" t="e">
        <f>'Quarterly data'!#REF!</f>
        <v>#REF!</v>
      </c>
      <c r="DD140" s="471" t="e">
        <f>'Quarterly data'!#REF!</f>
        <v>#REF!</v>
      </c>
      <c r="DE140" s="471" t="e">
        <f>'Quarterly data'!#REF!</f>
        <v>#REF!</v>
      </c>
      <c r="DF140" s="471" t="e">
        <f>'Quarterly data'!#REF!</f>
        <v>#REF!</v>
      </c>
      <c r="DG140" s="471" t="e">
        <f>'Quarterly data'!#REF!</f>
        <v>#REF!</v>
      </c>
      <c r="DH140" s="471" t="e">
        <f>'Quarterly data'!#REF!</f>
        <v>#REF!</v>
      </c>
      <c r="DI140" s="471" t="e">
        <f>'Quarterly data'!#REF!</f>
        <v>#REF!</v>
      </c>
      <c r="DJ140" s="471" t="e">
        <f>'Quarterly data'!#REF!</f>
        <v>#REF!</v>
      </c>
      <c r="DK140" s="471" t="e">
        <f>'Quarterly data'!#REF!</f>
        <v>#REF!</v>
      </c>
      <c r="DL140" s="471" t="e">
        <f>'Quarterly data'!#REF!</f>
        <v>#REF!</v>
      </c>
      <c r="DM140" s="471" t="e">
        <f>'Quarterly data'!#REF!</f>
        <v>#REF!</v>
      </c>
      <c r="DN140" s="471" t="e">
        <f>'Quarterly data'!#REF!</f>
        <v>#REF!</v>
      </c>
    </row>
    <row r="141" spans="1:118">
      <c r="A141" s="468" t="s">
        <v>847</v>
      </c>
      <c r="B141" s="471">
        <f>'Quarterly data'!C164</f>
        <v>0</v>
      </c>
      <c r="C141" s="471">
        <f>'Quarterly data'!D164</f>
        <v>0</v>
      </c>
      <c r="D141" s="471">
        <f>'Quarterly data'!E164</f>
        <v>0</v>
      </c>
      <c r="E141" s="471">
        <f>'Quarterly data'!F164</f>
        <v>0</v>
      </c>
      <c r="F141" s="471">
        <f>'Quarterly data'!G164</f>
        <v>0</v>
      </c>
      <c r="G141" s="471">
        <f>'Quarterly data'!H164</f>
        <v>0</v>
      </c>
      <c r="H141" s="471">
        <f>'Quarterly data'!I164</f>
        <v>0</v>
      </c>
      <c r="I141" s="471">
        <f>'Quarterly data'!J164</f>
        <v>0</v>
      </c>
      <c r="J141" s="471">
        <f>'Quarterly data'!K164</f>
        <v>0</v>
      </c>
      <c r="K141" s="471">
        <f>'Quarterly data'!L164</f>
        <v>0</v>
      </c>
      <c r="L141" s="471">
        <f>'Quarterly data'!M164</f>
        <v>0</v>
      </c>
      <c r="M141" s="471">
        <f>'Quarterly data'!N164</f>
        <v>0</v>
      </c>
      <c r="N141" s="471">
        <f>'Quarterly data'!O164</f>
        <v>0</v>
      </c>
      <c r="O141" s="471">
        <f>'Quarterly data'!P164</f>
        <v>0</v>
      </c>
      <c r="P141" s="471">
        <f>'Quarterly data'!Q164</f>
        <v>0</v>
      </c>
      <c r="Q141" s="471">
        <f>'Quarterly data'!R164</f>
        <v>0</v>
      </c>
      <c r="R141" s="471">
        <f>'Quarterly data'!S164</f>
        <v>0</v>
      </c>
      <c r="S141" s="471">
        <f>'Quarterly data'!T164</f>
        <v>0</v>
      </c>
      <c r="T141" s="471">
        <f>'Quarterly data'!U164</f>
        <v>0</v>
      </c>
      <c r="U141" s="471">
        <f>'Quarterly data'!V164</f>
        <v>0</v>
      </c>
      <c r="V141" s="471">
        <f>'Quarterly data'!W164</f>
        <v>0</v>
      </c>
      <c r="W141" s="471">
        <f>'Quarterly data'!X164</f>
        <v>0</v>
      </c>
      <c r="X141" s="471">
        <f>'Quarterly data'!Y164</f>
        <v>0</v>
      </c>
      <c r="Y141" s="471">
        <f>'Quarterly data'!Z164</f>
        <v>0</v>
      </c>
      <c r="Z141" s="471">
        <f>'Quarterly data'!AA164</f>
        <v>0</v>
      </c>
      <c r="AA141" s="471">
        <f>'Quarterly data'!AB164</f>
        <v>0</v>
      </c>
      <c r="AB141" s="471">
        <f>'Quarterly data'!AC164</f>
        <v>0</v>
      </c>
      <c r="AC141" s="471">
        <f>'Quarterly data'!AD164</f>
        <v>0</v>
      </c>
      <c r="AD141" s="471">
        <f>'Quarterly data'!AE164</f>
        <v>0</v>
      </c>
      <c r="AE141" s="471">
        <f>'Quarterly data'!AF164</f>
        <v>0</v>
      </c>
      <c r="AF141" s="471">
        <f>'Quarterly data'!AG164</f>
        <v>0</v>
      </c>
      <c r="AG141" s="471">
        <f>'Quarterly data'!AH164</f>
        <v>0</v>
      </c>
      <c r="AH141" s="471">
        <f>'Quarterly data'!AI164</f>
        <v>0</v>
      </c>
      <c r="AI141" s="471">
        <f>'Quarterly data'!AJ164</f>
        <v>0</v>
      </c>
      <c r="AJ141" s="471">
        <f>'Quarterly data'!AK164</f>
        <v>0</v>
      </c>
      <c r="AK141" s="471">
        <f>'Quarterly data'!AL164</f>
        <v>0</v>
      </c>
      <c r="AL141" s="471">
        <f>'Quarterly data'!AM164</f>
        <v>0</v>
      </c>
      <c r="AM141" s="471">
        <f>'Quarterly data'!AN164</f>
        <v>0</v>
      </c>
      <c r="AN141" s="471">
        <f>'Quarterly data'!AO164</f>
        <v>0</v>
      </c>
      <c r="AO141" s="471">
        <f>'Quarterly data'!AP164</f>
        <v>0</v>
      </c>
      <c r="AP141" s="471">
        <f>'Quarterly data'!AQ164</f>
        <v>0</v>
      </c>
      <c r="AQ141" s="471">
        <f>'Quarterly data'!AR164</f>
        <v>0</v>
      </c>
      <c r="AR141" s="471">
        <f>'Quarterly data'!AS164</f>
        <v>0</v>
      </c>
      <c r="AS141" s="471">
        <f>'Quarterly data'!AT164</f>
        <v>0</v>
      </c>
      <c r="AT141" s="471">
        <f>'Quarterly data'!AU164</f>
        <v>0</v>
      </c>
      <c r="AU141" s="471">
        <f>'Quarterly data'!AV164</f>
        <v>0</v>
      </c>
      <c r="AV141" s="471">
        <f>'Quarterly data'!AW164</f>
        <v>0</v>
      </c>
      <c r="AW141" s="471">
        <f>'Quarterly data'!AX164</f>
        <v>0</v>
      </c>
      <c r="AX141" s="471">
        <f>'Quarterly data'!AY164</f>
        <v>0</v>
      </c>
      <c r="AY141" s="471">
        <f>'Quarterly data'!AZ164</f>
        <v>0</v>
      </c>
      <c r="AZ141" s="471">
        <f>'Quarterly data'!BA164</f>
        <v>0</v>
      </c>
      <c r="BA141" s="471">
        <f>'Quarterly data'!BB164</f>
        <v>0</v>
      </c>
      <c r="BB141" s="471">
        <f>'Quarterly data'!BC164</f>
        <v>0</v>
      </c>
      <c r="BC141" s="471">
        <f>'Quarterly data'!BD164</f>
        <v>0</v>
      </c>
      <c r="BD141" s="471">
        <f>'Quarterly data'!BE164</f>
        <v>0</v>
      </c>
      <c r="BE141" s="471">
        <f>'Quarterly data'!BF164</f>
        <v>0</v>
      </c>
      <c r="BF141" s="471">
        <f>'Quarterly data'!BG164</f>
        <v>54.311406765483525</v>
      </c>
      <c r="BG141" s="471">
        <f>'Quarterly data'!BH164</f>
        <v>82.558472223128831</v>
      </c>
      <c r="BH141" s="471">
        <f>'Quarterly data'!BI164</f>
        <v>83.105210510627828</v>
      </c>
      <c r="BI141" s="471">
        <f>'Quarterly data'!BJ164</f>
        <v>84.622466384149689</v>
      </c>
      <c r="BJ141" s="471">
        <f>'Quarterly data'!BK164</f>
        <v>83.250268907150101</v>
      </c>
      <c r="BK141" s="471">
        <f>'Quarterly data'!BL164</f>
        <v>87.206807920156578</v>
      </c>
      <c r="BL141" s="471">
        <f>'Quarterly data'!BM164</f>
        <v>86.805097402365675</v>
      </c>
      <c r="BM141" s="471">
        <f>'Quarterly data'!BN164</f>
        <v>87.697603823925576</v>
      </c>
      <c r="BN141" s="471">
        <f>'Quarterly data'!BO164</f>
        <v>86.315451548969349</v>
      </c>
      <c r="BO141" s="471">
        <f>'Quarterly data'!BP164</f>
        <v>91.374329930503222</v>
      </c>
      <c r="BP141" s="471">
        <f>'Quarterly data'!BQ164</f>
        <v>92.734157128607634</v>
      </c>
      <c r="BQ141" s="471">
        <f>'Quarterly data'!BR164</f>
        <v>94.485403119019153</v>
      </c>
      <c r="BR141" s="471">
        <f>'Quarterly data'!BS164</f>
        <v>92.788520336827162</v>
      </c>
      <c r="BS141" s="471">
        <f>'Quarterly data'!BT164</f>
        <v>98.79634748925946</v>
      </c>
      <c r="BT141" s="471">
        <f>'Quarterly data'!BU164</f>
        <v>97.947500859660195</v>
      </c>
      <c r="BU141" s="471">
        <f>'Quarterly data'!BV164</f>
        <v>99.874017050322323</v>
      </c>
      <c r="BV141" s="471">
        <f>'Quarterly data'!BW164</f>
        <v>98.535642854749426</v>
      </c>
      <c r="BW141" s="471">
        <f>'Quarterly data'!BX164</f>
        <v>101.98668362430222</v>
      </c>
      <c r="BX141" s="471">
        <f>'Quarterly data'!BY164</f>
        <v>99.229456705072394</v>
      </c>
      <c r="BY141" s="471">
        <f>'Quarterly data'!BZ164</f>
        <v>100.0536609992397</v>
      </c>
      <c r="BZ141" s="471">
        <f>'Quarterly data'!CA164</f>
        <v>99.815866582365018</v>
      </c>
      <c r="CA141" s="471">
        <f>'Quarterly data'!CB164</f>
        <v>100.43520081506365</v>
      </c>
      <c r="CB141" s="471">
        <f>'Quarterly data'!CC164</f>
        <v>100.61816127654096</v>
      </c>
      <c r="CC141" s="471">
        <f>'Quarterly data'!CD164</f>
        <v>101.2083861017688</v>
      </c>
      <c r="CD141" s="471">
        <f>'Quarterly data'!CE164</f>
        <v>99.508840456132361</v>
      </c>
      <c r="CE141" s="471">
        <f>'Quarterly data'!CF164</f>
        <v>99.831473437814353</v>
      </c>
      <c r="CF141" s="471">
        <f>'Quarterly data'!CG164</f>
        <v>102.84836826873918</v>
      </c>
      <c r="CG141" s="471">
        <f>'Quarterly data'!CH164</f>
        <v>104.15440919976281</v>
      </c>
      <c r="CH141" s="471">
        <f>'Quarterly data'!CI164</f>
        <v>103.66912764871516</v>
      </c>
      <c r="CI141" s="471">
        <f>'Quarterly data'!CJ164</f>
        <v>106.00592559141326</v>
      </c>
      <c r="CJ141" s="471">
        <f>'Quarterly data'!CK164</f>
        <v>106.82455489095264</v>
      </c>
      <c r="CK141" s="471">
        <f>'Quarterly data'!CL164</f>
        <v>105.89850151986651</v>
      </c>
      <c r="CL141" s="471">
        <f>'Quarterly data'!CM164</f>
        <v>108.08012150151741</v>
      </c>
      <c r="CM141" s="471">
        <f>'Quarterly data'!CN164</f>
        <v>111.56074341389144</v>
      </c>
      <c r="CN141" s="471">
        <f>'Quarterly data'!CO164</f>
        <v>110.5855581197394</v>
      </c>
      <c r="CO141" s="471">
        <f>'Quarterly data'!CP164</f>
        <v>112.60598694464933</v>
      </c>
      <c r="CP141" s="471">
        <f>'Quarterly data'!CQ164</f>
        <v>115.92966460718519</v>
      </c>
      <c r="CQ141" s="471">
        <f>'Quarterly data'!CR164</f>
        <v>125.69890019625454</v>
      </c>
      <c r="CR141" s="471">
        <f>'Quarterly data'!CS164</f>
        <v>122.71207924144274</v>
      </c>
      <c r="CS141" s="471">
        <f>'Quarterly data'!CT164</f>
        <v>121.99976757143811</v>
      </c>
      <c r="CT141" s="471">
        <f>'Quarterly data'!CU164</f>
        <v>118.19867051112566</v>
      </c>
      <c r="CU141" s="471" t="e">
        <f>'Quarterly data'!#REF!</f>
        <v>#REF!</v>
      </c>
      <c r="CV141" s="471" t="e">
        <f>'Quarterly data'!#REF!</f>
        <v>#REF!</v>
      </c>
      <c r="CW141" s="471" t="e">
        <f>'Quarterly data'!#REF!</f>
        <v>#REF!</v>
      </c>
      <c r="CX141" s="471" t="e">
        <f>'Quarterly data'!#REF!</f>
        <v>#REF!</v>
      </c>
      <c r="CY141" s="471" t="e">
        <f>'Quarterly data'!#REF!</f>
        <v>#REF!</v>
      </c>
      <c r="CZ141" s="471" t="e">
        <f>'Quarterly data'!#REF!</f>
        <v>#REF!</v>
      </c>
      <c r="DA141" s="471" t="e">
        <f>'Quarterly data'!#REF!</f>
        <v>#REF!</v>
      </c>
      <c r="DB141" s="471" t="e">
        <f>'Quarterly data'!#REF!</f>
        <v>#REF!</v>
      </c>
      <c r="DC141" s="471" t="e">
        <f>'Quarterly data'!#REF!</f>
        <v>#REF!</v>
      </c>
      <c r="DD141" s="471" t="e">
        <f>'Quarterly data'!#REF!</f>
        <v>#REF!</v>
      </c>
      <c r="DE141" s="471" t="e">
        <f>'Quarterly data'!#REF!</f>
        <v>#REF!</v>
      </c>
      <c r="DF141" s="471" t="e">
        <f>'Quarterly data'!#REF!</f>
        <v>#REF!</v>
      </c>
      <c r="DG141" s="471" t="e">
        <f>'Quarterly data'!#REF!</f>
        <v>#REF!</v>
      </c>
      <c r="DH141" s="471" t="e">
        <f>'Quarterly data'!#REF!</f>
        <v>#REF!</v>
      </c>
      <c r="DI141" s="471" t="e">
        <f>'Quarterly data'!#REF!</f>
        <v>#REF!</v>
      </c>
      <c r="DJ141" s="471" t="e">
        <f>'Quarterly data'!#REF!</f>
        <v>#REF!</v>
      </c>
      <c r="DK141" s="471" t="e">
        <f>'Quarterly data'!#REF!</f>
        <v>#REF!</v>
      </c>
      <c r="DL141" s="471" t="e">
        <f>'Quarterly data'!#REF!</f>
        <v>#REF!</v>
      </c>
      <c r="DM141" s="471" t="e">
        <f>'Quarterly data'!#REF!</f>
        <v>#REF!</v>
      </c>
      <c r="DN141" s="471" t="e">
        <f>'Quarterly data'!#REF!</f>
        <v>#REF!</v>
      </c>
    </row>
    <row r="142" spans="1:118">
      <c r="A142" s="466" t="s">
        <v>636</v>
      </c>
      <c r="B142" s="470">
        <f>'Quarterly data'!C166</f>
        <v>2268.9017571996587</v>
      </c>
      <c r="C142" s="470">
        <f>'Quarterly data'!D166</f>
        <v>0</v>
      </c>
      <c r="D142" s="470">
        <f>'Quarterly data'!E166</f>
        <v>0</v>
      </c>
      <c r="E142" s="470">
        <f>'Quarterly data'!F166</f>
        <v>0</v>
      </c>
      <c r="F142" s="470">
        <f>'Quarterly data'!G166</f>
        <v>0</v>
      </c>
      <c r="G142" s="470">
        <f>'Quarterly data'!H166</f>
        <v>0</v>
      </c>
      <c r="H142" s="470">
        <f>'Quarterly data'!I166</f>
        <v>0</v>
      </c>
      <c r="I142" s="470">
        <f>'Quarterly data'!J166</f>
        <v>0</v>
      </c>
      <c r="J142" s="470">
        <f>'Quarterly data'!K166</f>
        <v>0</v>
      </c>
      <c r="K142" s="470">
        <f>'Quarterly data'!L166</f>
        <v>0</v>
      </c>
      <c r="L142" s="470">
        <f>'Quarterly data'!M166</f>
        <v>0</v>
      </c>
      <c r="M142" s="470">
        <f>'Quarterly data'!N166</f>
        <v>0</v>
      </c>
      <c r="N142" s="470">
        <f>'Quarterly data'!O166</f>
        <v>0</v>
      </c>
      <c r="O142" s="470">
        <f>'Quarterly data'!P166</f>
        <v>0</v>
      </c>
      <c r="P142" s="470">
        <f>'Quarterly data'!Q166</f>
        <v>0</v>
      </c>
      <c r="Q142" s="470">
        <f>'Quarterly data'!R166</f>
        <v>0</v>
      </c>
      <c r="R142" s="470">
        <f>'Quarterly data'!S166</f>
        <v>0</v>
      </c>
      <c r="S142" s="470">
        <f>'Quarterly data'!T166</f>
        <v>0</v>
      </c>
      <c r="T142" s="470">
        <f>'Quarterly data'!U166</f>
        <v>0</v>
      </c>
      <c r="U142" s="470">
        <f>'Quarterly data'!V166</f>
        <v>0</v>
      </c>
      <c r="V142" s="470">
        <f>'Quarterly data'!W166</f>
        <v>0</v>
      </c>
      <c r="W142" s="470">
        <f>'Quarterly data'!X166</f>
        <v>0</v>
      </c>
      <c r="X142" s="470">
        <f>'Quarterly data'!Y166</f>
        <v>0</v>
      </c>
      <c r="Y142" s="470">
        <f>'Quarterly data'!Z166</f>
        <v>0</v>
      </c>
      <c r="Z142" s="470">
        <f>'Quarterly data'!AA166</f>
        <v>0</v>
      </c>
      <c r="AA142" s="470">
        <f>'Quarterly data'!AB166</f>
        <v>0</v>
      </c>
      <c r="AB142" s="470">
        <f>'Quarterly data'!AC166</f>
        <v>0</v>
      </c>
      <c r="AC142" s="470">
        <f>'Quarterly data'!AD166</f>
        <v>0</v>
      </c>
      <c r="AD142" s="470">
        <f>'Quarterly data'!AE166</f>
        <v>0</v>
      </c>
      <c r="AE142" s="470">
        <f>'Quarterly data'!AF166</f>
        <v>0</v>
      </c>
      <c r="AF142" s="470">
        <f>'Quarterly data'!AG166</f>
        <v>0</v>
      </c>
      <c r="AG142" s="470">
        <f>'Quarterly data'!AH166</f>
        <v>0</v>
      </c>
      <c r="AH142" s="470">
        <f>'Quarterly data'!AI166</f>
        <v>0</v>
      </c>
      <c r="AI142" s="470">
        <f>'Quarterly data'!AJ166</f>
        <v>0</v>
      </c>
      <c r="AJ142" s="470">
        <f>'Quarterly data'!AK166</f>
        <v>0</v>
      </c>
      <c r="AK142" s="470">
        <f>'Quarterly data'!AL166</f>
        <v>0</v>
      </c>
      <c r="AL142" s="470">
        <f>'Quarterly data'!AM166</f>
        <v>57.770227673045639</v>
      </c>
      <c r="AM142" s="470">
        <f>'Quarterly data'!AN166</f>
        <v>58.853124038843511</v>
      </c>
      <c r="AN142" s="470">
        <f>'Quarterly data'!AO166</f>
        <v>60.494856312762458</v>
      </c>
      <c r="AO142" s="470">
        <f>'Quarterly data'!AP166</f>
        <v>62.577303900742812</v>
      </c>
      <c r="AP142" s="470">
        <f>'Quarterly data'!AQ166</f>
        <v>63.745825684402178</v>
      </c>
      <c r="AQ142" s="470">
        <f>'Quarterly data'!AR166</f>
        <v>64.901652481485613</v>
      </c>
      <c r="AR142" s="470">
        <f>'Quarterly data'!AS166</f>
        <v>64.771779200694894</v>
      </c>
      <c r="AS142" s="470">
        <f>'Quarterly data'!AT166</f>
        <v>64.231016782242037</v>
      </c>
      <c r="AT142" s="470">
        <f>'Quarterly data'!AU166</f>
        <v>64.654383417806613</v>
      </c>
      <c r="AU142" s="470">
        <f>'Quarterly data'!AV166</f>
        <v>66.398275678128641</v>
      </c>
      <c r="AV142" s="470">
        <f>'Quarterly data'!AW166</f>
        <v>66.987046398382361</v>
      </c>
      <c r="AW142" s="470">
        <f>'Quarterly data'!AX166</f>
        <v>66.89302945992641</v>
      </c>
      <c r="AX142" s="470">
        <f>'Quarterly data'!AY166</f>
        <v>67.666433288653948</v>
      </c>
      <c r="AY142" s="470">
        <f>'Quarterly data'!AZ166</f>
        <v>66.544800020111936</v>
      </c>
      <c r="AZ142" s="470">
        <f>'Quarterly data'!BA166</f>
        <v>67.355830554087603</v>
      </c>
      <c r="BA142" s="470">
        <f>'Quarterly data'!BB166</f>
        <v>68.863670895799274</v>
      </c>
      <c r="BB142" s="470">
        <f>'Quarterly data'!BC166</f>
        <v>72.791347364384023</v>
      </c>
      <c r="BC142" s="470">
        <f>'Quarterly data'!BD166</f>
        <v>79.138179119449489</v>
      </c>
      <c r="BD142" s="470">
        <f>'Quarterly data'!BE166</f>
        <v>83.887058476284878</v>
      </c>
      <c r="BE142" s="470">
        <f>'Quarterly data'!BF166</f>
        <v>84.600543950683843</v>
      </c>
      <c r="BF142" s="470">
        <f>'Quarterly data'!BG166</f>
        <v>86.67298358555017</v>
      </c>
      <c r="BG142" s="470">
        <f>'Quarterly data'!BH166</f>
        <v>86.831967240250847</v>
      </c>
      <c r="BH142" s="470">
        <f>'Quarterly data'!BI166</f>
        <v>85.836924687089166</v>
      </c>
      <c r="BI142" s="470">
        <f>'Quarterly data'!BJ166</f>
        <v>85.095764893334476</v>
      </c>
      <c r="BJ142" s="470">
        <f>'Quarterly data'!BK166</f>
        <v>85.844419251749557</v>
      </c>
      <c r="BK142" s="470">
        <f>'Quarterly data'!BL166</f>
        <v>86.315301075925959</v>
      </c>
      <c r="BL142" s="470">
        <f>'Quarterly data'!BM166</f>
        <v>85.168475779247942</v>
      </c>
      <c r="BM142" s="470">
        <f>'Quarterly data'!BN166</f>
        <v>85.775478124816161</v>
      </c>
      <c r="BN142" s="470">
        <f>'Quarterly data'!BO166</f>
        <v>88.678015876872777</v>
      </c>
      <c r="BO142" s="470">
        <f>'Quarterly data'!BP166</f>
        <v>94.083105853914503</v>
      </c>
      <c r="BP142" s="470">
        <f>'Quarterly data'!BQ166</f>
        <v>96.633125927084151</v>
      </c>
      <c r="BQ142" s="470">
        <f>'Quarterly data'!BR166</f>
        <v>96.484008168889531</v>
      </c>
      <c r="BR142" s="470">
        <f>'Quarterly data'!BS166</f>
        <v>96.19543904916263</v>
      </c>
      <c r="BS142" s="470">
        <f>'Quarterly data'!BT166</f>
        <v>98.559628574599969</v>
      </c>
      <c r="BT142" s="470">
        <f>'Quarterly data'!BU166</f>
        <v>99.489401137007576</v>
      </c>
      <c r="BU142" s="470">
        <f>'Quarterly data'!BV166</f>
        <v>100.66621374073753</v>
      </c>
      <c r="BV142" s="470">
        <f>'Quarterly data'!BW166</f>
        <v>101.05572189454728</v>
      </c>
      <c r="BW142" s="470">
        <f>'Quarterly data'!BX166</f>
        <v>102.17234609527925</v>
      </c>
      <c r="BX142" s="470">
        <f>'Quarterly data'!BY166</f>
        <v>102.28670658545521</v>
      </c>
      <c r="BY142" s="470">
        <f>'Quarterly data'!BZ166</f>
        <v>103.29018033016609</v>
      </c>
      <c r="BZ142" s="470">
        <f>'Quarterly data'!CA166</f>
        <v>103.69048866533085</v>
      </c>
      <c r="CA142" s="470">
        <f>'Quarterly data'!CB166</f>
        <v>103.85384264462881</v>
      </c>
      <c r="CB142" s="470">
        <f>'Quarterly data'!CC166</f>
        <v>105.1973259550369</v>
      </c>
      <c r="CC142" s="470">
        <f>'Quarterly data'!CD166</f>
        <v>106.56373238217638</v>
      </c>
      <c r="CD142" s="470">
        <f>'Quarterly data'!CE166</f>
        <v>106.4365433494376</v>
      </c>
      <c r="CE142" s="470">
        <f>'Quarterly data'!CF166</f>
        <v>107.02089653677274</v>
      </c>
      <c r="CF142" s="470">
        <f>'Quarterly data'!CG166</f>
        <v>108.03408691103095</v>
      </c>
      <c r="CG142" s="470">
        <f>'Quarterly data'!CH166</f>
        <v>107.98058204715329</v>
      </c>
      <c r="CH142" s="470">
        <f>'Quarterly data'!CI166</f>
        <v>107.92120541331751</v>
      </c>
      <c r="CI142" s="470">
        <f>'Quarterly data'!CJ166</f>
        <v>110.45639170779394</v>
      </c>
      <c r="CJ142" s="470">
        <f>'Quarterly data'!CK166</f>
        <v>113.11262965385892</v>
      </c>
      <c r="CK142" s="470">
        <f>'Quarterly data'!CL166</f>
        <v>115.60230599819812</v>
      </c>
      <c r="CL142" s="470">
        <f>'Quarterly data'!CM166</f>
        <v>116.46744000052428</v>
      </c>
      <c r="CM142" s="470">
        <f>'Quarterly data'!CN166</f>
        <v>117.72529518785849</v>
      </c>
      <c r="CN142" s="470">
        <f>'Quarterly data'!CO166</f>
        <v>117.95126070349032</v>
      </c>
      <c r="CO142" s="470">
        <f>'Quarterly data'!CP166</f>
        <v>120.31900701389736</v>
      </c>
      <c r="CP142" s="470">
        <f>'Quarterly data'!CQ166</f>
        <v>120.92081349630791</v>
      </c>
      <c r="CQ142" s="470">
        <f>'Quarterly data'!CR166</f>
        <v>122.44870841624076</v>
      </c>
      <c r="CR142" s="470">
        <f>'Quarterly data'!CS166</f>
        <v>122.80293604503446</v>
      </c>
      <c r="CS142" s="470">
        <f>'Quarterly data'!CT166</f>
        <v>123.07085466121329</v>
      </c>
      <c r="CT142" s="470">
        <f>'Quarterly data'!CU166</f>
        <v>122.85054179548608</v>
      </c>
      <c r="CU142" s="470" t="e">
        <f>'Quarterly data'!#REF!</f>
        <v>#REF!</v>
      </c>
      <c r="CV142" s="470" t="e">
        <f>'Quarterly data'!#REF!</f>
        <v>#REF!</v>
      </c>
      <c r="CW142" s="470" t="e">
        <f>'Quarterly data'!#REF!</f>
        <v>#REF!</v>
      </c>
      <c r="CX142" s="470" t="e">
        <f>'Quarterly data'!#REF!</f>
        <v>#REF!</v>
      </c>
      <c r="CY142" s="470" t="e">
        <f>'Quarterly data'!#REF!</f>
        <v>#REF!</v>
      </c>
      <c r="CZ142" s="470" t="e">
        <f>'Quarterly data'!#REF!</f>
        <v>#REF!</v>
      </c>
      <c r="DA142" s="470" t="e">
        <f>'Quarterly data'!#REF!</f>
        <v>#REF!</v>
      </c>
      <c r="DB142" s="470" t="e">
        <f>'Quarterly data'!#REF!</f>
        <v>#REF!</v>
      </c>
      <c r="DC142" s="470" t="e">
        <f>'Quarterly data'!#REF!</f>
        <v>#REF!</v>
      </c>
      <c r="DD142" s="470" t="e">
        <f>'Quarterly data'!#REF!</f>
        <v>#REF!</v>
      </c>
      <c r="DE142" s="470" t="e">
        <f>'Quarterly data'!#REF!</f>
        <v>#REF!</v>
      </c>
      <c r="DF142" s="470" t="e">
        <f>'Quarterly data'!#REF!</f>
        <v>#REF!</v>
      </c>
      <c r="DG142" s="470" t="e">
        <f>'Quarterly data'!#REF!</f>
        <v>#REF!</v>
      </c>
      <c r="DH142" s="470" t="e">
        <f>'Quarterly data'!#REF!</f>
        <v>#REF!</v>
      </c>
      <c r="DI142" s="470" t="e">
        <f>'Quarterly data'!#REF!</f>
        <v>#REF!</v>
      </c>
      <c r="DJ142" s="470" t="e">
        <f>'Quarterly data'!#REF!</f>
        <v>#REF!</v>
      </c>
      <c r="DK142" s="470" t="e">
        <f>'Quarterly data'!#REF!</f>
        <v>#REF!</v>
      </c>
      <c r="DL142" s="470" t="e">
        <f>'Quarterly data'!#REF!</f>
        <v>#REF!</v>
      </c>
      <c r="DM142" s="470" t="e">
        <f>'Quarterly data'!#REF!</f>
        <v>#REF!</v>
      </c>
      <c r="DN142" s="470" t="e">
        <f>'Quarterly data'!#REF!</f>
        <v>#REF!</v>
      </c>
    </row>
    <row r="143" spans="1:118">
      <c r="A143" s="467" t="s">
        <v>633</v>
      </c>
      <c r="B143" s="471">
        <f>'Quarterly data'!C167</f>
        <v>655.67376967001667</v>
      </c>
      <c r="C143" s="471">
        <f>'Quarterly data'!D167</f>
        <v>0</v>
      </c>
      <c r="D143" s="471">
        <f>'Quarterly data'!E167</f>
        <v>0</v>
      </c>
      <c r="E143" s="471">
        <f>'Quarterly data'!F167</f>
        <v>0</v>
      </c>
      <c r="F143" s="471">
        <f>'Quarterly data'!G167</f>
        <v>0</v>
      </c>
      <c r="G143" s="471">
        <f>'Quarterly data'!H167</f>
        <v>0</v>
      </c>
      <c r="H143" s="471">
        <f>'Quarterly data'!I167</f>
        <v>0</v>
      </c>
      <c r="I143" s="471">
        <f>'Quarterly data'!J167</f>
        <v>0</v>
      </c>
      <c r="J143" s="471">
        <f>'Quarterly data'!K167</f>
        <v>0</v>
      </c>
      <c r="K143" s="471">
        <f>'Quarterly data'!L167</f>
        <v>0</v>
      </c>
      <c r="L143" s="471">
        <f>'Quarterly data'!M167</f>
        <v>0</v>
      </c>
      <c r="M143" s="471">
        <f>'Quarterly data'!N167</f>
        <v>0</v>
      </c>
      <c r="N143" s="471">
        <f>'Quarterly data'!O167</f>
        <v>0</v>
      </c>
      <c r="O143" s="471">
        <f>'Quarterly data'!P167</f>
        <v>0</v>
      </c>
      <c r="P143" s="471">
        <f>'Quarterly data'!Q167</f>
        <v>0</v>
      </c>
      <c r="Q143" s="471">
        <f>'Quarterly data'!R167</f>
        <v>0</v>
      </c>
      <c r="R143" s="471">
        <f>'Quarterly data'!S167</f>
        <v>0</v>
      </c>
      <c r="S143" s="471">
        <f>'Quarterly data'!T167</f>
        <v>0</v>
      </c>
      <c r="T143" s="471">
        <f>'Quarterly data'!U167</f>
        <v>0</v>
      </c>
      <c r="U143" s="471">
        <f>'Quarterly data'!V167</f>
        <v>0</v>
      </c>
      <c r="V143" s="471">
        <f>'Quarterly data'!W167</f>
        <v>0</v>
      </c>
      <c r="W143" s="471">
        <f>'Quarterly data'!X167</f>
        <v>0</v>
      </c>
      <c r="X143" s="471">
        <f>'Quarterly data'!Y167</f>
        <v>0</v>
      </c>
      <c r="Y143" s="471">
        <f>'Quarterly data'!Z167</f>
        <v>0</v>
      </c>
      <c r="Z143" s="471">
        <f>'Quarterly data'!AA167</f>
        <v>0</v>
      </c>
      <c r="AA143" s="471">
        <f>'Quarterly data'!AB167</f>
        <v>0</v>
      </c>
      <c r="AB143" s="471">
        <f>'Quarterly data'!AC167</f>
        <v>0</v>
      </c>
      <c r="AC143" s="471">
        <f>'Quarterly data'!AD167</f>
        <v>0</v>
      </c>
      <c r="AD143" s="471">
        <f>'Quarterly data'!AE167</f>
        <v>0</v>
      </c>
      <c r="AE143" s="471">
        <f>'Quarterly data'!AF167</f>
        <v>0</v>
      </c>
      <c r="AF143" s="471">
        <f>'Quarterly data'!AG167</f>
        <v>0</v>
      </c>
      <c r="AG143" s="471">
        <f>'Quarterly data'!AH167</f>
        <v>0</v>
      </c>
      <c r="AH143" s="471">
        <f>'Quarterly data'!AI167</f>
        <v>0</v>
      </c>
      <c r="AI143" s="471">
        <f>'Quarterly data'!AJ167</f>
        <v>0</v>
      </c>
      <c r="AJ143" s="471">
        <f>'Quarterly data'!AK167</f>
        <v>0</v>
      </c>
      <c r="AK143" s="471">
        <f>'Quarterly data'!AL167</f>
        <v>0</v>
      </c>
      <c r="AL143" s="471">
        <f>'Quarterly data'!AM167</f>
        <v>0</v>
      </c>
      <c r="AM143" s="471">
        <f>'Quarterly data'!AN167</f>
        <v>0</v>
      </c>
      <c r="AN143" s="471">
        <f>'Quarterly data'!AO167</f>
        <v>0</v>
      </c>
      <c r="AO143" s="471">
        <f>'Quarterly data'!AP167</f>
        <v>0</v>
      </c>
      <c r="AP143" s="471">
        <f>'Quarterly data'!AQ167</f>
        <v>0</v>
      </c>
      <c r="AQ143" s="471">
        <f>'Quarterly data'!AR167</f>
        <v>0</v>
      </c>
      <c r="AR143" s="471">
        <f>'Quarterly data'!AS167</f>
        <v>0</v>
      </c>
      <c r="AS143" s="471">
        <f>'Quarterly data'!AT167</f>
        <v>0</v>
      </c>
      <c r="AT143" s="471">
        <f>'Quarterly data'!AU167</f>
        <v>0</v>
      </c>
      <c r="AU143" s="471">
        <f>'Quarterly data'!AV167</f>
        <v>0</v>
      </c>
      <c r="AV143" s="471">
        <f>'Quarterly data'!AW167</f>
        <v>0</v>
      </c>
      <c r="AW143" s="471">
        <f>'Quarterly data'!AX167</f>
        <v>0</v>
      </c>
      <c r="AX143" s="471">
        <f>'Quarterly data'!AY167</f>
        <v>0</v>
      </c>
      <c r="AY143" s="471">
        <f>'Quarterly data'!AZ167</f>
        <v>0</v>
      </c>
      <c r="AZ143" s="471">
        <f>'Quarterly data'!BA167</f>
        <v>0</v>
      </c>
      <c r="BA143" s="471">
        <f>'Quarterly data'!BB167</f>
        <v>0</v>
      </c>
      <c r="BB143" s="471">
        <f>'Quarterly data'!BC167</f>
        <v>0</v>
      </c>
      <c r="BC143" s="471">
        <f>'Quarterly data'!BD167</f>
        <v>0</v>
      </c>
      <c r="BD143" s="471">
        <f>'Quarterly data'!BE167</f>
        <v>0</v>
      </c>
      <c r="BE143" s="471">
        <f>'Quarterly data'!BF167</f>
        <v>0</v>
      </c>
      <c r="BF143" s="471">
        <f>'Quarterly data'!BG167</f>
        <v>55.906451419816165</v>
      </c>
      <c r="BG143" s="471">
        <f>'Quarterly data'!BH167</f>
        <v>82.764870205856539</v>
      </c>
      <c r="BH143" s="471">
        <f>'Quarterly data'!BI167</f>
        <v>79.900197458054365</v>
      </c>
      <c r="BI143" s="471">
        <f>'Quarterly data'!BJ167</f>
        <v>78.296843683320517</v>
      </c>
      <c r="BJ143" s="471">
        <f>'Quarterly data'!BK167</f>
        <v>78.932329998237947</v>
      </c>
      <c r="BK143" s="471">
        <f>'Quarterly data'!BL167</f>
        <v>78.930656065284111</v>
      </c>
      <c r="BL143" s="471">
        <f>'Quarterly data'!BM167</f>
        <v>77.057835192772146</v>
      </c>
      <c r="BM143" s="471">
        <f>'Quarterly data'!BN167</f>
        <v>77.169936432619608</v>
      </c>
      <c r="BN143" s="471">
        <f>'Quarterly data'!BO167</f>
        <v>80.826703895176124</v>
      </c>
      <c r="BO143" s="471">
        <f>'Quarterly data'!BP167</f>
        <v>86.574247207791146</v>
      </c>
      <c r="BP143" s="471">
        <f>'Quarterly data'!BQ167</f>
        <v>90.314426970562366</v>
      </c>
      <c r="BQ143" s="471">
        <f>'Quarterly data'!BR167</f>
        <v>90.429919544356821</v>
      </c>
      <c r="BR143" s="471">
        <f>'Quarterly data'!BS167</f>
        <v>91.076586476238276</v>
      </c>
      <c r="BS143" s="471">
        <f>'Quarterly data'!BT167</f>
        <v>93.546053336269964</v>
      </c>
      <c r="BT143" s="471">
        <f>'Quarterly data'!BU167</f>
        <v>95.200583052605012</v>
      </c>
      <c r="BU143" s="471">
        <f>'Quarterly data'!BV167</f>
        <v>95.727593378933662</v>
      </c>
      <c r="BV143" s="471">
        <f>'Quarterly data'!BW167</f>
        <v>96.792931910573159</v>
      </c>
      <c r="BW143" s="471">
        <f>'Quarterly data'!BX167</f>
        <v>97.747726740311052</v>
      </c>
      <c r="BX143" s="471">
        <f>'Quarterly data'!BY167</f>
        <v>98.605493817196233</v>
      </c>
      <c r="BY143" s="471">
        <f>'Quarterly data'!BZ167</f>
        <v>99.522237947745268</v>
      </c>
      <c r="BZ143" s="471">
        <f>'Quarterly data'!CA167</f>
        <v>99.854352597739265</v>
      </c>
      <c r="CA143" s="471">
        <f>'Quarterly data'!CB167</f>
        <v>101.23347013549058</v>
      </c>
      <c r="CB143" s="471">
        <f>'Quarterly data'!CC167</f>
        <v>103.69950812476526</v>
      </c>
      <c r="CC143" s="471">
        <f>'Quarterly data'!CD167</f>
        <v>104.77519719351533</v>
      </c>
      <c r="CD143" s="471">
        <f>'Quarterly data'!CE167</f>
        <v>106.38421401154493</v>
      </c>
      <c r="CE143" s="471">
        <f>'Quarterly data'!CF167</f>
        <v>106.95535741309828</v>
      </c>
      <c r="CF143" s="471">
        <f>'Quarterly data'!CG167</f>
        <v>107.06836201963506</v>
      </c>
      <c r="CG143" s="471">
        <f>'Quarterly data'!CH167</f>
        <v>107.35697643981922</v>
      </c>
      <c r="CH143" s="471">
        <f>'Quarterly data'!CI167</f>
        <v>107.51610595055273</v>
      </c>
      <c r="CI143" s="471">
        <f>'Quarterly data'!CJ167</f>
        <v>109.44570237269274</v>
      </c>
      <c r="CJ143" s="471">
        <f>'Quarterly data'!CK167</f>
        <v>110.94640678440457</v>
      </c>
      <c r="CK143" s="471">
        <f>'Quarterly data'!CL167</f>
        <v>114.46108570989384</v>
      </c>
      <c r="CL143" s="471">
        <f>'Quarterly data'!CM167</f>
        <v>115.03549238800595</v>
      </c>
      <c r="CM143" s="471">
        <f>'Quarterly data'!CN167</f>
        <v>116.74788279211951</v>
      </c>
      <c r="CN143" s="471">
        <f>'Quarterly data'!CO167</f>
        <v>117.34386685599561</v>
      </c>
      <c r="CO143" s="471">
        <f>'Quarterly data'!CP167</f>
        <v>119.46762685142012</v>
      </c>
      <c r="CP143" s="471">
        <f>'Quarterly data'!CQ167</f>
        <v>119.32498624963664</v>
      </c>
      <c r="CQ143" s="471">
        <f>'Quarterly data'!CR167</f>
        <v>119.78995408988366</v>
      </c>
      <c r="CR143" s="471">
        <f>'Quarterly data'!CS167</f>
        <v>119.46638279529616</v>
      </c>
      <c r="CS143" s="471">
        <f>'Quarterly data'!CT167</f>
        <v>119.1395479370368</v>
      </c>
      <c r="CT143" s="471">
        <f>'Quarterly data'!CU167</f>
        <v>119.64374142568913</v>
      </c>
      <c r="CU143" s="471" t="e">
        <f>'Quarterly data'!#REF!</f>
        <v>#REF!</v>
      </c>
      <c r="CV143" s="471" t="e">
        <f>'Quarterly data'!#REF!</f>
        <v>#REF!</v>
      </c>
      <c r="CW143" s="471" t="e">
        <f>'Quarterly data'!#REF!</f>
        <v>#REF!</v>
      </c>
      <c r="CX143" s="471" t="e">
        <f>'Quarterly data'!#REF!</f>
        <v>#REF!</v>
      </c>
      <c r="CY143" s="471" t="e">
        <f>'Quarterly data'!#REF!</f>
        <v>#REF!</v>
      </c>
      <c r="CZ143" s="471" t="e">
        <f>'Quarterly data'!#REF!</f>
        <v>#REF!</v>
      </c>
      <c r="DA143" s="471" t="e">
        <f>'Quarterly data'!#REF!</f>
        <v>#REF!</v>
      </c>
      <c r="DB143" s="471" t="e">
        <f>'Quarterly data'!#REF!</f>
        <v>#REF!</v>
      </c>
      <c r="DC143" s="471" t="e">
        <f>'Quarterly data'!#REF!</f>
        <v>#REF!</v>
      </c>
      <c r="DD143" s="471" t="e">
        <f>'Quarterly data'!#REF!</f>
        <v>#REF!</v>
      </c>
      <c r="DE143" s="471" t="e">
        <f>'Quarterly data'!#REF!</f>
        <v>#REF!</v>
      </c>
      <c r="DF143" s="471" t="e">
        <f>'Quarterly data'!#REF!</f>
        <v>#REF!</v>
      </c>
      <c r="DG143" s="471" t="e">
        <f>'Quarterly data'!#REF!</f>
        <v>#REF!</v>
      </c>
      <c r="DH143" s="471" t="e">
        <f>'Quarterly data'!#REF!</f>
        <v>#REF!</v>
      </c>
      <c r="DI143" s="471" t="e">
        <f>'Quarterly data'!#REF!</f>
        <v>#REF!</v>
      </c>
      <c r="DJ143" s="471" t="e">
        <f>'Quarterly data'!#REF!</f>
        <v>#REF!</v>
      </c>
      <c r="DK143" s="471" t="e">
        <f>'Quarterly data'!#REF!</f>
        <v>#REF!</v>
      </c>
      <c r="DL143" s="471" t="e">
        <f>'Quarterly data'!#REF!</f>
        <v>#REF!</v>
      </c>
      <c r="DM143" s="471" t="e">
        <f>'Quarterly data'!#REF!</f>
        <v>#REF!</v>
      </c>
      <c r="DN143" s="471" t="e">
        <f>'Quarterly data'!#REF!</f>
        <v>#REF!</v>
      </c>
    </row>
    <row r="144" spans="1:118">
      <c r="A144" s="468" t="s">
        <v>846</v>
      </c>
      <c r="B144" s="471">
        <f>'Quarterly data'!C168</f>
        <v>157.65374003672719</v>
      </c>
      <c r="C144" s="471">
        <f>'Quarterly data'!D168</f>
        <v>0</v>
      </c>
      <c r="D144" s="471">
        <f>'Quarterly data'!E168</f>
        <v>0</v>
      </c>
      <c r="E144" s="471">
        <f>'Quarterly data'!F168</f>
        <v>0</v>
      </c>
      <c r="F144" s="471">
        <f>'Quarterly data'!G168</f>
        <v>0</v>
      </c>
      <c r="G144" s="471">
        <f>'Quarterly data'!H168</f>
        <v>0</v>
      </c>
      <c r="H144" s="471">
        <f>'Quarterly data'!I168</f>
        <v>0</v>
      </c>
      <c r="I144" s="471">
        <f>'Quarterly data'!J168</f>
        <v>0</v>
      </c>
      <c r="J144" s="471">
        <f>'Quarterly data'!K168</f>
        <v>0</v>
      </c>
      <c r="K144" s="471">
        <f>'Quarterly data'!L168</f>
        <v>0</v>
      </c>
      <c r="L144" s="471">
        <f>'Quarterly data'!M168</f>
        <v>0</v>
      </c>
      <c r="M144" s="471">
        <f>'Quarterly data'!N168</f>
        <v>0</v>
      </c>
      <c r="N144" s="471">
        <f>'Quarterly data'!O168</f>
        <v>0</v>
      </c>
      <c r="O144" s="471">
        <f>'Quarterly data'!P168</f>
        <v>0</v>
      </c>
      <c r="P144" s="471">
        <f>'Quarterly data'!Q168</f>
        <v>0</v>
      </c>
      <c r="Q144" s="471">
        <f>'Quarterly data'!R168</f>
        <v>0</v>
      </c>
      <c r="R144" s="471">
        <f>'Quarterly data'!S168</f>
        <v>0</v>
      </c>
      <c r="S144" s="471">
        <f>'Quarterly data'!T168</f>
        <v>0</v>
      </c>
      <c r="T144" s="471">
        <f>'Quarterly data'!U168</f>
        <v>0</v>
      </c>
      <c r="U144" s="471">
        <f>'Quarterly data'!V168</f>
        <v>0</v>
      </c>
      <c r="V144" s="471">
        <f>'Quarterly data'!W168</f>
        <v>0</v>
      </c>
      <c r="W144" s="471">
        <f>'Quarterly data'!X168</f>
        <v>0</v>
      </c>
      <c r="X144" s="471">
        <f>'Quarterly data'!Y168</f>
        <v>0</v>
      </c>
      <c r="Y144" s="471">
        <f>'Quarterly data'!Z168</f>
        <v>0</v>
      </c>
      <c r="Z144" s="471">
        <f>'Quarterly data'!AA168</f>
        <v>0</v>
      </c>
      <c r="AA144" s="471">
        <f>'Quarterly data'!AB168</f>
        <v>0</v>
      </c>
      <c r="AB144" s="471">
        <f>'Quarterly data'!AC168</f>
        <v>0</v>
      </c>
      <c r="AC144" s="471">
        <f>'Quarterly data'!AD168</f>
        <v>0</v>
      </c>
      <c r="AD144" s="471">
        <f>'Quarterly data'!AE168</f>
        <v>0</v>
      </c>
      <c r="AE144" s="471">
        <f>'Quarterly data'!AF168</f>
        <v>0</v>
      </c>
      <c r="AF144" s="471">
        <f>'Quarterly data'!AG168</f>
        <v>0</v>
      </c>
      <c r="AG144" s="471">
        <f>'Quarterly data'!AH168</f>
        <v>0</v>
      </c>
      <c r="AH144" s="471">
        <f>'Quarterly data'!AI168</f>
        <v>0</v>
      </c>
      <c r="AI144" s="471">
        <f>'Quarterly data'!AJ168</f>
        <v>0</v>
      </c>
      <c r="AJ144" s="471">
        <f>'Quarterly data'!AK168</f>
        <v>0</v>
      </c>
      <c r="AK144" s="471">
        <f>'Quarterly data'!AL168</f>
        <v>0</v>
      </c>
      <c r="AL144" s="471">
        <f>'Quarterly data'!AM168</f>
        <v>0</v>
      </c>
      <c r="AM144" s="471">
        <f>'Quarterly data'!AN168</f>
        <v>0</v>
      </c>
      <c r="AN144" s="471">
        <f>'Quarterly data'!AO168</f>
        <v>0</v>
      </c>
      <c r="AO144" s="471">
        <f>'Quarterly data'!AP168</f>
        <v>0</v>
      </c>
      <c r="AP144" s="471">
        <f>'Quarterly data'!AQ168</f>
        <v>0</v>
      </c>
      <c r="AQ144" s="471">
        <f>'Quarterly data'!AR168</f>
        <v>0</v>
      </c>
      <c r="AR144" s="471">
        <f>'Quarterly data'!AS168</f>
        <v>0</v>
      </c>
      <c r="AS144" s="471">
        <f>'Quarterly data'!AT168</f>
        <v>0</v>
      </c>
      <c r="AT144" s="471">
        <f>'Quarterly data'!AU168</f>
        <v>0</v>
      </c>
      <c r="AU144" s="471">
        <f>'Quarterly data'!AV168</f>
        <v>0</v>
      </c>
      <c r="AV144" s="471">
        <f>'Quarterly data'!AW168</f>
        <v>0</v>
      </c>
      <c r="AW144" s="471">
        <f>'Quarterly data'!AX168</f>
        <v>0</v>
      </c>
      <c r="AX144" s="471">
        <f>'Quarterly data'!AY168</f>
        <v>0</v>
      </c>
      <c r="AY144" s="471">
        <f>'Quarterly data'!AZ168</f>
        <v>0</v>
      </c>
      <c r="AZ144" s="471">
        <f>'Quarterly data'!BA168</f>
        <v>0</v>
      </c>
      <c r="BA144" s="471">
        <f>'Quarterly data'!BB168</f>
        <v>0</v>
      </c>
      <c r="BB144" s="471">
        <f>'Quarterly data'!BC168</f>
        <v>0</v>
      </c>
      <c r="BC144" s="471">
        <f>'Quarterly data'!BD168</f>
        <v>0</v>
      </c>
      <c r="BD144" s="471">
        <f>'Quarterly data'!BE168</f>
        <v>0</v>
      </c>
      <c r="BE144" s="471">
        <f>'Quarterly data'!BF168</f>
        <v>0</v>
      </c>
      <c r="BF144" s="471">
        <f>'Quarterly data'!BG168</f>
        <v>55.906451419816165</v>
      </c>
      <c r="BG144" s="471">
        <f>'Quarterly data'!BH168</f>
        <v>82.764870205856539</v>
      </c>
      <c r="BH144" s="471">
        <f>'Quarterly data'!BI168</f>
        <v>79.900197458054365</v>
      </c>
      <c r="BI144" s="471">
        <f>'Quarterly data'!BJ168</f>
        <v>78.296843683320517</v>
      </c>
      <c r="BJ144" s="471">
        <f>'Quarterly data'!BK168</f>
        <v>78.932329998237947</v>
      </c>
      <c r="BK144" s="471">
        <f>'Quarterly data'!BL168</f>
        <v>78.930656065284111</v>
      </c>
      <c r="BL144" s="471">
        <f>'Quarterly data'!BM168</f>
        <v>77.057835192772146</v>
      </c>
      <c r="BM144" s="471">
        <f>'Quarterly data'!BN168</f>
        <v>77.169936432619608</v>
      </c>
      <c r="BN144" s="471">
        <f>'Quarterly data'!BO168</f>
        <v>80.826703895176124</v>
      </c>
      <c r="BO144" s="471">
        <f>'Quarterly data'!BP168</f>
        <v>86.574247207791146</v>
      </c>
      <c r="BP144" s="471">
        <f>'Quarterly data'!BQ168</f>
        <v>90.314426970562366</v>
      </c>
      <c r="BQ144" s="471">
        <f>'Quarterly data'!BR168</f>
        <v>90.429919544356821</v>
      </c>
      <c r="BR144" s="471">
        <f>'Quarterly data'!BS168</f>
        <v>91.076586476238276</v>
      </c>
      <c r="BS144" s="471">
        <f>'Quarterly data'!BT168</f>
        <v>93.546053336269964</v>
      </c>
      <c r="BT144" s="471">
        <f>'Quarterly data'!BU168</f>
        <v>95.200583052605012</v>
      </c>
      <c r="BU144" s="471">
        <f>'Quarterly data'!BV168</f>
        <v>95.727593378933662</v>
      </c>
      <c r="BV144" s="471">
        <f>'Quarterly data'!BW168</f>
        <v>96.792931910573159</v>
      </c>
      <c r="BW144" s="471">
        <f>'Quarterly data'!BX168</f>
        <v>97.747726740311052</v>
      </c>
      <c r="BX144" s="471">
        <f>'Quarterly data'!BY168</f>
        <v>98.605493817196233</v>
      </c>
      <c r="BY144" s="471">
        <f>'Quarterly data'!BZ168</f>
        <v>99.522237947745268</v>
      </c>
      <c r="BZ144" s="471">
        <f>'Quarterly data'!CA168</f>
        <v>99.854352597739265</v>
      </c>
      <c r="CA144" s="471">
        <f>'Quarterly data'!CB168</f>
        <v>101.23347013549058</v>
      </c>
      <c r="CB144" s="471">
        <f>'Quarterly data'!CC168</f>
        <v>103.69950812476526</v>
      </c>
      <c r="CC144" s="471">
        <f>'Quarterly data'!CD168</f>
        <v>104.77519719351533</v>
      </c>
      <c r="CD144" s="471">
        <f>'Quarterly data'!CE168</f>
        <v>106.38421401154493</v>
      </c>
      <c r="CE144" s="471">
        <f>'Quarterly data'!CF168</f>
        <v>106.95535741309828</v>
      </c>
      <c r="CF144" s="471">
        <f>'Quarterly data'!CG168</f>
        <v>107.06836201963506</v>
      </c>
      <c r="CG144" s="471">
        <f>'Quarterly data'!CH168</f>
        <v>107.35697643981922</v>
      </c>
      <c r="CH144" s="471">
        <f>'Quarterly data'!CI168</f>
        <v>107.51610595055273</v>
      </c>
      <c r="CI144" s="471">
        <f>'Quarterly data'!CJ168</f>
        <v>109.44570237269274</v>
      </c>
      <c r="CJ144" s="471">
        <f>'Quarterly data'!CK168</f>
        <v>110.94640678440457</v>
      </c>
      <c r="CK144" s="471">
        <f>'Quarterly data'!CL168</f>
        <v>114.46108570989384</v>
      </c>
      <c r="CL144" s="471">
        <f>'Quarterly data'!CM168</f>
        <v>115.03549238800595</v>
      </c>
      <c r="CM144" s="471">
        <f>'Quarterly data'!CN168</f>
        <v>116.74788279211951</v>
      </c>
      <c r="CN144" s="471">
        <f>'Quarterly data'!CO168</f>
        <v>117.34386685599561</v>
      </c>
      <c r="CO144" s="471">
        <f>'Quarterly data'!CP168</f>
        <v>119.46762685142012</v>
      </c>
      <c r="CP144" s="471">
        <f>'Quarterly data'!CQ168</f>
        <v>119.32498624963664</v>
      </c>
      <c r="CQ144" s="471">
        <f>'Quarterly data'!CR168</f>
        <v>119.78995408988366</v>
      </c>
      <c r="CR144" s="471">
        <f>'Quarterly data'!CS168</f>
        <v>119.46638279529616</v>
      </c>
      <c r="CS144" s="471">
        <f>'Quarterly data'!CT168</f>
        <v>119.1395479370368</v>
      </c>
      <c r="CT144" s="471">
        <f>'Quarterly data'!CU168</f>
        <v>119.64374142568913</v>
      </c>
      <c r="CU144" s="471" t="e">
        <f>'Quarterly data'!#REF!</f>
        <v>#REF!</v>
      </c>
      <c r="CV144" s="471" t="e">
        <f>'Quarterly data'!#REF!</f>
        <v>#REF!</v>
      </c>
      <c r="CW144" s="471" t="e">
        <f>'Quarterly data'!#REF!</f>
        <v>#REF!</v>
      </c>
      <c r="CX144" s="471" t="e">
        <f>'Quarterly data'!#REF!</f>
        <v>#REF!</v>
      </c>
      <c r="CY144" s="471" t="e">
        <f>'Quarterly data'!#REF!</f>
        <v>#REF!</v>
      </c>
      <c r="CZ144" s="471" t="e">
        <f>'Quarterly data'!#REF!</f>
        <v>#REF!</v>
      </c>
      <c r="DA144" s="471" t="e">
        <f>'Quarterly data'!#REF!</f>
        <v>#REF!</v>
      </c>
      <c r="DB144" s="471" t="e">
        <f>'Quarterly data'!#REF!</f>
        <v>#REF!</v>
      </c>
      <c r="DC144" s="471" t="e">
        <f>'Quarterly data'!#REF!</f>
        <v>#REF!</v>
      </c>
      <c r="DD144" s="471" t="e">
        <f>'Quarterly data'!#REF!</f>
        <v>#REF!</v>
      </c>
      <c r="DE144" s="471" t="e">
        <f>'Quarterly data'!#REF!</f>
        <v>#REF!</v>
      </c>
      <c r="DF144" s="471" t="e">
        <f>'Quarterly data'!#REF!</f>
        <v>#REF!</v>
      </c>
      <c r="DG144" s="471" t="e">
        <f>'Quarterly data'!#REF!</f>
        <v>#REF!</v>
      </c>
      <c r="DH144" s="471" t="e">
        <f>'Quarterly data'!#REF!</f>
        <v>#REF!</v>
      </c>
      <c r="DI144" s="471" t="e">
        <f>'Quarterly data'!#REF!</f>
        <v>#REF!</v>
      </c>
      <c r="DJ144" s="471" t="e">
        <f>'Quarterly data'!#REF!</f>
        <v>#REF!</v>
      </c>
      <c r="DK144" s="471" t="e">
        <f>'Quarterly data'!#REF!</f>
        <v>#REF!</v>
      </c>
      <c r="DL144" s="471" t="e">
        <f>'Quarterly data'!#REF!</f>
        <v>#REF!</v>
      </c>
      <c r="DM144" s="471" t="e">
        <f>'Quarterly data'!#REF!</f>
        <v>#REF!</v>
      </c>
      <c r="DN144" s="471" t="e">
        <f>'Quarterly data'!#REF!</f>
        <v>#REF!</v>
      </c>
    </row>
    <row r="145" spans="1:118">
      <c r="A145" s="467" t="s">
        <v>634</v>
      </c>
      <c r="B145" s="471">
        <f>'Quarterly data'!C170</f>
        <v>4.0000999999999998</v>
      </c>
      <c r="C145" s="471">
        <f>'Quarterly data'!D170</f>
        <v>0</v>
      </c>
      <c r="D145" s="471">
        <f>'Quarterly data'!E170</f>
        <v>0</v>
      </c>
      <c r="E145" s="471">
        <f>'Quarterly data'!F170</f>
        <v>0</v>
      </c>
      <c r="F145" s="471">
        <f>'Quarterly data'!G170</f>
        <v>0</v>
      </c>
      <c r="G145" s="471">
        <f>'Quarterly data'!H170</f>
        <v>0</v>
      </c>
      <c r="H145" s="471">
        <f>'Quarterly data'!I170</f>
        <v>0</v>
      </c>
      <c r="I145" s="471">
        <f>'Quarterly data'!J170</f>
        <v>0</v>
      </c>
      <c r="J145" s="471">
        <f>'Quarterly data'!K170</f>
        <v>0</v>
      </c>
      <c r="K145" s="471">
        <f>'Quarterly data'!L170</f>
        <v>0</v>
      </c>
      <c r="L145" s="471">
        <f>'Quarterly data'!M170</f>
        <v>0</v>
      </c>
      <c r="M145" s="471">
        <f>'Quarterly data'!N170</f>
        <v>0</v>
      </c>
      <c r="N145" s="471">
        <f>'Quarterly data'!O170</f>
        <v>0</v>
      </c>
      <c r="O145" s="471">
        <f>'Quarterly data'!P170</f>
        <v>0</v>
      </c>
      <c r="P145" s="471">
        <f>'Quarterly data'!Q170</f>
        <v>0</v>
      </c>
      <c r="Q145" s="471">
        <f>'Quarterly data'!R170</f>
        <v>0</v>
      </c>
      <c r="R145" s="471">
        <f>'Quarterly data'!S170</f>
        <v>0</v>
      </c>
      <c r="S145" s="471">
        <f>'Quarterly data'!T170</f>
        <v>0</v>
      </c>
      <c r="T145" s="471">
        <f>'Quarterly data'!U170</f>
        <v>0</v>
      </c>
      <c r="U145" s="471">
        <f>'Quarterly data'!V170</f>
        <v>0</v>
      </c>
      <c r="V145" s="471">
        <f>'Quarterly data'!W170</f>
        <v>0</v>
      </c>
      <c r="W145" s="471">
        <f>'Quarterly data'!X170</f>
        <v>0</v>
      </c>
      <c r="X145" s="471">
        <f>'Quarterly data'!Y170</f>
        <v>0</v>
      </c>
      <c r="Y145" s="471">
        <f>'Quarterly data'!Z170</f>
        <v>0</v>
      </c>
      <c r="Z145" s="471">
        <f>'Quarterly data'!AA170</f>
        <v>0</v>
      </c>
      <c r="AA145" s="471">
        <f>'Quarterly data'!AB170</f>
        <v>0</v>
      </c>
      <c r="AB145" s="471">
        <f>'Quarterly data'!AC170</f>
        <v>0</v>
      </c>
      <c r="AC145" s="471">
        <f>'Quarterly data'!AD170</f>
        <v>0</v>
      </c>
      <c r="AD145" s="471">
        <f>'Quarterly data'!AE170</f>
        <v>0</v>
      </c>
      <c r="AE145" s="471">
        <f>'Quarterly data'!AF170</f>
        <v>0</v>
      </c>
      <c r="AF145" s="471">
        <f>'Quarterly data'!AG170</f>
        <v>0</v>
      </c>
      <c r="AG145" s="471">
        <f>'Quarterly data'!AH170</f>
        <v>0</v>
      </c>
      <c r="AH145" s="471">
        <f>'Quarterly data'!AI170</f>
        <v>0</v>
      </c>
      <c r="AI145" s="471">
        <f>'Quarterly data'!AJ170</f>
        <v>0</v>
      </c>
      <c r="AJ145" s="471">
        <f>'Quarterly data'!AK170</f>
        <v>0</v>
      </c>
      <c r="AK145" s="471">
        <f>'Quarterly data'!AL170</f>
        <v>0</v>
      </c>
      <c r="AL145" s="471">
        <f>'Quarterly data'!AM170</f>
        <v>0</v>
      </c>
      <c r="AM145" s="471">
        <f>'Quarterly data'!AN170</f>
        <v>0</v>
      </c>
      <c r="AN145" s="471">
        <f>'Quarterly data'!AO170</f>
        <v>0</v>
      </c>
      <c r="AO145" s="471">
        <f>'Quarterly data'!AP170</f>
        <v>0</v>
      </c>
      <c r="AP145" s="471">
        <f>'Quarterly data'!AQ170</f>
        <v>0</v>
      </c>
      <c r="AQ145" s="471">
        <f>'Quarterly data'!AR170</f>
        <v>0</v>
      </c>
      <c r="AR145" s="471">
        <f>'Quarterly data'!AS170</f>
        <v>0</v>
      </c>
      <c r="AS145" s="471">
        <f>'Quarterly data'!AT170</f>
        <v>0</v>
      </c>
      <c r="AT145" s="471">
        <f>'Quarterly data'!AU170</f>
        <v>0</v>
      </c>
      <c r="AU145" s="471">
        <f>'Quarterly data'!AV170</f>
        <v>0</v>
      </c>
      <c r="AV145" s="471">
        <f>'Quarterly data'!AW170</f>
        <v>0</v>
      </c>
      <c r="AW145" s="471">
        <f>'Quarterly data'!AX170</f>
        <v>0</v>
      </c>
      <c r="AX145" s="471">
        <f>'Quarterly data'!AY170</f>
        <v>0</v>
      </c>
      <c r="AY145" s="471">
        <f>'Quarterly data'!AZ170</f>
        <v>0</v>
      </c>
      <c r="AZ145" s="471">
        <f>'Quarterly data'!BA170</f>
        <v>0</v>
      </c>
      <c r="BA145" s="471">
        <f>'Quarterly data'!BB170</f>
        <v>0</v>
      </c>
      <c r="BB145" s="471">
        <f>'Quarterly data'!BC170</f>
        <v>0</v>
      </c>
      <c r="BC145" s="471">
        <f>'Quarterly data'!BD170</f>
        <v>0</v>
      </c>
      <c r="BD145" s="471">
        <f>'Quarterly data'!BE170</f>
        <v>0</v>
      </c>
      <c r="BE145" s="471">
        <f>'Quarterly data'!BF170</f>
        <v>0</v>
      </c>
      <c r="BF145" s="471">
        <f>'Quarterly data'!BG170</f>
        <v>54.311406765483525</v>
      </c>
      <c r="BG145" s="471">
        <f>'Quarterly data'!BH170</f>
        <v>82.558472223128831</v>
      </c>
      <c r="BH145" s="471">
        <f>'Quarterly data'!BI170</f>
        <v>83.105210510627828</v>
      </c>
      <c r="BI145" s="471">
        <f>'Quarterly data'!BJ170</f>
        <v>84.622466384149689</v>
      </c>
      <c r="BJ145" s="471">
        <f>'Quarterly data'!BK170</f>
        <v>83.250268907150101</v>
      </c>
      <c r="BK145" s="471">
        <f>'Quarterly data'!BL170</f>
        <v>87.206807920156578</v>
      </c>
      <c r="BL145" s="471">
        <f>'Quarterly data'!BM170</f>
        <v>86.805097402365675</v>
      </c>
      <c r="BM145" s="471">
        <f>'Quarterly data'!BN170</f>
        <v>87.697603823925576</v>
      </c>
      <c r="BN145" s="471">
        <f>'Quarterly data'!BO170</f>
        <v>86.315451548969349</v>
      </c>
      <c r="BO145" s="471">
        <f>'Quarterly data'!BP170</f>
        <v>91.374329930503222</v>
      </c>
      <c r="BP145" s="471">
        <f>'Quarterly data'!BQ170</f>
        <v>92.734157128607634</v>
      </c>
      <c r="BQ145" s="471">
        <f>'Quarterly data'!BR170</f>
        <v>94.485403119019125</v>
      </c>
      <c r="BR145" s="471">
        <f>'Quarterly data'!BS170</f>
        <v>92.788520336827162</v>
      </c>
      <c r="BS145" s="471">
        <f>'Quarterly data'!BT170</f>
        <v>98.79634748925946</v>
      </c>
      <c r="BT145" s="471">
        <f>'Quarterly data'!BU170</f>
        <v>97.947500859660195</v>
      </c>
      <c r="BU145" s="471">
        <f>'Quarterly data'!BV170</f>
        <v>99.874017050322308</v>
      </c>
      <c r="BV145" s="471">
        <f>'Quarterly data'!BW170</f>
        <v>98.535642854749426</v>
      </c>
      <c r="BW145" s="471">
        <f>'Quarterly data'!BX170</f>
        <v>101.98668362430222</v>
      </c>
      <c r="BX145" s="471">
        <f>'Quarterly data'!BY170</f>
        <v>99.22945670507238</v>
      </c>
      <c r="BY145" s="471">
        <f>'Quarterly data'!BZ170</f>
        <v>100.0536609992397</v>
      </c>
      <c r="BZ145" s="471">
        <f>'Quarterly data'!CA170</f>
        <v>99.815866582365018</v>
      </c>
      <c r="CA145" s="471">
        <f>'Quarterly data'!CB170</f>
        <v>100.43520081506365</v>
      </c>
      <c r="CB145" s="471">
        <f>'Quarterly data'!CC170</f>
        <v>100.61816127654096</v>
      </c>
      <c r="CC145" s="471">
        <f>'Quarterly data'!CD170</f>
        <v>101.2083861017688</v>
      </c>
      <c r="CD145" s="471">
        <f>'Quarterly data'!CE170</f>
        <v>99.508840456132361</v>
      </c>
      <c r="CE145" s="471">
        <f>'Quarterly data'!CF170</f>
        <v>99.831473437814338</v>
      </c>
      <c r="CF145" s="471">
        <f>'Quarterly data'!CG170</f>
        <v>102.84836826873918</v>
      </c>
      <c r="CG145" s="471">
        <f>'Quarterly data'!CH170</f>
        <v>104.15440919976281</v>
      </c>
      <c r="CH145" s="471">
        <f>'Quarterly data'!CI170</f>
        <v>103.66912764871518</v>
      </c>
      <c r="CI145" s="471">
        <f>'Quarterly data'!CJ170</f>
        <v>106.00592559141329</v>
      </c>
      <c r="CJ145" s="471">
        <f>'Quarterly data'!CK170</f>
        <v>106.82455489095263</v>
      </c>
      <c r="CK145" s="471">
        <f>'Quarterly data'!CL170</f>
        <v>105.89850151986651</v>
      </c>
      <c r="CL145" s="471">
        <f>'Quarterly data'!CM170</f>
        <v>108.08012150151741</v>
      </c>
      <c r="CM145" s="471">
        <f>'Quarterly data'!CN170</f>
        <v>111.56074341389144</v>
      </c>
      <c r="CN145" s="471">
        <f>'Quarterly data'!CO170</f>
        <v>110.5855581197394</v>
      </c>
      <c r="CO145" s="471">
        <f>'Quarterly data'!CP170</f>
        <v>112.60598694464933</v>
      </c>
      <c r="CP145" s="471">
        <f>'Quarterly data'!CQ170</f>
        <v>115.92966460718519</v>
      </c>
      <c r="CQ145" s="471">
        <f>'Quarterly data'!CR170</f>
        <v>125.69890019625454</v>
      </c>
      <c r="CR145" s="471">
        <f>'Quarterly data'!CS170</f>
        <v>122.71207924144271</v>
      </c>
      <c r="CS145" s="471">
        <f>'Quarterly data'!CT170</f>
        <v>121.99976757143811</v>
      </c>
      <c r="CT145" s="471">
        <f>'Quarterly data'!CU170</f>
        <v>118.19867051112566</v>
      </c>
      <c r="CU145" s="471" t="e">
        <f>'Quarterly data'!#REF!</f>
        <v>#REF!</v>
      </c>
      <c r="CV145" s="471" t="e">
        <f>'Quarterly data'!#REF!</f>
        <v>#REF!</v>
      </c>
      <c r="CW145" s="471" t="e">
        <f>'Quarterly data'!#REF!</f>
        <v>#REF!</v>
      </c>
      <c r="CX145" s="471" t="e">
        <f>'Quarterly data'!#REF!</f>
        <v>#REF!</v>
      </c>
      <c r="CY145" s="471" t="e">
        <f>'Quarterly data'!#REF!</f>
        <v>#REF!</v>
      </c>
      <c r="CZ145" s="471" t="e">
        <f>'Quarterly data'!#REF!</f>
        <v>#REF!</v>
      </c>
      <c r="DA145" s="471" t="e">
        <f>'Quarterly data'!#REF!</f>
        <v>#REF!</v>
      </c>
      <c r="DB145" s="471" t="e">
        <f>'Quarterly data'!#REF!</f>
        <v>#REF!</v>
      </c>
      <c r="DC145" s="471" t="e">
        <f>'Quarterly data'!#REF!</f>
        <v>#REF!</v>
      </c>
      <c r="DD145" s="471" t="e">
        <f>'Quarterly data'!#REF!</f>
        <v>#REF!</v>
      </c>
      <c r="DE145" s="471" t="e">
        <f>'Quarterly data'!#REF!</f>
        <v>#REF!</v>
      </c>
      <c r="DF145" s="471" t="e">
        <f>'Quarterly data'!#REF!</f>
        <v>#REF!</v>
      </c>
      <c r="DG145" s="471" t="e">
        <f>'Quarterly data'!#REF!</f>
        <v>#REF!</v>
      </c>
      <c r="DH145" s="471" t="e">
        <f>'Quarterly data'!#REF!</f>
        <v>#REF!</v>
      </c>
      <c r="DI145" s="471" t="e">
        <f>'Quarterly data'!#REF!</f>
        <v>#REF!</v>
      </c>
      <c r="DJ145" s="471" t="e">
        <f>'Quarterly data'!#REF!</f>
        <v>#REF!</v>
      </c>
      <c r="DK145" s="471" t="e">
        <f>'Quarterly data'!#REF!</f>
        <v>#REF!</v>
      </c>
      <c r="DL145" s="471" t="e">
        <f>'Quarterly data'!#REF!</f>
        <v>#REF!</v>
      </c>
      <c r="DM145" s="471" t="e">
        <f>'Quarterly data'!#REF!</f>
        <v>#REF!</v>
      </c>
      <c r="DN145" s="471" t="e">
        <f>'Quarterly data'!#REF!</f>
        <v>#REF!</v>
      </c>
    </row>
    <row r="146" spans="1:118">
      <c r="A146" s="468" t="s">
        <v>847</v>
      </c>
      <c r="B146" s="471">
        <f>'Quarterly data'!C171</f>
        <v>4</v>
      </c>
      <c r="C146" s="471">
        <f>'Quarterly data'!D171</f>
        <v>0</v>
      </c>
      <c r="D146" s="471">
        <f>'Quarterly data'!E171</f>
        <v>0</v>
      </c>
      <c r="E146" s="471">
        <f>'Quarterly data'!F171</f>
        <v>0</v>
      </c>
      <c r="F146" s="471">
        <f>'Quarterly data'!G171</f>
        <v>0</v>
      </c>
      <c r="G146" s="471">
        <f>'Quarterly data'!H171</f>
        <v>0</v>
      </c>
      <c r="H146" s="471">
        <f>'Quarterly data'!I171</f>
        <v>0</v>
      </c>
      <c r="I146" s="471">
        <f>'Quarterly data'!J171</f>
        <v>0</v>
      </c>
      <c r="J146" s="471">
        <f>'Quarterly data'!K171</f>
        <v>0</v>
      </c>
      <c r="K146" s="471">
        <f>'Quarterly data'!L171</f>
        <v>0</v>
      </c>
      <c r="L146" s="471">
        <f>'Quarterly data'!M171</f>
        <v>0</v>
      </c>
      <c r="M146" s="471">
        <f>'Quarterly data'!N171</f>
        <v>0</v>
      </c>
      <c r="N146" s="471">
        <f>'Quarterly data'!O171</f>
        <v>0</v>
      </c>
      <c r="O146" s="471">
        <f>'Quarterly data'!P171</f>
        <v>0</v>
      </c>
      <c r="P146" s="471">
        <f>'Quarterly data'!Q171</f>
        <v>0</v>
      </c>
      <c r="Q146" s="471">
        <f>'Quarterly data'!R171</f>
        <v>0</v>
      </c>
      <c r="R146" s="471">
        <f>'Quarterly data'!S171</f>
        <v>0</v>
      </c>
      <c r="S146" s="471">
        <f>'Quarterly data'!T171</f>
        <v>0</v>
      </c>
      <c r="T146" s="471">
        <f>'Quarterly data'!U171</f>
        <v>0</v>
      </c>
      <c r="U146" s="471">
        <f>'Quarterly data'!V171</f>
        <v>0</v>
      </c>
      <c r="V146" s="471">
        <f>'Quarterly data'!W171</f>
        <v>0</v>
      </c>
      <c r="W146" s="471">
        <f>'Quarterly data'!X171</f>
        <v>0</v>
      </c>
      <c r="X146" s="471">
        <f>'Quarterly data'!Y171</f>
        <v>0</v>
      </c>
      <c r="Y146" s="471">
        <f>'Quarterly data'!Z171</f>
        <v>0</v>
      </c>
      <c r="Z146" s="471">
        <f>'Quarterly data'!AA171</f>
        <v>0</v>
      </c>
      <c r="AA146" s="471">
        <f>'Quarterly data'!AB171</f>
        <v>0</v>
      </c>
      <c r="AB146" s="471">
        <f>'Quarterly data'!AC171</f>
        <v>0</v>
      </c>
      <c r="AC146" s="471">
        <f>'Quarterly data'!AD171</f>
        <v>0</v>
      </c>
      <c r="AD146" s="471">
        <f>'Quarterly data'!AE171</f>
        <v>0</v>
      </c>
      <c r="AE146" s="471">
        <f>'Quarterly data'!AF171</f>
        <v>0</v>
      </c>
      <c r="AF146" s="471">
        <f>'Quarterly data'!AG171</f>
        <v>0</v>
      </c>
      <c r="AG146" s="471">
        <f>'Quarterly data'!AH171</f>
        <v>0</v>
      </c>
      <c r="AH146" s="471">
        <f>'Quarterly data'!AI171</f>
        <v>0</v>
      </c>
      <c r="AI146" s="471">
        <f>'Quarterly data'!AJ171</f>
        <v>0</v>
      </c>
      <c r="AJ146" s="471">
        <f>'Quarterly data'!AK171</f>
        <v>0</v>
      </c>
      <c r="AK146" s="471">
        <f>'Quarterly data'!AL171</f>
        <v>0</v>
      </c>
      <c r="AL146" s="471">
        <f>'Quarterly data'!AM171</f>
        <v>0</v>
      </c>
      <c r="AM146" s="471">
        <f>'Quarterly data'!AN171</f>
        <v>0</v>
      </c>
      <c r="AN146" s="471">
        <f>'Quarterly data'!AO171</f>
        <v>0</v>
      </c>
      <c r="AO146" s="471">
        <f>'Quarterly data'!AP171</f>
        <v>0</v>
      </c>
      <c r="AP146" s="471">
        <f>'Quarterly data'!AQ171</f>
        <v>0</v>
      </c>
      <c r="AQ146" s="471">
        <f>'Quarterly data'!AR171</f>
        <v>0</v>
      </c>
      <c r="AR146" s="471">
        <f>'Quarterly data'!AS171</f>
        <v>0</v>
      </c>
      <c r="AS146" s="471">
        <f>'Quarterly data'!AT171</f>
        <v>0</v>
      </c>
      <c r="AT146" s="471">
        <f>'Quarterly data'!AU171</f>
        <v>0</v>
      </c>
      <c r="AU146" s="471">
        <f>'Quarterly data'!AV171</f>
        <v>0</v>
      </c>
      <c r="AV146" s="471">
        <f>'Quarterly data'!AW171</f>
        <v>0</v>
      </c>
      <c r="AW146" s="471">
        <f>'Quarterly data'!AX171</f>
        <v>0</v>
      </c>
      <c r="AX146" s="471">
        <f>'Quarterly data'!AY171</f>
        <v>0</v>
      </c>
      <c r="AY146" s="471">
        <f>'Quarterly data'!AZ171</f>
        <v>0</v>
      </c>
      <c r="AZ146" s="471">
        <f>'Quarterly data'!BA171</f>
        <v>0</v>
      </c>
      <c r="BA146" s="471">
        <f>'Quarterly data'!BB171</f>
        <v>0</v>
      </c>
      <c r="BB146" s="471">
        <f>'Quarterly data'!BC171</f>
        <v>0</v>
      </c>
      <c r="BC146" s="471">
        <f>'Quarterly data'!BD171</f>
        <v>0</v>
      </c>
      <c r="BD146" s="471">
        <f>'Quarterly data'!BE171</f>
        <v>0</v>
      </c>
      <c r="BE146" s="471">
        <f>'Quarterly data'!BF171</f>
        <v>0</v>
      </c>
      <c r="BF146" s="471">
        <f>'Quarterly data'!BG171</f>
        <v>54.311406765483525</v>
      </c>
      <c r="BG146" s="471">
        <f>'Quarterly data'!BH171</f>
        <v>82.558472223128831</v>
      </c>
      <c r="BH146" s="471">
        <f>'Quarterly data'!BI171</f>
        <v>83.105210510627828</v>
      </c>
      <c r="BI146" s="471">
        <f>'Quarterly data'!BJ171</f>
        <v>84.622466384149689</v>
      </c>
      <c r="BJ146" s="471">
        <f>'Quarterly data'!BK171</f>
        <v>83.250268907150101</v>
      </c>
      <c r="BK146" s="471">
        <f>'Quarterly data'!BL171</f>
        <v>87.206807920156578</v>
      </c>
      <c r="BL146" s="471">
        <f>'Quarterly data'!BM171</f>
        <v>86.805097402365675</v>
      </c>
      <c r="BM146" s="471">
        <f>'Quarterly data'!BN171</f>
        <v>87.697603823925576</v>
      </c>
      <c r="BN146" s="471">
        <f>'Quarterly data'!BO171</f>
        <v>86.315451548969349</v>
      </c>
      <c r="BO146" s="471">
        <f>'Quarterly data'!BP171</f>
        <v>91.374329930503222</v>
      </c>
      <c r="BP146" s="471">
        <f>'Quarterly data'!BQ171</f>
        <v>92.734157128607634</v>
      </c>
      <c r="BQ146" s="471">
        <f>'Quarterly data'!BR171</f>
        <v>94.485403119019125</v>
      </c>
      <c r="BR146" s="471">
        <f>'Quarterly data'!BS171</f>
        <v>92.788520336827162</v>
      </c>
      <c r="BS146" s="471">
        <f>'Quarterly data'!BT171</f>
        <v>98.79634748925946</v>
      </c>
      <c r="BT146" s="471">
        <f>'Quarterly data'!BU171</f>
        <v>97.947500859660195</v>
      </c>
      <c r="BU146" s="471">
        <f>'Quarterly data'!BV171</f>
        <v>99.874017050322308</v>
      </c>
      <c r="BV146" s="471">
        <f>'Quarterly data'!BW171</f>
        <v>98.535642854749426</v>
      </c>
      <c r="BW146" s="471">
        <f>'Quarterly data'!BX171</f>
        <v>101.98668362430222</v>
      </c>
      <c r="BX146" s="471">
        <f>'Quarterly data'!BY171</f>
        <v>99.22945670507238</v>
      </c>
      <c r="BY146" s="471">
        <f>'Quarterly data'!BZ171</f>
        <v>100.0536609992397</v>
      </c>
      <c r="BZ146" s="471">
        <f>'Quarterly data'!CA171</f>
        <v>99.815866582365018</v>
      </c>
      <c r="CA146" s="471">
        <f>'Quarterly data'!CB171</f>
        <v>100.43520081506365</v>
      </c>
      <c r="CB146" s="471">
        <f>'Quarterly data'!CC171</f>
        <v>100.61816127654096</v>
      </c>
      <c r="CC146" s="471">
        <f>'Quarterly data'!CD171</f>
        <v>101.2083861017688</v>
      </c>
      <c r="CD146" s="471">
        <f>'Quarterly data'!CE171</f>
        <v>99.508840456132361</v>
      </c>
      <c r="CE146" s="471">
        <f>'Quarterly data'!CF171</f>
        <v>99.831473437814338</v>
      </c>
      <c r="CF146" s="471">
        <f>'Quarterly data'!CG171</f>
        <v>102.84836826873918</v>
      </c>
      <c r="CG146" s="471">
        <f>'Quarterly data'!CH171</f>
        <v>104.15440919976281</v>
      </c>
      <c r="CH146" s="471">
        <f>'Quarterly data'!CI171</f>
        <v>103.66912764871518</v>
      </c>
      <c r="CI146" s="471">
        <f>'Quarterly data'!CJ171</f>
        <v>106.00592559141329</v>
      </c>
      <c r="CJ146" s="471">
        <f>'Quarterly data'!CK171</f>
        <v>106.82455489095263</v>
      </c>
      <c r="CK146" s="471">
        <f>'Quarterly data'!CL171</f>
        <v>105.89850151986651</v>
      </c>
      <c r="CL146" s="471">
        <f>'Quarterly data'!CM171</f>
        <v>108.08012150151741</v>
      </c>
      <c r="CM146" s="471">
        <f>'Quarterly data'!CN171</f>
        <v>111.56074341389144</v>
      </c>
      <c r="CN146" s="471">
        <f>'Quarterly data'!CO171</f>
        <v>110.5855581197394</v>
      </c>
      <c r="CO146" s="471">
        <f>'Quarterly data'!CP171</f>
        <v>112.60598694464933</v>
      </c>
      <c r="CP146" s="471">
        <f>'Quarterly data'!CQ171</f>
        <v>115.92966460718519</v>
      </c>
      <c r="CQ146" s="471">
        <f>'Quarterly data'!CR171</f>
        <v>125.69890019625454</v>
      </c>
      <c r="CR146" s="471">
        <f>'Quarterly data'!CS171</f>
        <v>122.71207924144271</v>
      </c>
      <c r="CS146" s="471">
        <f>'Quarterly data'!CT171</f>
        <v>121.99976757143811</v>
      </c>
      <c r="CT146" s="471">
        <f>'Quarterly data'!CU171</f>
        <v>118.19867051112566</v>
      </c>
      <c r="CU146" s="471" t="e">
        <f>'Quarterly data'!#REF!</f>
        <v>#REF!</v>
      </c>
      <c r="CV146" s="471" t="e">
        <f>'Quarterly data'!#REF!</f>
        <v>#REF!</v>
      </c>
      <c r="CW146" s="471" t="e">
        <f>'Quarterly data'!#REF!</f>
        <v>#REF!</v>
      </c>
      <c r="CX146" s="471" t="e">
        <f>'Quarterly data'!#REF!</f>
        <v>#REF!</v>
      </c>
      <c r="CY146" s="471" t="e">
        <f>'Quarterly data'!#REF!</f>
        <v>#REF!</v>
      </c>
      <c r="CZ146" s="471" t="e">
        <f>'Quarterly data'!#REF!</f>
        <v>#REF!</v>
      </c>
      <c r="DA146" s="471" t="e">
        <f>'Quarterly data'!#REF!</f>
        <v>#REF!</v>
      </c>
      <c r="DB146" s="471" t="e">
        <f>'Quarterly data'!#REF!</f>
        <v>#REF!</v>
      </c>
      <c r="DC146" s="471" t="e">
        <f>'Quarterly data'!#REF!</f>
        <v>#REF!</v>
      </c>
      <c r="DD146" s="471" t="e">
        <f>'Quarterly data'!#REF!</f>
        <v>#REF!</v>
      </c>
      <c r="DE146" s="471" t="e">
        <f>'Quarterly data'!#REF!</f>
        <v>#REF!</v>
      </c>
      <c r="DF146" s="471" t="e">
        <f>'Quarterly data'!#REF!</f>
        <v>#REF!</v>
      </c>
      <c r="DG146" s="471" t="e">
        <f>'Quarterly data'!#REF!</f>
        <v>#REF!</v>
      </c>
      <c r="DH146" s="471" t="e">
        <f>'Quarterly data'!#REF!</f>
        <v>#REF!</v>
      </c>
      <c r="DI146" s="471" t="e">
        <f>'Quarterly data'!#REF!</f>
        <v>#REF!</v>
      </c>
      <c r="DJ146" s="471" t="e">
        <f>'Quarterly data'!#REF!</f>
        <v>#REF!</v>
      </c>
      <c r="DK146" s="471" t="e">
        <f>'Quarterly data'!#REF!</f>
        <v>#REF!</v>
      </c>
      <c r="DL146" s="471" t="e">
        <f>'Quarterly data'!#REF!</f>
        <v>#REF!</v>
      </c>
      <c r="DM146" s="471" t="e">
        <f>'Quarterly data'!#REF!</f>
        <v>#REF!</v>
      </c>
      <c r="DN146" s="471" t="e">
        <f>'Quarterly data'!#REF!</f>
        <v>#REF!</v>
      </c>
    </row>
    <row r="147" spans="1:118">
      <c r="A147" s="467" t="s">
        <v>637</v>
      </c>
      <c r="B147" s="471">
        <f>'Quarterly data'!C173</f>
        <v>217.13894933440596</v>
      </c>
      <c r="C147" s="471">
        <f>'Quarterly data'!D173</f>
        <v>0</v>
      </c>
      <c r="D147" s="471">
        <f>'Quarterly data'!E173</f>
        <v>0</v>
      </c>
      <c r="E147" s="471">
        <f>'Quarterly data'!F173</f>
        <v>0</v>
      </c>
      <c r="F147" s="471">
        <f>'Quarterly data'!G173</f>
        <v>0</v>
      </c>
      <c r="G147" s="471">
        <f>'Quarterly data'!H173</f>
        <v>0</v>
      </c>
      <c r="H147" s="471">
        <f>'Quarterly data'!I173</f>
        <v>0</v>
      </c>
      <c r="I147" s="471">
        <f>'Quarterly data'!J173</f>
        <v>0</v>
      </c>
      <c r="J147" s="471">
        <f>'Quarterly data'!K173</f>
        <v>0</v>
      </c>
      <c r="K147" s="471">
        <f>'Quarterly data'!L173</f>
        <v>0</v>
      </c>
      <c r="L147" s="471">
        <f>'Quarterly data'!M173</f>
        <v>0</v>
      </c>
      <c r="M147" s="471">
        <f>'Quarterly data'!N173</f>
        <v>0</v>
      </c>
      <c r="N147" s="471">
        <f>'Quarterly data'!O173</f>
        <v>0</v>
      </c>
      <c r="O147" s="471">
        <f>'Quarterly data'!P173</f>
        <v>0</v>
      </c>
      <c r="P147" s="471">
        <f>'Quarterly data'!Q173</f>
        <v>0</v>
      </c>
      <c r="Q147" s="471">
        <f>'Quarterly data'!R173</f>
        <v>0</v>
      </c>
      <c r="R147" s="471">
        <f>'Quarterly data'!S173</f>
        <v>0</v>
      </c>
      <c r="S147" s="471">
        <f>'Quarterly data'!T173</f>
        <v>0</v>
      </c>
      <c r="T147" s="471">
        <f>'Quarterly data'!U173</f>
        <v>0</v>
      </c>
      <c r="U147" s="471">
        <f>'Quarterly data'!V173</f>
        <v>0</v>
      </c>
      <c r="V147" s="471">
        <f>'Quarterly data'!W173</f>
        <v>0</v>
      </c>
      <c r="W147" s="471">
        <f>'Quarterly data'!X173</f>
        <v>0</v>
      </c>
      <c r="X147" s="471">
        <f>'Quarterly data'!Y173</f>
        <v>0</v>
      </c>
      <c r="Y147" s="471">
        <f>'Quarterly data'!Z173</f>
        <v>0</v>
      </c>
      <c r="Z147" s="471">
        <f>'Quarterly data'!AA173</f>
        <v>0</v>
      </c>
      <c r="AA147" s="471">
        <f>'Quarterly data'!AB173</f>
        <v>0</v>
      </c>
      <c r="AB147" s="471">
        <f>'Quarterly data'!AC173</f>
        <v>0</v>
      </c>
      <c r="AC147" s="471">
        <f>'Quarterly data'!AD173</f>
        <v>0</v>
      </c>
      <c r="AD147" s="471">
        <f>'Quarterly data'!AE173</f>
        <v>0</v>
      </c>
      <c r="AE147" s="471">
        <f>'Quarterly data'!AF173</f>
        <v>0</v>
      </c>
      <c r="AF147" s="471">
        <f>'Quarterly data'!AG173</f>
        <v>0</v>
      </c>
      <c r="AG147" s="471">
        <f>'Quarterly data'!AH173</f>
        <v>0</v>
      </c>
      <c r="AH147" s="471">
        <f>'Quarterly data'!AI173</f>
        <v>0</v>
      </c>
      <c r="AI147" s="471">
        <f>'Quarterly data'!AJ173</f>
        <v>0</v>
      </c>
      <c r="AJ147" s="471">
        <f>'Quarterly data'!AK173</f>
        <v>0</v>
      </c>
      <c r="AK147" s="471">
        <f>'Quarterly data'!AL173</f>
        <v>0</v>
      </c>
      <c r="AL147" s="471">
        <f>'Quarterly data'!AM173</f>
        <v>0</v>
      </c>
      <c r="AM147" s="471">
        <f>'Quarterly data'!AN173</f>
        <v>0</v>
      </c>
      <c r="AN147" s="471">
        <f>'Quarterly data'!AO173</f>
        <v>0</v>
      </c>
      <c r="AO147" s="471">
        <f>'Quarterly data'!AP173</f>
        <v>0</v>
      </c>
      <c r="AP147" s="471">
        <f>'Quarterly data'!AQ173</f>
        <v>0</v>
      </c>
      <c r="AQ147" s="471">
        <f>'Quarterly data'!AR173</f>
        <v>0</v>
      </c>
      <c r="AR147" s="471">
        <f>'Quarterly data'!AS173</f>
        <v>0</v>
      </c>
      <c r="AS147" s="471">
        <f>'Quarterly data'!AT173</f>
        <v>0</v>
      </c>
      <c r="AT147" s="471">
        <f>'Quarterly data'!AU173</f>
        <v>0</v>
      </c>
      <c r="AU147" s="471">
        <f>'Quarterly data'!AV173</f>
        <v>0</v>
      </c>
      <c r="AV147" s="471">
        <f>'Quarterly data'!AW173</f>
        <v>0</v>
      </c>
      <c r="AW147" s="471">
        <f>'Quarterly data'!AX173</f>
        <v>0</v>
      </c>
      <c r="AX147" s="471">
        <f>'Quarterly data'!AY173</f>
        <v>0</v>
      </c>
      <c r="AY147" s="471">
        <f>'Quarterly data'!AZ173</f>
        <v>0</v>
      </c>
      <c r="AZ147" s="471">
        <f>'Quarterly data'!BA173</f>
        <v>0</v>
      </c>
      <c r="BA147" s="471">
        <f>'Quarterly data'!BB173</f>
        <v>0</v>
      </c>
      <c r="BB147" s="471">
        <f>'Quarterly data'!BC173</f>
        <v>0</v>
      </c>
      <c r="BC147" s="471">
        <f>'Quarterly data'!BD173</f>
        <v>0</v>
      </c>
      <c r="BD147" s="471">
        <f>'Quarterly data'!BE173</f>
        <v>0</v>
      </c>
      <c r="BE147" s="471">
        <f>'Quarterly data'!BF173</f>
        <v>0</v>
      </c>
      <c r="BF147" s="471">
        <f>'Quarterly data'!BG173</f>
        <v>66.755874254313852</v>
      </c>
      <c r="BG147" s="471">
        <f>'Quarterly data'!BH173</f>
        <v>100.04498988919329</v>
      </c>
      <c r="BH147" s="471">
        <f>'Quarterly data'!BI173</f>
        <v>99.064984369211956</v>
      </c>
      <c r="BI147" s="471">
        <f>'Quarterly data'!BJ173</f>
        <v>96.871489980052843</v>
      </c>
      <c r="BJ147" s="471">
        <f>'Quarterly data'!BK173</f>
        <v>95.511071172211061</v>
      </c>
      <c r="BK147" s="471">
        <f>'Quarterly data'!BL173</f>
        <v>94.915883400429266</v>
      </c>
      <c r="BL147" s="471">
        <f>'Quarterly data'!BM173</f>
        <v>93.976998305641516</v>
      </c>
      <c r="BM147" s="471">
        <f>'Quarterly data'!BN173</f>
        <v>92.98001148111733</v>
      </c>
      <c r="BN147" s="471">
        <f>'Quarterly data'!BO173</f>
        <v>93.380957518595565</v>
      </c>
      <c r="BO147" s="471">
        <f>'Quarterly data'!BP173</f>
        <v>95.38709882868902</v>
      </c>
      <c r="BP147" s="471">
        <f>'Quarterly data'!BQ173</f>
        <v>96.74050822609864</v>
      </c>
      <c r="BQ147" s="471">
        <f>'Quarterly data'!BR173</f>
        <v>97.16046237899873</v>
      </c>
      <c r="BR147" s="471">
        <f>'Quarterly data'!BS173</f>
        <v>96.706746705479802</v>
      </c>
      <c r="BS147" s="471">
        <f>'Quarterly data'!BT173</f>
        <v>97.46764901613092</v>
      </c>
      <c r="BT147" s="471">
        <f>'Quarterly data'!BU173</f>
        <v>97.972685371389602</v>
      </c>
      <c r="BU147" s="471">
        <f>'Quarterly data'!BV173</f>
        <v>99.29053120499016</v>
      </c>
      <c r="BV147" s="471">
        <f>'Quarterly data'!BW173</f>
        <v>100.26274126497634</v>
      </c>
      <c r="BW147" s="471">
        <f>'Quarterly data'!BX173</f>
        <v>100.97110383757673</v>
      </c>
      <c r="BX147" s="471">
        <f>'Quarterly data'!BY173</f>
        <v>100.47408834623701</v>
      </c>
      <c r="BY147" s="471">
        <f>'Quarterly data'!BZ173</f>
        <v>99.549373760162482</v>
      </c>
      <c r="BZ147" s="471">
        <f>'Quarterly data'!CA173</f>
        <v>100.82414855309746</v>
      </c>
      <c r="CA147" s="471">
        <f>'Quarterly data'!CB173</f>
        <v>101.34683763953883</v>
      </c>
      <c r="CB147" s="471">
        <f>'Quarterly data'!CC173</f>
        <v>102.39572038828982</v>
      </c>
      <c r="CC147" s="471">
        <f>'Quarterly data'!CD173</f>
        <v>102.15759211718971</v>
      </c>
      <c r="CD147" s="471">
        <f>'Quarterly data'!CE173</f>
        <v>101.57709156482075</v>
      </c>
      <c r="CE147" s="471">
        <f>'Quarterly data'!CF173</f>
        <v>101.59802330380296</v>
      </c>
      <c r="CF147" s="471">
        <f>'Quarterly data'!CG173</f>
        <v>102.1133055208923</v>
      </c>
      <c r="CG147" s="471">
        <f>'Quarterly data'!CH173</f>
        <v>101.94207667628579</v>
      </c>
      <c r="CH147" s="471">
        <f>'Quarterly data'!CI173</f>
        <v>101.61737614522497</v>
      </c>
      <c r="CI147" s="471">
        <f>'Quarterly data'!CJ173</f>
        <v>100.89528498035503</v>
      </c>
      <c r="CJ147" s="471">
        <f>'Quarterly data'!CK173</f>
        <v>101.44638602288764</v>
      </c>
      <c r="CK147" s="471">
        <f>'Quarterly data'!CL173</f>
        <v>103.53340698985782</v>
      </c>
      <c r="CL147" s="471">
        <f>'Quarterly data'!CM173</f>
        <v>103.52125991716254</v>
      </c>
      <c r="CM147" s="471">
        <f>'Quarterly data'!CN173</f>
        <v>103.45936834671566</v>
      </c>
      <c r="CN147" s="471">
        <f>'Quarterly data'!CO173</f>
        <v>103.41138249255812</v>
      </c>
      <c r="CO147" s="471">
        <f>'Quarterly data'!CP173</f>
        <v>103.72282712799561</v>
      </c>
      <c r="CP147" s="471">
        <f>'Quarterly data'!CQ173</f>
        <v>104.51358885052927</v>
      </c>
      <c r="CQ147" s="471">
        <f>'Quarterly data'!CR173</f>
        <v>105.16840639184052</v>
      </c>
      <c r="CR147" s="471">
        <f>'Quarterly data'!CS173</f>
        <v>105.31293808180732</v>
      </c>
      <c r="CS147" s="471">
        <f>'Quarterly data'!CT173</f>
        <v>106.33677646876414</v>
      </c>
      <c r="CT147" s="471">
        <f>'Quarterly data'!CU173</f>
        <v>107.20519017023524</v>
      </c>
      <c r="CU147" s="471" t="e">
        <f>'Quarterly data'!#REF!</f>
        <v>#REF!</v>
      </c>
      <c r="CV147" s="471" t="e">
        <f>'Quarterly data'!#REF!</f>
        <v>#REF!</v>
      </c>
      <c r="CW147" s="471" t="e">
        <f>'Quarterly data'!#REF!</f>
        <v>#REF!</v>
      </c>
      <c r="CX147" s="471" t="e">
        <f>'Quarterly data'!#REF!</f>
        <v>#REF!</v>
      </c>
      <c r="CY147" s="471" t="e">
        <f>'Quarterly data'!#REF!</f>
        <v>#REF!</v>
      </c>
      <c r="CZ147" s="471" t="e">
        <f>'Quarterly data'!#REF!</f>
        <v>#REF!</v>
      </c>
      <c r="DA147" s="471" t="e">
        <f>'Quarterly data'!#REF!</f>
        <v>#REF!</v>
      </c>
      <c r="DB147" s="471" t="e">
        <f>'Quarterly data'!#REF!</f>
        <v>#REF!</v>
      </c>
      <c r="DC147" s="471" t="e">
        <f>'Quarterly data'!#REF!</f>
        <v>#REF!</v>
      </c>
      <c r="DD147" s="471" t="e">
        <f>'Quarterly data'!#REF!</f>
        <v>#REF!</v>
      </c>
      <c r="DE147" s="471" t="e">
        <f>'Quarterly data'!#REF!</f>
        <v>#REF!</v>
      </c>
      <c r="DF147" s="471" t="e">
        <f>'Quarterly data'!#REF!</f>
        <v>#REF!</v>
      </c>
      <c r="DG147" s="471" t="e">
        <f>'Quarterly data'!#REF!</f>
        <v>#REF!</v>
      </c>
      <c r="DH147" s="471" t="e">
        <f>'Quarterly data'!#REF!</f>
        <v>#REF!</v>
      </c>
      <c r="DI147" s="471" t="e">
        <f>'Quarterly data'!#REF!</f>
        <v>#REF!</v>
      </c>
      <c r="DJ147" s="471" t="e">
        <f>'Quarterly data'!#REF!</f>
        <v>#REF!</v>
      </c>
      <c r="DK147" s="471" t="e">
        <f>'Quarterly data'!#REF!</f>
        <v>#REF!</v>
      </c>
      <c r="DL147" s="471" t="e">
        <f>'Quarterly data'!#REF!</f>
        <v>#REF!</v>
      </c>
      <c r="DM147" s="471" t="e">
        <f>'Quarterly data'!#REF!</f>
        <v>#REF!</v>
      </c>
      <c r="DN147" s="471" t="e">
        <f>'Quarterly data'!#REF!</f>
        <v>#REF!</v>
      </c>
    </row>
    <row r="148" spans="1:118">
      <c r="A148" s="468" t="s">
        <v>848</v>
      </c>
      <c r="B148" s="471">
        <f>'Quarterly data'!C174</f>
        <v>789.47178554896175</v>
      </c>
      <c r="C148" s="471">
        <f>'Quarterly data'!D174</f>
        <v>0</v>
      </c>
      <c r="D148" s="471">
        <f>'Quarterly data'!E174</f>
        <v>0</v>
      </c>
      <c r="E148" s="471">
        <f>'Quarterly data'!F174</f>
        <v>0</v>
      </c>
      <c r="F148" s="471">
        <f>'Quarterly data'!G174</f>
        <v>0</v>
      </c>
      <c r="G148" s="471">
        <f>'Quarterly data'!H174</f>
        <v>0</v>
      </c>
      <c r="H148" s="471">
        <f>'Quarterly data'!I174</f>
        <v>0</v>
      </c>
      <c r="I148" s="471">
        <f>'Quarterly data'!J174</f>
        <v>0</v>
      </c>
      <c r="J148" s="471">
        <f>'Quarterly data'!K174</f>
        <v>0</v>
      </c>
      <c r="K148" s="471">
        <f>'Quarterly data'!L174</f>
        <v>0</v>
      </c>
      <c r="L148" s="471">
        <f>'Quarterly data'!M174</f>
        <v>0</v>
      </c>
      <c r="M148" s="471">
        <f>'Quarterly data'!N174</f>
        <v>0</v>
      </c>
      <c r="N148" s="471">
        <f>'Quarterly data'!O174</f>
        <v>0</v>
      </c>
      <c r="O148" s="471">
        <f>'Quarterly data'!P174</f>
        <v>0</v>
      </c>
      <c r="P148" s="471">
        <f>'Quarterly data'!Q174</f>
        <v>0</v>
      </c>
      <c r="Q148" s="471">
        <f>'Quarterly data'!R174</f>
        <v>0</v>
      </c>
      <c r="R148" s="471">
        <f>'Quarterly data'!S174</f>
        <v>0</v>
      </c>
      <c r="S148" s="471">
        <f>'Quarterly data'!T174</f>
        <v>0</v>
      </c>
      <c r="T148" s="471">
        <f>'Quarterly data'!U174</f>
        <v>0</v>
      </c>
      <c r="U148" s="471">
        <f>'Quarterly data'!V174</f>
        <v>0</v>
      </c>
      <c r="V148" s="471">
        <f>'Quarterly data'!W174</f>
        <v>0</v>
      </c>
      <c r="W148" s="471">
        <f>'Quarterly data'!X174</f>
        <v>0</v>
      </c>
      <c r="X148" s="471">
        <f>'Quarterly data'!Y174</f>
        <v>0</v>
      </c>
      <c r="Y148" s="471">
        <f>'Quarterly data'!Z174</f>
        <v>0</v>
      </c>
      <c r="Z148" s="471">
        <f>'Quarterly data'!AA174</f>
        <v>0</v>
      </c>
      <c r="AA148" s="471">
        <f>'Quarterly data'!AB174</f>
        <v>0</v>
      </c>
      <c r="AB148" s="471">
        <f>'Quarterly data'!AC174</f>
        <v>0</v>
      </c>
      <c r="AC148" s="471">
        <f>'Quarterly data'!AD174</f>
        <v>0</v>
      </c>
      <c r="AD148" s="471">
        <f>'Quarterly data'!AE174</f>
        <v>0</v>
      </c>
      <c r="AE148" s="471">
        <f>'Quarterly data'!AF174</f>
        <v>0</v>
      </c>
      <c r="AF148" s="471">
        <f>'Quarterly data'!AG174</f>
        <v>0</v>
      </c>
      <c r="AG148" s="471">
        <f>'Quarterly data'!AH174</f>
        <v>0</v>
      </c>
      <c r="AH148" s="471">
        <f>'Quarterly data'!AI174</f>
        <v>0</v>
      </c>
      <c r="AI148" s="471">
        <f>'Quarterly data'!AJ174</f>
        <v>0</v>
      </c>
      <c r="AJ148" s="471">
        <f>'Quarterly data'!AK174</f>
        <v>0</v>
      </c>
      <c r="AK148" s="471">
        <f>'Quarterly data'!AL174</f>
        <v>0</v>
      </c>
      <c r="AL148" s="471">
        <f>'Quarterly data'!AM174</f>
        <v>0</v>
      </c>
      <c r="AM148" s="471">
        <f>'Quarterly data'!AN174</f>
        <v>0</v>
      </c>
      <c r="AN148" s="471">
        <f>'Quarterly data'!AO174</f>
        <v>0</v>
      </c>
      <c r="AO148" s="471">
        <f>'Quarterly data'!AP174</f>
        <v>0</v>
      </c>
      <c r="AP148" s="471">
        <f>'Quarterly data'!AQ174</f>
        <v>0</v>
      </c>
      <c r="AQ148" s="471">
        <f>'Quarterly data'!AR174</f>
        <v>0</v>
      </c>
      <c r="AR148" s="471">
        <f>'Quarterly data'!AS174</f>
        <v>0</v>
      </c>
      <c r="AS148" s="471">
        <f>'Quarterly data'!AT174</f>
        <v>0</v>
      </c>
      <c r="AT148" s="471">
        <f>'Quarterly data'!AU174</f>
        <v>0</v>
      </c>
      <c r="AU148" s="471">
        <f>'Quarterly data'!AV174</f>
        <v>0</v>
      </c>
      <c r="AV148" s="471">
        <f>'Quarterly data'!AW174</f>
        <v>0</v>
      </c>
      <c r="AW148" s="471">
        <f>'Quarterly data'!AX174</f>
        <v>0</v>
      </c>
      <c r="AX148" s="471">
        <f>'Quarterly data'!AY174</f>
        <v>0</v>
      </c>
      <c r="AY148" s="471">
        <f>'Quarterly data'!AZ174</f>
        <v>0</v>
      </c>
      <c r="AZ148" s="471">
        <f>'Quarterly data'!BA174</f>
        <v>0</v>
      </c>
      <c r="BA148" s="471">
        <f>'Quarterly data'!BB174</f>
        <v>0</v>
      </c>
      <c r="BB148" s="471">
        <f>'Quarterly data'!BC174</f>
        <v>0</v>
      </c>
      <c r="BC148" s="471">
        <f>'Quarterly data'!BD174</f>
        <v>0</v>
      </c>
      <c r="BD148" s="471">
        <f>'Quarterly data'!BE174</f>
        <v>0</v>
      </c>
      <c r="BE148" s="471">
        <f>'Quarterly data'!BF174</f>
        <v>0</v>
      </c>
      <c r="BF148" s="471">
        <f>'Quarterly data'!BG174</f>
        <v>63.2397847531495</v>
      </c>
      <c r="BG148" s="471">
        <f>'Quarterly data'!BH174</f>
        <v>93.764870205856539</v>
      </c>
      <c r="BH148" s="471">
        <f>'Quarterly data'!BI174</f>
        <v>90.900197458054365</v>
      </c>
      <c r="BI148" s="471">
        <f>'Quarterly data'!BJ174</f>
        <v>89.296843683320517</v>
      </c>
      <c r="BJ148" s="471">
        <f>'Quarterly data'!BK174</f>
        <v>89.932329998237947</v>
      </c>
      <c r="BK148" s="471">
        <f>'Quarterly data'!BL174</f>
        <v>89.930656065284111</v>
      </c>
      <c r="BL148" s="471">
        <f>'Quarterly data'!BM174</f>
        <v>88.057835192772146</v>
      </c>
      <c r="BM148" s="471">
        <f>'Quarterly data'!BN174</f>
        <v>88.169936432619622</v>
      </c>
      <c r="BN148" s="471">
        <f>'Quarterly data'!BO174</f>
        <v>91.826703895176124</v>
      </c>
      <c r="BO148" s="471">
        <f>'Quarterly data'!BP174</f>
        <v>97.574247207791146</v>
      </c>
      <c r="BP148" s="471">
        <f>'Quarterly data'!BQ174</f>
        <v>101.31442697056237</v>
      </c>
      <c r="BQ148" s="471">
        <f>'Quarterly data'!BR174</f>
        <v>101.42991954435682</v>
      </c>
      <c r="BR148" s="471">
        <f>'Quarterly data'!BS174</f>
        <v>102.07658647623828</v>
      </c>
      <c r="BS148" s="471">
        <f>'Quarterly data'!BT174</f>
        <v>104.54605333626996</v>
      </c>
      <c r="BT148" s="471">
        <f>'Quarterly data'!BU174</f>
        <v>106.20058305260501</v>
      </c>
      <c r="BU148" s="471">
        <f>'Quarterly data'!BV174</f>
        <v>106.72759337893366</v>
      </c>
      <c r="BV148" s="471">
        <f>'Quarterly data'!BW174</f>
        <v>107.79293191057316</v>
      </c>
      <c r="BW148" s="471">
        <f>'Quarterly data'!BX174</f>
        <v>108.74772674031105</v>
      </c>
      <c r="BX148" s="471">
        <f>'Quarterly data'!BY174</f>
        <v>109.60549381719623</v>
      </c>
      <c r="BY148" s="471">
        <f>'Quarterly data'!BZ174</f>
        <v>110.52223794774527</v>
      </c>
      <c r="BZ148" s="471">
        <f>'Quarterly data'!CA174</f>
        <v>110.85435259773926</v>
      </c>
      <c r="CA148" s="471">
        <f>'Quarterly data'!CB174</f>
        <v>112.23347013549058</v>
      </c>
      <c r="CB148" s="471">
        <f>'Quarterly data'!CC174</f>
        <v>114.69950812476526</v>
      </c>
      <c r="CC148" s="471">
        <f>'Quarterly data'!CD174</f>
        <v>115.77519719351533</v>
      </c>
      <c r="CD148" s="471">
        <f>'Quarterly data'!CE174</f>
        <v>117.38421401154493</v>
      </c>
      <c r="CE148" s="471">
        <f>'Quarterly data'!CF174</f>
        <v>117.95535741309828</v>
      </c>
      <c r="CF148" s="471">
        <f>'Quarterly data'!CG174</f>
        <v>118.06836201963506</v>
      </c>
      <c r="CG148" s="471">
        <f>'Quarterly data'!CH174</f>
        <v>118.35697643981922</v>
      </c>
      <c r="CH148" s="471">
        <f>'Quarterly data'!CI174</f>
        <v>118.51610595055273</v>
      </c>
      <c r="CI148" s="471">
        <f>'Quarterly data'!CJ174</f>
        <v>120.44570237269274</v>
      </c>
      <c r="CJ148" s="471">
        <f>'Quarterly data'!CK174</f>
        <v>121.94640678440457</v>
      </c>
      <c r="CK148" s="471">
        <f>'Quarterly data'!CL174</f>
        <v>125.46108570989384</v>
      </c>
      <c r="CL148" s="471">
        <f>'Quarterly data'!CM174</f>
        <v>126.03549238800595</v>
      </c>
      <c r="CM148" s="471">
        <f>'Quarterly data'!CN174</f>
        <v>127.74788279211951</v>
      </c>
      <c r="CN148" s="471">
        <f>'Quarterly data'!CO174</f>
        <v>128.34386685599563</v>
      </c>
      <c r="CO148" s="471">
        <f>'Quarterly data'!CP174</f>
        <v>130.46762685142014</v>
      </c>
      <c r="CP148" s="471">
        <f>'Quarterly data'!CQ174</f>
        <v>130.32498624963665</v>
      </c>
      <c r="CQ148" s="471">
        <f>'Quarterly data'!CR174</f>
        <v>130.78995408988365</v>
      </c>
      <c r="CR148" s="471">
        <f>'Quarterly data'!CS174</f>
        <v>130.46638279529617</v>
      </c>
      <c r="CS148" s="471">
        <f>'Quarterly data'!CT174</f>
        <v>130.13954793703681</v>
      </c>
      <c r="CT148" s="471">
        <f>'Quarterly data'!CU174</f>
        <v>130.64374142568911</v>
      </c>
      <c r="CU148" s="471" t="e">
        <f>'Quarterly data'!#REF!</f>
        <v>#REF!</v>
      </c>
      <c r="CV148" s="471" t="e">
        <f>'Quarterly data'!#REF!</f>
        <v>#REF!</v>
      </c>
      <c r="CW148" s="471" t="e">
        <f>'Quarterly data'!#REF!</f>
        <v>#REF!</v>
      </c>
      <c r="CX148" s="471" t="e">
        <f>'Quarterly data'!#REF!</f>
        <v>#REF!</v>
      </c>
      <c r="CY148" s="471" t="e">
        <f>'Quarterly data'!#REF!</f>
        <v>#REF!</v>
      </c>
      <c r="CZ148" s="471" t="e">
        <f>'Quarterly data'!#REF!</f>
        <v>#REF!</v>
      </c>
      <c r="DA148" s="471" t="e">
        <f>'Quarterly data'!#REF!</f>
        <v>#REF!</v>
      </c>
      <c r="DB148" s="471" t="e">
        <f>'Quarterly data'!#REF!</f>
        <v>#REF!</v>
      </c>
      <c r="DC148" s="471" t="e">
        <f>'Quarterly data'!#REF!</f>
        <v>#REF!</v>
      </c>
      <c r="DD148" s="471" t="e">
        <f>'Quarterly data'!#REF!</f>
        <v>#REF!</v>
      </c>
      <c r="DE148" s="471" t="e">
        <f>'Quarterly data'!#REF!</f>
        <v>#REF!</v>
      </c>
      <c r="DF148" s="471" t="e">
        <f>'Quarterly data'!#REF!</f>
        <v>#REF!</v>
      </c>
      <c r="DG148" s="471" t="e">
        <f>'Quarterly data'!#REF!</f>
        <v>#REF!</v>
      </c>
      <c r="DH148" s="471" t="e">
        <f>'Quarterly data'!#REF!</f>
        <v>#REF!</v>
      </c>
      <c r="DI148" s="471" t="e">
        <f>'Quarterly data'!#REF!</f>
        <v>#REF!</v>
      </c>
      <c r="DJ148" s="471" t="e">
        <f>'Quarterly data'!#REF!</f>
        <v>#REF!</v>
      </c>
      <c r="DK148" s="471" t="e">
        <f>'Quarterly data'!#REF!</f>
        <v>#REF!</v>
      </c>
      <c r="DL148" s="471" t="e">
        <f>'Quarterly data'!#REF!</f>
        <v>#REF!</v>
      </c>
      <c r="DM148" s="471" t="e">
        <f>'Quarterly data'!#REF!</f>
        <v>#REF!</v>
      </c>
      <c r="DN148" s="471" t="e">
        <f>'Quarterly data'!#REF!</f>
        <v>#REF!</v>
      </c>
    </row>
    <row r="149" spans="1:118">
      <c r="A149" s="467" t="s">
        <v>34</v>
      </c>
      <c r="B149" s="471">
        <f>'Quarterly data'!C175</f>
        <v>602.61715264627458</v>
      </c>
      <c r="C149" s="471">
        <f>'Quarterly data'!D175</f>
        <v>0</v>
      </c>
      <c r="D149" s="471">
        <f>'Quarterly data'!E175</f>
        <v>0</v>
      </c>
      <c r="E149" s="471">
        <f>'Quarterly data'!F175</f>
        <v>0</v>
      </c>
      <c r="F149" s="471">
        <f>'Quarterly data'!G175</f>
        <v>0</v>
      </c>
      <c r="G149" s="471">
        <f>'Quarterly data'!H175</f>
        <v>0</v>
      </c>
      <c r="H149" s="471">
        <f>'Quarterly data'!I175</f>
        <v>0</v>
      </c>
      <c r="I149" s="471">
        <f>'Quarterly data'!J175</f>
        <v>0</v>
      </c>
      <c r="J149" s="471">
        <f>'Quarterly data'!K175</f>
        <v>0</v>
      </c>
      <c r="K149" s="471">
        <f>'Quarterly data'!L175</f>
        <v>0</v>
      </c>
      <c r="L149" s="471">
        <f>'Quarterly data'!M175</f>
        <v>0</v>
      </c>
      <c r="M149" s="471">
        <f>'Quarterly data'!N175</f>
        <v>0</v>
      </c>
      <c r="N149" s="471">
        <f>'Quarterly data'!O175</f>
        <v>0</v>
      </c>
      <c r="O149" s="471">
        <f>'Quarterly data'!P175</f>
        <v>0</v>
      </c>
      <c r="P149" s="471">
        <f>'Quarterly data'!Q175</f>
        <v>0</v>
      </c>
      <c r="Q149" s="471">
        <f>'Quarterly data'!R175</f>
        <v>0</v>
      </c>
      <c r="R149" s="471">
        <f>'Quarterly data'!S175</f>
        <v>0</v>
      </c>
      <c r="S149" s="471">
        <f>'Quarterly data'!T175</f>
        <v>0</v>
      </c>
      <c r="T149" s="471">
        <f>'Quarterly data'!U175</f>
        <v>0</v>
      </c>
      <c r="U149" s="471">
        <f>'Quarterly data'!V175</f>
        <v>0</v>
      </c>
      <c r="V149" s="471">
        <f>'Quarterly data'!W175</f>
        <v>0</v>
      </c>
      <c r="W149" s="471">
        <f>'Quarterly data'!X175</f>
        <v>0</v>
      </c>
      <c r="X149" s="471">
        <f>'Quarterly data'!Y175</f>
        <v>0</v>
      </c>
      <c r="Y149" s="471">
        <f>'Quarterly data'!Z175</f>
        <v>0</v>
      </c>
      <c r="Z149" s="471">
        <f>'Quarterly data'!AA175</f>
        <v>0</v>
      </c>
      <c r="AA149" s="471">
        <f>'Quarterly data'!AB175</f>
        <v>0</v>
      </c>
      <c r="AB149" s="471">
        <f>'Quarterly data'!AC175</f>
        <v>0</v>
      </c>
      <c r="AC149" s="471">
        <f>'Quarterly data'!AD175</f>
        <v>0</v>
      </c>
      <c r="AD149" s="471">
        <f>'Quarterly data'!AE175</f>
        <v>0</v>
      </c>
      <c r="AE149" s="471">
        <f>'Quarterly data'!AF175</f>
        <v>0</v>
      </c>
      <c r="AF149" s="471">
        <f>'Quarterly data'!AG175</f>
        <v>0</v>
      </c>
      <c r="AG149" s="471">
        <f>'Quarterly data'!AH175</f>
        <v>0</v>
      </c>
      <c r="AH149" s="471">
        <f>'Quarterly data'!AI175</f>
        <v>0</v>
      </c>
      <c r="AI149" s="471">
        <f>'Quarterly data'!AJ175</f>
        <v>0</v>
      </c>
      <c r="AJ149" s="471">
        <f>'Quarterly data'!AK175</f>
        <v>0</v>
      </c>
      <c r="AK149" s="471">
        <f>'Quarterly data'!AL175</f>
        <v>0</v>
      </c>
      <c r="AL149" s="471">
        <f>'Quarterly data'!AM175</f>
        <v>0</v>
      </c>
      <c r="AM149" s="471">
        <f>'Quarterly data'!AN175</f>
        <v>0</v>
      </c>
      <c r="AN149" s="471">
        <f>'Quarterly data'!AO175</f>
        <v>0</v>
      </c>
      <c r="AO149" s="471">
        <f>'Quarterly data'!AP175</f>
        <v>0</v>
      </c>
      <c r="AP149" s="471">
        <f>'Quarterly data'!AQ175</f>
        <v>0</v>
      </c>
      <c r="AQ149" s="471">
        <f>'Quarterly data'!AR175</f>
        <v>0</v>
      </c>
      <c r="AR149" s="471">
        <f>'Quarterly data'!AS175</f>
        <v>0</v>
      </c>
      <c r="AS149" s="471">
        <f>'Quarterly data'!AT175</f>
        <v>0</v>
      </c>
      <c r="AT149" s="471">
        <f>'Quarterly data'!AU175</f>
        <v>0</v>
      </c>
      <c r="AU149" s="471">
        <f>'Quarterly data'!AV175</f>
        <v>0</v>
      </c>
      <c r="AV149" s="471">
        <f>'Quarterly data'!AW175</f>
        <v>0</v>
      </c>
      <c r="AW149" s="471">
        <f>'Quarterly data'!AX175</f>
        <v>0</v>
      </c>
      <c r="AX149" s="471">
        <f>'Quarterly data'!AY175</f>
        <v>0</v>
      </c>
      <c r="AY149" s="471">
        <f>'Quarterly data'!AZ175</f>
        <v>0</v>
      </c>
      <c r="AZ149" s="471">
        <f>'Quarterly data'!BA175</f>
        <v>0</v>
      </c>
      <c r="BA149" s="471">
        <f>'Quarterly data'!BB175</f>
        <v>0</v>
      </c>
      <c r="BB149" s="471">
        <f>'Quarterly data'!BC175</f>
        <v>0</v>
      </c>
      <c r="BC149" s="471">
        <f>'Quarterly data'!BD175</f>
        <v>0</v>
      </c>
      <c r="BD149" s="471">
        <f>'Quarterly data'!BE175</f>
        <v>0</v>
      </c>
      <c r="BE149" s="471">
        <f>'Quarterly data'!BF175</f>
        <v>0</v>
      </c>
      <c r="BF149" s="471">
        <f>'Quarterly data'!BG175</f>
        <v>51.524075323556652</v>
      </c>
      <c r="BG149" s="471">
        <f>'Quarterly data'!BH175</f>
        <v>77.441909452489938</v>
      </c>
      <c r="BH149" s="471">
        <f>'Quarterly data'!BI175</f>
        <v>80.914803715825926</v>
      </c>
      <c r="BI149" s="471">
        <f>'Quarterly data'!BJ175</f>
        <v>82.749608300365693</v>
      </c>
      <c r="BJ149" s="471">
        <f>'Quarterly data'!BK175</f>
        <v>84.543685682510272</v>
      </c>
      <c r="BK149" s="471">
        <f>'Quarterly data'!BL175</f>
        <v>86.508806598153626</v>
      </c>
      <c r="BL149" s="471">
        <f>'Quarterly data'!BM175</f>
        <v>87.023130215905439</v>
      </c>
      <c r="BM149" s="471">
        <f>'Quarterly data'!BN175</f>
        <v>89.393027306210854</v>
      </c>
      <c r="BN149" s="471">
        <f>'Quarterly data'!BO175</f>
        <v>91.416666198065812</v>
      </c>
      <c r="BO149" s="471">
        <f>'Quarterly data'!BP175</f>
        <v>97.227543010975765</v>
      </c>
      <c r="BP149" s="471">
        <f>'Quarterly data'!BQ175</f>
        <v>97.362493576712453</v>
      </c>
      <c r="BQ149" s="471">
        <f>'Quarterly data'!BR175</f>
        <v>96.361143576562242</v>
      </c>
      <c r="BR149" s="471">
        <f>'Quarterly data'!BS175</f>
        <v>93.898625254341368</v>
      </c>
      <c r="BS149" s="471">
        <f>'Quarterly data'!BT175</f>
        <v>96.563868464489204</v>
      </c>
      <c r="BT149" s="471">
        <f>'Quarterly data'!BU175</f>
        <v>95.920439621902389</v>
      </c>
      <c r="BU149" s="471">
        <f>'Quarterly data'!BV175</f>
        <v>98.599758704759552</v>
      </c>
      <c r="BV149" s="471">
        <f>'Quarterly data'!BW175</f>
        <v>97.170054047773874</v>
      </c>
      <c r="BW149" s="471">
        <f>'Quarterly data'!BX175</f>
        <v>98.806375698354103</v>
      </c>
      <c r="BX149" s="471">
        <f>'Quarterly data'!BY175</f>
        <v>97.377317543129678</v>
      </c>
      <c r="BY149" s="471">
        <f>'Quarterly data'!BZ175</f>
        <v>99.284746308062708</v>
      </c>
      <c r="BZ149" s="471">
        <f>'Quarterly data'!CA175</f>
        <v>99.537733161185884</v>
      </c>
      <c r="CA149" s="471">
        <f>'Quarterly data'!CB175</f>
        <v>96.653040949190157</v>
      </c>
      <c r="CB149" s="471">
        <f>'Quarterly data'!CC175</f>
        <v>95.418364255436074</v>
      </c>
      <c r="CC149" s="471">
        <f>'Quarterly data'!CD175</f>
        <v>98.0652531206958</v>
      </c>
      <c r="CD149" s="471">
        <f>'Quarterly data'!CE175</f>
        <v>93.948219147692797</v>
      </c>
      <c r="CE149" s="471">
        <f>'Quarterly data'!CF175</f>
        <v>94.769003891787861</v>
      </c>
      <c r="CF149" s="471">
        <f>'Quarterly data'!CG175</f>
        <v>98.107052911136677</v>
      </c>
      <c r="CG149" s="471">
        <f>'Quarterly data'!CH175</f>
        <v>97.266501050204283</v>
      </c>
      <c r="CH149" s="471">
        <f>'Quarterly data'!CI175</f>
        <v>96.781551782151169</v>
      </c>
      <c r="CI149" s="471">
        <f>'Quarterly data'!CJ175</f>
        <v>101.94401292899306</v>
      </c>
      <c r="CJ149" s="471">
        <f>'Quarterly data'!CK175</f>
        <v>108.14208830117406</v>
      </c>
      <c r="CK149" s="471">
        <f>'Quarterly data'!CL175</f>
        <v>108.34145065070614</v>
      </c>
      <c r="CL149" s="471">
        <f>'Quarterly data'!CM175</f>
        <v>110.21115133860616</v>
      </c>
      <c r="CM149" s="471">
        <f>'Quarterly data'!CN175</f>
        <v>110.83976387767065</v>
      </c>
      <c r="CN149" s="471">
        <f>'Quarterly data'!CO175</f>
        <v>110.28506720617594</v>
      </c>
      <c r="CO149" s="471">
        <f>'Quarterly data'!CP175</f>
        <v>113.98116639370782</v>
      </c>
      <c r="CP149" s="471">
        <f>'Quarterly data'!CQ175</f>
        <v>116.28208995418896</v>
      </c>
      <c r="CQ149" s="471">
        <f>'Quarterly data'!CR175</f>
        <v>120.61889473532915</v>
      </c>
      <c r="CR149" s="471">
        <f>'Quarterly data'!CS175</f>
        <v>122.69629897994326</v>
      </c>
      <c r="CS149" s="471">
        <f>'Quarterly data'!CT175</f>
        <v>124.12463384269687</v>
      </c>
      <c r="CT149" s="471">
        <f>'Quarterly data'!CU175</f>
        <v>121.79834277796948</v>
      </c>
      <c r="CU149" s="471" t="e">
        <f>'Quarterly data'!#REF!</f>
        <v>#REF!</v>
      </c>
      <c r="CV149" s="471" t="e">
        <f>'Quarterly data'!#REF!</f>
        <v>#REF!</v>
      </c>
      <c r="CW149" s="471" t="e">
        <f>'Quarterly data'!#REF!</f>
        <v>#REF!</v>
      </c>
      <c r="CX149" s="471" t="e">
        <f>'Quarterly data'!#REF!</f>
        <v>#REF!</v>
      </c>
      <c r="CY149" s="471" t="e">
        <f>'Quarterly data'!#REF!</f>
        <v>#REF!</v>
      </c>
      <c r="CZ149" s="471" t="e">
        <f>'Quarterly data'!#REF!</f>
        <v>#REF!</v>
      </c>
      <c r="DA149" s="471" t="e">
        <f>'Quarterly data'!#REF!</f>
        <v>#REF!</v>
      </c>
      <c r="DB149" s="471" t="e">
        <f>'Quarterly data'!#REF!</f>
        <v>#REF!</v>
      </c>
      <c r="DC149" s="471" t="e">
        <f>'Quarterly data'!#REF!</f>
        <v>#REF!</v>
      </c>
      <c r="DD149" s="471" t="e">
        <f>'Quarterly data'!#REF!</f>
        <v>#REF!</v>
      </c>
      <c r="DE149" s="471" t="e">
        <f>'Quarterly data'!#REF!</f>
        <v>#REF!</v>
      </c>
      <c r="DF149" s="471" t="e">
        <f>'Quarterly data'!#REF!</f>
        <v>#REF!</v>
      </c>
      <c r="DG149" s="471" t="e">
        <f>'Quarterly data'!#REF!</f>
        <v>#REF!</v>
      </c>
      <c r="DH149" s="471" t="e">
        <f>'Quarterly data'!#REF!</f>
        <v>#REF!</v>
      </c>
      <c r="DI149" s="471" t="e">
        <f>'Quarterly data'!#REF!</f>
        <v>#REF!</v>
      </c>
      <c r="DJ149" s="471" t="e">
        <f>'Quarterly data'!#REF!</f>
        <v>#REF!</v>
      </c>
      <c r="DK149" s="471" t="e">
        <f>'Quarterly data'!#REF!</f>
        <v>#REF!</v>
      </c>
      <c r="DL149" s="471" t="e">
        <f>'Quarterly data'!#REF!</f>
        <v>#REF!</v>
      </c>
      <c r="DM149" s="471" t="e">
        <f>'Quarterly data'!#REF!</f>
        <v>#REF!</v>
      </c>
      <c r="DN149" s="471" t="e">
        <f>'Quarterly data'!#REF!</f>
        <v>#REF!</v>
      </c>
    </row>
    <row r="150" spans="1:118">
      <c r="A150" s="468" t="s">
        <v>847</v>
      </c>
      <c r="B150" s="471">
        <f>'Quarterly data'!C176</f>
        <v>160.98753901717066</v>
      </c>
      <c r="C150" s="471">
        <f>'Quarterly data'!D176</f>
        <v>0</v>
      </c>
      <c r="D150" s="471">
        <f>'Quarterly data'!E176</f>
        <v>0</v>
      </c>
      <c r="E150" s="471">
        <f>'Quarterly data'!F176</f>
        <v>0</v>
      </c>
      <c r="F150" s="471">
        <f>'Quarterly data'!G176</f>
        <v>0</v>
      </c>
      <c r="G150" s="471">
        <f>'Quarterly data'!H176</f>
        <v>0</v>
      </c>
      <c r="H150" s="471">
        <f>'Quarterly data'!I176</f>
        <v>0</v>
      </c>
      <c r="I150" s="471">
        <f>'Quarterly data'!J176</f>
        <v>0</v>
      </c>
      <c r="J150" s="471">
        <f>'Quarterly data'!K176</f>
        <v>0</v>
      </c>
      <c r="K150" s="471">
        <f>'Quarterly data'!L176</f>
        <v>0</v>
      </c>
      <c r="L150" s="471">
        <f>'Quarterly data'!M176</f>
        <v>0</v>
      </c>
      <c r="M150" s="471">
        <f>'Quarterly data'!N176</f>
        <v>0</v>
      </c>
      <c r="N150" s="471">
        <f>'Quarterly data'!O176</f>
        <v>0</v>
      </c>
      <c r="O150" s="471">
        <f>'Quarterly data'!P176</f>
        <v>0</v>
      </c>
      <c r="P150" s="471">
        <f>'Quarterly data'!Q176</f>
        <v>0</v>
      </c>
      <c r="Q150" s="471">
        <f>'Quarterly data'!R176</f>
        <v>0</v>
      </c>
      <c r="R150" s="471">
        <f>'Quarterly data'!S176</f>
        <v>0</v>
      </c>
      <c r="S150" s="471">
        <f>'Quarterly data'!T176</f>
        <v>0</v>
      </c>
      <c r="T150" s="471">
        <f>'Quarterly data'!U176</f>
        <v>0</v>
      </c>
      <c r="U150" s="471">
        <f>'Quarterly data'!V176</f>
        <v>0</v>
      </c>
      <c r="V150" s="471">
        <f>'Quarterly data'!W176</f>
        <v>0</v>
      </c>
      <c r="W150" s="471">
        <f>'Quarterly data'!X176</f>
        <v>0</v>
      </c>
      <c r="X150" s="471">
        <f>'Quarterly data'!Y176</f>
        <v>0</v>
      </c>
      <c r="Y150" s="471">
        <f>'Quarterly data'!Z176</f>
        <v>0</v>
      </c>
      <c r="Z150" s="471">
        <f>'Quarterly data'!AA176</f>
        <v>0</v>
      </c>
      <c r="AA150" s="471">
        <f>'Quarterly data'!AB176</f>
        <v>0</v>
      </c>
      <c r="AB150" s="471">
        <f>'Quarterly data'!AC176</f>
        <v>0</v>
      </c>
      <c r="AC150" s="471">
        <f>'Quarterly data'!AD176</f>
        <v>0</v>
      </c>
      <c r="AD150" s="471">
        <f>'Quarterly data'!AE176</f>
        <v>0</v>
      </c>
      <c r="AE150" s="471">
        <f>'Quarterly data'!AF176</f>
        <v>0</v>
      </c>
      <c r="AF150" s="471">
        <f>'Quarterly data'!AG176</f>
        <v>0</v>
      </c>
      <c r="AG150" s="471">
        <f>'Quarterly data'!AH176</f>
        <v>0</v>
      </c>
      <c r="AH150" s="471">
        <f>'Quarterly data'!AI176</f>
        <v>0</v>
      </c>
      <c r="AI150" s="471">
        <f>'Quarterly data'!AJ176</f>
        <v>0</v>
      </c>
      <c r="AJ150" s="471">
        <f>'Quarterly data'!AK176</f>
        <v>0</v>
      </c>
      <c r="AK150" s="471">
        <f>'Quarterly data'!AL176</f>
        <v>0</v>
      </c>
      <c r="AL150" s="471">
        <f>'Quarterly data'!AM176</f>
        <v>0</v>
      </c>
      <c r="AM150" s="471">
        <f>'Quarterly data'!AN176</f>
        <v>0</v>
      </c>
      <c r="AN150" s="471">
        <f>'Quarterly data'!AO176</f>
        <v>0</v>
      </c>
      <c r="AO150" s="471">
        <f>'Quarterly data'!AP176</f>
        <v>0</v>
      </c>
      <c r="AP150" s="471">
        <f>'Quarterly data'!AQ176</f>
        <v>0</v>
      </c>
      <c r="AQ150" s="471">
        <f>'Quarterly data'!AR176</f>
        <v>0</v>
      </c>
      <c r="AR150" s="471">
        <f>'Quarterly data'!AS176</f>
        <v>0</v>
      </c>
      <c r="AS150" s="471">
        <f>'Quarterly data'!AT176</f>
        <v>0</v>
      </c>
      <c r="AT150" s="471">
        <f>'Quarterly data'!AU176</f>
        <v>0</v>
      </c>
      <c r="AU150" s="471">
        <f>'Quarterly data'!AV176</f>
        <v>0</v>
      </c>
      <c r="AV150" s="471">
        <f>'Quarterly data'!AW176</f>
        <v>0</v>
      </c>
      <c r="AW150" s="471">
        <f>'Quarterly data'!AX176</f>
        <v>0</v>
      </c>
      <c r="AX150" s="471">
        <f>'Quarterly data'!AY176</f>
        <v>0</v>
      </c>
      <c r="AY150" s="471">
        <f>'Quarterly data'!AZ176</f>
        <v>0</v>
      </c>
      <c r="AZ150" s="471">
        <f>'Quarterly data'!BA176</f>
        <v>0</v>
      </c>
      <c r="BA150" s="471">
        <f>'Quarterly data'!BB176</f>
        <v>0</v>
      </c>
      <c r="BB150" s="471">
        <f>'Quarterly data'!BC176</f>
        <v>0</v>
      </c>
      <c r="BC150" s="471">
        <f>'Quarterly data'!BD176</f>
        <v>0</v>
      </c>
      <c r="BD150" s="471">
        <f>'Quarterly data'!BE176</f>
        <v>0</v>
      </c>
      <c r="BE150" s="471">
        <f>'Quarterly data'!BF176</f>
        <v>0</v>
      </c>
      <c r="BF150" s="471">
        <f>'Quarterly data'!BG176</f>
        <v>54.311406765483525</v>
      </c>
      <c r="BG150" s="471">
        <f>'Quarterly data'!BH176</f>
        <v>82.558472223128831</v>
      </c>
      <c r="BH150" s="471">
        <f>'Quarterly data'!BI176</f>
        <v>83.105210510627828</v>
      </c>
      <c r="BI150" s="471">
        <f>'Quarterly data'!BJ176</f>
        <v>84.622466384149689</v>
      </c>
      <c r="BJ150" s="471">
        <f>'Quarterly data'!BK176</f>
        <v>83.250268907150101</v>
      </c>
      <c r="BK150" s="471">
        <f>'Quarterly data'!BL176</f>
        <v>87.206807920156578</v>
      </c>
      <c r="BL150" s="471">
        <f>'Quarterly data'!BM176</f>
        <v>86.805097402365675</v>
      </c>
      <c r="BM150" s="471">
        <f>'Quarterly data'!BN176</f>
        <v>87.697603823925576</v>
      </c>
      <c r="BN150" s="471">
        <f>'Quarterly data'!BO176</f>
        <v>86.315451548969349</v>
      </c>
      <c r="BO150" s="471">
        <f>'Quarterly data'!BP176</f>
        <v>91.374329930503222</v>
      </c>
      <c r="BP150" s="471">
        <f>'Quarterly data'!BQ176</f>
        <v>92.734157128607634</v>
      </c>
      <c r="BQ150" s="471">
        <f>'Quarterly data'!BR176</f>
        <v>94.485403119019125</v>
      </c>
      <c r="BR150" s="471">
        <f>'Quarterly data'!BS176</f>
        <v>92.788520336827162</v>
      </c>
      <c r="BS150" s="471">
        <f>'Quarterly data'!BT176</f>
        <v>98.79634748925946</v>
      </c>
      <c r="BT150" s="471">
        <f>'Quarterly data'!BU176</f>
        <v>97.947500859660195</v>
      </c>
      <c r="BU150" s="471">
        <f>'Quarterly data'!BV176</f>
        <v>99.874017050322308</v>
      </c>
      <c r="BV150" s="471">
        <f>'Quarterly data'!BW176</f>
        <v>98.535642854749426</v>
      </c>
      <c r="BW150" s="471">
        <f>'Quarterly data'!BX176</f>
        <v>101.98668362430222</v>
      </c>
      <c r="BX150" s="471">
        <f>'Quarterly data'!BY176</f>
        <v>99.22945670507238</v>
      </c>
      <c r="BY150" s="471">
        <f>'Quarterly data'!BZ176</f>
        <v>100.0536609992397</v>
      </c>
      <c r="BZ150" s="471">
        <f>'Quarterly data'!CA176</f>
        <v>99.815866582365018</v>
      </c>
      <c r="CA150" s="471">
        <f>'Quarterly data'!CB176</f>
        <v>100.43520081506365</v>
      </c>
      <c r="CB150" s="471">
        <f>'Quarterly data'!CC176</f>
        <v>100.61816127654096</v>
      </c>
      <c r="CC150" s="471">
        <f>'Quarterly data'!CD176</f>
        <v>101.2083861017688</v>
      </c>
      <c r="CD150" s="471">
        <f>'Quarterly data'!CE176</f>
        <v>99.508840456132361</v>
      </c>
      <c r="CE150" s="471">
        <f>'Quarterly data'!CF176</f>
        <v>99.831473437814338</v>
      </c>
      <c r="CF150" s="471">
        <f>'Quarterly data'!CG176</f>
        <v>102.84836826873918</v>
      </c>
      <c r="CG150" s="471">
        <f>'Quarterly data'!CH176</f>
        <v>104.15440919976281</v>
      </c>
      <c r="CH150" s="471">
        <f>'Quarterly data'!CI176</f>
        <v>103.66912764871518</v>
      </c>
      <c r="CI150" s="471">
        <f>'Quarterly data'!CJ176</f>
        <v>106.00592559141329</v>
      </c>
      <c r="CJ150" s="471">
        <f>'Quarterly data'!CK176</f>
        <v>106.82455489095263</v>
      </c>
      <c r="CK150" s="471">
        <f>'Quarterly data'!CL176</f>
        <v>105.89850151986651</v>
      </c>
      <c r="CL150" s="471">
        <f>'Quarterly data'!CM176</f>
        <v>108.08012150151741</v>
      </c>
      <c r="CM150" s="471">
        <f>'Quarterly data'!CN176</f>
        <v>111.56074341389144</v>
      </c>
      <c r="CN150" s="471">
        <f>'Quarterly data'!CO176</f>
        <v>110.5855581197394</v>
      </c>
      <c r="CO150" s="471">
        <f>'Quarterly data'!CP176</f>
        <v>112.60598694464933</v>
      </c>
      <c r="CP150" s="471">
        <f>'Quarterly data'!CQ176</f>
        <v>115.92966460718519</v>
      </c>
      <c r="CQ150" s="471">
        <f>'Quarterly data'!CR176</f>
        <v>125.69890019625454</v>
      </c>
      <c r="CR150" s="471">
        <f>'Quarterly data'!CS176</f>
        <v>122.71207924144271</v>
      </c>
      <c r="CS150" s="471">
        <f>'Quarterly data'!CT176</f>
        <v>121.99976757143811</v>
      </c>
      <c r="CT150" s="471">
        <f>'Quarterly data'!CU176</f>
        <v>118.19867051112566</v>
      </c>
      <c r="CU150" s="471" t="e">
        <f>'Quarterly data'!#REF!</f>
        <v>#REF!</v>
      </c>
      <c r="CV150" s="471" t="e">
        <f>'Quarterly data'!#REF!</f>
        <v>#REF!</v>
      </c>
      <c r="CW150" s="471" t="e">
        <f>'Quarterly data'!#REF!</f>
        <v>#REF!</v>
      </c>
      <c r="CX150" s="471" t="e">
        <f>'Quarterly data'!#REF!</f>
        <v>#REF!</v>
      </c>
      <c r="CY150" s="471" t="e">
        <f>'Quarterly data'!#REF!</f>
        <v>#REF!</v>
      </c>
      <c r="CZ150" s="471" t="e">
        <f>'Quarterly data'!#REF!</f>
        <v>#REF!</v>
      </c>
      <c r="DA150" s="471" t="e">
        <f>'Quarterly data'!#REF!</f>
        <v>#REF!</v>
      </c>
      <c r="DB150" s="471" t="e">
        <f>'Quarterly data'!#REF!</f>
        <v>#REF!</v>
      </c>
      <c r="DC150" s="471" t="e">
        <f>'Quarterly data'!#REF!</f>
        <v>#REF!</v>
      </c>
      <c r="DD150" s="471" t="e">
        <f>'Quarterly data'!#REF!</f>
        <v>#REF!</v>
      </c>
      <c r="DE150" s="471" t="e">
        <f>'Quarterly data'!#REF!</f>
        <v>#REF!</v>
      </c>
      <c r="DF150" s="471" t="e">
        <f>'Quarterly data'!#REF!</f>
        <v>#REF!</v>
      </c>
      <c r="DG150" s="471" t="e">
        <f>'Quarterly data'!#REF!</f>
        <v>#REF!</v>
      </c>
      <c r="DH150" s="471" t="e">
        <f>'Quarterly data'!#REF!</f>
        <v>#REF!</v>
      </c>
      <c r="DI150" s="471" t="e">
        <f>'Quarterly data'!#REF!</f>
        <v>#REF!</v>
      </c>
      <c r="DJ150" s="471" t="e">
        <f>'Quarterly data'!#REF!</f>
        <v>#REF!</v>
      </c>
      <c r="DK150" s="471" t="e">
        <f>'Quarterly data'!#REF!</f>
        <v>#REF!</v>
      </c>
      <c r="DL150" s="471" t="e">
        <f>'Quarterly data'!#REF!</f>
        <v>#REF!</v>
      </c>
      <c r="DM150" s="471" t="e">
        <f>'Quarterly data'!#REF!</f>
        <v>#REF!</v>
      </c>
      <c r="DN150" s="471" t="e">
        <f>'Quarterly data'!#REF!</f>
        <v>#REF!</v>
      </c>
    </row>
    <row r="151" spans="1:118">
      <c r="A151" s="466" t="s">
        <v>849</v>
      </c>
      <c r="B151" s="470">
        <f>'Quarterly data'!C178</f>
        <v>1576.537400367273</v>
      </c>
      <c r="C151" s="470">
        <f>'Quarterly data'!D178</f>
        <v>0</v>
      </c>
      <c r="D151" s="470">
        <f>'Quarterly data'!E178</f>
        <v>0</v>
      </c>
      <c r="E151" s="470">
        <f>'Quarterly data'!F178</f>
        <v>0</v>
      </c>
      <c r="F151" s="470">
        <f>'Quarterly data'!G178</f>
        <v>0</v>
      </c>
      <c r="G151" s="470">
        <f>'Quarterly data'!H178</f>
        <v>0</v>
      </c>
      <c r="H151" s="470">
        <f>'Quarterly data'!I178</f>
        <v>0</v>
      </c>
      <c r="I151" s="470">
        <f>'Quarterly data'!J178</f>
        <v>0</v>
      </c>
      <c r="J151" s="470">
        <f>'Quarterly data'!K178</f>
        <v>0</v>
      </c>
      <c r="K151" s="470">
        <f>'Quarterly data'!L178</f>
        <v>0</v>
      </c>
      <c r="L151" s="470">
        <f>'Quarterly data'!M178</f>
        <v>0</v>
      </c>
      <c r="M151" s="470">
        <f>'Quarterly data'!N178</f>
        <v>0</v>
      </c>
      <c r="N151" s="470">
        <f>'Quarterly data'!O178</f>
        <v>0</v>
      </c>
      <c r="O151" s="470">
        <f>'Quarterly data'!P178</f>
        <v>0</v>
      </c>
      <c r="P151" s="470">
        <f>'Quarterly data'!Q178</f>
        <v>0</v>
      </c>
      <c r="Q151" s="470">
        <f>'Quarterly data'!R178</f>
        <v>0</v>
      </c>
      <c r="R151" s="470">
        <f>'Quarterly data'!S178</f>
        <v>0</v>
      </c>
      <c r="S151" s="470">
        <f>'Quarterly data'!T178</f>
        <v>0</v>
      </c>
      <c r="T151" s="470">
        <f>'Quarterly data'!U178</f>
        <v>0</v>
      </c>
      <c r="U151" s="470">
        <f>'Quarterly data'!V178</f>
        <v>0</v>
      </c>
      <c r="V151" s="470">
        <f>'Quarterly data'!W178</f>
        <v>0</v>
      </c>
      <c r="W151" s="470">
        <f>'Quarterly data'!X178</f>
        <v>0</v>
      </c>
      <c r="X151" s="470">
        <f>'Quarterly data'!Y178</f>
        <v>0</v>
      </c>
      <c r="Y151" s="470">
        <f>'Quarterly data'!Z178</f>
        <v>0</v>
      </c>
      <c r="Z151" s="470">
        <f>'Quarterly data'!AA178</f>
        <v>0</v>
      </c>
      <c r="AA151" s="470">
        <f>'Quarterly data'!AB178</f>
        <v>0</v>
      </c>
      <c r="AB151" s="470">
        <f>'Quarterly data'!AC178</f>
        <v>0</v>
      </c>
      <c r="AC151" s="470">
        <f>'Quarterly data'!AD178</f>
        <v>0</v>
      </c>
      <c r="AD151" s="470">
        <f>'Quarterly data'!AE178</f>
        <v>0</v>
      </c>
      <c r="AE151" s="470">
        <f>'Quarterly data'!AF178</f>
        <v>0</v>
      </c>
      <c r="AF151" s="470">
        <f>'Quarterly data'!AG178</f>
        <v>0</v>
      </c>
      <c r="AG151" s="470">
        <f>'Quarterly data'!AH178</f>
        <v>0</v>
      </c>
      <c r="AH151" s="470">
        <f>'Quarterly data'!AI178</f>
        <v>0</v>
      </c>
      <c r="AI151" s="470">
        <f>'Quarterly data'!AJ178</f>
        <v>0</v>
      </c>
      <c r="AJ151" s="470">
        <f>'Quarterly data'!AK178</f>
        <v>0</v>
      </c>
      <c r="AK151" s="470">
        <f>'Quarterly data'!AL178</f>
        <v>0</v>
      </c>
      <c r="AL151" s="470">
        <f>'Quarterly data'!AM178</f>
        <v>35.440306030031287</v>
      </c>
      <c r="AM151" s="470">
        <f>'Quarterly data'!AN178</f>
        <v>36.859208182280042</v>
      </c>
      <c r="AN151" s="470">
        <f>'Quarterly data'!AO178</f>
        <v>40.556953185110117</v>
      </c>
      <c r="AO151" s="470">
        <f>'Quarterly data'!AP178</f>
        <v>43.932220426065477</v>
      </c>
      <c r="AP151" s="470">
        <f>'Quarterly data'!AQ178</f>
        <v>42.889507745687034</v>
      </c>
      <c r="AQ151" s="470">
        <f>'Quarterly data'!AR178</f>
        <v>44.188344359388061</v>
      </c>
      <c r="AR151" s="470">
        <f>'Quarterly data'!AS178</f>
        <v>44.035543919586019</v>
      </c>
      <c r="AS151" s="470">
        <f>'Quarterly data'!AT178</f>
        <v>41.493694202931643</v>
      </c>
      <c r="AT151" s="470">
        <f>'Quarterly data'!AU178</f>
        <v>44.56508295652327</v>
      </c>
      <c r="AU151" s="470">
        <f>'Quarterly data'!AV178</f>
        <v>48.948696800005415</v>
      </c>
      <c r="AV151" s="470">
        <f>'Quarterly data'!AW178</f>
        <v>52.479260765043058</v>
      </c>
      <c r="AW151" s="470">
        <f>'Quarterly data'!AX178</f>
        <v>53.235734807720092</v>
      </c>
      <c r="AX151" s="470">
        <f>'Quarterly data'!AY178</f>
        <v>57.691633547150133</v>
      </c>
      <c r="AY151" s="470">
        <f>'Quarterly data'!AZ178</f>
        <v>54.65069967155415</v>
      </c>
      <c r="AZ151" s="470">
        <f>'Quarterly data'!BA178</f>
        <v>55.237808676471865</v>
      </c>
      <c r="BA151" s="470">
        <f>'Quarterly data'!BB178</f>
        <v>54.956862285875587</v>
      </c>
      <c r="BB151" s="470">
        <f>'Quarterly data'!BC178</f>
        <v>53.580743606521402</v>
      </c>
      <c r="BC151" s="470">
        <f>'Quarterly data'!BD178</f>
        <v>54.618795488566654</v>
      </c>
      <c r="BD151" s="470">
        <f>'Quarterly data'!BE178</f>
        <v>62.542960726913357</v>
      </c>
      <c r="BE151" s="470">
        <f>'Quarterly data'!BF178</f>
        <v>66.779116545168051</v>
      </c>
      <c r="BF151" s="470">
        <f>'Quarterly data'!BG178</f>
        <v>68.391674604222899</v>
      </c>
      <c r="BG151" s="470">
        <f>'Quarterly data'!BH178</f>
        <v>69.050284796341558</v>
      </c>
      <c r="BH151" s="470">
        <f>'Quarterly data'!BI178</f>
        <v>74.630313526974234</v>
      </c>
      <c r="BI151" s="470">
        <f>'Quarterly data'!BJ178</f>
        <v>82.608393113452337</v>
      </c>
      <c r="BJ151" s="470">
        <f>'Quarterly data'!BK178</f>
        <v>73.116891047146098</v>
      </c>
      <c r="BK151" s="470">
        <f>'Quarterly data'!BL178</f>
        <v>76.839388052256879</v>
      </c>
      <c r="BL151" s="470">
        <f>'Quarterly data'!BM178</f>
        <v>79.916357098245541</v>
      </c>
      <c r="BM151" s="470">
        <f>'Quarterly data'!BN178</f>
        <v>80.703060150846838</v>
      </c>
      <c r="BN151" s="470">
        <f>'Quarterly data'!BO178</f>
        <v>78.044205437369214</v>
      </c>
      <c r="BO151" s="470">
        <f>'Quarterly data'!BP178</f>
        <v>82.985871278241802</v>
      </c>
      <c r="BP151" s="470">
        <f>'Quarterly data'!BQ178</f>
        <v>82.028615128519206</v>
      </c>
      <c r="BQ151" s="470">
        <f>'Quarterly data'!BR178</f>
        <v>84.849170115177358</v>
      </c>
      <c r="BR151" s="470">
        <f>'Quarterly data'!BS178</f>
        <v>91.766038299987372</v>
      </c>
      <c r="BS151" s="470">
        <f>'Quarterly data'!BT178</f>
        <v>98.306531780442285</v>
      </c>
      <c r="BT151" s="470">
        <f>'Quarterly data'!BU178</f>
        <v>99.917723365657181</v>
      </c>
      <c r="BU151" s="470">
        <f>'Quarterly data'!BV178</f>
        <v>96.603856658789979</v>
      </c>
      <c r="BV151" s="470">
        <f>'Quarterly data'!BW178</f>
        <v>94.038666486599752</v>
      </c>
      <c r="BW151" s="470">
        <f>'Quarterly data'!BX178</f>
        <v>100.46440748723172</v>
      </c>
      <c r="BX151" s="470">
        <f>'Quarterly data'!BY178</f>
        <v>108.51087666594925</v>
      </c>
      <c r="BY151" s="470">
        <f>'Quarterly data'!BZ178</f>
        <v>107.02043707766393</v>
      </c>
      <c r="BZ151" s="470">
        <f>'Quarterly data'!CA178</f>
        <v>99.539296359983439</v>
      </c>
      <c r="CA151" s="470">
        <f>'Quarterly data'!CB178</f>
        <v>103.33609993722031</v>
      </c>
      <c r="CB151" s="470">
        <f>'Quarterly data'!CC178</f>
        <v>102.05180843894766</v>
      </c>
      <c r="CC151" s="470">
        <f>'Quarterly data'!CD178</f>
        <v>99.22027713916269</v>
      </c>
      <c r="CD151" s="470">
        <f>'Quarterly data'!CE178</f>
        <v>97.896113100856653</v>
      </c>
      <c r="CE151" s="470">
        <f>'Quarterly data'!CF178</f>
        <v>105.53251056637487</v>
      </c>
      <c r="CF151" s="470">
        <f>'Quarterly data'!CG178</f>
        <v>106.85998975887203</v>
      </c>
      <c r="CG151" s="470">
        <f>'Quarterly data'!CH178</f>
        <v>113.02645632072232</v>
      </c>
      <c r="CH151" s="470">
        <f>'Quarterly data'!CI178</f>
        <v>109.97162504255533</v>
      </c>
      <c r="CI151" s="470">
        <f>'Quarterly data'!CJ178</f>
        <v>115.03790467158608</v>
      </c>
      <c r="CJ151" s="470">
        <f>'Quarterly data'!CK178</f>
        <v>123.16277772384514</v>
      </c>
      <c r="CK151" s="470">
        <f>'Quarterly data'!CL178</f>
        <v>131.73193082970047</v>
      </c>
      <c r="CL151" s="470">
        <f>'Quarterly data'!CM178</f>
        <v>130.19551595528262</v>
      </c>
      <c r="CM151" s="470">
        <f>'Quarterly data'!CN178</f>
        <v>129.65557858673188</v>
      </c>
      <c r="CN151" s="470">
        <f>'Quarterly data'!CO178</f>
        <v>128.80331057769919</v>
      </c>
      <c r="CO151" s="470">
        <f>'Quarterly data'!CP178</f>
        <v>131.01387099835631</v>
      </c>
      <c r="CP151" s="470">
        <f>'Quarterly data'!CQ178</f>
        <v>124.35470888673228</v>
      </c>
      <c r="CQ151" s="470">
        <f>'Quarterly data'!CR178</f>
        <v>132.23449718457377</v>
      </c>
      <c r="CR151" s="470">
        <f>'Quarterly data'!CS178</f>
        <v>128.10181479820645</v>
      </c>
      <c r="CS151" s="470">
        <f>'Quarterly data'!CT178</f>
        <v>120.87250659089726</v>
      </c>
      <c r="CT151" s="470">
        <f>'Quarterly data'!CU178</f>
        <v>121.32927051791096</v>
      </c>
      <c r="CU151" s="470" t="e">
        <f>'Quarterly data'!#REF!</f>
        <v>#REF!</v>
      </c>
      <c r="CV151" s="470" t="e">
        <f>'Quarterly data'!#REF!</f>
        <v>#REF!</v>
      </c>
      <c r="CW151" s="470" t="e">
        <f>'Quarterly data'!#REF!</f>
        <v>#REF!</v>
      </c>
      <c r="CX151" s="470" t="e">
        <f>'Quarterly data'!#REF!</f>
        <v>#REF!</v>
      </c>
      <c r="CY151" s="470" t="e">
        <f>'Quarterly data'!#REF!</f>
        <v>#REF!</v>
      </c>
      <c r="CZ151" s="470" t="e">
        <f>'Quarterly data'!#REF!</f>
        <v>#REF!</v>
      </c>
      <c r="DA151" s="470" t="e">
        <f>'Quarterly data'!#REF!</f>
        <v>#REF!</v>
      </c>
      <c r="DB151" s="470" t="e">
        <f>'Quarterly data'!#REF!</f>
        <v>#REF!</v>
      </c>
      <c r="DC151" s="470" t="e">
        <f>'Quarterly data'!#REF!</f>
        <v>#REF!</v>
      </c>
      <c r="DD151" s="470" t="e">
        <f>'Quarterly data'!#REF!</f>
        <v>#REF!</v>
      </c>
      <c r="DE151" s="470" t="e">
        <f>'Quarterly data'!#REF!</f>
        <v>#REF!</v>
      </c>
      <c r="DF151" s="470" t="e">
        <f>'Quarterly data'!#REF!</f>
        <v>#REF!</v>
      </c>
      <c r="DG151" s="470" t="e">
        <f>'Quarterly data'!#REF!</f>
        <v>#REF!</v>
      </c>
      <c r="DH151" s="470" t="e">
        <f>'Quarterly data'!#REF!</f>
        <v>#REF!</v>
      </c>
      <c r="DI151" s="470" t="e">
        <f>'Quarterly data'!#REF!</f>
        <v>#REF!</v>
      </c>
      <c r="DJ151" s="470" t="e">
        <f>'Quarterly data'!#REF!</f>
        <v>#REF!</v>
      </c>
      <c r="DK151" s="470" t="e">
        <f>'Quarterly data'!#REF!</f>
        <v>#REF!</v>
      </c>
      <c r="DL151" s="470" t="e">
        <f>'Quarterly data'!#REF!</f>
        <v>#REF!</v>
      </c>
      <c r="DM151" s="470" t="e">
        <f>'Quarterly data'!#REF!</f>
        <v>#REF!</v>
      </c>
      <c r="DN151" s="470" t="e">
        <f>'Quarterly data'!#REF!</f>
        <v>#REF!</v>
      </c>
    </row>
    <row r="152" spans="1:118">
      <c r="A152" s="466" t="s">
        <v>638</v>
      </c>
      <c r="B152" s="470">
        <f>'Quarterly data'!C181</f>
        <v>675.98450861298261</v>
      </c>
      <c r="C152" s="470">
        <f>'Quarterly data'!D181</f>
        <v>0</v>
      </c>
      <c r="D152" s="470">
        <f>'Quarterly data'!E181</f>
        <v>0</v>
      </c>
      <c r="E152" s="470">
        <f>'Quarterly data'!F181</f>
        <v>0</v>
      </c>
      <c r="F152" s="470">
        <f>'Quarterly data'!G181</f>
        <v>0</v>
      </c>
      <c r="G152" s="470">
        <f>'Quarterly data'!H181</f>
        <v>0</v>
      </c>
      <c r="H152" s="470">
        <f>'Quarterly data'!I181</f>
        <v>0</v>
      </c>
      <c r="I152" s="470">
        <f>'Quarterly data'!J181</f>
        <v>0</v>
      </c>
      <c r="J152" s="470">
        <f>'Quarterly data'!K181</f>
        <v>0</v>
      </c>
      <c r="K152" s="470">
        <f>'Quarterly data'!L181</f>
        <v>0</v>
      </c>
      <c r="L152" s="470">
        <f>'Quarterly data'!M181</f>
        <v>0</v>
      </c>
      <c r="M152" s="470">
        <f>'Quarterly data'!N181</f>
        <v>0</v>
      </c>
      <c r="N152" s="470">
        <f>'Quarterly data'!O181</f>
        <v>0</v>
      </c>
      <c r="O152" s="470">
        <f>'Quarterly data'!P181</f>
        <v>0</v>
      </c>
      <c r="P152" s="470">
        <f>'Quarterly data'!Q181</f>
        <v>0</v>
      </c>
      <c r="Q152" s="470">
        <f>'Quarterly data'!R181</f>
        <v>0</v>
      </c>
      <c r="R152" s="470">
        <f>'Quarterly data'!S181</f>
        <v>0</v>
      </c>
      <c r="S152" s="470">
        <f>'Quarterly data'!T181</f>
        <v>0</v>
      </c>
      <c r="T152" s="470">
        <f>'Quarterly data'!U181</f>
        <v>0</v>
      </c>
      <c r="U152" s="470">
        <f>'Quarterly data'!V181</f>
        <v>0</v>
      </c>
      <c r="V152" s="470">
        <f>'Quarterly data'!W181</f>
        <v>0</v>
      </c>
      <c r="W152" s="470">
        <f>'Quarterly data'!X181</f>
        <v>0</v>
      </c>
      <c r="X152" s="470">
        <f>'Quarterly data'!Y181</f>
        <v>0</v>
      </c>
      <c r="Y152" s="470">
        <f>'Quarterly data'!Z181</f>
        <v>0</v>
      </c>
      <c r="Z152" s="470">
        <f>'Quarterly data'!AA181</f>
        <v>0</v>
      </c>
      <c r="AA152" s="470">
        <f>'Quarterly data'!AB181</f>
        <v>0</v>
      </c>
      <c r="AB152" s="470">
        <f>'Quarterly data'!AC181</f>
        <v>0</v>
      </c>
      <c r="AC152" s="470">
        <f>'Quarterly data'!AD181</f>
        <v>0</v>
      </c>
      <c r="AD152" s="470">
        <f>'Quarterly data'!AE181</f>
        <v>0</v>
      </c>
      <c r="AE152" s="470">
        <f>'Quarterly data'!AF181</f>
        <v>0</v>
      </c>
      <c r="AF152" s="470">
        <f>'Quarterly data'!AG181</f>
        <v>0</v>
      </c>
      <c r="AG152" s="470">
        <f>'Quarterly data'!AH181</f>
        <v>0</v>
      </c>
      <c r="AH152" s="470">
        <f>'Quarterly data'!AI181</f>
        <v>0</v>
      </c>
      <c r="AI152" s="470">
        <f>'Quarterly data'!AJ181</f>
        <v>0</v>
      </c>
      <c r="AJ152" s="470">
        <f>'Quarterly data'!AK181</f>
        <v>0</v>
      </c>
      <c r="AK152" s="470">
        <f>'Quarterly data'!AL181</f>
        <v>0</v>
      </c>
      <c r="AL152" s="470">
        <f>'Quarterly data'!AM181</f>
        <v>36.140662988306708</v>
      </c>
      <c r="AM152" s="470">
        <f>'Quarterly data'!AN181</f>
        <v>38.024021728783474</v>
      </c>
      <c r="AN152" s="470">
        <f>'Quarterly data'!AO181</f>
        <v>38.836839711515552</v>
      </c>
      <c r="AO152" s="470">
        <f>'Quarterly data'!AP181</f>
        <v>39.639745279824069</v>
      </c>
      <c r="AP152" s="470">
        <f>'Quarterly data'!AQ181</f>
        <v>46.858591414031743</v>
      </c>
      <c r="AQ152" s="470">
        <f>'Quarterly data'!AR181</f>
        <v>49.860883425573057</v>
      </c>
      <c r="AR152" s="470">
        <f>'Quarterly data'!AS181</f>
        <v>52.417857962798486</v>
      </c>
      <c r="AS152" s="470">
        <f>'Quarterly data'!AT181</f>
        <v>55.794057552128656</v>
      </c>
      <c r="AT152" s="470">
        <f>'Quarterly data'!AU181</f>
        <v>63.602616611741958</v>
      </c>
      <c r="AU152" s="470">
        <f>'Quarterly data'!AV181</f>
        <v>69.232822854679043</v>
      </c>
      <c r="AV152" s="470">
        <f>'Quarterly data'!AW181</f>
        <v>66.241918066327699</v>
      </c>
      <c r="AW152" s="470">
        <f>'Quarterly data'!AX181</f>
        <v>67.461443584706629</v>
      </c>
      <c r="AX152" s="470">
        <f>'Quarterly data'!AY181</f>
        <v>66.437558335326116</v>
      </c>
      <c r="AY152" s="470">
        <f>'Quarterly data'!AZ181</f>
        <v>67.608462919778518</v>
      </c>
      <c r="AZ152" s="470">
        <f>'Quarterly data'!BA181</f>
        <v>68.376031229239274</v>
      </c>
      <c r="BA152" s="470">
        <f>'Quarterly data'!BB181</f>
        <v>68.805327278263974</v>
      </c>
      <c r="BB152" s="470">
        <f>'Quarterly data'!BC181</f>
        <v>73.596226808750089</v>
      </c>
      <c r="BC152" s="470">
        <f>'Quarterly data'!BD181</f>
        <v>80.309516805219573</v>
      </c>
      <c r="BD152" s="470">
        <f>'Quarterly data'!BE181</f>
        <v>85.798018055028265</v>
      </c>
      <c r="BE152" s="470">
        <f>'Quarterly data'!BF181</f>
        <v>84.240606401583776</v>
      </c>
      <c r="BF152" s="470">
        <f>'Quarterly data'!BG181</f>
        <v>81.661093358666491</v>
      </c>
      <c r="BG152" s="470">
        <f>'Quarterly data'!BH181</f>
        <v>82.558472223128831</v>
      </c>
      <c r="BH152" s="470">
        <f>'Quarterly data'!BI181</f>
        <v>83.105210510627828</v>
      </c>
      <c r="BI152" s="470">
        <f>'Quarterly data'!BJ181</f>
        <v>84.622466384149689</v>
      </c>
      <c r="BJ152" s="470">
        <f>'Quarterly data'!BK181</f>
        <v>83.250268907150101</v>
      </c>
      <c r="BK152" s="470">
        <f>'Quarterly data'!BL181</f>
        <v>87.206807920156578</v>
      </c>
      <c r="BL152" s="470">
        <f>'Quarterly data'!BM181</f>
        <v>86.805097402365675</v>
      </c>
      <c r="BM152" s="470">
        <f>'Quarterly data'!BN181</f>
        <v>87.697603823925576</v>
      </c>
      <c r="BN152" s="470">
        <f>'Quarterly data'!BO181</f>
        <v>86.315451548969349</v>
      </c>
      <c r="BO152" s="470">
        <f>'Quarterly data'!BP181</f>
        <v>91.374329930503222</v>
      </c>
      <c r="BP152" s="470">
        <f>'Quarterly data'!BQ181</f>
        <v>92.734157128607634</v>
      </c>
      <c r="BQ152" s="470">
        <f>'Quarterly data'!BR181</f>
        <v>94.485403119019125</v>
      </c>
      <c r="BR152" s="470">
        <f>'Quarterly data'!BS181</f>
        <v>92.788520336827162</v>
      </c>
      <c r="BS152" s="470">
        <f>'Quarterly data'!BT181</f>
        <v>98.79634748925946</v>
      </c>
      <c r="BT152" s="470">
        <f>'Quarterly data'!BU181</f>
        <v>97.947500859660195</v>
      </c>
      <c r="BU152" s="470">
        <f>'Quarterly data'!BV181</f>
        <v>99.874017050322308</v>
      </c>
      <c r="BV152" s="470">
        <f>'Quarterly data'!BW181</f>
        <v>98.535642854749426</v>
      </c>
      <c r="BW152" s="470">
        <f>'Quarterly data'!BX181</f>
        <v>101.98668362430222</v>
      </c>
      <c r="BX152" s="470">
        <f>'Quarterly data'!BY181</f>
        <v>99.22945670507238</v>
      </c>
      <c r="BY152" s="470">
        <f>'Quarterly data'!BZ181</f>
        <v>100.0536609992397</v>
      </c>
      <c r="BZ152" s="470">
        <f>'Quarterly data'!CA181</f>
        <v>99.815866582365018</v>
      </c>
      <c r="CA152" s="470">
        <f>'Quarterly data'!CB181</f>
        <v>100.43520081506365</v>
      </c>
      <c r="CB152" s="470">
        <f>'Quarterly data'!CC181</f>
        <v>100.61816127654096</v>
      </c>
      <c r="CC152" s="470">
        <f>'Quarterly data'!CD181</f>
        <v>101.2083861017688</v>
      </c>
      <c r="CD152" s="470">
        <f>'Quarterly data'!CE181</f>
        <v>99.508840456132361</v>
      </c>
      <c r="CE152" s="470">
        <f>'Quarterly data'!CF181</f>
        <v>99.831473437814338</v>
      </c>
      <c r="CF152" s="470">
        <f>'Quarterly data'!CG181</f>
        <v>102.84836826873918</v>
      </c>
      <c r="CG152" s="470">
        <f>'Quarterly data'!CH181</f>
        <v>104.15440919976281</v>
      </c>
      <c r="CH152" s="470">
        <f>'Quarterly data'!CI181</f>
        <v>103.66912764871518</v>
      </c>
      <c r="CI152" s="470">
        <f>'Quarterly data'!CJ181</f>
        <v>106.00592559141329</v>
      </c>
      <c r="CJ152" s="470">
        <f>'Quarterly data'!CK181</f>
        <v>106.82455489095263</v>
      </c>
      <c r="CK152" s="470">
        <f>'Quarterly data'!CL181</f>
        <v>105.89850151986651</v>
      </c>
      <c r="CL152" s="470">
        <f>'Quarterly data'!CM181</f>
        <v>108.08012150151741</v>
      </c>
      <c r="CM152" s="470">
        <f>'Quarterly data'!CN181</f>
        <v>111.56074341389144</v>
      </c>
      <c r="CN152" s="470">
        <f>'Quarterly data'!CO181</f>
        <v>110.5855581197394</v>
      </c>
      <c r="CO152" s="470">
        <f>'Quarterly data'!CP181</f>
        <v>112.60598694464933</v>
      </c>
      <c r="CP152" s="470">
        <f>'Quarterly data'!CQ181</f>
        <v>115.92966460718519</v>
      </c>
      <c r="CQ152" s="470">
        <f>'Quarterly data'!CR181</f>
        <v>125.69890019625454</v>
      </c>
      <c r="CR152" s="470">
        <f>'Quarterly data'!CS181</f>
        <v>122.71207924144271</v>
      </c>
      <c r="CS152" s="470">
        <f>'Quarterly data'!CT181</f>
        <v>121.99976757143811</v>
      </c>
      <c r="CT152" s="470">
        <f>'Quarterly data'!CU181</f>
        <v>118.19867051112566</v>
      </c>
      <c r="CU152" s="470" t="e">
        <f>'Quarterly data'!#REF!</f>
        <v>#REF!</v>
      </c>
      <c r="CV152" s="470" t="e">
        <f>'Quarterly data'!#REF!</f>
        <v>#REF!</v>
      </c>
      <c r="CW152" s="470" t="e">
        <f>'Quarterly data'!#REF!</f>
        <v>#REF!</v>
      </c>
      <c r="CX152" s="470" t="e">
        <f>'Quarterly data'!#REF!</f>
        <v>#REF!</v>
      </c>
      <c r="CY152" s="470" t="e">
        <f>'Quarterly data'!#REF!</f>
        <v>#REF!</v>
      </c>
      <c r="CZ152" s="470" t="e">
        <f>'Quarterly data'!#REF!</f>
        <v>#REF!</v>
      </c>
      <c r="DA152" s="470" t="e">
        <f>'Quarterly data'!#REF!</f>
        <v>#REF!</v>
      </c>
      <c r="DB152" s="470" t="e">
        <f>'Quarterly data'!#REF!</f>
        <v>#REF!</v>
      </c>
      <c r="DC152" s="470" t="e">
        <f>'Quarterly data'!#REF!</f>
        <v>#REF!</v>
      </c>
      <c r="DD152" s="470" t="e">
        <f>'Quarterly data'!#REF!</f>
        <v>#REF!</v>
      </c>
      <c r="DE152" s="470" t="e">
        <f>'Quarterly data'!#REF!</f>
        <v>#REF!</v>
      </c>
      <c r="DF152" s="470" t="e">
        <f>'Quarterly data'!#REF!</f>
        <v>#REF!</v>
      </c>
      <c r="DG152" s="470" t="e">
        <f>'Quarterly data'!#REF!</f>
        <v>#REF!</v>
      </c>
      <c r="DH152" s="470" t="e">
        <f>'Quarterly data'!#REF!</f>
        <v>#REF!</v>
      </c>
      <c r="DI152" s="470" t="e">
        <f>'Quarterly data'!#REF!</f>
        <v>#REF!</v>
      </c>
      <c r="DJ152" s="470" t="e">
        <f>'Quarterly data'!#REF!</f>
        <v>#REF!</v>
      </c>
      <c r="DK152" s="470" t="e">
        <f>'Quarterly data'!#REF!</f>
        <v>#REF!</v>
      </c>
      <c r="DL152" s="470" t="e">
        <f>'Quarterly data'!#REF!</f>
        <v>#REF!</v>
      </c>
      <c r="DM152" s="470" t="e">
        <f>'Quarterly data'!#REF!</f>
        <v>#REF!</v>
      </c>
      <c r="DN152" s="470" t="e">
        <f>'Quarterly data'!#REF!</f>
        <v>#REF!</v>
      </c>
    </row>
    <row r="153" spans="1:118" ht="14.4" thickBot="1">
      <c r="A153" s="469" t="s">
        <v>850</v>
      </c>
      <c r="B153" s="472">
        <f>'Quarterly data'!C184</f>
        <v>7747.4780910197442</v>
      </c>
      <c r="C153" s="472">
        <f>'Quarterly data'!D184</f>
        <v>0</v>
      </c>
      <c r="D153" s="472">
        <f>'Quarterly data'!E184</f>
        <v>0</v>
      </c>
      <c r="E153" s="472">
        <f>'Quarterly data'!F184</f>
        <v>0</v>
      </c>
      <c r="F153" s="472">
        <f>'Quarterly data'!G184</f>
        <v>0</v>
      </c>
      <c r="G153" s="472">
        <f>'Quarterly data'!H184</f>
        <v>0</v>
      </c>
      <c r="H153" s="472">
        <f>'Quarterly data'!I184</f>
        <v>0</v>
      </c>
      <c r="I153" s="472">
        <f>'Quarterly data'!J184</f>
        <v>0</v>
      </c>
      <c r="J153" s="472">
        <f>'Quarterly data'!K184</f>
        <v>0</v>
      </c>
      <c r="K153" s="472">
        <f>'Quarterly data'!L184</f>
        <v>0</v>
      </c>
      <c r="L153" s="472">
        <f>'Quarterly data'!M184</f>
        <v>0</v>
      </c>
      <c r="M153" s="472">
        <f>'Quarterly data'!N184</f>
        <v>0</v>
      </c>
      <c r="N153" s="472">
        <f>'Quarterly data'!O184</f>
        <v>0</v>
      </c>
      <c r="O153" s="472">
        <f>'Quarterly data'!P184</f>
        <v>0</v>
      </c>
      <c r="P153" s="472">
        <f>'Quarterly data'!Q184</f>
        <v>0</v>
      </c>
      <c r="Q153" s="472">
        <f>'Quarterly data'!R184</f>
        <v>0</v>
      </c>
      <c r="R153" s="472">
        <f>'Quarterly data'!S184</f>
        <v>0</v>
      </c>
      <c r="S153" s="472">
        <f>'Quarterly data'!T184</f>
        <v>0</v>
      </c>
      <c r="T153" s="472">
        <f>'Quarterly data'!U184</f>
        <v>0</v>
      </c>
      <c r="U153" s="472">
        <f>'Quarterly data'!V184</f>
        <v>0</v>
      </c>
      <c r="V153" s="472">
        <f>'Quarterly data'!W184</f>
        <v>0</v>
      </c>
      <c r="W153" s="472">
        <f>'Quarterly data'!X184</f>
        <v>0</v>
      </c>
      <c r="X153" s="472">
        <f>'Quarterly data'!Y184</f>
        <v>0</v>
      </c>
      <c r="Y153" s="472">
        <f>'Quarterly data'!Z184</f>
        <v>0</v>
      </c>
      <c r="Z153" s="472">
        <f>'Quarterly data'!AA184</f>
        <v>0</v>
      </c>
      <c r="AA153" s="472">
        <f>'Quarterly data'!AB184</f>
        <v>0</v>
      </c>
      <c r="AB153" s="472">
        <f>'Quarterly data'!AC184</f>
        <v>0</v>
      </c>
      <c r="AC153" s="472">
        <f>'Quarterly data'!AD184</f>
        <v>0</v>
      </c>
      <c r="AD153" s="472">
        <f>'Quarterly data'!AE184</f>
        <v>0</v>
      </c>
      <c r="AE153" s="472">
        <f>'Quarterly data'!AF184</f>
        <v>0</v>
      </c>
      <c r="AF153" s="472">
        <f>'Quarterly data'!AG184</f>
        <v>0</v>
      </c>
      <c r="AG153" s="472">
        <f>'Quarterly data'!AH184</f>
        <v>0</v>
      </c>
      <c r="AH153" s="472">
        <f>'Quarterly data'!AI184</f>
        <v>0</v>
      </c>
      <c r="AI153" s="472">
        <f>'Quarterly data'!AJ184</f>
        <v>0</v>
      </c>
      <c r="AJ153" s="472">
        <f>'Quarterly data'!AK184</f>
        <v>0</v>
      </c>
      <c r="AK153" s="472">
        <f>'Quarterly data'!AL184</f>
        <v>0</v>
      </c>
      <c r="AL153" s="472">
        <f>'Quarterly data'!AM184</f>
        <v>0</v>
      </c>
      <c r="AM153" s="472">
        <f>'Quarterly data'!AN184</f>
        <v>0</v>
      </c>
      <c r="AN153" s="472">
        <f>'Quarterly data'!AO184</f>
        <v>0</v>
      </c>
      <c r="AO153" s="472">
        <f>'Quarterly data'!AP184</f>
        <v>0</v>
      </c>
      <c r="AP153" s="472">
        <f>'Quarterly data'!AQ184</f>
        <v>0</v>
      </c>
      <c r="AQ153" s="472">
        <f>'Quarterly data'!AR184</f>
        <v>0</v>
      </c>
      <c r="AR153" s="472">
        <f>'Quarterly data'!AS184</f>
        <v>0</v>
      </c>
      <c r="AS153" s="472">
        <f>'Quarterly data'!AT184</f>
        <v>0</v>
      </c>
      <c r="AT153" s="472">
        <f>'Quarterly data'!AU184</f>
        <v>0</v>
      </c>
      <c r="AU153" s="472">
        <f>'Quarterly data'!AV184</f>
        <v>0</v>
      </c>
      <c r="AV153" s="472">
        <f>'Quarterly data'!AW184</f>
        <v>0</v>
      </c>
      <c r="AW153" s="472">
        <f>'Quarterly data'!AX184</f>
        <v>0</v>
      </c>
      <c r="AX153" s="472">
        <f>'Quarterly data'!AY184</f>
        <v>0</v>
      </c>
      <c r="AY153" s="472">
        <f>'Quarterly data'!AZ184</f>
        <v>0</v>
      </c>
      <c r="AZ153" s="472">
        <f>'Quarterly data'!BA184</f>
        <v>0</v>
      </c>
      <c r="BA153" s="472">
        <f>'Quarterly data'!BB184</f>
        <v>0</v>
      </c>
      <c r="BB153" s="472">
        <f>'Quarterly data'!BC184</f>
        <v>0</v>
      </c>
      <c r="BC153" s="472">
        <f>'Quarterly data'!BD184</f>
        <v>0</v>
      </c>
      <c r="BD153" s="472">
        <f>'Quarterly data'!BE184</f>
        <v>0</v>
      </c>
      <c r="BE153" s="472">
        <f>'Quarterly data'!BF184</f>
        <v>0</v>
      </c>
      <c r="BF153" s="472">
        <f>'Quarterly data'!BG184</f>
        <v>56.390408854977828</v>
      </c>
      <c r="BG153" s="472">
        <f>'Quarterly data'!BH184</f>
        <v>84.059182792019001</v>
      </c>
      <c r="BH153" s="472">
        <f>'Quarterly data'!BI184</f>
        <v>84.603957231965026</v>
      </c>
      <c r="BI153" s="472">
        <f>'Quarterly data'!BJ184</f>
        <v>85.286102709381808</v>
      </c>
      <c r="BJ153" s="472">
        <f>'Quarterly data'!BK184</f>
        <v>85.933844229534159</v>
      </c>
      <c r="BK153" s="472">
        <f>'Quarterly data'!BL184</f>
        <v>85.916128900704223</v>
      </c>
      <c r="BL153" s="472">
        <f>'Quarterly data'!BM184</f>
        <v>85.324683490949965</v>
      </c>
      <c r="BM153" s="472">
        <f>'Quarterly data'!BN184</f>
        <v>85.660053511585943</v>
      </c>
      <c r="BN153" s="472">
        <f>'Quarterly data'!BO184</f>
        <v>87.417142521368021</v>
      </c>
      <c r="BO153" s="472">
        <f>'Quarterly data'!BP184</f>
        <v>89.997271741316013</v>
      </c>
      <c r="BP153" s="472">
        <f>'Quarterly data'!BQ184</f>
        <v>92.291678390136937</v>
      </c>
      <c r="BQ153" s="472">
        <f>'Quarterly data'!BR184</f>
        <v>92.805317269652122</v>
      </c>
      <c r="BR153" s="472">
        <f>'Quarterly data'!BS184</f>
        <v>92.690176870544732</v>
      </c>
      <c r="BS153" s="472">
        <f>'Quarterly data'!BT184</f>
        <v>94.030461211893495</v>
      </c>
      <c r="BT153" s="472">
        <f>'Quarterly data'!BU184</f>
        <v>94.480268416172294</v>
      </c>
      <c r="BU153" s="472">
        <f>'Quarterly data'!BV184</f>
        <v>95.131578335363415</v>
      </c>
      <c r="BV153" s="472">
        <f>'Quarterly data'!BW184</f>
        <v>97.195548397864897</v>
      </c>
      <c r="BW153" s="472">
        <f>'Quarterly data'!BX184</f>
        <v>97.848876512062631</v>
      </c>
      <c r="BX153" s="472">
        <f>'Quarterly data'!BY184</f>
        <v>97.799839379914246</v>
      </c>
      <c r="BY153" s="472">
        <f>'Quarterly data'!BZ184</f>
        <v>97.867561017928438</v>
      </c>
      <c r="BZ153" s="472">
        <f>'Quarterly data'!CA184</f>
        <v>99.837395802728409</v>
      </c>
      <c r="CA153" s="472">
        <f>'Quarterly data'!CB184</f>
        <v>100.04415886400095</v>
      </c>
      <c r="CB153" s="472">
        <f>'Quarterly data'!CC184</f>
        <v>100.44853839546811</v>
      </c>
      <c r="CC153" s="472">
        <f>'Quarterly data'!CD184</f>
        <v>101.63665562781615</v>
      </c>
      <c r="CD153" s="472">
        <f>'Quarterly data'!CE184</f>
        <v>101.60100990673455</v>
      </c>
      <c r="CE153" s="472">
        <f>'Quarterly data'!CF184</f>
        <v>102.20649478281302</v>
      </c>
      <c r="CF153" s="472">
        <f>'Quarterly data'!CG184</f>
        <v>102.96518611205846</v>
      </c>
      <c r="CG153" s="472">
        <f>'Quarterly data'!CH184</f>
        <v>103.48749967239975</v>
      </c>
      <c r="CH153" s="472">
        <f>'Quarterly data'!CI184</f>
        <v>104.36165957023128</v>
      </c>
      <c r="CI153" s="472">
        <f>'Quarterly data'!CJ184</f>
        <v>106.09181716202107</v>
      </c>
      <c r="CJ153" s="472">
        <f>'Quarterly data'!CK184</f>
        <v>107.67280201071544</v>
      </c>
      <c r="CK153" s="472">
        <f>'Quarterly data'!CL184</f>
        <v>108.88902997256788</v>
      </c>
      <c r="CL153" s="472">
        <f>'Quarterly data'!CM184</f>
        <v>110.17675320968436</v>
      </c>
      <c r="CM153" s="472">
        <f>'Quarterly data'!CN184</f>
        <v>111.0054928266711</v>
      </c>
      <c r="CN153" s="472">
        <f>'Quarterly data'!CO184</f>
        <v>111.21952478604133</v>
      </c>
      <c r="CO153" s="472">
        <f>'Quarterly data'!CP184</f>
        <v>111.58667270977098</v>
      </c>
      <c r="CP153" s="472">
        <f>'Quarterly data'!CQ184</f>
        <v>111.94902215180572</v>
      </c>
      <c r="CQ153" s="472">
        <f>'Quarterly data'!CR184</f>
        <v>113.11757925173619</v>
      </c>
      <c r="CR153" s="472">
        <f>'Quarterly data'!CS184</f>
        <v>112.70687704577864</v>
      </c>
      <c r="CS153" s="472">
        <f>'Quarterly data'!CT184</f>
        <v>113.06841071465779</v>
      </c>
      <c r="CT153" s="472">
        <f>'Quarterly data'!CU184</f>
        <v>113.77646664280654</v>
      </c>
      <c r="CU153" s="472" t="e">
        <f>'Quarterly data'!#REF!</f>
        <v>#REF!</v>
      </c>
      <c r="CV153" s="472" t="e">
        <f>'Quarterly data'!#REF!</f>
        <v>#REF!</v>
      </c>
      <c r="CW153" s="472" t="e">
        <f>'Quarterly data'!#REF!</f>
        <v>#REF!</v>
      </c>
      <c r="CX153" s="472" t="e">
        <f>'Quarterly data'!#REF!</f>
        <v>#REF!</v>
      </c>
      <c r="CY153" s="472" t="e">
        <f>'Quarterly data'!#REF!</f>
        <v>#REF!</v>
      </c>
      <c r="CZ153" s="472" t="e">
        <f>'Quarterly data'!#REF!</f>
        <v>#REF!</v>
      </c>
      <c r="DA153" s="472" t="e">
        <f>'Quarterly data'!#REF!</f>
        <v>#REF!</v>
      </c>
      <c r="DB153" s="472" t="e">
        <f>'Quarterly data'!#REF!</f>
        <v>#REF!</v>
      </c>
      <c r="DC153" s="472" t="e">
        <f>'Quarterly data'!#REF!</f>
        <v>#REF!</v>
      </c>
      <c r="DD153" s="472" t="e">
        <f>'Quarterly data'!#REF!</f>
        <v>#REF!</v>
      </c>
      <c r="DE153" s="472" t="e">
        <f>'Quarterly data'!#REF!</f>
        <v>#REF!</v>
      </c>
      <c r="DF153" s="472" t="e">
        <f>'Quarterly data'!#REF!</f>
        <v>#REF!</v>
      </c>
      <c r="DG153" s="472" t="e">
        <f>'Quarterly data'!#REF!</f>
        <v>#REF!</v>
      </c>
      <c r="DH153" s="472" t="e">
        <f>'Quarterly data'!#REF!</f>
        <v>#REF!</v>
      </c>
      <c r="DI153" s="472" t="e">
        <f>'Quarterly data'!#REF!</f>
        <v>#REF!</v>
      </c>
      <c r="DJ153" s="472" t="e">
        <f>'Quarterly data'!#REF!</f>
        <v>#REF!</v>
      </c>
      <c r="DK153" s="472" t="e">
        <f>'Quarterly data'!#REF!</f>
        <v>#REF!</v>
      </c>
      <c r="DL153" s="472" t="e">
        <f>'Quarterly data'!#REF!</f>
        <v>#REF!</v>
      </c>
      <c r="DM153" s="472" t="e">
        <f>'Quarterly data'!#REF!</f>
        <v>#REF!</v>
      </c>
      <c r="DN153" s="472" t="e">
        <f>'Quarterly data'!#REF!</f>
        <v>#REF!</v>
      </c>
    </row>
    <row r="154" spans="1:118" ht="15" thickTop="1">
      <c r="A154" s="473"/>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s="474" customFormat="1" ht="14.4">
      <c r="B156" s="475"/>
      <c r="C156" s="475"/>
      <c r="D156" s="475"/>
      <c r="E156" s="475"/>
      <c r="F156" s="475"/>
      <c r="G156" s="475"/>
      <c r="H156" s="475"/>
      <c r="I156" s="475"/>
      <c r="J156" s="475"/>
      <c r="K156" s="475"/>
      <c r="L156" s="475"/>
      <c r="M156" s="475"/>
      <c r="N156" s="475"/>
      <c r="O156" s="475"/>
      <c r="P156" s="475"/>
      <c r="Q156" s="475"/>
      <c r="R156" s="475"/>
      <c r="S156" s="475"/>
      <c r="T156" s="475"/>
      <c r="U156" s="475"/>
      <c r="V156" s="475"/>
      <c r="W156" s="475"/>
      <c r="X156" s="475"/>
      <c r="Y156" s="475"/>
      <c r="Z156" s="475"/>
      <c r="AA156" s="475"/>
      <c r="AB156" s="475"/>
      <c r="AC156" s="475"/>
      <c r="AD156" s="475"/>
      <c r="AE156" s="475"/>
      <c r="AF156" s="475"/>
      <c r="AG156" s="475"/>
      <c r="AH156" s="475"/>
      <c r="AI156" s="475"/>
      <c r="AJ156" s="475"/>
      <c r="AK156" s="475"/>
      <c r="AL156" s="475"/>
      <c r="AM156" s="475"/>
      <c r="AN156" s="475"/>
      <c r="AO156" s="475"/>
      <c r="AP156" s="475"/>
      <c r="AQ156" s="475"/>
      <c r="AR156" s="475"/>
      <c r="AS156" s="475"/>
      <c r="AT156" s="475"/>
      <c r="AU156" s="475"/>
      <c r="AV156" s="475"/>
      <c r="AW156" s="475"/>
      <c r="AX156" s="475"/>
      <c r="AY156" s="475"/>
      <c r="AZ156" s="475"/>
      <c r="BA156" s="475"/>
      <c r="BB156" s="475"/>
      <c r="BC156" s="475"/>
      <c r="BD156" s="475"/>
      <c r="BE156" s="475"/>
      <c r="BF156" s="475"/>
      <c r="BG156" s="475"/>
      <c r="BH156" s="475"/>
      <c r="BI156" s="475"/>
      <c r="BJ156" s="475"/>
      <c r="BK156" s="475"/>
      <c r="BL156" s="475"/>
      <c r="BM156" s="475"/>
      <c r="BN156" s="475"/>
      <c r="BO156" s="475"/>
      <c r="BP156" s="475"/>
      <c r="BQ156" s="475"/>
      <c r="BR156" s="475"/>
      <c r="BS156" s="475"/>
      <c r="BT156" s="475"/>
      <c r="BU156" s="475"/>
      <c r="BV156" s="475"/>
      <c r="BW156" s="475"/>
      <c r="BX156" s="475"/>
      <c r="BY156" s="475"/>
      <c r="BZ156" s="475"/>
      <c r="CA156" s="475"/>
      <c r="CB156" s="475"/>
      <c r="CC156" s="475"/>
      <c r="CD156" s="475"/>
      <c r="CE156" s="475"/>
      <c r="CF156" s="475"/>
      <c r="CG156" s="475"/>
      <c r="CH156" s="475"/>
      <c r="CI156" s="475"/>
      <c r="CJ156" s="475"/>
      <c r="CK156" s="475"/>
      <c r="CL156" s="475"/>
      <c r="CM156" s="475"/>
      <c r="CN156" s="475"/>
      <c r="CO156" s="475"/>
      <c r="CP156" s="475"/>
      <c r="CQ156" s="475"/>
      <c r="CR156" s="475"/>
      <c r="CS156" s="475"/>
      <c r="CT156" s="475"/>
      <c r="CU156" s="475"/>
      <c r="CV156" s="475"/>
      <c r="CW156" s="475"/>
      <c r="CX156" s="475"/>
      <c r="CY156" s="475"/>
      <c r="CZ156" s="475"/>
      <c r="DA156" s="475"/>
      <c r="DB156" s="475"/>
      <c r="DC156" s="475"/>
      <c r="DD156" s="475"/>
      <c r="DE156" s="475"/>
      <c r="DF156" s="475"/>
      <c r="DG156" s="475"/>
      <c r="DH156" s="475"/>
      <c r="DI156" s="475"/>
      <c r="DJ156" s="475"/>
      <c r="DK156" s="475"/>
      <c r="DL156" s="475"/>
      <c r="DM156" s="475"/>
      <c r="DN156" s="475"/>
    </row>
    <row r="157" spans="1:118" ht="15.6">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500"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57.292195185463669</v>
      </c>
      <c r="BK158" s="351">
        <f>'Quarterly data'!BL188</f>
        <v>67.740061206172626</v>
      </c>
      <c r="BL158" s="351">
        <f>'Quarterly data'!BM188</f>
        <v>92.849143428957106</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174.74980599010101</v>
      </c>
      <c r="CE158" s="351">
        <f>'Quarterly data'!CF188</f>
        <v>171.05390367092394</v>
      </c>
      <c r="CF158" s="351">
        <f>'Quarterly data'!CG188</f>
        <v>172.23885104175992</v>
      </c>
      <c r="CG158" s="351">
        <f>'Quarterly data'!CH188</f>
        <v>166.00160078905219</v>
      </c>
      <c r="CH158" s="351">
        <f>'Quarterly data'!CI188</f>
        <v>164.9302842502951</v>
      </c>
      <c r="CI158" s="351">
        <f>'Quarterly data'!CJ188</f>
        <v>183.27644254458829</v>
      </c>
      <c r="CJ158" s="351">
        <f>'Quarterly data'!CK188</f>
        <v>194.41937052716918</v>
      </c>
      <c r="CK158" s="351">
        <f>'Quarterly data'!CL188</f>
        <v>194.67242819727551</v>
      </c>
      <c r="CL158" s="351">
        <f>'Quarterly data'!CM188</f>
        <v>200.99701781940092</v>
      </c>
      <c r="CM158" s="351">
        <f>'Quarterly data'!CN188</f>
        <v>232.580768059348</v>
      </c>
      <c r="CN158" s="351">
        <f>'Quarterly data'!CO188</f>
        <v>255.00313439536484</v>
      </c>
      <c r="CO158" s="351">
        <f>'Quarterly data'!CP188</f>
        <v>261.38211771598594</v>
      </c>
      <c r="CP158" s="351">
        <f>'Quarterly data'!CQ188</f>
        <v>262.42543250286116</v>
      </c>
      <c r="CQ158" s="351">
        <f>'Quarterly data'!CR188</f>
        <v>271.9301597045872</v>
      </c>
      <c r="CR158" s="351">
        <f>'Quarterly data'!CS188</f>
        <v>267.42910127505718</v>
      </c>
      <c r="CS158" s="351">
        <f>'Quarterly data'!CT188</f>
        <v>254.22765211835605</v>
      </c>
      <c r="CT158" s="351">
        <f>'Quarterly data'!CU188</f>
        <v>247.11361141183085</v>
      </c>
      <c r="CU158" s="351">
        <f>'Quarterly data'!CV188</f>
        <v>273.80138262531966</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6.6673540000000004</v>
      </c>
      <c r="CE159" s="351">
        <f>'Quarterly data'!CF189</f>
        <v>10.478294</v>
      </c>
      <c r="CF159" s="351">
        <f>'Quarterly data'!CG189</f>
        <v>24.290280000000003</v>
      </c>
      <c r="CG159" s="351">
        <f>'Quarterly data'!CH189</f>
        <v>20.601762000000001</v>
      </c>
      <c r="CH159" s="351">
        <f>'Quarterly data'!CI189</f>
        <v>8.3616419999999998</v>
      </c>
      <c r="CI159" s="351">
        <f>'Quarterly data'!CJ189</f>
        <v>7.4643769999999998</v>
      </c>
      <c r="CJ159" s="351">
        <f>'Quarterly data'!CK189</f>
        <v>20.740777000000001</v>
      </c>
      <c r="CK159" s="351">
        <f>'Quarterly data'!CL189</f>
        <v>21.923289999999998</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1824.6289999999999</v>
      </c>
      <c r="CE160" s="351">
        <f>'Quarterly data'!CF190</f>
        <v>3499.0379999999996</v>
      </c>
      <c r="CF160" s="351">
        <f>'Quarterly data'!CG190</f>
        <v>7251.49</v>
      </c>
      <c r="CG160" s="351">
        <f>'Quarterly data'!CH190</f>
        <v>6218.1509999999998</v>
      </c>
      <c r="CH160" s="351">
        <f>'Quarterly data'!CI190</f>
        <v>3310.3388333333332</v>
      </c>
      <c r="CI160" s="351">
        <f>'Quarterly data'!CJ190</f>
        <v>2780.6559999999999</v>
      </c>
      <c r="CJ160" s="351">
        <f>'Quarterly data'!CK190</f>
        <v>5914.52</v>
      </c>
      <c r="CK160" s="351">
        <f>'Quarterly data'!CL190</f>
        <v>6635.5201666666662</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17.726975290000002</v>
      </c>
      <c r="CE161" s="351">
        <f>'Quarterly data'!CF191</f>
        <v>20.600658349999996</v>
      </c>
      <c r="CF161" s="351">
        <f>'Quarterly data'!CG191</f>
        <v>19.116873810000001</v>
      </c>
      <c r="CG161" s="351">
        <f>'Quarterly data'!CH191</f>
        <v>15.012484779999998</v>
      </c>
      <c r="CH161" s="351">
        <f>'Quarterly data'!CI191</f>
        <v>18.923749730000004</v>
      </c>
      <c r="CI161" s="351">
        <f>'Quarterly data'!CJ191</f>
        <v>17.31392108</v>
      </c>
      <c r="CJ161" s="351">
        <f>'Quarterly data'!CK191</f>
        <v>13.42599379</v>
      </c>
      <c r="CK161" s="351">
        <f>'Quarterly data'!CL191</f>
        <v>13.757441139999997</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7144.4085299999997</v>
      </c>
      <c r="CE162" s="351">
        <f>'Quarterly data'!CF192</f>
        <v>7180.12</v>
      </c>
      <c r="CF162" s="351">
        <f>'Quarterly data'!CG192</f>
        <v>5758.3362500000003</v>
      </c>
      <c r="CG162" s="351">
        <f>'Quarterly data'!CH192</f>
        <v>4594.2181300000002</v>
      </c>
      <c r="CH162" s="351">
        <f>'Quarterly data'!CI192</f>
        <v>6868.2953600000001</v>
      </c>
      <c r="CI162" s="351">
        <f>'Quarterly data'!CJ192</f>
        <v>7527.4964</v>
      </c>
      <c r="CJ162" s="351">
        <f>'Quarterly data'!CK192</f>
        <v>5269.5618100000002</v>
      </c>
      <c r="CK162" s="351">
        <f>'Quarterly data'!CL192</f>
        <v>4749.5666300000003</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32.270168687252067</v>
      </c>
      <c r="CE163" s="351">
        <f>'Quarterly data'!CF193</f>
        <v>31.967524947548068</v>
      </c>
      <c r="CF163" s="351">
        <f>'Quarterly data'!CG193</f>
        <v>26.885353114174862</v>
      </c>
      <c r="CG163" s="351">
        <f>'Quarterly data'!CH193</f>
        <v>26.683648845658681</v>
      </c>
      <c r="CH163" s="351">
        <f>'Quarterly data'!CI193</f>
        <v>18.43355295214144</v>
      </c>
      <c r="CI163" s="351">
        <f>'Quarterly data'!CJ193</f>
        <v>22.292856171072181</v>
      </c>
      <c r="CJ163" s="351">
        <f>'Quarterly data'!CK193</f>
        <v>22.070064502290855</v>
      </c>
      <c r="CK163" s="351">
        <f>'Quarterly data'!CL193</f>
        <v>23.627619652089962</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1837.0265999999999</v>
      </c>
      <c r="CE164" s="351">
        <f>'Quarterly data'!CF194</f>
        <v>1952.6612</v>
      </c>
      <c r="CF164" s="351">
        <f>'Quarterly data'!CG194</f>
        <v>1675.58952</v>
      </c>
      <c r="CG164" s="351">
        <f>'Quarterly data'!CH194</f>
        <v>1816.49116</v>
      </c>
      <c r="CH164" s="351">
        <f>'Quarterly data'!CI194</f>
        <v>1443.60295</v>
      </c>
      <c r="CI164" s="351">
        <f>'Quarterly data'!CJ194</f>
        <v>1687.4809500000001</v>
      </c>
      <c r="CJ164" s="351">
        <f>'Quarterly data'!CK194</f>
        <v>1683.7537499999999</v>
      </c>
      <c r="CK164" s="351">
        <f>'Quarterly data'!CL194</f>
        <v>1720.9765500000001</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9.3123748784938307</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38.44855278836976</v>
      </c>
      <c r="CE165" s="351">
        <f>'Quarterly data'!CF195</f>
        <v>24.778892193661598</v>
      </c>
      <c r="CF165" s="351">
        <f>'Quarterly data'!CG195</f>
        <v>26.062688347148363</v>
      </c>
      <c r="CG165" s="351">
        <f>'Quarterly data'!CH195</f>
        <v>26.436890109227701</v>
      </c>
      <c r="CH165" s="351">
        <f>'Quarterly data'!CI195</f>
        <v>29.291974062199834</v>
      </c>
      <c r="CI165" s="351">
        <f>'Quarterly data'!CJ195</f>
        <v>33.341046678859598</v>
      </c>
      <c r="CJ165" s="351">
        <f>'Quarterly data'!CK195</f>
        <v>49.474086070176021</v>
      </c>
      <c r="CK165" s="351">
        <f>'Quarterly data'!CL195</f>
        <v>43.167175220817448</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43882.803330000002</v>
      </c>
      <c r="CE166" s="351">
        <f>'Quarterly data'!CF196</f>
        <v>48398.680939999998</v>
      </c>
      <c r="CF166" s="351">
        <f>'Quarterly data'!CG196</f>
        <v>41911.552169999995</v>
      </c>
      <c r="CG166" s="351">
        <f>'Quarterly data'!CH196</f>
        <v>38225.918569999994</v>
      </c>
      <c r="CH166" s="351">
        <f>'Quarterly data'!CI196</f>
        <v>36642.048790000001</v>
      </c>
      <c r="CI166" s="351">
        <f>'Quarterly data'!CJ196</f>
        <v>50942.915009999997</v>
      </c>
      <c r="CJ166" s="351">
        <f>'Quarterly data'!CK196</f>
        <v>48334.659119999997</v>
      </c>
      <c r="CK166" s="351">
        <f>'Quarterly data'!CL196</f>
        <v>43936.347479999997</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20.85026589697123</v>
      </c>
      <c r="CE167" s="351">
        <f>'Quarterly data'!CF197</f>
        <v>23.269819266968788</v>
      </c>
      <c r="CF167" s="351">
        <f>'Quarterly data'!CG197</f>
        <v>23.094636020048199</v>
      </c>
      <c r="CG167" s="351">
        <f>'Quarterly data'!CH197</f>
        <v>22.126577817795347</v>
      </c>
      <c r="CH167" s="351">
        <f>'Quarterly data'!CI197</f>
        <v>18.528318516476311</v>
      </c>
      <c r="CI167" s="351">
        <f>'Quarterly data'!CJ197</f>
        <v>32.952645125814172</v>
      </c>
      <c r="CJ167" s="351">
        <f>'Quarterly data'!CK197</f>
        <v>27.686259124322554</v>
      </c>
      <c r="CK167" s="351">
        <f>'Quarterly data'!CL197</f>
        <v>33.202352735129502</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16919.448559999997</v>
      </c>
      <c r="CE168" s="351">
        <f>'Quarterly data'!CF198</f>
        <v>20220.98905</v>
      </c>
      <c r="CF168" s="351">
        <f>'Quarterly data'!CG198</f>
        <v>20056.539499999999</v>
      </c>
      <c r="CG168" s="351">
        <f>'Quarterly data'!CH198</f>
        <v>20804.097730000001</v>
      </c>
      <c r="CH168" s="351">
        <f>'Quarterly data'!CI198</f>
        <v>18807.219999999998</v>
      </c>
      <c r="CI168" s="351">
        <f>'Quarterly data'!CJ198</f>
        <v>36703.788509999998</v>
      </c>
      <c r="CJ168" s="351">
        <f>'Quarterly data'!CK198</f>
        <v>30040.569019999999</v>
      </c>
      <c r="CK168" s="351">
        <f>'Quarterly data'!CL198</f>
        <v>37583.431649999999</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17.095538841797499</v>
      </c>
      <c r="CE169" s="351">
        <f>'Quarterly data'!CF199</f>
        <v>23.561046434516079</v>
      </c>
      <c r="CF169" s="351">
        <f>'Quarterly data'!CG199</f>
        <v>23.712255838529163</v>
      </c>
      <c r="CG169" s="351">
        <f>'Quarterly data'!CH199</f>
        <v>24.156272021625259</v>
      </c>
      <c r="CH169" s="351">
        <f>'Quarterly data'!CI199</f>
        <v>26.07843487773571</v>
      </c>
      <c r="CI169" s="351">
        <f>'Quarterly data'!CJ199</f>
        <v>29.862697710358404</v>
      </c>
      <c r="CJ169" s="351">
        <f>'Quarterly data'!CK199</f>
        <v>26.119069802007836</v>
      </c>
      <c r="CK169" s="351">
        <f>'Quarterly data'!CL199</f>
        <v>29.847793522036397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13960.98395</v>
      </c>
      <c r="CE170" s="351">
        <f>'Quarterly data'!CF200</f>
        <v>18499.739120000002</v>
      </c>
      <c r="CF170" s="351">
        <f>'Quarterly data'!CG200</f>
        <v>23844.994709999999</v>
      </c>
      <c r="CG170" s="351">
        <f>'Quarterly data'!CH200</f>
        <v>24849.430129999997</v>
      </c>
      <c r="CH170" s="351">
        <f>'Quarterly data'!CI200</f>
        <v>26775.544170000001</v>
      </c>
      <c r="CI170" s="351">
        <f>'Quarterly data'!CJ200</f>
        <v>24961.954400000002</v>
      </c>
      <c r="CJ170" s="351">
        <f>'Quarterly data'!CK200</f>
        <v>24679.255440000001</v>
      </c>
      <c r="CK170" s="351">
        <f>'Quarterly data'!CL200</f>
        <v>30814.871210000008</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500"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264.78227065302178</v>
      </c>
      <c r="BK171" s="351">
        <f>'Quarterly data'!BL201</f>
        <v>273.17254860667322</v>
      </c>
      <c r="BL171" s="351">
        <f>'Quarterly data'!BM201</f>
        <v>291.63228698245166</v>
      </c>
      <c r="BM171" s="351">
        <f>'Quarterly data'!BN201</f>
        <v>316.84484797519156</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462.79333383753669</v>
      </c>
      <c r="CE171" s="351">
        <f>'Quarterly data'!CF201</f>
        <v>495.32086285644135</v>
      </c>
      <c r="CF171" s="351">
        <f>'Quarterly data'!CG201</f>
        <v>506.171981977668</v>
      </c>
      <c r="CG171" s="351">
        <f>'Quarterly data'!CH201</f>
        <v>484.1747958847364</v>
      </c>
      <c r="CH171" s="351">
        <f>'Quarterly data'!CI201</f>
        <v>508.27054988318389</v>
      </c>
      <c r="CI171" s="351">
        <f>'Quarterly data'!CJ201</f>
        <v>534.32592758808846</v>
      </c>
      <c r="CJ171" s="351">
        <f>'Quarterly data'!CK201</f>
        <v>515.61844501942994</v>
      </c>
      <c r="CK171" s="351">
        <f>'Quarterly data'!CL201</f>
        <v>478.60619609213137</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136.70380772497387</v>
      </c>
      <c r="CE172" s="351">
        <f>'Quarterly data'!CF202</f>
        <v>162.81411566507893</v>
      </c>
      <c r="CF172" s="351">
        <f>'Quarterly data'!CG202</f>
        <v>172.85629779169994</v>
      </c>
      <c r="CG172" s="351">
        <f>'Quarterly data'!CH202</f>
        <v>180.20287449207635</v>
      </c>
      <c r="CH172" s="351">
        <f>'Quarterly data'!CI202</f>
        <v>189.10163537431566</v>
      </c>
      <c r="CI172" s="351">
        <f>'Quarterly data'!CJ202</f>
        <v>210.40541171816341</v>
      </c>
      <c r="CJ172" s="351">
        <f>'Quarterly data'!CK202</f>
        <v>154.87338844673366</v>
      </c>
      <c r="CK172" s="351">
        <f>'Quarterly data'!CL202</f>
        <v>153.54241650172679</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15674.632999999998</v>
      </c>
      <c r="CE173" s="351">
        <f>'Quarterly data'!CF203</f>
        <v>16483.48157</v>
      </c>
      <c r="CF173" s="351">
        <f>'Quarterly data'!CG203</f>
        <v>19177.95638</v>
      </c>
      <c r="CG173" s="351">
        <f>'Quarterly data'!CH203</f>
        <v>18869.375830000004</v>
      </c>
      <c r="CH173" s="351">
        <f>'Quarterly data'!CI203</f>
        <v>19943.685540000002</v>
      </c>
      <c r="CI173" s="351">
        <f>'Quarterly data'!CJ203</f>
        <v>18972.5694</v>
      </c>
      <c r="CJ173" s="351">
        <f>'Quarterly data'!CK203</f>
        <v>16204.07101</v>
      </c>
      <c r="CK173" s="351">
        <f>'Quarterly data'!CL203</f>
        <v>13990.613360000003</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177.08792067809139</v>
      </c>
      <c r="CE174" s="351">
        <f>'Quarterly data'!CF204</f>
        <v>167.55379609693523</v>
      </c>
      <c r="CF174" s="351">
        <f>'Quarterly data'!CG204</f>
        <v>181.69712797115056</v>
      </c>
      <c r="CG174" s="351">
        <f>'Quarterly data'!CH204</f>
        <v>156.11454851563411</v>
      </c>
      <c r="CH174" s="351">
        <f>'Quarterly data'!CI204</f>
        <v>147.838507251321</v>
      </c>
      <c r="CI174" s="351">
        <f>'Quarterly data'!CJ204</f>
        <v>142.35331880600069</v>
      </c>
      <c r="CJ174" s="351">
        <f>'Quarterly data'!CK204</f>
        <v>143.83317954303217</v>
      </c>
      <c r="CK174" s="351">
        <f>'Quarterly data'!CL204</f>
        <v>131.93142580002268</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246783.74249</v>
      </c>
      <c r="CE175" s="351">
        <f>'Quarterly data'!CF205</f>
        <v>233557.45001999999</v>
      </c>
      <c r="CF175" s="351">
        <f>'Quarterly data'!CG205</f>
        <v>261732.12740000006</v>
      </c>
      <c r="CG175" s="351">
        <f>'Quarterly data'!CH205</f>
        <v>250108.57248999999</v>
      </c>
      <c r="CH175" s="351">
        <f>'Quarterly data'!CI205</f>
        <v>195265.8204</v>
      </c>
      <c r="CI175" s="351">
        <f>'Quarterly data'!CJ205</f>
        <v>205559.09258999996</v>
      </c>
      <c r="CJ175" s="351">
        <f>'Quarterly data'!CK205</f>
        <v>212850.62757999997</v>
      </c>
      <c r="CK175" s="351">
        <f>'Quarterly data'!CL205</f>
        <v>208180.98153000002</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48.023455928779271</v>
      </c>
      <c r="BK176" s="351">
        <f>'Quarterly data'!BL206</f>
        <v>53.782176384308826</v>
      </c>
      <c r="BL176" s="351">
        <f>'Quarterly data'!BM206</f>
        <v>46.680758667043619</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63.215801602424335</v>
      </c>
      <c r="CE176" s="351">
        <f>'Quarterly data'!CF206</f>
        <v>75.715976144390879</v>
      </c>
      <c r="CF176" s="351">
        <f>'Quarterly data'!CG206</f>
        <v>77.345318827961336</v>
      </c>
      <c r="CG176" s="351">
        <f>'Quarterly data'!CH206</f>
        <v>65.802444501916753</v>
      </c>
      <c r="CH176" s="351">
        <f>'Quarterly data'!CI206</f>
        <v>50.367807184066905</v>
      </c>
      <c r="CI176" s="351">
        <f>'Quarterly data'!CJ206</f>
        <v>53.190660025733081</v>
      </c>
      <c r="CJ176" s="351">
        <f>'Quarterly data'!CK206</f>
        <v>64.928896716023075</v>
      </c>
      <c r="CK176" s="351">
        <f>'Quarterly data'!CL206</f>
        <v>57.909229885146019</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48147.926999999996</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62301.75099</v>
      </c>
      <c r="CE177" s="351">
        <f>'Quarterly data'!CF207</f>
        <v>89028.909100000004</v>
      </c>
      <c r="CF177" s="351">
        <f>'Quarterly data'!CG207</f>
        <v>73686.410900000003</v>
      </c>
      <c r="CG177" s="351">
        <f>'Quarterly data'!CH207</f>
        <v>84786.341830000005</v>
      </c>
      <c r="CH177" s="351">
        <f>'Quarterly data'!CI207</f>
        <v>76759.222290000005</v>
      </c>
      <c r="CI177" s="351">
        <f>'Quarterly data'!CJ207</f>
        <v>71627.702270000009</v>
      </c>
      <c r="CJ177" s="351">
        <f>'Quarterly data'!CK207</f>
        <v>79148.536529999998</v>
      </c>
      <c r="CK177" s="351">
        <f>'Quarterly data'!CL207</f>
        <v>83422.756569999998</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18971.57991</v>
      </c>
      <c r="CE178" s="351">
        <f>'Quarterly data'!CF208</f>
        <v>24768.050000000003</v>
      </c>
      <c r="CF178" s="351">
        <f>'Quarterly data'!CG208</f>
        <v>20621.96</v>
      </c>
      <c r="CG178" s="351">
        <f>'Quarterly data'!CH208</f>
        <v>23594.667000000001</v>
      </c>
      <c r="CH178" s="351">
        <f>'Quarterly data'!CI208</f>
        <v>22352.005129999998</v>
      </c>
      <c r="CI178" s="351">
        <f>'Quarterly data'!CJ208</f>
        <v>24120.288060000003</v>
      </c>
      <c r="CJ178" s="351">
        <f>'Quarterly data'!CK208</f>
        <v>24724.703759999997</v>
      </c>
      <c r="CK178" s="351">
        <f>'Quarterly data'!CL208</f>
        <v>24967.303309999999</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33755.225630000001</v>
      </c>
      <c r="CE179" s="351">
        <f>'Quarterly data'!CF209</f>
        <v>34815.123099999997</v>
      </c>
      <c r="CF179" s="351">
        <f>'Quarterly data'!CG209</f>
        <v>37244.067999999999</v>
      </c>
      <c r="CG179" s="351">
        <f>'Quarterly data'!CH209</f>
        <v>36419.277099999999</v>
      </c>
      <c r="CH179" s="351">
        <f>'Quarterly data'!CI209</f>
        <v>32912.533659999994</v>
      </c>
      <c r="CI179" s="351">
        <f>'Quarterly data'!CJ209</f>
        <v>35194.966189999999</v>
      </c>
      <c r="CJ179" s="351">
        <f>'Quarterly data'!CK209</f>
        <v>36044.352930000001</v>
      </c>
      <c r="CK179" s="351">
        <f>'Quarterly data'!CL209</f>
        <v>35101.412969999998</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7432.7639999999992</v>
      </c>
      <c r="CE180" s="351">
        <f>'Quarterly data'!CF210</f>
        <v>16256.617</v>
      </c>
      <c r="CF180" s="351">
        <f>'Quarterly data'!CG210</f>
        <v>12798.714</v>
      </c>
      <c r="CG180" s="351">
        <f>'Quarterly data'!CH210</f>
        <v>10278.345949999999</v>
      </c>
      <c r="CH180" s="351">
        <f>'Quarterly data'!CI210</f>
        <v>6767.3059999999996</v>
      </c>
      <c r="CI180" s="351">
        <f>'Quarterly data'!CJ210</f>
        <v>7329.3032199999998</v>
      </c>
      <c r="CJ180" s="351">
        <f>'Quarterly data'!CK210</f>
        <v>10221.68599</v>
      </c>
      <c r="CK180" s="351">
        <f>'Quarterly data'!CL210</f>
        <v>7447.1459999999997</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56.258914524839852</v>
      </c>
      <c r="CE181" s="351">
        <f>'Quarterly data'!CF211</f>
        <v>78.069535225290423</v>
      </c>
      <c r="CF181" s="351">
        <f>'Quarterly data'!CG211</f>
        <v>56.411547091849172</v>
      </c>
      <c r="CG181" s="351">
        <f>'Quarterly data'!CH211</f>
        <v>61.352719208179536</v>
      </c>
      <c r="CH181" s="351">
        <f>'Quarterly data'!CI211</f>
        <v>58.953704876056733</v>
      </c>
      <c r="CI181" s="351">
        <f>'Quarterly data'!CJ211</f>
        <v>65.856936204528807</v>
      </c>
      <c r="CJ181" s="351">
        <f>'Quarterly data'!CK211</f>
        <v>76.526643470812644</v>
      </c>
      <c r="CK181" s="351">
        <f>'Quarterly data'!CL211</f>
        <v>81.581744330355505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108686.33815</v>
      </c>
      <c r="CE182" s="351">
        <f>'Quarterly data'!CF212</f>
        <v>141725.39104999998</v>
      </c>
      <c r="CF182" s="351">
        <f>'Quarterly data'!CG212</f>
        <v>137705.17171</v>
      </c>
      <c r="CG182" s="351">
        <f>'Quarterly data'!CH212</f>
        <v>138053.35761999997</v>
      </c>
      <c r="CH182" s="351">
        <f>'Quarterly data'!CI212</f>
        <v>147846.28941999996</v>
      </c>
      <c r="CI182" s="351">
        <f>'Quarterly data'!CJ212</f>
        <v>126491.80995999998</v>
      </c>
      <c r="CJ182" s="351">
        <f>'Quarterly data'!CK212</f>
        <v>159003.79365000001</v>
      </c>
      <c r="CK182" s="351">
        <f>'Quarterly data'!CL212</f>
        <v>173625.54898000002</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115.26833088975175</v>
      </c>
      <c r="CE183" s="351">
        <f>'Quarterly data'!CF213</f>
        <v>101.41594983715652</v>
      </c>
      <c r="CF183" s="351">
        <f>'Quarterly data'!CG213</f>
        <v>113.09654968084047</v>
      </c>
      <c r="CG183" s="351">
        <f>'Quarterly data'!CH213</f>
        <v>112.25967953738414</v>
      </c>
      <c r="CH183" s="351">
        <f>'Quarterly data'!CI213</f>
        <v>115.85180403742937</v>
      </c>
      <c r="CI183" s="351">
        <f>'Quarterly data'!CJ213</f>
        <v>116.24807412781908</v>
      </c>
      <c r="CJ183" s="351">
        <f>'Quarterly data'!CK213</f>
        <v>120.87565566846311</v>
      </c>
      <c r="CK183" s="351">
        <f>'Quarterly data'!CL213</f>
        <v>87.125350157687507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41513.130090000006</v>
      </c>
      <c r="CE184" s="351">
        <f>'Quarterly data'!CF214</f>
        <v>40630.682559999994</v>
      </c>
      <c r="CF184" s="351">
        <f>'Quarterly data'!CG214</f>
        <v>43738.664549999987</v>
      </c>
      <c r="CG184" s="351">
        <f>'Quarterly data'!CH214</f>
        <v>43860.268010000007</v>
      </c>
      <c r="CH184" s="351">
        <f>'Quarterly data'!CI214</f>
        <v>39046.785879999996</v>
      </c>
      <c r="CI184" s="351">
        <f>'Quarterly data'!CJ214</f>
        <v>44527.821179999999</v>
      </c>
      <c r="CJ184" s="351">
        <f>'Quarterly data'!CK214</f>
        <v>39042.847849999991</v>
      </c>
      <c r="CK184" s="351">
        <f>'Quarterly data'!CL214</f>
        <v>33653.72004</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500"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96.739933541148162</v>
      </c>
      <c r="BK185" s="351">
        <f>'Quarterly data'!BL215</f>
        <v>96.739933541148162</v>
      </c>
      <c r="BL185" s="351">
        <f>'Quarterly data'!BM215</f>
        <v>96.739933541148162</v>
      </c>
      <c r="BM185" s="351">
        <f>'Quarterly data'!BN215</f>
        <v>96.739933541148162</v>
      </c>
      <c r="BN185" s="351">
        <f>'Quarterly data'!BO215</f>
        <v>118.54273104865797</v>
      </c>
      <c r="BO185" s="351">
        <f>'Quarterly data'!BP215</f>
        <v>118.54273104865797</v>
      </c>
      <c r="BP185" s="351">
        <f>'Quarterly data'!BQ215</f>
        <v>118.54273104865797</v>
      </c>
      <c r="BQ185" s="351">
        <f>'Quarterly data'!BR215</f>
        <v>118.54273104865797</v>
      </c>
      <c r="BR185" s="351">
        <f>'Quarterly data'!BS215</f>
        <v>129.13081580450114</v>
      </c>
      <c r="BS185" s="351">
        <f>'Quarterly data'!BT215</f>
        <v>129.13081580450114</v>
      </c>
      <c r="BT185" s="351">
        <f>'Quarterly data'!BU215</f>
        <v>129.13081580450114</v>
      </c>
      <c r="BU185" s="351">
        <f>'Quarterly data'!BV215</f>
        <v>129.13081580450114</v>
      </c>
      <c r="BV185" s="351">
        <f>'Quarterly data'!BW215</f>
        <v>144.60496602289021</v>
      </c>
      <c r="BW185" s="351">
        <f>'Quarterly data'!BX215</f>
        <v>144.60496602289021</v>
      </c>
      <c r="BX185" s="351">
        <f>'Quarterly data'!BY215</f>
        <v>144.60496602289021</v>
      </c>
      <c r="BY185" s="351">
        <f>'Quarterly data'!BZ215</f>
        <v>144.60496602289021</v>
      </c>
      <c r="BZ185" s="351">
        <f>'Quarterly data'!CA215</f>
        <v>147.32031010999793</v>
      </c>
      <c r="CA185" s="351">
        <f>'Quarterly data'!CB215</f>
        <v>147.32031010999793</v>
      </c>
      <c r="CB185" s="351">
        <f>'Quarterly data'!CC215</f>
        <v>147.32031010999793</v>
      </c>
      <c r="CC185" s="351">
        <f>'Quarterly data'!CD215</f>
        <v>147.32031010999793</v>
      </c>
      <c r="CD185" s="351">
        <f>'Quarterly data'!CE215</f>
        <v>191.74507461255951</v>
      </c>
      <c r="CE185" s="351">
        <f>'Quarterly data'!CF215</f>
        <v>191.74507461255951</v>
      </c>
      <c r="CF185" s="351">
        <f>'Quarterly data'!CG215</f>
        <v>191.74507461255951</v>
      </c>
      <c r="CG185" s="351">
        <f>'Quarterly data'!CH215</f>
        <v>191.74507461255951</v>
      </c>
      <c r="CH185" s="351">
        <f>'Quarterly data'!CI215</f>
        <v>197.50875498785621</v>
      </c>
      <c r="CI185" s="351">
        <f>'Quarterly data'!CJ215</f>
        <v>197.50875498785621</v>
      </c>
      <c r="CJ185" s="351">
        <f>'Quarterly data'!CK215</f>
        <v>197.50875498785621</v>
      </c>
      <c r="CK185" s="351">
        <f>'Quarterly data'!CL215</f>
        <v>197.50875498785621</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501" t="s">
        <v>871</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25.877119145097794</v>
      </c>
      <c r="CE186" s="351">
        <f>'Quarterly data'!CF216</f>
        <v>25.877119145097794</v>
      </c>
      <c r="CF186" s="351">
        <f>'Quarterly data'!CG216</f>
        <v>25.877119145097794</v>
      </c>
      <c r="CG186" s="351">
        <f>'Quarterly data'!CH216</f>
        <v>25.877119145097794</v>
      </c>
      <c r="CH186" s="351">
        <f>'Quarterly data'!CI216</f>
        <v>24.60510358441676</v>
      </c>
      <c r="CI186" s="351">
        <f>'Quarterly data'!CJ216</f>
        <v>24.60510358441676</v>
      </c>
      <c r="CJ186" s="351">
        <f>'Quarterly data'!CK216</f>
        <v>24.60510358441676</v>
      </c>
      <c r="CK186" s="351">
        <f>'Quarterly data'!CL216</f>
        <v>24.60510358441676</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502" t="s">
        <v>872</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503" t="s">
        <v>873</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38.968802624464054</v>
      </c>
      <c r="BK188" s="351">
        <f>'Quarterly data'!BL218</f>
        <v>38.968802624464054</v>
      </c>
      <c r="BL188" s="351">
        <f>'Quarterly data'!BM218</f>
        <v>38.968802624464054</v>
      </c>
      <c r="BM188" s="351">
        <f>'Quarterly data'!BN218</f>
        <v>38.968802624464054</v>
      </c>
      <c r="BN188" s="351">
        <f>'Quarterly data'!BO218</f>
        <v>42.913062739596612</v>
      </c>
      <c r="BO188" s="351">
        <f>'Quarterly data'!BP218</f>
        <v>42.913062739596612</v>
      </c>
      <c r="BP188" s="351">
        <f>'Quarterly data'!BQ218</f>
        <v>42.913062739596612</v>
      </c>
      <c r="BQ188" s="351">
        <f>'Quarterly data'!BR218</f>
        <v>42.913062739596612</v>
      </c>
      <c r="BR188" s="351">
        <f>'Quarterly data'!BS218</f>
        <v>43.706655213329569</v>
      </c>
      <c r="BS188" s="351">
        <f>'Quarterly data'!BT218</f>
        <v>43.706655213329569</v>
      </c>
      <c r="BT188" s="351">
        <f>'Quarterly data'!BU218</f>
        <v>43.706655213329569</v>
      </c>
      <c r="BU188" s="351">
        <f>'Quarterly data'!BV218</f>
        <v>43.706655213329569</v>
      </c>
      <c r="BV188" s="351">
        <f>'Quarterly data'!BW218</f>
        <v>52.394371431345199</v>
      </c>
      <c r="BW188" s="351">
        <f>'Quarterly data'!BX218</f>
        <v>52.394371431345199</v>
      </c>
      <c r="BX188" s="351">
        <f>'Quarterly data'!BY218</f>
        <v>52.394371431345199</v>
      </c>
      <c r="BY188" s="351">
        <f>'Quarterly data'!BZ218</f>
        <v>52.394371431345199</v>
      </c>
      <c r="BZ188" s="351">
        <f>'Quarterly data'!CA218</f>
        <v>51.875685279118834</v>
      </c>
      <c r="CA188" s="351">
        <f>'Quarterly data'!CB218</f>
        <v>51.875685279118834</v>
      </c>
      <c r="CB188" s="351">
        <f>'Quarterly data'!CC218</f>
        <v>51.875685279118834</v>
      </c>
      <c r="CC188" s="351">
        <f>'Quarterly data'!CD218</f>
        <v>51.875685279118834</v>
      </c>
      <c r="CD188" s="351">
        <f>'Quarterly data'!CE218</f>
        <v>81.219303390006345</v>
      </c>
      <c r="CE188" s="351">
        <f>'Quarterly data'!CF218</f>
        <v>81.219303390006345</v>
      </c>
      <c r="CF188" s="351">
        <f>'Quarterly data'!CG218</f>
        <v>81.219303390006345</v>
      </c>
      <c r="CG188" s="351">
        <f>'Quarterly data'!CH218</f>
        <v>81.219303390006345</v>
      </c>
      <c r="CH188" s="351">
        <f>'Quarterly data'!CI218</f>
        <v>82.121036096170741</v>
      </c>
      <c r="CI188" s="351">
        <f>'Quarterly data'!CJ218</f>
        <v>82.121036096170741</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500"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139.14360938455613</v>
      </c>
      <c r="BK189" s="351">
        <f>'Quarterly data'!BL219</f>
        <v>139.14360938455613</v>
      </c>
      <c r="BL189" s="351">
        <f>'Quarterly data'!BM219</f>
        <v>139.14360938455613</v>
      </c>
      <c r="BM189" s="351">
        <f>'Quarterly data'!BN219</f>
        <v>139.14360938455613</v>
      </c>
      <c r="BN189" s="351">
        <f>'Quarterly data'!BO219</f>
        <v>148.89887503993842</v>
      </c>
      <c r="BO189" s="351">
        <f>'Quarterly data'!BP219</f>
        <v>148.89887503993842</v>
      </c>
      <c r="BP189" s="351">
        <f>'Quarterly data'!BQ219</f>
        <v>148.89887503993842</v>
      </c>
      <c r="BQ189" s="351">
        <f>'Quarterly data'!BR219</f>
        <v>148.89887503993842</v>
      </c>
      <c r="BR189" s="351">
        <f>'Quarterly data'!BS219</f>
        <v>126.32971134231525</v>
      </c>
      <c r="BS189" s="351">
        <f>'Quarterly data'!BT219</f>
        <v>126.32971134231525</v>
      </c>
      <c r="BT189" s="351">
        <f>'Quarterly data'!BU219</f>
        <v>126.32971134231525</v>
      </c>
      <c r="BU189" s="351">
        <f>'Quarterly data'!BV219</f>
        <v>126.32971134231525</v>
      </c>
      <c r="BV189" s="351">
        <f>'Quarterly data'!BW219</f>
        <v>148.37262948859296</v>
      </c>
      <c r="BW189" s="351">
        <f>'Quarterly data'!BX219</f>
        <v>148.37262948859296</v>
      </c>
      <c r="BX189" s="351">
        <f>'Quarterly data'!BY219</f>
        <v>148.37262948859296</v>
      </c>
      <c r="BY189" s="351">
        <f>'Quarterly data'!BZ219</f>
        <v>148.37262948859296</v>
      </c>
      <c r="BZ189" s="351">
        <f>'Quarterly data'!CA219</f>
        <v>163.9424523257513</v>
      </c>
      <c r="CA189" s="351">
        <f>'Quarterly data'!CB219</f>
        <v>163.9424523257513</v>
      </c>
      <c r="CB189" s="351">
        <f>'Quarterly data'!CC219</f>
        <v>163.9424523257513</v>
      </c>
      <c r="CC189" s="351">
        <f>'Quarterly data'!CD219</f>
        <v>163.9424523257513</v>
      </c>
      <c r="CD189" s="351">
        <f>'Quarterly data'!CE219</f>
        <v>255.02188641873516</v>
      </c>
      <c r="CE189" s="351">
        <f>'Quarterly data'!CF219</f>
        <v>255.02188641873516</v>
      </c>
      <c r="CF189" s="351">
        <f>'Quarterly data'!CG219</f>
        <v>255.02188641873516</v>
      </c>
      <c r="CG189" s="351">
        <f>'Quarterly data'!CH219</f>
        <v>255.02188641873516</v>
      </c>
      <c r="CH189" s="351">
        <f>'Quarterly data'!CI219</f>
        <v>258.87276361527535</v>
      </c>
      <c r="CI189" s="351">
        <f>'Quarterly data'!CJ219</f>
        <v>258.87276361527535</v>
      </c>
      <c r="CJ189" s="351">
        <f>'Quarterly data'!CK219</f>
        <v>258.87276361527535</v>
      </c>
      <c r="CK189" s="351">
        <f>'Quarterly data'!CL219</f>
        <v>258.87276361527535</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501"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101.43555934794202</v>
      </c>
      <c r="BO190" s="351">
        <f>'Quarterly data'!BP220</f>
        <v>101.43555934794202</v>
      </c>
      <c r="BP190" s="351">
        <f>'Quarterly data'!BQ220</f>
        <v>101.43555934794202</v>
      </c>
      <c r="BQ190" s="351">
        <f>'Quarterly data'!BR220</f>
        <v>101.43555934794202</v>
      </c>
      <c r="BR190" s="351">
        <f>'Quarterly data'!BS220</f>
        <v>81.233744386287228</v>
      </c>
      <c r="BS190" s="351">
        <f>'Quarterly data'!BT220</f>
        <v>81.233744386287228</v>
      </c>
      <c r="BT190" s="351">
        <f>'Quarterly data'!BU220</f>
        <v>81.233744386287228</v>
      </c>
      <c r="BU190" s="351">
        <f>'Quarterly data'!BV220</f>
        <v>81.233744386287228</v>
      </c>
      <c r="BV190" s="351">
        <f>'Quarterly data'!BW220</f>
        <v>96.111144756333545</v>
      </c>
      <c r="BW190" s="351">
        <f>'Quarterly data'!BX220</f>
        <v>96.111144756333545</v>
      </c>
      <c r="BX190" s="351">
        <f>'Quarterly data'!BY220</f>
        <v>96.111144756333545</v>
      </c>
      <c r="BY190" s="351">
        <f>'Quarterly data'!BZ220</f>
        <v>96.111144756333545</v>
      </c>
      <c r="BZ190" s="351">
        <f>'Quarterly data'!CA220</f>
        <v>102.394137636078</v>
      </c>
      <c r="CA190" s="351">
        <f>'Quarterly data'!CB220</f>
        <v>102.394137636078</v>
      </c>
      <c r="CB190" s="351">
        <f>'Quarterly data'!CC220</f>
        <v>102.394137636078</v>
      </c>
      <c r="CC190" s="351">
        <f>'Quarterly data'!CD220</f>
        <v>102.394137636078</v>
      </c>
      <c r="CD190" s="351">
        <f>'Quarterly data'!CE220</f>
        <v>110.03307953338434</v>
      </c>
      <c r="CE190" s="351">
        <f>'Quarterly data'!CF220</f>
        <v>110.03307953338434</v>
      </c>
      <c r="CF190" s="351">
        <f>'Quarterly data'!CG220</f>
        <v>110.03307953338434</v>
      </c>
      <c r="CG190" s="351">
        <f>'Quarterly data'!CH220</f>
        <v>110.03307953338434</v>
      </c>
      <c r="CH190" s="351">
        <f>'Quarterly data'!CI220</f>
        <v>110.92177366493223</v>
      </c>
      <c r="CI190" s="351">
        <f>'Quarterly data'!CJ220</f>
        <v>110.92177366493223</v>
      </c>
      <c r="CJ190" s="351">
        <f>'Quarterly data'!CK220</f>
        <v>110.92177366493223</v>
      </c>
      <c r="CK190" s="351">
        <f>'Quarterly data'!CL220</f>
        <v>110.92177366493223</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502"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503"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32.191155644916201</v>
      </c>
      <c r="BK192" s="351">
        <f>'Quarterly data'!BL222</f>
        <v>32.191155644916201</v>
      </c>
      <c r="BL192" s="351">
        <f>'Quarterly data'!BM222</f>
        <v>32.191155644916201</v>
      </c>
      <c r="BM192" s="351">
        <f>'Quarterly data'!BN222</f>
        <v>32.191155644916201</v>
      </c>
      <c r="BN192" s="351">
        <f>'Quarterly data'!BO222</f>
        <v>25.165815691996407</v>
      </c>
      <c r="BO192" s="351">
        <f>'Quarterly data'!BP222</f>
        <v>25.165815691996407</v>
      </c>
      <c r="BP192" s="351">
        <f>'Quarterly data'!BQ222</f>
        <v>25.165815691996407</v>
      </c>
      <c r="BQ192" s="351">
        <f>'Quarterly data'!BR222</f>
        <v>25.165815691996407</v>
      </c>
      <c r="BR192" s="351">
        <f>'Quarterly data'!BS222</f>
        <v>25.452707792796808</v>
      </c>
      <c r="BS192" s="351">
        <f>'Quarterly data'!BT222</f>
        <v>25.452707792796808</v>
      </c>
      <c r="BT192" s="351">
        <f>'Quarterly data'!BU222</f>
        <v>25.452707792796808</v>
      </c>
      <c r="BU192" s="351">
        <f>'Quarterly data'!BV222</f>
        <v>25.452707792796808</v>
      </c>
      <c r="BV192" s="351">
        <f>'Quarterly data'!BW222</f>
        <v>32.495617206756258</v>
      </c>
      <c r="BW192" s="351">
        <f>'Quarterly data'!BX222</f>
        <v>32.495617206756258</v>
      </c>
      <c r="BX192" s="351">
        <f>'Quarterly data'!BY222</f>
        <v>32.495617206756258</v>
      </c>
      <c r="BY192" s="351">
        <f>'Quarterly data'!BZ222</f>
        <v>32.495617206756258</v>
      </c>
      <c r="BZ192" s="351">
        <f>'Quarterly data'!CA222</f>
        <v>40.591933195677647</v>
      </c>
      <c r="CA192" s="351">
        <f>'Quarterly data'!CB222</f>
        <v>40.591933195677647</v>
      </c>
      <c r="CB192" s="351">
        <f>'Quarterly data'!CC222</f>
        <v>40.591933195677647</v>
      </c>
      <c r="CC192" s="351">
        <f>'Quarterly data'!CD222</f>
        <v>40.591933195677647</v>
      </c>
      <c r="CD192" s="351">
        <f>'Quarterly data'!CE222</f>
        <v>64.709060085970236</v>
      </c>
      <c r="CE192" s="351">
        <f>'Quarterly data'!CF222</f>
        <v>64.709060085970236</v>
      </c>
      <c r="CF192" s="351">
        <f>'Quarterly data'!CG222</f>
        <v>64.709060085970236</v>
      </c>
      <c r="CG192" s="351">
        <f>'Quarterly data'!CH222</f>
        <v>64.709060085970236</v>
      </c>
      <c r="CH192" s="351">
        <f>'Quarterly data'!CI222</f>
        <v>61.486121043593911</v>
      </c>
      <c r="CI192" s="351">
        <f>'Quarterly data'!CJ222</f>
        <v>61.486121043593911</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500"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-12.816481806734849</v>
      </c>
      <c r="BK193" s="351">
        <f>'Quarterly data'!BL223</f>
        <v>-12.816481806734849</v>
      </c>
      <c r="BL193" s="351">
        <f>'Quarterly data'!BM223</f>
        <v>-12.816481806734849</v>
      </c>
      <c r="BM193" s="351">
        <f>'Quarterly data'!BN223</f>
        <v>-12.816481806734849</v>
      </c>
      <c r="BN193" s="351">
        <f>'Quarterly data'!BO223</f>
        <v>-14.304600013267919</v>
      </c>
      <c r="BO193" s="351">
        <f>'Quarterly data'!BP223</f>
        <v>-14.304600013267919</v>
      </c>
      <c r="BP193" s="351">
        <f>'Quarterly data'!BQ223</f>
        <v>-14.304600013267919</v>
      </c>
      <c r="BQ193" s="351">
        <f>'Quarterly data'!BR223</f>
        <v>-14.304600013267919</v>
      </c>
      <c r="BR193" s="351">
        <f>'Quarterly data'!BS223</f>
        <v>-25.6736561043069</v>
      </c>
      <c r="BS193" s="351">
        <f>'Quarterly data'!BT223</f>
        <v>-25.6736561043069</v>
      </c>
      <c r="BT193" s="351">
        <f>'Quarterly data'!BU223</f>
        <v>-25.6736561043069</v>
      </c>
      <c r="BU193" s="351">
        <f>'Quarterly data'!BV223</f>
        <v>-25.6736561043069</v>
      </c>
      <c r="BV193" s="351">
        <f>'Quarterly data'!BW223</f>
        <v>-32.946636800052495</v>
      </c>
      <c r="BW193" s="351">
        <f>'Quarterly data'!BX223</f>
        <v>-32.946636800052495</v>
      </c>
      <c r="BX193" s="351">
        <f>'Quarterly data'!BY223</f>
        <v>-32.946636800052495</v>
      </c>
      <c r="BY193" s="351">
        <f>'Quarterly data'!BZ223</f>
        <v>-32.946636800052495</v>
      </c>
      <c r="BZ193" s="351">
        <f>'Quarterly data'!CA223</f>
        <v>-47.191734365620825</v>
      </c>
      <c r="CA193" s="351">
        <f>'Quarterly data'!CB223</f>
        <v>-47.191734365620825</v>
      </c>
      <c r="CB193" s="351">
        <f>'Quarterly data'!CC223</f>
        <v>-47.191734365620825</v>
      </c>
      <c r="CC193" s="351">
        <f>'Quarterly data'!CD223</f>
        <v>-47.191734365620825</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503"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-8.6631081855117795</v>
      </c>
      <c r="BK194" s="351">
        <f>'Quarterly data'!BL224</f>
        <v>-8.6631081855117795</v>
      </c>
      <c r="BL194" s="351">
        <f>'Quarterly data'!BM224</f>
        <v>-8.6631081855117795</v>
      </c>
      <c r="BM194" s="351">
        <f>'Quarterly data'!BN224</f>
        <v>-8.6631081855117795</v>
      </c>
      <c r="BN194" s="351">
        <f>'Quarterly data'!BO224</f>
        <v>-9.6657556690516291</v>
      </c>
      <c r="BO194" s="351">
        <f>'Quarterly data'!BP224</f>
        <v>-9.6657556690516291</v>
      </c>
      <c r="BP194" s="351">
        <f>'Quarterly data'!BQ224</f>
        <v>-9.6657556690516291</v>
      </c>
      <c r="BQ194" s="351">
        <f>'Quarterly data'!BR224</f>
        <v>-9.6657556690516291</v>
      </c>
      <c r="BR194" s="351">
        <f>'Quarterly data'!BS224</f>
        <v>-10.763637298071604</v>
      </c>
      <c r="BS194" s="351">
        <f>'Quarterly data'!BT224</f>
        <v>-10.763637298071604</v>
      </c>
      <c r="BT194" s="351">
        <f>'Quarterly data'!BU224</f>
        <v>-10.763637298071604</v>
      </c>
      <c r="BU194" s="351">
        <f>'Quarterly data'!BV224</f>
        <v>-10.763637298071604</v>
      </c>
      <c r="BV194" s="351">
        <f>'Quarterly data'!BW224</f>
        <v>-14.584278739144827</v>
      </c>
      <c r="BW194" s="351">
        <f>'Quarterly data'!BX224</f>
        <v>-14.584278739144827</v>
      </c>
      <c r="BX194" s="351">
        <f>'Quarterly data'!BY224</f>
        <v>-14.584278739144827</v>
      </c>
      <c r="BY194" s="351">
        <f>'Quarterly data'!BZ224</f>
        <v>-14.584278739144827</v>
      </c>
      <c r="BZ194" s="351">
        <f>'Quarterly data'!CA224</f>
        <v>-15.511486156820551</v>
      </c>
      <c r="CA194" s="351">
        <f>'Quarterly data'!CB224</f>
        <v>-15.511486156820551</v>
      </c>
      <c r="CB194" s="351">
        <f>'Quarterly data'!CC224</f>
        <v>-15.511486156820551</v>
      </c>
      <c r="CC194" s="351">
        <f>'Quarterly data'!CD224</f>
        <v>-15.511486156820551</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503"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-4.1533736212230696</v>
      </c>
      <c r="BK195" s="351">
        <f>'Quarterly data'!BL225</f>
        <v>-4.1533736212230696</v>
      </c>
      <c r="BL195" s="351">
        <f>'Quarterly data'!BM225</f>
        <v>-4.1533736212230696</v>
      </c>
      <c r="BM195" s="351">
        <f>'Quarterly data'!BN225</f>
        <v>-4.1533736212230696</v>
      </c>
      <c r="BN195" s="351">
        <f>'Quarterly data'!BO225</f>
        <v>-4.6388443442162917</v>
      </c>
      <c r="BO195" s="351">
        <f>'Quarterly data'!BP225</f>
        <v>-4.6388443442162917</v>
      </c>
      <c r="BP195" s="351">
        <f>'Quarterly data'!BQ225</f>
        <v>-4.6388443442162917</v>
      </c>
      <c r="BQ195" s="351">
        <f>'Quarterly data'!BR225</f>
        <v>-4.6388443442162917</v>
      </c>
      <c r="BR195" s="351">
        <f>'Quarterly data'!BS225</f>
        <v>-14.910018806235298</v>
      </c>
      <c r="BS195" s="351">
        <f>'Quarterly data'!BT225</f>
        <v>-14.910018806235298</v>
      </c>
      <c r="BT195" s="351">
        <f>'Quarterly data'!BU225</f>
        <v>-14.910018806235298</v>
      </c>
      <c r="BU195" s="351">
        <f>'Quarterly data'!BV225</f>
        <v>-14.910018806235298</v>
      </c>
      <c r="BV195" s="351">
        <f>'Quarterly data'!BW225</f>
        <v>-18.362358060907674</v>
      </c>
      <c r="BW195" s="351">
        <f>'Quarterly data'!BX225</f>
        <v>-18.362358060907674</v>
      </c>
      <c r="BX195" s="351">
        <f>'Quarterly data'!BY225</f>
        <v>-18.362358060907674</v>
      </c>
      <c r="BY195" s="351">
        <f>'Quarterly data'!BZ225</f>
        <v>-18.362358060907674</v>
      </c>
      <c r="BZ195" s="351">
        <f>'Quarterly data'!CA225</f>
        <v>-31.680248208800268</v>
      </c>
      <c r="CA195" s="351">
        <f>'Quarterly data'!CB225</f>
        <v>-31.680248208800268</v>
      </c>
      <c r="CB195" s="351">
        <f>'Quarterly data'!CC225</f>
        <v>-31.680248208800268</v>
      </c>
      <c r="CC195" s="351">
        <f>'Quarterly data'!CD225</f>
        <v>-31.680248208800268</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503" t="s">
        <v>874</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500"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45.865000000000002</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122.51932702873506</v>
      </c>
      <c r="BK198" s="351">
        <f>'Quarterly data'!BL228</f>
        <v>122.51932702873506</v>
      </c>
      <c r="BL198" s="351">
        <f>'Quarterly data'!BM228</f>
        <v>122.51932702873506</v>
      </c>
      <c r="BM198" s="351">
        <f>'Quarterly data'!BN228</f>
        <v>122.51932702873506</v>
      </c>
      <c r="BN198" s="351">
        <f>'Quarterly data'!BO228</f>
        <v>166.13293173243645</v>
      </c>
      <c r="BO198" s="351">
        <f>'Quarterly data'!BP228</f>
        <v>166.13293173243645</v>
      </c>
      <c r="BP198" s="351">
        <f>'Quarterly data'!BQ228</f>
        <v>166.13293173243645</v>
      </c>
      <c r="BQ198" s="351">
        <f>'Quarterly data'!BR228</f>
        <v>166.13293173243645</v>
      </c>
      <c r="BR198" s="351">
        <f>'Quarterly data'!BS228</f>
        <v>112.28299496765553</v>
      </c>
      <c r="BS198" s="351">
        <f>'Quarterly data'!BT228</f>
        <v>112.28299496765553</v>
      </c>
      <c r="BT198" s="351">
        <f>'Quarterly data'!BU228</f>
        <v>112.28299496765553</v>
      </c>
      <c r="BU198" s="351">
        <f>'Quarterly data'!BV228</f>
        <v>112.28299496765553</v>
      </c>
      <c r="BV198" s="351">
        <f>'Quarterly data'!BW228</f>
        <v>139.8966797076562</v>
      </c>
      <c r="BW198" s="351">
        <f>'Quarterly data'!BX228</f>
        <v>139.8966797076562</v>
      </c>
      <c r="BX198" s="351">
        <f>'Quarterly data'!BY228</f>
        <v>139.8966797076562</v>
      </c>
      <c r="BY198" s="351">
        <f>'Quarterly data'!BZ228</f>
        <v>139.8966797076562</v>
      </c>
      <c r="BZ198" s="351">
        <f>'Quarterly data'!CA228</f>
        <v>99.53648730556074</v>
      </c>
      <c r="CA198" s="351">
        <f>'Quarterly data'!CB228</f>
        <v>99.53648730556074</v>
      </c>
      <c r="CB198" s="351">
        <f>'Quarterly data'!CC228</f>
        <v>99.53648730556074</v>
      </c>
      <c r="CC198" s="351">
        <f>'Quarterly data'!CD228</f>
        <v>99.53648730556074</v>
      </c>
      <c r="CD198" s="351">
        <f>'Quarterly data'!CE228</f>
        <v>92.608775152244817</v>
      </c>
      <c r="CE198" s="351">
        <f>'Quarterly data'!CF228</f>
        <v>92.608775152244817</v>
      </c>
      <c r="CF198" s="351">
        <f>'Quarterly data'!CG228</f>
        <v>92.608775152244817</v>
      </c>
      <c r="CG198" s="351">
        <f>'Quarterly data'!CH228</f>
        <v>92.608775152244817</v>
      </c>
      <c r="CH198" s="351">
        <f>'Quarterly data'!CI228</f>
        <v>85.977512971247705</v>
      </c>
      <c r="CI198" s="351">
        <f>'Quarterly data'!CJ228</f>
        <v>85.977512971247705</v>
      </c>
      <c r="CJ198" s="351">
        <f>'Quarterly data'!CK228</f>
        <v>85.977512971247705</v>
      </c>
      <c r="CK198" s="351">
        <f>'Quarterly data'!CL228</f>
        <v>85.977512971247705</v>
      </c>
      <c r="CL198" s="351">
        <f>'Quarterly data'!CM228</f>
        <v>59.096737881252089</v>
      </c>
      <c r="CM198" s="351">
        <f>'Quarterly data'!CN228</f>
        <v>103.60252645961103</v>
      </c>
      <c r="CN198" s="351">
        <f>'Quarterly data'!CO228</f>
        <v>92.688529020459356</v>
      </c>
      <c r="CO198" s="351">
        <f>'Quarterly data'!CP228</f>
        <v>106.35848675042735</v>
      </c>
      <c r="CP198" s="351">
        <f>'Quarterly data'!CQ228</f>
        <v>82.280879768286738</v>
      </c>
      <c r="CQ198" s="351">
        <f>'Quarterly data'!CR228</f>
        <v>72.645717719592568</v>
      </c>
      <c r="CR198" s="351">
        <f>'Quarterly data'!CS228</f>
        <v>102.72475567017932</v>
      </c>
      <c r="CS198" s="351">
        <f>'Quarterly data'!CT228</f>
        <v>98.814333567103247</v>
      </c>
      <c r="CT198" s="351">
        <f>'Quarterly data'!CU228</f>
        <v>72.949489814761179</v>
      </c>
      <c r="CU198" s="351">
        <f>'Quarterly data'!CV228</f>
        <v>35.612175418931798</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875</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4.8375000000000004</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22.669626047588025</v>
      </c>
      <c r="BK199" s="351">
        <f>'Quarterly data'!BL229</f>
        <v>22.669626047588025</v>
      </c>
      <c r="BL199" s="351">
        <f>'Quarterly data'!BM229</f>
        <v>22.669626047588025</v>
      </c>
      <c r="BM199" s="351">
        <f>'Quarterly data'!BN229</f>
        <v>22.669626047588025</v>
      </c>
      <c r="BN199" s="351">
        <f>'Quarterly data'!BO229</f>
        <v>33.328540484553884</v>
      </c>
      <c r="BO199" s="351">
        <f>'Quarterly data'!BP229</f>
        <v>33.328540484553884</v>
      </c>
      <c r="BP199" s="351">
        <f>'Quarterly data'!BQ229</f>
        <v>33.328540484553884</v>
      </c>
      <c r="BQ199" s="351">
        <f>'Quarterly data'!BR229</f>
        <v>33.328540484553884</v>
      </c>
      <c r="BR199" s="351">
        <f>'Quarterly data'!BS229</f>
        <v>45.738600466242872</v>
      </c>
      <c r="BS199" s="351">
        <f>'Quarterly data'!BT229</f>
        <v>45.738600466242872</v>
      </c>
      <c r="BT199" s="351">
        <f>'Quarterly data'!BU229</f>
        <v>45.738600466242872</v>
      </c>
      <c r="BU199" s="351">
        <f>'Quarterly data'!BV229</f>
        <v>45.738600466242872</v>
      </c>
      <c r="BV199" s="351">
        <f>'Quarterly data'!BW229</f>
        <v>45.346549289791376</v>
      </c>
      <c r="BW199" s="351">
        <f>'Quarterly data'!BX229</f>
        <v>45.346549289791376</v>
      </c>
      <c r="BX199" s="351">
        <f>'Quarterly data'!BY229</f>
        <v>45.346549289791376</v>
      </c>
      <c r="BY199" s="351">
        <f>'Quarterly data'!BZ229</f>
        <v>45.346549289791376</v>
      </c>
      <c r="BZ199" s="351">
        <f>'Quarterly data'!CA229</f>
        <v>44.972889769658195</v>
      </c>
      <c r="CA199" s="351">
        <f>'Quarterly data'!CB229</f>
        <v>44.972889769658195</v>
      </c>
      <c r="CB199" s="351">
        <f>'Quarterly data'!CC229</f>
        <v>44.972889769658195</v>
      </c>
      <c r="CC199" s="351">
        <f>'Quarterly data'!CD229</f>
        <v>44.972889769658195</v>
      </c>
      <c r="CD199" s="351">
        <f>'Quarterly data'!CE229</f>
        <v>41.480609762686555</v>
      </c>
      <c r="CE199" s="351">
        <f>'Quarterly data'!CF229</f>
        <v>41.480609762686555</v>
      </c>
      <c r="CF199" s="351">
        <f>'Quarterly data'!CG229</f>
        <v>41.480609762686555</v>
      </c>
      <c r="CG199" s="351">
        <f>'Quarterly data'!CH229</f>
        <v>41.480609762686555</v>
      </c>
      <c r="CH199" s="351">
        <f>'Quarterly data'!CI229</f>
        <v>45.078375102780527</v>
      </c>
      <c r="CI199" s="351">
        <f>'Quarterly data'!CJ229</f>
        <v>45.078375102780527</v>
      </c>
      <c r="CJ199" s="351">
        <f>'Quarterly data'!CK229</f>
        <v>45.078375102780527</v>
      </c>
      <c r="CK199" s="351">
        <f>'Quarterly data'!CL229</f>
        <v>45.078375102780527</v>
      </c>
      <c r="CL199" s="351">
        <f>'Quarterly data'!CM229</f>
        <v>51.682746135730639</v>
      </c>
      <c r="CM199" s="351">
        <f>'Quarterly data'!CN229</f>
        <v>52.370697586920642</v>
      </c>
      <c r="CN199" s="351">
        <f>'Quarterly data'!CO229</f>
        <v>55.74845135866213</v>
      </c>
      <c r="CO199" s="351">
        <f>'Quarterly data'!CP229</f>
        <v>60.91978757135692</v>
      </c>
      <c r="CP199" s="351">
        <f>'Quarterly data'!CQ229</f>
        <v>70.991046765734666</v>
      </c>
      <c r="CQ199" s="351">
        <f>'Quarterly data'!CR229</f>
        <v>72.209074829334554</v>
      </c>
      <c r="CR199" s="351">
        <f>'Quarterly data'!CS229</f>
        <v>77.081770371228799</v>
      </c>
      <c r="CS199" s="351">
        <f>'Quarterly data'!CT229</f>
        <v>90.782880158635763</v>
      </c>
      <c r="CT199" s="351">
        <f>'Quarterly data'!CU229</f>
        <v>80.570878803932118</v>
      </c>
      <c r="CU199" s="351">
        <f>'Quarterly data'!CV229</f>
        <v>74.537407767662444</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876</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500"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877</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69.789659389394629</v>
      </c>
      <c r="BK203" s="351">
        <f>'Quarterly data'!BL233</f>
        <v>69.789659389394629</v>
      </c>
      <c r="BL203" s="351">
        <f>'Quarterly data'!BM233</f>
        <v>69.789659389394629</v>
      </c>
      <c r="BM203" s="351">
        <f>'Quarterly data'!BN233</f>
        <v>69.789659389394629</v>
      </c>
      <c r="BN203" s="351">
        <f>'Quarterly data'!BO233</f>
        <v>133.30408081372718</v>
      </c>
      <c r="BO203" s="351">
        <f>'Quarterly data'!BP233</f>
        <v>133.30408081372718</v>
      </c>
      <c r="BP203" s="351">
        <f>'Quarterly data'!BQ233</f>
        <v>133.30408081372718</v>
      </c>
      <c r="BQ203" s="351">
        <f>'Quarterly data'!BR233</f>
        <v>133.30408081372718</v>
      </c>
      <c r="BR203" s="351">
        <f>'Quarterly data'!BS233</f>
        <v>99.33694138420671</v>
      </c>
      <c r="BS203" s="351">
        <f>'Quarterly data'!BT233</f>
        <v>99.33694138420671</v>
      </c>
      <c r="BT203" s="351">
        <f>'Quarterly data'!BU233</f>
        <v>99.33694138420671</v>
      </c>
      <c r="BU203" s="351">
        <f>'Quarterly data'!BV233</f>
        <v>99.33694138420671</v>
      </c>
      <c r="BV203" s="351">
        <f>'Quarterly data'!BW233</f>
        <v>167.79672096926424</v>
      </c>
      <c r="BW203" s="351">
        <f>'Quarterly data'!BX233</f>
        <v>167.79672096926424</v>
      </c>
      <c r="BX203" s="351">
        <f>'Quarterly data'!BY233</f>
        <v>167.79672096926424</v>
      </c>
      <c r="BY203" s="351">
        <f>'Quarterly data'!BZ233</f>
        <v>167.79672096926424</v>
      </c>
      <c r="BZ203" s="351">
        <f>'Quarterly data'!CA233</f>
        <v>162.19612335963586</v>
      </c>
      <c r="CA203" s="351">
        <f>'Quarterly data'!CB233</f>
        <v>162.19612335963586</v>
      </c>
      <c r="CB203" s="351">
        <f>'Quarterly data'!CC233</f>
        <v>162.19612335963586</v>
      </c>
      <c r="CC203" s="351">
        <f>'Quarterly data'!CD233</f>
        <v>162.19612335963586</v>
      </c>
      <c r="CD203" s="351">
        <f>'Quarterly data'!CE233</f>
        <v>118.85969536143347</v>
      </c>
      <c r="CE203" s="351">
        <f>'Quarterly data'!CF233</f>
        <v>118.85969536143347</v>
      </c>
      <c r="CF203" s="351">
        <f>'Quarterly data'!CG233</f>
        <v>118.85969536143347</v>
      </c>
      <c r="CG203" s="351">
        <f>'Quarterly data'!CH233</f>
        <v>118.85969536143347</v>
      </c>
      <c r="CH203" s="351">
        <f>'Quarterly data'!CI233</f>
        <v>223.03219063845395</v>
      </c>
      <c r="CI203" s="351">
        <f>'Quarterly data'!CJ233</f>
        <v>223.03219063845395</v>
      </c>
      <c r="CJ203" s="351">
        <f>'Quarterly data'!CK233</f>
        <v>223.03219063845395</v>
      </c>
      <c r="CK203" s="351">
        <f>'Quarterly data'!CL233</f>
        <v>223.03219063845395</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168.3679222284994</v>
      </c>
      <c r="CU203" s="351">
        <f>'Quarterly data'!CV233</f>
        <v>286.57860051828106</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878</v>
      </c>
      <c r="B204" s="351">
        <f>'Quarterly data'!C238</f>
        <v>0</v>
      </c>
      <c r="C204" s="351">
        <f>'Quarterly data'!D238</f>
        <v>0</v>
      </c>
      <c r="D204" s="351">
        <f>'Quarterly data'!E238</f>
        <v>0</v>
      </c>
      <c r="E204" s="351">
        <f>'Quarterly data'!F238</f>
        <v>0</v>
      </c>
      <c r="F204" s="351">
        <f>'Quarterly data'!G238</f>
        <v>0</v>
      </c>
      <c r="G204" s="351">
        <f>'Quarterly data'!H238</f>
        <v>0</v>
      </c>
      <c r="H204" s="351">
        <f>'Quarterly data'!I238</f>
        <v>0</v>
      </c>
      <c r="I204" s="351">
        <f>'Quarterly data'!J238</f>
        <v>0</v>
      </c>
      <c r="J204" s="351">
        <f>'Quarterly data'!K238</f>
        <v>0</v>
      </c>
      <c r="K204" s="351">
        <f>'Quarterly data'!L238</f>
        <v>0</v>
      </c>
      <c r="L204" s="351">
        <f>'Quarterly data'!M238</f>
        <v>0</v>
      </c>
      <c r="M204" s="351">
        <f>'Quarterly data'!N238</f>
        <v>0</v>
      </c>
      <c r="N204" s="351">
        <f>'Quarterly data'!O238</f>
        <v>4.3149999999999977</v>
      </c>
      <c r="O204" s="351">
        <f>'Quarterly data'!P238</f>
        <v>4.3149999999999977</v>
      </c>
      <c r="P204" s="351">
        <f>'Quarterly data'!Q238</f>
        <v>4.3149999999999977</v>
      </c>
      <c r="Q204" s="351">
        <f>'Quarterly data'!R238</f>
        <v>4.3149999999999977</v>
      </c>
      <c r="R204" s="351">
        <f>'Quarterly data'!S238</f>
        <v>3.5096500000000006</v>
      </c>
      <c r="S204" s="351">
        <f>'Quarterly data'!T238</f>
        <v>3.5096500000000006</v>
      </c>
      <c r="T204" s="351">
        <f>'Quarterly data'!U238</f>
        <v>3.5096500000000006</v>
      </c>
      <c r="U204" s="351">
        <f>'Quarterly data'!V238</f>
        <v>3.5096500000000006</v>
      </c>
      <c r="V204" s="351">
        <f>'Quarterly data'!W238</f>
        <v>-0.45550000000000068</v>
      </c>
      <c r="W204" s="351">
        <f>'Quarterly data'!X238</f>
        <v>-0.45550000000000068</v>
      </c>
      <c r="X204" s="351">
        <f>'Quarterly data'!Y238</f>
        <v>-0.45550000000000068</v>
      </c>
      <c r="Y204" s="351">
        <f>'Quarterly data'!Z238</f>
        <v>-0.45550000000000068</v>
      </c>
      <c r="Z204" s="351">
        <f>'Quarterly data'!AA238</f>
        <v>-3.3150000000000013</v>
      </c>
      <c r="AA204" s="351">
        <f>'Quarterly data'!AB238</f>
        <v>-3.3150000000000013</v>
      </c>
      <c r="AB204" s="351">
        <f>'Quarterly data'!AC238</f>
        <v>-3.3150000000000013</v>
      </c>
      <c r="AC204" s="351">
        <f>'Quarterly data'!AD238</f>
        <v>-3.3150000000000013</v>
      </c>
      <c r="AD204" s="351">
        <f>'Quarterly data'!AE238</f>
        <v>-3.2050000000000001</v>
      </c>
      <c r="AE204" s="351">
        <f>'Quarterly data'!AF238</f>
        <v>-3.2050000000000001</v>
      </c>
      <c r="AF204" s="351">
        <f>'Quarterly data'!AG238</f>
        <v>-3.2050000000000001</v>
      </c>
      <c r="AG204" s="351">
        <f>'Quarterly data'!AH238</f>
        <v>-3.2050000000000001</v>
      </c>
      <c r="AH204" s="351">
        <f>'Quarterly data'!AI238</f>
        <v>8.9237499999999965</v>
      </c>
      <c r="AI204" s="351">
        <f>'Quarterly data'!AJ238</f>
        <v>8.9237499999999965</v>
      </c>
      <c r="AJ204" s="351">
        <f>'Quarterly data'!AK238</f>
        <v>8.9237499999999965</v>
      </c>
      <c r="AK204" s="351">
        <f>'Quarterly data'!AL238</f>
        <v>8.9237499999999965</v>
      </c>
      <c r="AL204" s="351">
        <f>'Quarterly data'!AM238</f>
        <v>-26.984482857142865</v>
      </c>
      <c r="AM204" s="351">
        <f>'Quarterly data'!AN238</f>
        <v>-26.984482857142865</v>
      </c>
      <c r="AN204" s="351">
        <f>'Quarterly data'!AO238</f>
        <v>-26.984482857142865</v>
      </c>
      <c r="AO204" s="351">
        <f>'Quarterly data'!AP238</f>
        <v>-26.984482857142865</v>
      </c>
      <c r="AP204" s="351">
        <f>'Quarterly data'!AQ238</f>
        <v>-29.789749999999998</v>
      </c>
      <c r="AQ204" s="351">
        <f>'Quarterly data'!AR238</f>
        <v>-29.789749999999998</v>
      </c>
      <c r="AR204" s="351">
        <f>'Quarterly data'!AS238</f>
        <v>-29.789749999999998</v>
      </c>
      <c r="AS204" s="351">
        <f>'Quarterly data'!AT238</f>
        <v>-29.789749999999998</v>
      </c>
      <c r="AT204" s="351">
        <f>'Quarterly data'!AU238</f>
        <v>-20.380161627438994</v>
      </c>
      <c r="AU204" s="351">
        <f>'Quarterly data'!AV238</f>
        <v>-20.380161627438994</v>
      </c>
      <c r="AV204" s="351">
        <f>'Quarterly data'!AW238</f>
        <v>-20.380161627438994</v>
      </c>
      <c r="AW204" s="351">
        <f>'Quarterly data'!AX238</f>
        <v>-20.380161627438994</v>
      </c>
      <c r="AX204" s="351">
        <f>'Quarterly data'!AY238</f>
        <v>-27.667587037938929</v>
      </c>
      <c r="AY204" s="351">
        <f>'Quarterly data'!AZ238</f>
        <v>-27.667587037938929</v>
      </c>
      <c r="AZ204" s="351">
        <f>'Quarterly data'!BA238</f>
        <v>-27.667587037938929</v>
      </c>
      <c r="BA204" s="351">
        <f>'Quarterly data'!BB238</f>
        <v>-27.667587037938929</v>
      </c>
      <c r="BB204" s="351">
        <f>'Quarterly data'!BC238</f>
        <v>-13.576317042500001</v>
      </c>
      <c r="BC204" s="351">
        <f>'Quarterly data'!BD238</f>
        <v>-13.576317042500001</v>
      </c>
      <c r="BD204" s="351">
        <f>'Quarterly data'!BE238</f>
        <v>-13.576317042500001</v>
      </c>
      <c r="BE204" s="351">
        <f>'Quarterly data'!BF238</f>
        <v>-13.576317042500001</v>
      </c>
      <c r="BF204" s="351">
        <f>'Quarterly data'!BG238</f>
        <v>-13.371662511875144</v>
      </c>
      <c r="BG204" s="351">
        <f>'Quarterly data'!BH238</f>
        <v>-13.371662511875144</v>
      </c>
      <c r="BH204" s="351">
        <f>'Quarterly data'!BI238</f>
        <v>-13.371662511875144</v>
      </c>
      <c r="BI204" s="351">
        <f>'Quarterly data'!BJ238</f>
        <v>-13.371662511875144</v>
      </c>
      <c r="BJ204" s="351">
        <f>'Quarterly data'!BK238</f>
        <v>-174.02187724786933</v>
      </c>
      <c r="BK204" s="351">
        <f>'Quarterly data'!BL238</f>
        <v>-171.96428918081176</v>
      </c>
      <c r="BL204" s="351">
        <f>'Quarterly data'!BM238</f>
        <v>-165.31494533380572</v>
      </c>
      <c r="BM204" s="351">
        <f>'Quarterly data'!BN238</f>
        <v>-203.92036162813758</v>
      </c>
      <c r="BN204" s="351">
        <f>'Quarterly data'!BO238</f>
        <v>-135.57183208662349</v>
      </c>
      <c r="BO204" s="351">
        <f>'Quarterly data'!BP238</f>
        <v>-164.47546174698772</v>
      </c>
      <c r="BP204" s="351">
        <f>'Quarterly data'!BQ238</f>
        <v>-194.14770367216158</v>
      </c>
      <c r="BQ204" s="351">
        <f>'Quarterly data'!BR238</f>
        <v>-159.50390419907092</v>
      </c>
      <c r="BR204" s="351">
        <f>'Quarterly data'!BS238</f>
        <v>-189.17794296931618</v>
      </c>
      <c r="BS204" s="351">
        <f>'Quarterly data'!BT238</f>
        <v>-227.79793052868553</v>
      </c>
      <c r="BT204" s="351">
        <f>'Quarterly data'!BU238</f>
        <v>-243.15645998550218</v>
      </c>
      <c r="BU204" s="351">
        <f>'Quarterly data'!BV238</f>
        <v>-176.8917671726806</v>
      </c>
      <c r="BV204" s="351">
        <f>'Quarterly data'!BW238</f>
        <v>-103.51658218746124</v>
      </c>
      <c r="BW204" s="351">
        <f>'Quarterly data'!BX238</f>
        <v>-93.16342999957331</v>
      </c>
      <c r="BX204" s="351">
        <f>'Quarterly data'!BY238</f>
        <v>-141.46840960466079</v>
      </c>
      <c r="BY204" s="351">
        <f>'Quarterly data'!BZ238</f>
        <v>-172.6994476417093</v>
      </c>
      <c r="BZ204" s="351">
        <f>'Quarterly data'!CA238</f>
        <v>-159.90805567881483</v>
      </c>
      <c r="CA204" s="351">
        <f>'Quarterly data'!CB238</f>
        <v>-176.03518542109168</v>
      </c>
      <c r="CB204" s="351">
        <f>'Quarterly data'!CC238</f>
        <v>-162.02208190942162</v>
      </c>
      <c r="CC204" s="351">
        <f>'Quarterly data'!CD238</f>
        <v>-164.08009504366106</v>
      </c>
      <c r="CD204" s="351">
        <f>'Quarterly data'!CE238</f>
        <v>-120.11513103694028</v>
      </c>
      <c r="CE204" s="351">
        <f>'Quarterly data'!CF238</f>
        <v>-156.33856237502187</v>
      </c>
      <c r="CF204" s="351">
        <f>'Quarterly data'!CG238</f>
        <v>-166.00473412541248</v>
      </c>
      <c r="CG204" s="351">
        <f>'Quarterly data'!CH238</f>
        <v>-150.24479828518872</v>
      </c>
      <c r="CH204" s="351">
        <f>'Quarterly data'!CI238</f>
        <v>-131.0546425925545</v>
      </c>
      <c r="CI204" s="351">
        <f>'Quarterly data'!CJ238</f>
        <v>-138.76386200316574</v>
      </c>
      <c r="CJ204" s="351">
        <f>'Quarterly data'!CK238</f>
        <v>-108.91345145192645</v>
      </c>
      <c r="CK204" s="351">
        <f>'Quarterly data'!CL238</f>
        <v>-71.64814485452149</v>
      </c>
      <c r="CL204" s="351">
        <f>'Quarterly data'!CM238</f>
        <v>-35.627037995190861</v>
      </c>
      <c r="CM204" s="351">
        <f>'Quarterly data'!CN238</f>
        <v>18.950583885965429</v>
      </c>
      <c r="CN204" s="351">
        <f>'Quarterly data'!CO238</f>
        <v>-16.068955339322425</v>
      </c>
      <c r="CO204" s="351">
        <f>'Quarterly data'!CP238</f>
        <v>190.08245503632983</v>
      </c>
      <c r="CP204" s="351">
        <f>'Quarterly data'!CQ238</f>
        <v>-69.3384147552581</v>
      </c>
      <c r="CQ204" s="351">
        <f>'Quarterly data'!CR238</f>
        <v>-25.630749317236713</v>
      </c>
      <c r="CR204" s="351">
        <f>'Quarterly data'!CS238</f>
        <v>-2.809736941738052</v>
      </c>
      <c r="CS204" s="351">
        <f>'Quarterly data'!CT238</f>
        <v>193.29724933993211</v>
      </c>
      <c r="CT204" s="351">
        <f>'Quarterly data'!CU238</f>
        <v>-66.782162870035464</v>
      </c>
      <c r="CU204" s="351">
        <f>'Quarterly data'!CV238</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data'!C239</f>
        <v>0</v>
      </c>
      <c r="C205" s="351">
        <f>'Quarterly data'!D239</f>
        <v>0</v>
      </c>
      <c r="D205" s="351">
        <f>'Quarterly data'!E239</f>
        <v>0</v>
      </c>
      <c r="E205" s="351">
        <f>'Quarterly data'!F239</f>
        <v>0</v>
      </c>
      <c r="F205" s="351">
        <f>'Quarterly data'!G239</f>
        <v>0</v>
      </c>
      <c r="G205" s="351">
        <f>'Quarterly data'!H239</f>
        <v>0</v>
      </c>
      <c r="H205" s="351">
        <f>'Quarterly data'!I239</f>
        <v>0</v>
      </c>
      <c r="I205" s="351">
        <f>'Quarterly data'!J239</f>
        <v>0</v>
      </c>
      <c r="J205" s="351">
        <f>'Quarterly data'!K239</f>
        <v>0</v>
      </c>
      <c r="K205" s="351">
        <f>'Quarterly data'!L239</f>
        <v>0</v>
      </c>
      <c r="L205" s="351">
        <f>'Quarterly data'!M239</f>
        <v>0</v>
      </c>
      <c r="M205" s="351">
        <f>'Quarterly data'!N239</f>
        <v>0</v>
      </c>
      <c r="N205" s="351">
        <f>'Quarterly data'!O239</f>
        <v>4.3149999999999977</v>
      </c>
      <c r="O205" s="351">
        <f>'Quarterly data'!P239</f>
        <v>4.3149999999999977</v>
      </c>
      <c r="P205" s="351">
        <f>'Quarterly data'!Q239</f>
        <v>4.3149999999999977</v>
      </c>
      <c r="Q205" s="351">
        <f>'Quarterly data'!R239</f>
        <v>4.3149999999999977</v>
      </c>
      <c r="R205" s="351">
        <f>'Quarterly data'!S239</f>
        <v>3.5096500000000006</v>
      </c>
      <c r="S205" s="351">
        <f>'Quarterly data'!T239</f>
        <v>3.5096500000000006</v>
      </c>
      <c r="T205" s="351">
        <f>'Quarterly data'!U239</f>
        <v>3.5096500000000006</v>
      </c>
      <c r="U205" s="351">
        <f>'Quarterly data'!V239</f>
        <v>3.5096500000000006</v>
      </c>
      <c r="V205" s="351">
        <f>'Quarterly data'!W239</f>
        <v>-0.45550000000000068</v>
      </c>
      <c r="W205" s="351">
        <f>'Quarterly data'!X239</f>
        <v>-0.45550000000000068</v>
      </c>
      <c r="X205" s="351">
        <f>'Quarterly data'!Y239</f>
        <v>-0.45550000000000068</v>
      </c>
      <c r="Y205" s="351">
        <f>'Quarterly data'!Z239</f>
        <v>-0.45550000000000068</v>
      </c>
      <c r="Z205" s="351">
        <f>'Quarterly data'!AA239</f>
        <v>-3.3150000000000013</v>
      </c>
      <c r="AA205" s="351">
        <f>'Quarterly data'!AB239</f>
        <v>-3.3150000000000013</v>
      </c>
      <c r="AB205" s="351">
        <f>'Quarterly data'!AC239</f>
        <v>-3.3150000000000013</v>
      </c>
      <c r="AC205" s="351">
        <f>'Quarterly data'!AD239</f>
        <v>-3.3150000000000013</v>
      </c>
      <c r="AD205" s="351">
        <f>'Quarterly data'!AE239</f>
        <v>-3.2050000000000001</v>
      </c>
      <c r="AE205" s="351">
        <f>'Quarterly data'!AF239</f>
        <v>-3.2050000000000001</v>
      </c>
      <c r="AF205" s="351">
        <f>'Quarterly data'!AG239</f>
        <v>-3.2050000000000001</v>
      </c>
      <c r="AG205" s="351">
        <f>'Quarterly data'!AH239</f>
        <v>-3.2050000000000001</v>
      </c>
      <c r="AH205" s="351">
        <f>'Quarterly data'!AI239</f>
        <v>8.9237499999999965</v>
      </c>
      <c r="AI205" s="351">
        <f>'Quarterly data'!AJ239</f>
        <v>8.9237499999999965</v>
      </c>
      <c r="AJ205" s="351">
        <f>'Quarterly data'!AK239</f>
        <v>8.9237499999999965</v>
      </c>
      <c r="AK205" s="351">
        <f>'Quarterly data'!AL239</f>
        <v>8.9237499999999965</v>
      </c>
      <c r="AL205" s="351">
        <f>'Quarterly data'!AM239</f>
        <v>-26.984482857142865</v>
      </c>
      <c r="AM205" s="351">
        <f>'Quarterly data'!AN239</f>
        <v>-26.984482857142865</v>
      </c>
      <c r="AN205" s="351">
        <f>'Quarterly data'!AO239</f>
        <v>-26.984482857142865</v>
      </c>
      <c r="AO205" s="351">
        <f>'Quarterly data'!AP239</f>
        <v>-26.984482857142865</v>
      </c>
      <c r="AP205" s="351">
        <f>'Quarterly data'!AQ239</f>
        <v>-29.789749999999998</v>
      </c>
      <c r="AQ205" s="351">
        <f>'Quarterly data'!AR239</f>
        <v>-29.789749999999998</v>
      </c>
      <c r="AR205" s="351">
        <f>'Quarterly data'!AS239</f>
        <v>-29.789749999999998</v>
      </c>
      <c r="AS205" s="351">
        <f>'Quarterly data'!AT239</f>
        <v>-29.789749999999998</v>
      </c>
      <c r="AT205" s="351">
        <f>'Quarterly data'!AU239</f>
        <v>-20.380161627438994</v>
      </c>
      <c r="AU205" s="351">
        <f>'Quarterly data'!AV239</f>
        <v>-20.380161627438994</v>
      </c>
      <c r="AV205" s="351">
        <f>'Quarterly data'!AW239</f>
        <v>-20.380161627438994</v>
      </c>
      <c r="AW205" s="351">
        <f>'Quarterly data'!AX239</f>
        <v>-20.380161627438994</v>
      </c>
      <c r="AX205" s="351">
        <f>'Quarterly data'!AY239</f>
        <v>-27.667587037938929</v>
      </c>
      <c r="AY205" s="351">
        <f>'Quarterly data'!AZ239</f>
        <v>-27.667587037938929</v>
      </c>
      <c r="AZ205" s="351">
        <f>'Quarterly data'!BA239</f>
        <v>-27.667587037938929</v>
      </c>
      <c r="BA205" s="351">
        <f>'Quarterly data'!BB239</f>
        <v>-27.667587037938929</v>
      </c>
      <c r="BB205" s="351">
        <f>'Quarterly data'!BC239</f>
        <v>-13.576317042500001</v>
      </c>
      <c r="BC205" s="351">
        <f>'Quarterly data'!BD239</f>
        <v>-13.576317042500001</v>
      </c>
      <c r="BD205" s="351">
        <f>'Quarterly data'!BE239</f>
        <v>-13.576317042500001</v>
      </c>
      <c r="BE205" s="351">
        <f>'Quarterly data'!BF239</f>
        <v>-13.576317042500001</v>
      </c>
      <c r="BF205" s="351">
        <f>'Quarterly data'!BG239</f>
        <v>-13.371662511875144</v>
      </c>
      <c r="BG205" s="351">
        <f>'Quarterly data'!BH239</f>
        <v>-13.371662511875144</v>
      </c>
      <c r="BH205" s="351">
        <f>'Quarterly data'!BI239</f>
        <v>-13.371662511875144</v>
      </c>
      <c r="BI205" s="351">
        <f>'Quarterly data'!BJ239</f>
        <v>-13.371662511875144</v>
      </c>
      <c r="BJ205" s="351">
        <f>'Quarterly data'!BK239</f>
        <v>-18.017406700795888</v>
      </c>
      <c r="BK205" s="351">
        <f>'Quarterly data'!BL239</f>
        <v>-18.017406700795888</v>
      </c>
      <c r="BL205" s="351">
        <f>'Quarterly data'!BM239</f>
        <v>-18.017406700795888</v>
      </c>
      <c r="BM205" s="351">
        <f>'Quarterly data'!BN239</f>
        <v>-18.017406700795888</v>
      </c>
      <c r="BN205" s="351">
        <f>'Quarterly data'!BO239</f>
        <v>58.577660323898996</v>
      </c>
      <c r="BO205" s="351">
        <f>'Quarterly data'!BP239</f>
        <v>58.577660323898996</v>
      </c>
      <c r="BP205" s="351">
        <f>'Quarterly data'!BQ239</f>
        <v>58.577660323898996</v>
      </c>
      <c r="BQ205" s="351">
        <f>'Quarterly data'!BR239</f>
        <v>58.577660323898996</v>
      </c>
      <c r="BR205" s="351">
        <f>'Quarterly data'!BS239</f>
        <v>-53.110340859733</v>
      </c>
      <c r="BS205" s="351">
        <f>'Quarterly data'!BT239</f>
        <v>-53.110340859733</v>
      </c>
      <c r="BT205" s="351">
        <f>'Quarterly data'!BU239</f>
        <v>-53.110340859733</v>
      </c>
      <c r="BU205" s="351">
        <f>'Quarterly data'!BV239</f>
        <v>-53.110340859733</v>
      </c>
      <c r="BV205" s="351">
        <f>'Quarterly data'!BW239</f>
        <v>57.123390382164501</v>
      </c>
      <c r="BW205" s="351">
        <f>'Quarterly data'!BX239</f>
        <v>57.123390382164501</v>
      </c>
      <c r="BX205" s="351">
        <f>'Quarterly data'!BY239</f>
        <v>57.123390382164501</v>
      </c>
      <c r="BY205" s="351">
        <f>'Quarterly data'!BZ239</f>
        <v>57.123390382164501</v>
      </c>
      <c r="BZ205" s="351">
        <f>'Quarterly data'!CA239</f>
        <v>-22.607276466310751</v>
      </c>
      <c r="CA205" s="351">
        <f>'Quarterly data'!CB239</f>
        <v>-22.607276466310751</v>
      </c>
      <c r="CB205" s="351">
        <f>'Quarterly data'!CC239</f>
        <v>-22.607276466310751</v>
      </c>
      <c r="CC205" s="351">
        <f>'Quarterly data'!CD239</f>
        <v>-22.607276466310751</v>
      </c>
      <c r="CD205" s="351">
        <f>'Quarterly data'!CE239</f>
        <v>-7.1336168861670615</v>
      </c>
      <c r="CE205" s="351">
        <f>'Quarterly data'!CF239</f>
        <v>-7.1336168861670615</v>
      </c>
      <c r="CF205" s="351">
        <f>'Quarterly data'!CG239</f>
        <v>-7.1336168861670615</v>
      </c>
      <c r="CG205" s="351">
        <f>'Quarterly data'!CH239</f>
        <v>-7.1336168861670615</v>
      </c>
      <c r="CH205" s="351">
        <f>'Quarterly data'!CI239</f>
        <v>19.805703373229051</v>
      </c>
      <c r="CI205" s="351">
        <f>'Quarterly data'!CJ239</f>
        <v>19.805703373229051</v>
      </c>
      <c r="CJ205" s="351">
        <f>'Quarterly data'!CK239</f>
        <v>19.805703373229051</v>
      </c>
      <c r="CK205" s="351">
        <f>'Quarterly data'!CL239</f>
        <v>19.805703373229051</v>
      </c>
      <c r="CL205" s="351">
        <f>'Quarterly data'!CM239</f>
        <v>-35.627037995190861</v>
      </c>
      <c r="CM205" s="351">
        <f>'Quarterly data'!CN239</f>
        <v>18.950583885965429</v>
      </c>
      <c r="CN205" s="351">
        <f>'Quarterly data'!CO239</f>
        <v>-16.068955339322425</v>
      </c>
      <c r="CO205" s="351">
        <f>'Quarterly data'!CP239</f>
        <v>190.08245503632983</v>
      </c>
      <c r="CP205" s="351">
        <f>'Quarterly data'!CQ239</f>
        <v>-69.3384147552581</v>
      </c>
      <c r="CQ205" s="351">
        <f>'Quarterly data'!CR239</f>
        <v>-25.630749317236713</v>
      </c>
      <c r="CR205" s="351">
        <f>'Quarterly data'!CS239</f>
        <v>-2.809736941738052</v>
      </c>
      <c r="CS205" s="351">
        <f>'Quarterly data'!CT239</f>
        <v>193.29724933993211</v>
      </c>
      <c r="CT205" s="351">
        <f>'Quarterly data'!CU239</f>
        <v>-66.782162870035464</v>
      </c>
      <c r="CU205" s="351">
        <f>'Quarterly data'!CV239</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6">
      <c r="A207" s="496" t="s">
        <v>879</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data'!C243</f>
        <v>2.1626999999999996</v>
      </c>
      <c r="C208" s="349">
        <f>'Quarterly data'!D243</f>
        <v>4.211666666666666</v>
      </c>
      <c r="D208" s="349">
        <f>'Quarterly data'!E243</f>
        <v>13.180999999999999</v>
      </c>
      <c r="E208" s="349">
        <f>'Quarterly data'!F243</f>
        <v>24.576099999999997</v>
      </c>
      <c r="F208" s="349">
        <f>'Quarterly data'!G243</f>
        <v>32.854833333333332</v>
      </c>
      <c r="G208" s="349">
        <f>'Quarterly data'!H243</f>
        <v>33.74133333333333</v>
      </c>
      <c r="H208" s="349">
        <f>'Quarterly data'!I243</f>
        <v>36.161000000000001</v>
      </c>
      <c r="I208" s="349">
        <f>'Quarterly data'!J243</f>
        <v>39.031333333333329</v>
      </c>
      <c r="J208" s="349">
        <f>'Quarterly data'!K243</f>
        <v>43.580666666666673</v>
      </c>
      <c r="K208" s="349">
        <f>'Quarterly data'!L243</f>
        <v>49.681000000000004</v>
      </c>
      <c r="L208" s="349">
        <f>'Quarterly data'!M243</f>
        <v>49.227333333333327</v>
      </c>
      <c r="M208" s="349">
        <f>'Quarterly data'!N243</f>
        <v>54.275100000000002</v>
      </c>
      <c r="N208" s="349">
        <f>'Quarterly data'!O243</f>
        <v>47.248779333333324</v>
      </c>
      <c r="O208" s="349">
        <f>'Quarterly data'!P243</f>
        <v>44.693509666666671</v>
      </c>
      <c r="P208" s="349">
        <f>'Quarterly data'!Q243</f>
        <v>43.703340000000004</v>
      </c>
      <c r="Q208" s="349">
        <f>'Quarterly data'!R243</f>
        <v>43.508648999999991</v>
      </c>
      <c r="R208" s="349">
        <f>'Quarterly data'!S243</f>
        <v>39.658155999999998</v>
      </c>
      <c r="S208" s="349">
        <f>'Quarterly data'!T243</f>
        <v>36.375971</v>
      </c>
      <c r="T208" s="349">
        <f>'Quarterly data'!U243</f>
        <v>43.130579333333323</v>
      </c>
      <c r="U208" s="349">
        <f>'Quarterly data'!V243</f>
        <v>41.540206666666677</v>
      </c>
      <c r="V208" s="349">
        <f>'Quarterly data'!W243</f>
        <v>42.577470333333331</v>
      </c>
      <c r="W208" s="349">
        <f>'Quarterly data'!X243</f>
        <v>38.242027</v>
      </c>
      <c r="X208" s="349">
        <f>'Quarterly data'!Y243</f>
        <v>42.349421666666665</v>
      </c>
      <c r="Y208" s="349">
        <f>'Quarterly data'!Z243</f>
        <v>51.530130666666672</v>
      </c>
      <c r="Z208" s="349">
        <f>'Quarterly data'!AA243</f>
        <v>72.963576000000003</v>
      </c>
      <c r="AA208" s="349">
        <f>'Quarterly data'!AB243</f>
        <v>78.572951666666668</v>
      </c>
      <c r="AB208" s="349">
        <f>'Quarterly data'!AC243</f>
        <v>74.610536666666675</v>
      </c>
      <c r="AC208" s="349">
        <f>'Quarterly data'!AD243</f>
        <v>78.433996666666658</v>
      </c>
      <c r="AD208" s="349">
        <f>'Quarterly data'!AE243</f>
        <v>69.80977</v>
      </c>
      <c r="AE208" s="349">
        <f>'Quarterly data'!AF243</f>
        <v>66.202006666666662</v>
      </c>
      <c r="AF208" s="349">
        <f>'Quarterly data'!AG243</f>
        <v>74.592056666666664</v>
      </c>
      <c r="AG208" s="349">
        <f>'Quarterly data'!AH243</f>
        <v>84.769880000000001</v>
      </c>
      <c r="AH208" s="349">
        <f>'Quarterly data'!AI243</f>
        <v>98.583393333333333</v>
      </c>
      <c r="AI208" s="349">
        <f>'Quarterly data'!AJ243</f>
        <v>95.958993333333339</v>
      </c>
      <c r="AJ208" s="349">
        <f>'Quarterly data'!AK243</f>
        <v>91.069323333333344</v>
      </c>
      <c r="AK208" s="349">
        <f>'Quarterly data'!AL243</f>
        <v>93.496093333333349</v>
      </c>
      <c r="AL208" s="349">
        <f>'Quarterly data'!AM243</f>
        <v>108.02004420000002</v>
      </c>
      <c r="AM208" s="349">
        <f>'Quarterly data'!AN243</f>
        <v>104.509728591</v>
      </c>
      <c r="AN208" s="349">
        <f>'Quarterly data'!AO243</f>
        <v>108.17683459499999</v>
      </c>
      <c r="AO208" s="349">
        <f>'Quarterly data'!AP243</f>
        <v>142.41153266666666</v>
      </c>
      <c r="AP208" s="349">
        <f>'Quarterly data'!AQ243</f>
        <v>170.44047266666666</v>
      </c>
      <c r="AQ208" s="349">
        <f>'Quarterly data'!AR243</f>
        <v>177.36298233333332</v>
      </c>
      <c r="AR208" s="349">
        <f>'Quarterly data'!AS243</f>
        <v>178.3532246666667</v>
      </c>
      <c r="AS208" s="349">
        <f>'Quarterly data'!AT243</f>
        <v>203.34505300000001</v>
      </c>
      <c r="AT208" s="349">
        <f>'Quarterly data'!AU243</f>
        <v>260.66289866666665</v>
      </c>
      <c r="AU208" s="349">
        <f>'Quarterly data'!AV243</f>
        <v>281.98923633333334</v>
      </c>
      <c r="AV208" s="349">
        <f>'Quarterly data'!AW243</f>
        <v>281.65099833333335</v>
      </c>
      <c r="AW208" s="349">
        <f>'Quarterly data'!AX243</f>
        <v>280.137002</v>
      </c>
      <c r="AX208" s="349">
        <f>'Quarterly data'!AY243</f>
        <v>268.46437566666663</v>
      </c>
      <c r="AY208" s="349">
        <f>'Quarterly data'!AZ243</f>
        <v>296.03227699999997</v>
      </c>
      <c r="AZ208" s="349">
        <f>'Quarterly data'!BA243</f>
        <v>330.83288833333336</v>
      </c>
      <c r="BA208" s="349">
        <f>'Quarterly data'!BB243</f>
        <v>330.45158199999997</v>
      </c>
      <c r="BB208" s="349">
        <f>'Quarterly data'!BC243</f>
        <v>347.99671166666667</v>
      </c>
      <c r="BC208" s="349">
        <f>'Quarterly data'!BD243</f>
        <v>377.79958233333338</v>
      </c>
      <c r="BD208" s="349">
        <f>'Quarterly data'!BE243</f>
        <v>394.94558266666672</v>
      </c>
      <c r="BE208" s="349">
        <f>'Quarterly data'!BF243</f>
        <v>378.11642833333326</v>
      </c>
      <c r="BF208" s="349">
        <f>'Quarterly data'!BG243</f>
        <v>367.25585166666673</v>
      </c>
      <c r="BG208" s="349">
        <f>'Quarterly data'!BH243</f>
        <v>379.1697746641874</v>
      </c>
      <c r="BH208" s="349">
        <f>'Quarterly data'!BI243</f>
        <v>414.63421910866668</v>
      </c>
      <c r="BI208" s="349">
        <f>'Quarterly data'!BJ243</f>
        <v>449.15197461736335</v>
      </c>
      <c r="BJ208" s="349">
        <f>'Quarterly data'!BK243</f>
        <v>423.0942787516139</v>
      </c>
      <c r="BK208" s="349">
        <f>'Quarterly data'!BL243</f>
        <v>427.29657052212059</v>
      </c>
      <c r="BL208" s="349">
        <f>'Quarterly data'!BM243</f>
        <v>458.3849713333334</v>
      </c>
      <c r="BM208" s="349">
        <f>'Quarterly data'!BN243</f>
        <v>484.77640830080003</v>
      </c>
      <c r="BN208" s="349">
        <f>'Quarterly data'!BO243</f>
        <v>485.20205439479997</v>
      </c>
      <c r="BO208" s="349">
        <f>'Quarterly data'!BP243</f>
        <v>496.45485558814039</v>
      </c>
      <c r="BP208" s="349">
        <f>'Quarterly data'!BQ243</f>
        <v>493.18539749178672</v>
      </c>
      <c r="BQ208" s="349">
        <f>'Quarterly data'!BR243</f>
        <v>599.43671388898997</v>
      </c>
      <c r="BR208" s="349">
        <f>'Quarterly data'!BS243</f>
        <v>602.68934001184005</v>
      </c>
      <c r="BS208" s="349">
        <f>'Quarterly data'!BT243</f>
        <v>515.70074972538669</v>
      </c>
      <c r="BT208" s="349">
        <f>'Quarterly data'!BU243</f>
        <v>480.31081918143997</v>
      </c>
      <c r="BU208" s="349">
        <f>'Quarterly data'!BV243</f>
        <v>511.12926585823999</v>
      </c>
      <c r="BV208" s="349">
        <f>'Quarterly data'!BW243</f>
        <v>478.34913196645334</v>
      </c>
      <c r="BW208" s="349">
        <f>'Quarterly data'!BX243</f>
        <v>579.0560583544534</v>
      </c>
      <c r="BX208" s="349">
        <f>'Quarterly data'!BY243</f>
        <v>675.13197537226677</v>
      </c>
      <c r="BY208" s="349">
        <f>'Quarterly data'!BZ243</f>
        <v>705.88748754956305</v>
      </c>
      <c r="BZ208" s="349">
        <f>'Quarterly data'!CA243</f>
        <v>684.47320809473638</v>
      </c>
      <c r="CA208" s="349">
        <f>'Quarterly data'!CB243</f>
        <v>734.0974767653687</v>
      </c>
      <c r="CB208" s="349">
        <f>'Quarterly data'!CC243</f>
        <v>684.17431648739409</v>
      </c>
      <c r="CC208" s="349">
        <f>'Quarterly data'!CD243</f>
        <v>629.77391259082117</v>
      </c>
      <c r="CD208" s="349">
        <f>'Quarterly data'!CE243</f>
        <v>660.87178309792387</v>
      </c>
      <c r="CE208" s="349">
        <f>'Quarterly data'!CF243</f>
        <v>619.91016213898627</v>
      </c>
      <c r="CF208" s="349">
        <f>'Quarterly data'!CG243</f>
        <v>548.15975755313218</v>
      </c>
      <c r="CG208" s="349">
        <f>'Quarterly data'!CH243</f>
        <v>563.78250377909546</v>
      </c>
      <c r="CH208" s="349">
        <f>'Quarterly data'!CI243</f>
        <v>571.96628734277408</v>
      </c>
      <c r="CI208" s="349">
        <f>'Quarterly data'!CJ243</f>
        <v>556.00766227105328</v>
      </c>
      <c r="CJ208" s="349">
        <f>'Quarterly data'!CK243</f>
        <v>546.06501675501943</v>
      </c>
      <c r="CK208" s="349">
        <f>'Quarterly data'!CL243</f>
        <v>640.05030136707569</v>
      </c>
      <c r="CL208" s="349">
        <f>'Quarterly data'!CM243</f>
        <v>688.0762840588244</v>
      </c>
      <c r="CM208" s="349">
        <f>'Quarterly data'!CN243</f>
        <v>688.28094912829602</v>
      </c>
      <c r="CN208" s="349">
        <f>'Quarterly data'!CO243</f>
        <v>663.44277155945804</v>
      </c>
      <c r="CO208" s="349">
        <f>'Quarterly data'!CP243</f>
        <v>701.49343837167328</v>
      </c>
      <c r="CP208" s="349">
        <f>'Quarterly data'!CQ243</f>
        <v>796.16812413477908</v>
      </c>
      <c r="CQ208" s="349">
        <f>'Quarterly data'!CR243</f>
        <v>777.10395790500888</v>
      </c>
      <c r="CR208" s="349">
        <f>'Quarterly data'!CS243</f>
        <v>803.86630669158967</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data'!C246</f>
        <v>36.077816666666671</v>
      </c>
      <c r="C209" s="349">
        <f>'Quarterly data'!D246</f>
        <v>40.868566666666666</v>
      </c>
      <c r="D209" s="349">
        <f>'Quarterly data'!E246</f>
        <v>43.399933333333337</v>
      </c>
      <c r="E209" s="349">
        <f>'Quarterly data'!F246</f>
        <v>35.970500000000001</v>
      </c>
      <c r="F209" s="349">
        <f>'Quarterly data'!G246</f>
        <v>28.54036666666666</v>
      </c>
      <c r="G209" s="349">
        <f>'Quarterly data'!H246</f>
        <v>27.459233333333334</v>
      </c>
      <c r="H209" s="349">
        <f>'Quarterly data'!I246</f>
        <v>29.25556666666667</v>
      </c>
      <c r="I209" s="349">
        <f>'Quarterly data'!J246</f>
        <v>26.9344</v>
      </c>
      <c r="J209" s="349">
        <f>'Quarterly data'!K246</f>
        <v>27.535056666666666</v>
      </c>
      <c r="K209" s="349">
        <f>'Quarterly data'!L246</f>
        <v>33.537803333333336</v>
      </c>
      <c r="L209" s="349">
        <f>'Quarterly data'!M246</f>
        <v>32.56133333333333</v>
      </c>
      <c r="M209" s="349">
        <f>'Quarterly data'!N246</f>
        <v>30.967433333333332</v>
      </c>
      <c r="N209" s="349">
        <f>'Quarterly data'!O246</f>
        <v>38.811543999999998</v>
      </c>
      <c r="O209" s="349">
        <f>'Quarterly data'!P246</f>
        <v>36.410720333333337</v>
      </c>
      <c r="P209" s="349">
        <f>'Quarterly data'!Q246</f>
        <v>39.135120333333326</v>
      </c>
      <c r="Q209" s="349">
        <f>'Quarterly data'!R246</f>
        <v>42.253064333333334</v>
      </c>
      <c r="R209" s="349">
        <f>'Quarterly data'!S246</f>
        <v>51.106346999999992</v>
      </c>
      <c r="S209" s="349">
        <f>'Quarterly data'!T246</f>
        <v>55.747968666666658</v>
      </c>
      <c r="T209" s="349">
        <f>'Quarterly data'!U246</f>
        <v>52.512058333333322</v>
      </c>
      <c r="U209" s="349">
        <f>'Quarterly data'!V246</f>
        <v>54.089733000000003</v>
      </c>
      <c r="V209" s="349">
        <f>'Quarterly data'!W246</f>
        <v>52.998976666666671</v>
      </c>
      <c r="W209" s="349">
        <f>'Quarterly data'!X246</f>
        <v>62.29555633333333</v>
      </c>
      <c r="X209" s="349">
        <f>'Quarterly data'!Y246</f>
        <v>59.815644666666664</v>
      </c>
      <c r="Y209" s="349">
        <f>'Quarterly data'!Z246</f>
        <v>54.576908333333328</v>
      </c>
      <c r="Z209" s="349">
        <f>'Quarterly data'!AA246</f>
        <v>50.679951333333328</v>
      </c>
      <c r="AA209" s="349">
        <f>'Quarterly data'!AB246</f>
        <v>47.720426333333329</v>
      </c>
      <c r="AB209" s="349">
        <f>'Quarterly data'!AC246</f>
        <v>51.944521666666667</v>
      </c>
      <c r="AC209" s="349">
        <f>'Quarterly data'!AD246</f>
        <v>46.327073666666671</v>
      </c>
      <c r="AD209" s="349">
        <f>'Quarterly data'!AE246</f>
        <v>58.996519999999997</v>
      </c>
      <c r="AE209" s="349">
        <f>'Quarterly data'!AF246</f>
        <v>66.700569999999999</v>
      </c>
      <c r="AF209" s="349">
        <f>'Quarterly data'!AG246</f>
        <v>66.147679999999994</v>
      </c>
      <c r="AG209" s="349">
        <f>'Quarterly data'!AH246</f>
        <v>59.239640000000001</v>
      </c>
      <c r="AH209" s="349">
        <f>'Quarterly data'!AI246</f>
        <v>51.408156666666663</v>
      </c>
      <c r="AI209" s="349">
        <f>'Quarterly data'!AJ246</f>
        <v>59.670416666666675</v>
      </c>
      <c r="AJ209" s="349">
        <f>'Quarterly data'!AK246</f>
        <v>77.381569999999996</v>
      </c>
      <c r="AK209" s="349">
        <f>'Quarterly data'!AL246</f>
        <v>81.685299999999998</v>
      </c>
      <c r="AL209" s="349">
        <f>'Quarterly data'!AM246</f>
        <v>63.261134626400008</v>
      </c>
      <c r="AM209" s="349">
        <f>'Quarterly data'!AN246</f>
        <v>68.52953619356667</v>
      </c>
      <c r="AN209" s="349">
        <f>'Quarterly data'!AO246</f>
        <v>73.107776480999974</v>
      </c>
      <c r="AO209" s="349">
        <f>'Quarterly data'!AP246</f>
        <v>49.470558470999983</v>
      </c>
      <c r="AP209" s="349">
        <f>'Quarterly data'!AQ246</f>
        <v>34.671740061333303</v>
      </c>
      <c r="AQ209" s="349">
        <f>'Quarterly data'!AR246</f>
        <v>41.755679023666637</v>
      </c>
      <c r="AR209" s="349">
        <f>'Quarterly data'!AS246</f>
        <v>51.642395059699993</v>
      </c>
      <c r="AS209" s="349">
        <f>'Quarterly data'!AT246</f>
        <v>35.399411588996664</v>
      </c>
      <c r="AT209" s="349">
        <f>'Quarterly data'!AU246</f>
        <v>-19.77327950333331</v>
      </c>
      <c r="AU209" s="349">
        <f>'Quarterly data'!AV246</f>
        <v>-14.961682008233359</v>
      </c>
      <c r="AV209" s="349">
        <f>'Quarterly data'!AW246</f>
        <v>5.8398005463333318</v>
      </c>
      <c r="AW209" s="349">
        <f>'Quarterly data'!AX246</f>
        <v>28.798048708666659</v>
      </c>
      <c r="AX209" s="349">
        <f>'Quarterly data'!AY246</f>
        <v>36.735395220333324</v>
      </c>
      <c r="AY209" s="349">
        <f>'Quarterly data'!AZ246</f>
        <v>41.374032920999944</v>
      </c>
      <c r="AZ209" s="349">
        <f>'Quarterly data'!BA246</f>
        <v>33.335389248666708</v>
      </c>
      <c r="BA209" s="349">
        <f>'Quarterly data'!BB246</f>
        <v>76.275959668333272</v>
      </c>
      <c r="BB209" s="349">
        <f>'Quarterly data'!BC246</f>
        <v>73.204243794333294</v>
      </c>
      <c r="BC209" s="349">
        <f>'Quarterly data'!BD246</f>
        <v>66.146101307333325</v>
      </c>
      <c r="BD209" s="349">
        <f>'Quarterly data'!BE246</f>
        <v>70.819926955999975</v>
      </c>
      <c r="BE209" s="349">
        <f>'Quarterly data'!BF246</f>
        <v>90.715258536666738</v>
      </c>
      <c r="BF209" s="349">
        <f>'Quarterly data'!BG246</f>
        <v>65.908389570412723</v>
      </c>
      <c r="BG209" s="349">
        <f>'Quarterly data'!BH246</f>
        <v>59.414207063146023</v>
      </c>
      <c r="BH209" s="349">
        <f>'Quarterly data'!BI246</f>
        <v>50.10153449433335</v>
      </c>
      <c r="BI209" s="349">
        <f>'Quarterly data'!BJ246</f>
        <v>44.188146547969978</v>
      </c>
      <c r="BJ209" s="349">
        <f>'Quarterly data'!BK246</f>
        <v>84.998173638266664</v>
      </c>
      <c r="BK209" s="349">
        <f>'Quarterly data'!BL246</f>
        <v>107.14477037102074</v>
      </c>
      <c r="BL209" s="349">
        <f>'Quarterly data'!BM246</f>
        <v>112.24868540120001</v>
      </c>
      <c r="BM209" s="349">
        <f>'Quarterly data'!BN246</f>
        <v>110.54325899946669</v>
      </c>
      <c r="BN209" s="349">
        <f>'Quarterly data'!BO246</f>
        <v>133.5041500522</v>
      </c>
      <c r="BO209" s="349">
        <f>'Quarterly data'!BP246</f>
        <v>182.92768857161718</v>
      </c>
      <c r="BP209" s="349">
        <f>'Quarterly data'!BQ246</f>
        <v>230.50183182387991</v>
      </c>
      <c r="BQ209" s="349">
        <f>'Quarterly data'!BR246</f>
        <v>150.35141603483336</v>
      </c>
      <c r="BR209" s="349">
        <f>'Quarterly data'!BS246</f>
        <v>188.58471966416005</v>
      </c>
      <c r="BS209" s="349">
        <f>'Quarterly data'!BT246</f>
        <v>344.07585924428002</v>
      </c>
      <c r="BT209" s="349">
        <f>'Quarterly data'!BU246</f>
        <v>367.3140015055601</v>
      </c>
      <c r="BU209" s="349">
        <f>'Quarterly data'!BV246</f>
        <v>342.92482402375998</v>
      </c>
      <c r="BV209" s="349">
        <f>'Quarterly data'!BW246</f>
        <v>402.01043953288007</v>
      </c>
      <c r="BW209" s="349">
        <f>'Quarterly data'!BX246</f>
        <v>338.8519342035467</v>
      </c>
      <c r="BX209" s="349">
        <f>'Quarterly data'!BY246</f>
        <v>296.65519745340004</v>
      </c>
      <c r="BY209" s="349">
        <f>'Quarterly data'!BZ246</f>
        <v>296.63531217290233</v>
      </c>
      <c r="BZ209" s="349">
        <f>'Quarterly data'!CA246</f>
        <v>346.77724167631436</v>
      </c>
      <c r="CA209" s="349">
        <f>'Quarterly data'!CB246</f>
        <v>438.31136396260945</v>
      </c>
      <c r="CB209" s="349">
        <f>'Quarterly data'!CC246</f>
        <v>530.47148925902218</v>
      </c>
      <c r="CC209" s="349">
        <f>'Quarterly data'!CD246</f>
        <v>586.04736473490652</v>
      </c>
      <c r="CD209" s="349">
        <f>'Quarterly data'!CE246</f>
        <v>589.11848188364888</v>
      </c>
      <c r="CE209" s="349">
        <f>'Quarterly data'!CF246</f>
        <v>751.68255502427292</v>
      </c>
      <c r="CF209" s="349">
        <f>'Quarterly data'!CG246</f>
        <v>872.75429134979743</v>
      </c>
      <c r="CG209" s="349">
        <f>'Quarterly data'!CH246</f>
        <v>898.04727906728749</v>
      </c>
      <c r="CH209" s="349">
        <f>'Quarterly data'!CI246</f>
        <v>917.72129476692464</v>
      </c>
      <c r="CI209" s="349">
        <f>'Quarterly data'!CJ246</f>
        <v>961.41796774021805</v>
      </c>
      <c r="CJ209" s="349">
        <f>'Quarterly data'!CK246</f>
        <v>984.03178546546235</v>
      </c>
      <c r="CK209" s="349">
        <f>'Quarterly data'!CL246</f>
        <v>912.04395866222512</v>
      </c>
      <c r="CL209" s="349">
        <f>'Quarterly data'!CM246</f>
        <v>919.87070509064506</v>
      </c>
      <c r="CM209" s="349">
        <f>'Quarterly data'!CN246</f>
        <v>1015.4222090716157</v>
      </c>
      <c r="CN209" s="349">
        <f>'Quarterly data'!CO246</f>
        <v>1090.4652022364614</v>
      </c>
      <c r="CO209" s="349">
        <f>'Quarterly data'!CP246</f>
        <v>1066.1430604984171</v>
      </c>
      <c r="CP209" s="349">
        <f>'Quarterly data'!CQ246</f>
        <v>1057.2615968008724</v>
      </c>
      <c r="CQ209" s="349">
        <f>'Quarterly data'!CR246</f>
        <v>1127.4889813779771</v>
      </c>
      <c r="CR209" s="349">
        <f>'Quarterly data'!CS246</f>
        <v>1143.4431956848011</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data'!C259</f>
        <v>38.232633333333332</v>
      </c>
      <c r="C210" s="349">
        <f>'Quarterly data'!D259</f>
        <v>45.077333333333343</v>
      </c>
      <c r="D210" s="349">
        <f>'Quarterly data'!E259</f>
        <v>56.576900000000002</v>
      </c>
      <c r="E210" s="349">
        <f>'Quarterly data'!F259</f>
        <v>60.473700000000001</v>
      </c>
      <c r="F210" s="349">
        <f>'Quarterly data'!G259</f>
        <v>61.30286666666666</v>
      </c>
      <c r="G210" s="349">
        <f>'Quarterly data'!H259</f>
        <v>61.264199999999995</v>
      </c>
      <c r="H210" s="349">
        <f>'Quarterly data'!I259</f>
        <v>65.398266666666657</v>
      </c>
      <c r="I210" s="349">
        <f>'Quarterly data'!J259</f>
        <v>65.969966666666664</v>
      </c>
      <c r="J210" s="349">
        <f>'Quarterly data'!K259</f>
        <v>71.107266666666661</v>
      </c>
      <c r="K210" s="349">
        <f>'Quarterly data'!L259</f>
        <v>83.319699999999997</v>
      </c>
      <c r="L210" s="349">
        <f>'Quarterly data'!M259</f>
        <v>81.726333333333329</v>
      </c>
      <c r="M210" s="349">
        <f>'Quarterly data'!N259</f>
        <v>85.293533333333343</v>
      </c>
      <c r="N210" s="349">
        <f>'Quarterly data'!O259</f>
        <v>86.519633333333331</v>
      </c>
      <c r="O210" s="349">
        <f>'Quarterly data'!P259</f>
        <v>81.910533333333333</v>
      </c>
      <c r="P210" s="349">
        <f>'Quarterly data'!Q259</f>
        <v>82.176393666666669</v>
      </c>
      <c r="Q210" s="349">
        <f>'Quarterly data'!R259</f>
        <v>85.411836666666659</v>
      </c>
      <c r="R210" s="349">
        <f>'Quarterly data'!S259</f>
        <v>90.963346333333334</v>
      </c>
      <c r="S210" s="349">
        <f>'Quarterly data'!T259</f>
        <v>91.533776000000003</v>
      </c>
      <c r="T210" s="349">
        <f>'Quarterly data'!U259</f>
        <v>95.490474333333324</v>
      </c>
      <c r="U210" s="349">
        <f>'Quarterly data'!V259</f>
        <v>95.44417966666667</v>
      </c>
      <c r="V210" s="349">
        <f>'Quarterly data'!W259</f>
        <v>94.430490000000006</v>
      </c>
      <c r="W210" s="349">
        <f>'Quarterly data'!X259</f>
        <v>99.579061333333343</v>
      </c>
      <c r="X210" s="349">
        <f>'Quarterly data'!Y259</f>
        <v>101.73629633333333</v>
      </c>
      <c r="Y210" s="349">
        <f>'Quarterly data'!Z259</f>
        <v>105.80359733333334</v>
      </c>
      <c r="Z210" s="349">
        <f>'Quarterly data'!AA259</f>
        <v>123.289761</v>
      </c>
      <c r="AA210" s="349">
        <f>'Quarterly data'!AB259</f>
        <v>126.22782099999999</v>
      </c>
      <c r="AB210" s="349">
        <f>'Quarterly data'!AC259</f>
        <v>124.85733</v>
      </c>
      <c r="AC210" s="349">
        <f>'Quarterly data'!AD259</f>
        <v>125.92054666666667</v>
      </c>
      <c r="AD210" s="349">
        <f>'Quarterly data'!AE259</f>
        <v>128.33688333333333</v>
      </c>
      <c r="AE210" s="349">
        <f>'Quarterly data'!AF259</f>
        <v>132.97000666666671</v>
      </c>
      <c r="AF210" s="349">
        <f>'Quarterly data'!AG259</f>
        <v>140.72456333333335</v>
      </c>
      <c r="AG210" s="349">
        <f>'Quarterly data'!AH259</f>
        <v>144.00733</v>
      </c>
      <c r="AH210" s="349">
        <f>'Quarterly data'!AI259</f>
        <v>149.56111000000001</v>
      </c>
      <c r="AI210" s="349">
        <f>'Quarterly data'!AJ259</f>
        <v>154.92243999999999</v>
      </c>
      <c r="AJ210" s="349">
        <f>'Quarterly data'!AK259</f>
        <v>166.01381333333333</v>
      </c>
      <c r="AK210" s="349">
        <f>'Quarterly data'!AL259</f>
        <v>171.80523666666667</v>
      </c>
      <c r="AL210" s="349">
        <f>'Quarterly data'!AM259</f>
        <v>171.34038368566667</v>
      </c>
      <c r="AM210" s="349">
        <f>'Quarterly data'!AN259</f>
        <v>173.48157395256666</v>
      </c>
      <c r="AN210" s="349">
        <f>'Quarterly data'!AO259</f>
        <v>182.132783166</v>
      </c>
      <c r="AO210" s="349">
        <f>'Quarterly data'!AP259</f>
        <v>192.71900662599998</v>
      </c>
      <c r="AP210" s="349">
        <f>'Quarterly data'!AQ259</f>
        <v>205.09887272799998</v>
      </c>
      <c r="AQ210" s="349">
        <f>'Quarterly data'!AR259</f>
        <v>219.1175846903333</v>
      </c>
      <c r="AR210" s="349">
        <f>'Quarterly data'!AS259</f>
        <v>229.99541639303334</v>
      </c>
      <c r="AS210" s="349">
        <f>'Quarterly data'!AT259</f>
        <v>238.74425792232998</v>
      </c>
      <c r="AT210" s="349">
        <f>'Quarterly data'!AU259</f>
        <v>240.99955583000005</v>
      </c>
      <c r="AU210" s="349">
        <f>'Quarterly data'!AV259</f>
        <v>267.02752765843331</v>
      </c>
      <c r="AV210" s="349">
        <f>'Quarterly data'!AW259</f>
        <v>287.48912887966668</v>
      </c>
      <c r="AW210" s="349">
        <f>'Quarterly data'!AX259</f>
        <v>308.9351507086667</v>
      </c>
      <c r="AX210" s="349">
        <f>'Quarterly data'!AY259</f>
        <v>305.19992088700002</v>
      </c>
      <c r="AY210" s="349">
        <f>'Quarterly data'!AZ259</f>
        <v>337.40632658766663</v>
      </c>
      <c r="AZ210" s="349">
        <f>'Quarterly data'!BA259</f>
        <v>364.16827091533332</v>
      </c>
      <c r="BA210" s="349">
        <f>'Quarterly data'!BB259</f>
        <v>406.7281916683333</v>
      </c>
      <c r="BB210" s="349">
        <f>'Quarterly data'!BC259</f>
        <v>420.53089879433332</v>
      </c>
      <c r="BC210" s="349">
        <f>'Quarterly data'!BD259</f>
        <v>443.28125697399997</v>
      </c>
      <c r="BD210" s="349">
        <f>'Quarterly data'!BE259</f>
        <v>465.06610295599995</v>
      </c>
      <c r="BE210" s="349">
        <f>'Quarterly data'!BF259</f>
        <v>468.14456020333336</v>
      </c>
      <c r="BF210" s="349">
        <f>'Quarterly data'!BG259</f>
        <v>433.16546623707944</v>
      </c>
      <c r="BG210" s="349">
        <f>'Quarterly data'!BH259</f>
        <v>438.54570172733338</v>
      </c>
      <c r="BH210" s="349">
        <f>'Quarterly data'!BI259</f>
        <v>464.72744026966666</v>
      </c>
      <c r="BI210" s="349">
        <f>'Quarterly data'!BJ259</f>
        <v>494.03898362733327</v>
      </c>
      <c r="BJ210" s="349">
        <f>'Quarterly data'!BK259</f>
        <v>508.14381306266665</v>
      </c>
      <c r="BK210" s="349">
        <f>'Quarterly data'!BL259</f>
        <v>534.4529501193332</v>
      </c>
      <c r="BL210" s="349">
        <f>'Quarterly data'!BM259</f>
        <v>570.73896322799999</v>
      </c>
      <c r="BM210" s="349">
        <f>'Quarterly data'!BN259</f>
        <v>595.38946840466667</v>
      </c>
      <c r="BN210" s="349">
        <f>'Quarterly data'!BO259</f>
        <v>618.7815577803334</v>
      </c>
      <c r="BO210" s="349">
        <f>'Quarterly data'!BP259</f>
        <v>679.4288832382839</v>
      </c>
      <c r="BP210" s="349">
        <f>'Quarterly data'!BQ259</f>
        <v>723.65413722233336</v>
      </c>
      <c r="BQ210" s="349">
        <f>'Quarterly data'!BR259</f>
        <v>749.83461429400995</v>
      </c>
      <c r="BR210" s="349">
        <f>'Quarterly data'!BS259</f>
        <v>791.27405967600009</v>
      </c>
      <c r="BS210" s="349">
        <f>'Quarterly data'!BT259</f>
        <v>859.77660896966665</v>
      </c>
      <c r="BT210" s="349">
        <f>'Quarterly data'!BU259</f>
        <v>847.62482068700001</v>
      </c>
      <c r="BU210" s="349">
        <f>'Quarterly data'!BV259</f>
        <v>854.05408988199997</v>
      </c>
      <c r="BV210" s="349">
        <f>'Quarterly data'!BW259</f>
        <v>880.35957149933347</v>
      </c>
      <c r="BW210" s="349">
        <f>'Quarterly data'!BX259</f>
        <v>917.90799255799993</v>
      </c>
      <c r="BX210" s="349">
        <f>'Quarterly data'!BY259</f>
        <v>971.78717282566674</v>
      </c>
      <c r="BY210" s="349">
        <f>'Quarterly data'!BZ259</f>
        <v>1002.5341475729998</v>
      </c>
      <c r="BZ210" s="349">
        <f>'Quarterly data'!CA259</f>
        <v>1031.2504497710506</v>
      </c>
      <c r="CA210" s="349">
        <f>'Quarterly data'!CB259</f>
        <v>1172.408840727978</v>
      </c>
      <c r="CB210" s="349">
        <f>'Quarterly data'!CC259</f>
        <v>1214.6458057464163</v>
      </c>
      <c r="CC210" s="349">
        <f>'Quarterly data'!CD259</f>
        <v>1215.821277325728</v>
      </c>
      <c r="CD210" s="349">
        <f>'Quarterly data'!CE259</f>
        <v>1249.9902649815729</v>
      </c>
      <c r="CE210" s="349">
        <f>'Quarterly data'!CF259</f>
        <v>1371.5927171632593</v>
      </c>
      <c r="CF210" s="349">
        <f>'Quarterly data'!CG259</f>
        <v>1420.9140489029296</v>
      </c>
      <c r="CG210" s="349">
        <f>'Quarterly data'!CH259</f>
        <v>1461.8297828463828</v>
      </c>
      <c r="CH210" s="349">
        <f>'Quarterly data'!CI259</f>
        <v>1489.687582109699</v>
      </c>
      <c r="CI210" s="349">
        <f>'Quarterly data'!CJ259</f>
        <v>1517.4256300112713</v>
      </c>
      <c r="CJ210" s="349">
        <f>'Quarterly data'!CK259</f>
        <v>1530.0968022204818</v>
      </c>
      <c r="CK210" s="349">
        <f>'Quarterly data'!CL259</f>
        <v>1552.0942600293008</v>
      </c>
      <c r="CL210" s="349">
        <f>'Quarterly data'!CM259</f>
        <v>1607.9469891494693</v>
      </c>
      <c r="CM210" s="349">
        <f>'Quarterly data'!CN259</f>
        <v>1703.7031581999117</v>
      </c>
      <c r="CN210" s="349">
        <f>'Quarterly data'!CO259</f>
        <v>1753.9079737959198</v>
      </c>
      <c r="CO210" s="349">
        <f>'Quarterly data'!CP259</f>
        <v>1767.6364988700905</v>
      </c>
      <c r="CP210" s="349">
        <f>'Quarterly data'!CQ259</f>
        <v>1853.4297209356519</v>
      </c>
      <c r="CQ210" s="349">
        <f>'Quarterly data'!CR259</f>
        <v>1904.592939282986</v>
      </c>
      <c r="CR210" s="349">
        <f>'Quarterly data'!CS259</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data'!C267</f>
        <v>172.96666666666667</v>
      </c>
      <c r="C211" s="349">
        <f>'Quarterly data'!D267</f>
        <v>273.40666666666669</v>
      </c>
      <c r="D211" s="349">
        <f>'Quarterly data'!E267</f>
        <v>312.94333333333333</v>
      </c>
      <c r="E211" s="349">
        <f>'Quarterly data'!F267</f>
        <v>304.42666666666668</v>
      </c>
      <c r="F211" s="349">
        <f>'Quarterly data'!G267</f>
        <v>305.15666666666669</v>
      </c>
      <c r="G211" s="349">
        <f>'Quarterly data'!H267</f>
        <v>307.1366666666666</v>
      </c>
      <c r="H211" s="349">
        <f>'Quarterly data'!I267</f>
        <v>306.94</v>
      </c>
      <c r="I211" s="349">
        <f>'Quarterly data'!J267</f>
        <v>308.15666666666669</v>
      </c>
      <c r="J211" s="349">
        <f>'Quarterly data'!K267</f>
        <v>305.07333333333332</v>
      </c>
      <c r="K211" s="349">
        <f>'Quarterly data'!L267</f>
        <v>301.67</v>
      </c>
      <c r="L211" s="349">
        <f>'Quarterly data'!M267</f>
        <v>299.65000000000003</v>
      </c>
      <c r="M211" s="349">
        <f>'Quarterly data'!N267</f>
        <v>304.13406666666668</v>
      </c>
      <c r="N211" s="349">
        <f>'Quarterly data'!O267</f>
        <v>307.24526666666668</v>
      </c>
      <c r="O211" s="349">
        <f>'Quarterly data'!P267</f>
        <v>309.30023333333332</v>
      </c>
      <c r="P211" s="349">
        <f>'Quarterly data'!Q267</f>
        <v>315.43559999999997</v>
      </c>
      <c r="Q211" s="349">
        <f>'Quarterly data'!R267</f>
        <v>325.17063333333334</v>
      </c>
      <c r="R211" s="349">
        <f>'Quarterly data'!S267</f>
        <v>332.72683333333333</v>
      </c>
      <c r="S211" s="349">
        <f>'Quarterly data'!T267</f>
        <v>335.24263333333334</v>
      </c>
      <c r="T211" s="349">
        <f>'Quarterly data'!U267</f>
        <v>334.17593333333338</v>
      </c>
      <c r="U211" s="349">
        <f>'Quarterly data'!V267</f>
        <v>342.67333333333335</v>
      </c>
      <c r="V211" s="349">
        <f>'Quarterly data'!W267</f>
        <v>362.86523333333338</v>
      </c>
      <c r="W211" s="349">
        <f>'Quarterly data'!X267</f>
        <v>379.38619999999997</v>
      </c>
      <c r="X211" s="349">
        <f>'Quarterly data'!Y267</f>
        <v>405.44846666666666</v>
      </c>
      <c r="Y211" s="349">
        <f>'Quarterly data'!Z267</f>
        <v>425.22200000000004</v>
      </c>
      <c r="Z211" s="349">
        <f>'Quarterly data'!AA267</f>
        <v>433.65370000000001</v>
      </c>
      <c r="AA211" s="349">
        <f>'Quarterly data'!AB267</f>
        <v>439.91476666666671</v>
      </c>
      <c r="AB211" s="349">
        <f>'Quarterly data'!AC267</f>
        <v>444.85699999999997</v>
      </c>
      <c r="AC211" s="349">
        <f>'Quarterly data'!AD267</f>
        <v>456.51973333333336</v>
      </c>
      <c r="AD211" s="349">
        <f>'Quarterly data'!AE267</f>
        <v>460.78180000000003</v>
      </c>
      <c r="AE211" s="349">
        <f>'Quarterly data'!AF267</f>
        <v>466.89789999999999</v>
      </c>
      <c r="AF211" s="349">
        <f>'Quarterly data'!AG267</f>
        <v>482.0136333333333</v>
      </c>
      <c r="AG211" s="349">
        <f>'Quarterly data'!AH267</f>
        <v>502.00759999999997</v>
      </c>
      <c r="AH211" s="349">
        <f>'Quarterly data'!AI267</f>
        <v>513.79566666666653</v>
      </c>
      <c r="AI211" s="349">
        <f>'Quarterly data'!AJ267</f>
        <v>529.15250000000003</v>
      </c>
      <c r="AJ211" s="349">
        <f>'Quarterly data'!AK267</f>
        <v>550.97806666666668</v>
      </c>
      <c r="AK211" s="349">
        <f>'Quarterly data'!AL267</f>
        <v>570.24270000000001</v>
      </c>
      <c r="AL211" s="349">
        <f>'Quarterly data'!AM267</f>
        <v>582.59703333333334</v>
      </c>
      <c r="AM211" s="349">
        <f>'Quarterly data'!AN267</f>
        <v>579.72720000000004</v>
      </c>
      <c r="AN211" s="349">
        <f>'Quarterly data'!AO267</f>
        <v>576.23130000000003</v>
      </c>
      <c r="AO211" s="349">
        <f>'Quarterly data'!AP267</f>
        <v>568.83500000000004</v>
      </c>
      <c r="AP211" s="349">
        <f>'Quarterly data'!AQ267</f>
        <v>562.91933333333327</v>
      </c>
      <c r="AQ211" s="349">
        <f>'Quarterly data'!AR267</f>
        <v>558.01066666666668</v>
      </c>
      <c r="AR211" s="349">
        <f>'Quarterly data'!AS267</f>
        <v>554.43773333333331</v>
      </c>
      <c r="AS211" s="349">
        <f>'Quarterly data'!AT267</f>
        <v>553.72896666666668</v>
      </c>
      <c r="AT211" s="349">
        <f>'Quarterly data'!AU267</f>
        <v>553.86156666666659</v>
      </c>
      <c r="AU211" s="349">
        <f>'Quarterly data'!AV267</f>
        <v>552.04456666666658</v>
      </c>
      <c r="AV211" s="349">
        <f>'Quarterly data'!AW267</f>
        <v>551.29</v>
      </c>
      <c r="AW211" s="349">
        <f>'Quarterly data'!AX267</f>
        <v>550.01006666666672</v>
      </c>
      <c r="AX211" s="349">
        <f>'Quarterly data'!AY267</f>
        <v>547.8706953333334</v>
      </c>
      <c r="AY211" s="349">
        <f>'Quarterly data'!AZ267</f>
        <v>546.36796666666669</v>
      </c>
      <c r="AZ211" s="349">
        <f>'Quarterly data'!BA267</f>
        <v>547.9300333333332</v>
      </c>
      <c r="BA211" s="349">
        <f>'Quarterly data'!BB267</f>
        <v>545.1224666666667</v>
      </c>
      <c r="BB211" s="349">
        <f>'Quarterly data'!BC267</f>
        <v>543.75016666666659</v>
      </c>
      <c r="BC211" s="349">
        <f>'Quarterly data'!BD267</f>
        <v>543.35059999999999</v>
      </c>
      <c r="BD211" s="349">
        <f>'Quarterly data'!BE267</f>
        <v>548.45026666666661</v>
      </c>
      <c r="BE211" s="349">
        <f>'Quarterly data'!BF267</f>
        <v>554.87563333333344</v>
      </c>
      <c r="BF211" s="349">
        <f>'Quarterly data'!BG267</f>
        <v>567.51356666666663</v>
      </c>
      <c r="BG211" s="349">
        <f>'Quarterly data'!BH267</f>
        <v>567.94516666666675</v>
      </c>
      <c r="BH211" s="349">
        <f>'Quarterly data'!BI267</f>
        <v>568.61543333333339</v>
      </c>
      <c r="BI211" s="349">
        <f>'Quarterly data'!BJ267</f>
        <v>570.35006666666663</v>
      </c>
      <c r="BJ211" s="349">
        <f>'Quarterly data'!BK267</f>
        <v>572.97773333333339</v>
      </c>
      <c r="BK211" s="349">
        <f>'Quarterly data'!BL267</f>
        <v>581.90906666666672</v>
      </c>
      <c r="BL211" s="349">
        <f>'Quarterly data'!BM267</f>
        <v>588.65896666666674</v>
      </c>
      <c r="BM211" s="349">
        <f>'Quarterly data'!BN267</f>
        <v>592.92746666666665</v>
      </c>
      <c r="BN211" s="349">
        <f>'Quarterly data'!BO267</f>
        <v>598.79229999999995</v>
      </c>
      <c r="BO211" s="349">
        <f>'Quarterly data'!BP267</f>
        <v>600.82229999999993</v>
      </c>
      <c r="BP211" s="349">
        <f>'Quarterly data'!BQ267</f>
        <v>599.70283333333339</v>
      </c>
      <c r="BQ211" s="349">
        <f>'Quarterly data'!BR267</f>
        <v>602.88823333333323</v>
      </c>
      <c r="BR211" s="349">
        <f>'Quarterly data'!BS267</f>
        <v>605.75963333333334</v>
      </c>
      <c r="BS211" s="349">
        <f>'Quarterly data'!BT267</f>
        <v>609.95213333333334</v>
      </c>
      <c r="BT211" s="349">
        <f>'Quarterly data'!BU267</f>
        <v>616.77823333333333</v>
      </c>
      <c r="BU211" s="349">
        <f>'Quarterly data'!BV267</f>
        <v>628.87980000000005</v>
      </c>
      <c r="BV211" s="349">
        <f>'Quarterly data'!BW267</f>
        <v>634.05126666666672</v>
      </c>
      <c r="BW211" s="349">
        <f>'Quarterly data'!BX267</f>
        <v>640.90513333333331</v>
      </c>
      <c r="BX211" s="349">
        <f>'Quarterly data'!BY267</f>
        <v>651.71690000000001</v>
      </c>
      <c r="BY211" s="349">
        <f>'Quarterly data'!BZ267</f>
        <v>666.11929999999995</v>
      </c>
      <c r="BZ211" s="349">
        <f>'Quarterly data'!CA267</f>
        <v>675.81020000000001</v>
      </c>
      <c r="CA211" s="349">
        <f>'Quarterly data'!CB267</f>
        <v>680.24398400000007</v>
      </c>
      <c r="CB211" s="349">
        <f>'Quarterly data'!CC267</f>
        <v>685.10600366666677</v>
      </c>
      <c r="CC211" s="349">
        <f>'Quarterly data'!CD267</f>
        <v>691.73567933333334</v>
      </c>
      <c r="CD211" s="349">
        <f>'Quarterly data'!CE267</f>
        <v>704.0425713333334</v>
      </c>
      <c r="CE211" s="349">
        <f>'Quarterly data'!CF267</f>
        <v>714.77447466666672</v>
      </c>
      <c r="CF211" s="349">
        <f>'Quarterly data'!CG267</f>
        <v>726.75622533333342</v>
      </c>
      <c r="CG211" s="349">
        <f>'Quarterly data'!CH267</f>
        <v>741.72515148548553</v>
      </c>
      <c r="CH211" s="349">
        <f>'Quarterly data'!CI267</f>
        <v>761.68883333333326</v>
      </c>
      <c r="CI211" s="349">
        <f>'Quarterly data'!CJ267</f>
        <v>778.34971466666673</v>
      </c>
      <c r="CJ211" s="349">
        <f>'Quarterly data'!CK267</f>
        <v>803.56321666666656</v>
      </c>
      <c r="CK211" s="349">
        <f>'Quarterly data'!CL267</f>
        <v>815.90467799999988</v>
      </c>
      <c r="CL211" s="349">
        <f>'Quarterly data'!CM267</f>
        <v>823.89286200000004</v>
      </c>
      <c r="CM211" s="349">
        <f>'Quarterly data'!CN267</f>
        <v>828.469289</v>
      </c>
      <c r="CN211" s="349">
        <f>'Quarterly data'!CO267</f>
        <v>834.84030133333329</v>
      </c>
      <c r="CO211" s="349">
        <f>'Quarterly data'!CP267</f>
        <v>842.86346433333335</v>
      </c>
      <c r="CP211" s="349">
        <f>'Quarterly data'!CQ267</f>
        <v>850.09021200000007</v>
      </c>
      <c r="CQ211" s="349">
        <f>'Quarterly data'!CR267</f>
        <v>857.3376893333334</v>
      </c>
      <c r="CR211" s="349">
        <f>'Quarterly data'!CS267</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6">
      <c r="A214" s="478" t="s">
        <v>885</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453" t="s">
        <v>37</v>
      </c>
      <c r="B215" s="100">
        <f>'Quarterly data'!C277</f>
        <v>0</v>
      </c>
      <c r="C215" s="100">
        <f>'Quarterly data'!D277</f>
        <v>0</v>
      </c>
      <c r="D215" s="100">
        <f>'Quarterly data'!E277</f>
        <v>0</v>
      </c>
      <c r="E215" s="100">
        <f>'Quarterly data'!F277</f>
        <v>0</v>
      </c>
      <c r="F215" s="100">
        <f>'Quarterly data'!G277</f>
        <v>0</v>
      </c>
      <c r="G215" s="100">
        <f>'Quarterly data'!H277</f>
        <v>0</v>
      </c>
      <c r="H215" s="100">
        <f>'Quarterly data'!I277</f>
        <v>0</v>
      </c>
      <c r="I215" s="100">
        <f>'Quarterly data'!J277</f>
        <v>0</v>
      </c>
      <c r="J215" s="100">
        <f>'Quarterly data'!K277</f>
        <v>0</v>
      </c>
      <c r="K215" s="100">
        <f>'Quarterly data'!L277</f>
        <v>0</v>
      </c>
      <c r="L215" s="100">
        <f>'Quarterly data'!M277</f>
        <v>0</v>
      </c>
      <c r="M215" s="100">
        <f>'Quarterly data'!N277</f>
        <v>0</v>
      </c>
      <c r="N215" s="100">
        <f>'Quarterly data'!O277</f>
        <v>0</v>
      </c>
      <c r="O215" s="100">
        <f>'Quarterly data'!P277</f>
        <v>0</v>
      </c>
      <c r="P215" s="100">
        <f>'Quarterly data'!Q277</f>
        <v>0</v>
      </c>
      <c r="Q215" s="100">
        <f>'Quarterly data'!R277</f>
        <v>0</v>
      </c>
      <c r="R215" s="100">
        <f>'Quarterly data'!S277</f>
        <v>16.494543749999998</v>
      </c>
      <c r="S215" s="100">
        <f>'Quarterly data'!T277</f>
        <v>16.494543749999998</v>
      </c>
      <c r="T215" s="100">
        <f>'Quarterly data'!U277</f>
        <v>16.494543749999998</v>
      </c>
      <c r="U215" s="100">
        <f>'Quarterly data'!V277</f>
        <v>16.494543749999998</v>
      </c>
      <c r="V215" s="100">
        <f>'Quarterly data'!W277</f>
        <v>17.914793750000001</v>
      </c>
      <c r="W215" s="100">
        <f>'Quarterly data'!X277</f>
        <v>17.914793750000001</v>
      </c>
      <c r="X215" s="100">
        <f>'Quarterly data'!Y277</f>
        <v>17.914793750000001</v>
      </c>
      <c r="Y215" s="100">
        <f>'Quarterly data'!Z277</f>
        <v>17.914793750000001</v>
      </c>
      <c r="Z215" s="100">
        <f>'Quarterly data'!AA277</f>
        <v>21.219462499999999</v>
      </c>
      <c r="AA215" s="100">
        <f>'Quarterly data'!AB277</f>
        <v>21.219462499999999</v>
      </c>
      <c r="AB215" s="100">
        <f>'Quarterly data'!AC277</f>
        <v>21.219462499999999</v>
      </c>
      <c r="AC215" s="100">
        <f>'Quarterly data'!AD277</f>
        <v>21.219462499999999</v>
      </c>
      <c r="AD215" s="100">
        <f>'Quarterly data'!AE277</f>
        <v>25.507881250000001</v>
      </c>
      <c r="AE215" s="100">
        <f>'Quarterly data'!AF277</f>
        <v>25.507881250000001</v>
      </c>
      <c r="AF215" s="100">
        <f>'Quarterly data'!AG277</f>
        <v>25.507881250000001</v>
      </c>
      <c r="AG215" s="100">
        <f>'Quarterly data'!AH277</f>
        <v>25.507881250000001</v>
      </c>
      <c r="AH215" s="100">
        <f>'Quarterly data'!AI277</f>
        <v>30.632406250000003</v>
      </c>
      <c r="AI215" s="100">
        <f>'Quarterly data'!AJ277</f>
        <v>30.632406250000003</v>
      </c>
      <c r="AJ215" s="100">
        <f>'Quarterly data'!AK277</f>
        <v>30.632406250000003</v>
      </c>
      <c r="AK215" s="100">
        <f>'Quarterly data'!AL277</f>
        <v>30.632406250000003</v>
      </c>
      <c r="AL215" s="100">
        <f>'Quarterly data'!AM277</f>
        <v>37.122482739624999</v>
      </c>
      <c r="AM215" s="100">
        <f>'Quarterly data'!AN277</f>
        <v>37.122482739624999</v>
      </c>
      <c r="AN215" s="100">
        <f>'Quarterly data'!AO277</f>
        <v>37.122482739624999</v>
      </c>
      <c r="AO215" s="100">
        <f>'Quarterly data'!AP277</f>
        <v>37.122482739624999</v>
      </c>
      <c r="AP215" s="100">
        <f>'Quarterly data'!AQ277</f>
        <v>44.55864672925</v>
      </c>
      <c r="AQ215" s="100">
        <f>'Quarterly data'!AR277</f>
        <v>44.55864672925</v>
      </c>
      <c r="AR215" s="100">
        <f>'Quarterly data'!AS277</f>
        <v>44.55864672925</v>
      </c>
      <c r="AS215" s="100">
        <f>'Quarterly data'!AT277</f>
        <v>44.55864672925</v>
      </c>
      <c r="AT215" s="100">
        <f>'Quarterly data'!AU277</f>
        <v>53.349332739624998</v>
      </c>
      <c r="AU215" s="100">
        <f>'Quarterly data'!AV277</f>
        <v>53.349332739624998</v>
      </c>
      <c r="AV215" s="100">
        <f>'Quarterly data'!AW277</f>
        <v>53.349332739624998</v>
      </c>
      <c r="AW215" s="100">
        <f>'Quarterly data'!AX277</f>
        <v>53.349332739624998</v>
      </c>
      <c r="AX215" s="100">
        <f>'Quarterly data'!AY277</f>
        <v>56.6267</v>
      </c>
      <c r="AY215" s="100">
        <f>'Quarterly data'!AZ277</f>
        <v>67.69450211600001</v>
      </c>
      <c r="AZ215" s="100">
        <f>'Quarterly data'!BA277</f>
        <v>62.033635910000001</v>
      </c>
      <c r="BA215" s="100">
        <f>'Quarterly data'!BB277</f>
        <v>66.582168555999999</v>
      </c>
      <c r="BB215" s="100">
        <f>'Quarterly data'!BC277</f>
        <v>70.578250808999996</v>
      </c>
      <c r="BC215" s="100">
        <f>'Quarterly data'!BD277</f>
        <v>91.066500184000006</v>
      </c>
      <c r="BD215" s="100">
        <f>'Quarterly data'!BE277</f>
        <v>87.867468116999987</v>
      </c>
      <c r="BE215" s="100">
        <f>'Quarterly data'!BF277</f>
        <v>131.46667801000001</v>
      </c>
      <c r="BF215" s="100">
        <f>'Quarterly data'!BG277</f>
        <v>94.077004313000003</v>
      </c>
      <c r="BG215" s="100">
        <f>'Quarterly data'!BH277</f>
        <v>99.622917962999992</v>
      </c>
      <c r="BH215" s="100">
        <f>'Quarterly data'!BI277</f>
        <v>89.576460534000006</v>
      </c>
      <c r="BI215" s="100">
        <f>'Quarterly data'!BJ277</f>
        <v>96.085076262000001</v>
      </c>
      <c r="BJ215" s="100">
        <f>'Quarterly data'!BK277</f>
        <v>104.575702718</v>
      </c>
      <c r="BK215" s="100">
        <f>'Quarterly data'!BL277</f>
        <v>99.734615116000001</v>
      </c>
      <c r="BL215" s="100">
        <f>'Quarterly data'!BM277</f>
        <v>108.42124874000001</v>
      </c>
      <c r="BM215" s="100">
        <f>'Quarterly data'!BN277</f>
        <v>118.18001899000001</v>
      </c>
      <c r="BN215" s="100">
        <f>'Quarterly data'!BO277</f>
        <v>124.5272568</v>
      </c>
      <c r="BO215" s="100">
        <f>'Quarterly data'!BP277</f>
        <v>132.97007821099999</v>
      </c>
      <c r="BP215" s="100">
        <f>'Quarterly data'!BQ277</f>
        <v>144.99758527189999</v>
      </c>
      <c r="BQ215" s="100">
        <f>'Quarterly data'!BR277</f>
        <v>139.20587669899999</v>
      </c>
      <c r="BR215" s="100">
        <f>'Quarterly data'!BS277</f>
        <v>148.46140398199998</v>
      </c>
      <c r="BS215" s="100">
        <f>'Quarterly data'!BT277</f>
        <v>159.16336863999999</v>
      </c>
      <c r="BT215" s="100">
        <f>'Quarterly data'!BU277</f>
        <v>159.36510000000001</v>
      </c>
      <c r="BU215" s="100">
        <f>'Quarterly data'!BV277</f>
        <v>186.83633763879635</v>
      </c>
      <c r="BV215" s="100">
        <f>'Quarterly data'!BW277</f>
        <v>193.87556876731006</v>
      </c>
      <c r="BW215" s="100">
        <f>'Quarterly data'!BX277</f>
        <v>194.93075094798422</v>
      </c>
      <c r="BX215" s="100">
        <f>'Quarterly data'!BY277</f>
        <v>190.70894861656348</v>
      </c>
      <c r="BY215" s="100">
        <f>'Quarterly data'!BZ277</f>
        <v>227.16039664250772</v>
      </c>
      <c r="BZ215" s="100">
        <f>'Quarterly data'!CA277</f>
        <v>214.81330800936433</v>
      </c>
      <c r="CA215" s="100">
        <f>'Quarterly data'!CB277</f>
        <v>241.18698638623681</v>
      </c>
      <c r="CB215" s="100">
        <f>'Quarterly data'!CC277</f>
        <v>213.42336031185732</v>
      </c>
      <c r="CC215" s="100">
        <f>'Quarterly data'!CD277</f>
        <v>233.73201476406911</v>
      </c>
      <c r="CD215" s="100">
        <f>'Quarterly data'!CE277</f>
        <v>275.00733888980153</v>
      </c>
      <c r="CE215" s="100">
        <f>'Quarterly data'!CF277</f>
        <v>267.25984252293006</v>
      </c>
      <c r="CF215" s="100">
        <f>'Quarterly data'!CG277</f>
        <v>240.85229160007083</v>
      </c>
      <c r="CG215" s="100">
        <f>'Quarterly data'!CH277</f>
        <v>300.28837915683323</v>
      </c>
      <c r="CH215" s="100">
        <f>'Quarterly data'!CI277</f>
        <v>312.93098910262466</v>
      </c>
      <c r="CI215" s="100">
        <f>'Quarterly data'!CJ277</f>
        <v>313.83853823902695</v>
      </c>
      <c r="CJ215" s="100">
        <f>'Quarterly data'!CK277</f>
        <v>290.47980244015287</v>
      </c>
      <c r="CK215" s="100">
        <f>'Quarterly data'!CL277</f>
        <v>308.57554725409705</v>
      </c>
      <c r="CL215" s="100">
        <f>'Quarterly data'!CM277</f>
        <v>342.57036047670999</v>
      </c>
      <c r="CM215" s="100">
        <f>'Quarterly data'!CN277</f>
        <v>343.95413537447763</v>
      </c>
      <c r="CN215" s="100">
        <f>'Quarterly data'!CO277</f>
        <v>308.61506207086001</v>
      </c>
      <c r="CO215" s="100">
        <f>'Quarterly data'!CP277</f>
        <v>382.07234636281004</v>
      </c>
      <c r="CP215" s="100">
        <f>'Quarterly data'!CQ277</f>
        <v>359.262551606096</v>
      </c>
      <c r="CQ215" s="100">
        <f>'Quarterly data'!CR277</f>
        <v>411.55379588257017</v>
      </c>
      <c r="CR215" s="100">
        <f>'Quarterly data'!CS277</f>
        <v>403.36882964511301</v>
      </c>
      <c r="CS215" s="100">
        <f>'Quarterly data'!CT277</f>
        <v>402.50554167892847</v>
      </c>
      <c r="CT215" s="100">
        <f>'Quarterly data'!CU277</f>
        <v>411.91081682044262</v>
      </c>
      <c r="CU215" s="100">
        <f>'Quarterly data'!CV277</f>
        <v>452.41785263343957</v>
      </c>
      <c r="CV215" s="100">
        <f>'Quarterly data'!CW277</f>
        <v>431.73068139364301</v>
      </c>
      <c r="CW215" s="100">
        <f>'Quarterly data'!CX277</f>
        <v>475.54089885639934</v>
      </c>
      <c r="CX215" s="100">
        <f>'Quarterly data'!CY277</f>
        <v>406.01749062423437</v>
      </c>
      <c r="CY215" s="100">
        <f>'Quarterly data'!CZ277</f>
        <v>442.11418832114828</v>
      </c>
      <c r="CZ215" s="100">
        <f>'Quarterly data'!DA277</f>
        <v>465.55733846344333</v>
      </c>
      <c r="DA215" s="100">
        <f>'Quarterly data'!DB277</f>
        <v>506.04205806765168</v>
      </c>
      <c r="DB215" s="100">
        <f>'Quarterly data'!DC277</f>
        <v>0</v>
      </c>
      <c r="DC215" s="100">
        <f>'Quarterly data'!DD277</f>
        <v>0</v>
      </c>
      <c r="DD215" s="100">
        <f>'Quarterly data'!DE277</f>
        <v>0</v>
      </c>
      <c r="DE215" s="100">
        <f>'Quarterly data'!DF277</f>
        <v>0</v>
      </c>
      <c r="DF215" s="100">
        <f>'Quarterly data'!DG277</f>
        <v>0</v>
      </c>
      <c r="DG215" s="100">
        <f>'Quarterly data'!DH277</f>
        <v>0</v>
      </c>
      <c r="DH215" s="100">
        <f>'Quarterly data'!DI277</f>
        <v>0</v>
      </c>
      <c r="DI215" s="100">
        <f>'Quarterly data'!DJ277</f>
        <v>0</v>
      </c>
      <c r="DJ215" s="100">
        <f>'Quarterly data'!DK277</f>
        <v>0</v>
      </c>
      <c r="DK215" s="100">
        <f>'Quarterly data'!DL277</f>
        <v>0</v>
      </c>
      <c r="DL215" s="100">
        <f>'Quarterly data'!DM277</f>
        <v>0</v>
      </c>
      <c r="DM215" s="100">
        <f>'Quarterly data'!DN277</f>
        <v>0</v>
      </c>
      <c r="DN215" s="100">
        <f>'Quarterly data'!DO277</f>
        <v>0</v>
      </c>
    </row>
    <row r="216" spans="1:118" ht="15.6">
      <c r="A216" s="102" t="s">
        <v>17</v>
      </c>
      <c r="B216" s="100">
        <f>'Quarterly data'!C278</f>
        <v>0</v>
      </c>
      <c r="C216" s="100">
        <f>'Quarterly data'!D278</f>
        <v>0</v>
      </c>
      <c r="D216" s="100">
        <f>'Quarterly data'!E278</f>
        <v>0</v>
      </c>
      <c r="E216" s="100">
        <f>'Quarterly data'!F278</f>
        <v>0</v>
      </c>
      <c r="F216" s="100">
        <f>'Quarterly data'!G278</f>
        <v>0</v>
      </c>
      <c r="G216" s="100">
        <f>'Quarterly data'!H278</f>
        <v>0</v>
      </c>
      <c r="H216" s="100">
        <f>'Quarterly data'!I278</f>
        <v>0</v>
      </c>
      <c r="I216" s="100">
        <f>'Quarterly data'!J278</f>
        <v>0</v>
      </c>
      <c r="J216" s="100">
        <f>'Quarterly data'!K278</f>
        <v>0</v>
      </c>
      <c r="K216" s="100">
        <f>'Quarterly data'!L278</f>
        <v>0</v>
      </c>
      <c r="L216" s="100">
        <f>'Quarterly data'!M278</f>
        <v>0</v>
      </c>
      <c r="M216" s="100">
        <f>'Quarterly data'!N278</f>
        <v>0</v>
      </c>
      <c r="N216" s="100">
        <f>'Quarterly data'!O278</f>
        <v>0</v>
      </c>
      <c r="O216" s="100">
        <f>'Quarterly data'!P278</f>
        <v>0</v>
      </c>
      <c r="P216" s="100">
        <f>'Quarterly data'!Q278</f>
        <v>0</v>
      </c>
      <c r="Q216" s="100">
        <f>'Quarterly data'!R278</f>
        <v>0</v>
      </c>
      <c r="R216" s="100">
        <f>'Quarterly data'!S278</f>
        <v>15.621131250000001</v>
      </c>
      <c r="S216" s="100">
        <f>'Quarterly data'!T278</f>
        <v>15.621131250000001</v>
      </c>
      <c r="T216" s="100">
        <f>'Quarterly data'!U278</f>
        <v>15.621131250000001</v>
      </c>
      <c r="U216" s="100">
        <f>'Quarterly data'!V278</f>
        <v>15.621131250000001</v>
      </c>
      <c r="V216" s="100">
        <f>'Quarterly data'!W278</f>
        <v>16.868343750000001</v>
      </c>
      <c r="W216" s="100">
        <f>'Quarterly data'!X278</f>
        <v>16.868343750000001</v>
      </c>
      <c r="X216" s="100">
        <f>'Quarterly data'!Y278</f>
        <v>16.868343750000001</v>
      </c>
      <c r="Y216" s="100">
        <f>'Quarterly data'!Z278</f>
        <v>16.868343750000001</v>
      </c>
      <c r="Z216" s="100">
        <f>'Quarterly data'!AA278</f>
        <v>19.77225</v>
      </c>
      <c r="AA216" s="100">
        <f>'Quarterly data'!AB278</f>
        <v>19.77225</v>
      </c>
      <c r="AB216" s="100">
        <f>'Quarterly data'!AC278</f>
        <v>19.77225</v>
      </c>
      <c r="AC216" s="100">
        <f>'Quarterly data'!AD278</f>
        <v>19.77225</v>
      </c>
      <c r="AD216" s="100">
        <f>'Quarterly data'!AE278</f>
        <v>23.784599999999998</v>
      </c>
      <c r="AE216" s="100">
        <f>'Quarterly data'!AF278</f>
        <v>23.784599999999998</v>
      </c>
      <c r="AF216" s="100">
        <f>'Quarterly data'!AG278</f>
        <v>23.784599999999998</v>
      </c>
      <c r="AG216" s="100">
        <f>'Quarterly data'!AH278</f>
        <v>23.784599999999998</v>
      </c>
      <c r="AH216" s="100">
        <f>'Quarterly data'!AI278</f>
        <v>28.483943749999995</v>
      </c>
      <c r="AI216" s="100">
        <f>'Quarterly data'!AJ278</f>
        <v>28.483943749999995</v>
      </c>
      <c r="AJ216" s="100">
        <f>'Quarterly data'!AK278</f>
        <v>28.483943749999995</v>
      </c>
      <c r="AK216" s="100">
        <f>'Quarterly data'!AL278</f>
        <v>28.483943749999995</v>
      </c>
      <c r="AL216" s="100">
        <f>'Quarterly data'!AM278</f>
        <v>33.975598305812497</v>
      </c>
      <c r="AM216" s="100">
        <f>'Quarterly data'!AN278</f>
        <v>33.975598305812497</v>
      </c>
      <c r="AN216" s="100">
        <f>'Quarterly data'!AO278</f>
        <v>33.975598305812497</v>
      </c>
      <c r="AO216" s="100">
        <f>'Quarterly data'!AP278</f>
        <v>33.975598305812497</v>
      </c>
      <c r="AP216" s="100">
        <f>'Quarterly data'!AQ278</f>
        <v>40.640634111625005</v>
      </c>
      <c r="AQ216" s="100">
        <f>'Quarterly data'!AR278</f>
        <v>40.640634111625005</v>
      </c>
      <c r="AR216" s="100">
        <f>'Quarterly data'!AS278</f>
        <v>40.640634111625005</v>
      </c>
      <c r="AS216" s="100">
        <f>'Quarterly data'!AT278</f>
        <v>40.640634111625005</v>
      </c>
      <c r="AT216" s="100">
        <f>'Quarterly data'!AU278</f>
        <v>49.360123305812493</v>
      </c>
      <c r="AU216" s="100">
        <f>'Quarterly data'!AV278</f>
        <v>49.360123305812493</v>
      </c>
      <c r="AV216" s="100">
        <f>'Quarterly data'!AW278</f>
        <v>49.360123305812493</v>
      </c>
      <c r="AW216" s="100">
        <f>'Quarterly data'!AX278</f>
        <v>49.360123305812493</v>
      </c>
      <c r="AX216" s="100">
        <f>'Quarterly data'!AY278</f>
        <v>53.526699999999998</v>
      </c>
      <c r="AY216" s="100">
        <f>'Quarterly data'!AZ278</f>
        <v>62.732599999999998</v>
      </c>
      <c r="AZ216" s="100">
        <f>'Quarterly data'!BA278</f>
        <v>58.537999999999997</v>
      </c>
      <c r="BA216" s="100">
        <f>'Quarterly data'!BB278</f>
        <v>63.011299999999999</v>
      </c>
      <c r="BB216" s="100">
        <f>'Quarterly data'!BC278</f>
        <v>68.441100000000006</v>
      </c>
      <c r="BC216" s="100">
        <f>'Quarterly data'!BD278</f>
        <v>82.437950000000001</v>
      </c>
      <c r="BD216" s="100">
        <f>'Quarterly data'!BE278</f>
        <v>84.1143</v>
      </c>
      <c r="BE216" s="100">
        <f>'Quarterly data'!BF278</f>
        <v>93.701099999999997</v>
      </c>
      <c r="BF216" s="100">
        <f>'Quarterly data'!BG278</f>
        <v>91.128500000000003</v>
      </c>
      <c r="BG216" s="100">
        <f>'Quarterly data'!BH278</f>
        <v>92.427599999999998</v>
      </c>
      <c r="BH216" s="100">
        <f>'Quarterly data'!BI278</f>
        <v>86.222489999999993</v>
      </c>
      <c r="BI216" s="100">
        <f>'Quarterly data'!BJ278</f>
        <v>93.038399999999996</v>
      </c>
      <c r="BJ216" s="100">
        <f>'Quarterly data'!BK278</f>
        <v>101.2783</v>
      </c>
      <c r="BK216" s="100">
        <f>'Quarterly data'!BL278</f>
        <v>94.415400000000005</v>
      </c>
      <c r="BL216" s="100">
        <f>'Quarterly data'!BM278</f>
        <v>103.76764</v>
      </c>
      <c r="BM216" s="100">
        <f>'Quarterly data'!BN278</f>
        <v>113.32740000000001</v>
      </c>
      <c r="BN216" s="100">
        <f>'Quarterly data'!BO278</f>
        <v>120.46912</v>
      </c>
      <c r="BO216" s="100">
        <f>'Quarterly data'!BP278</f>
        <v>125.91171</v>
      </c>
      <c r="BP216" s="100">
        <f>'Quarterly data'!BQ278</f>
        <v>123.8564560209</v>
      </c>
      <c r="BQ216" s="100">
        <f>'Quarterly data'!BR278</f>
        <v>134.79237499999999</v>
      </c>
      <c r="BR216" s="100">
        <f>'Quarterly data'!BS278</f>
        <v>145.13220000000001</v>
      </c>
      <c r="BS216" s="100">
        <f>'Quarterly data'!BT278</f>
        <v>153.29829999999998</v>
      </c>
      <c r="BT216" s="100">
        <f>'Quarterly data'!BU278</f>
        <v>150.2071</v>
      </c>
      <c r="BU216" s="100">
        <f>'Quarterly data'!BV278</f>
        <v>153.93375438906139</v>
      </c>
      <c r="BV216" s="100">
        <f>'Quarterly data'!BW278</f>
        <v>172.03507055809507</v>
      </c>
      <c r="BW216" s="100">
        <f>'Quarterly data'!BX278</f>
        <v>175.34935919804821</v>
      </c>
      <c r="BX216" s="100">
        <f>'Quarterly data'!BY278</f>
        <v>174.52187765229149</v>
      </c>
      <c r="BY216" s="100">
        <f>'Quarterly data'!BZ278</f>
        <v>185.12825426286372</v>
      </c>
      <c r="BZ216" s="100">
        <f>'Quarterly data'!CA278</f>
        <v>188.68390473805232</v>
      </c>
      <c r="CA216" s="100">
        <f>'Quarterly data'!CB278</f>
        <v>215.09123925011662</v>
      </c>
      <c r="CB216" s="100">
        <f>'Quarterly data'!CC278</f>
        <v>204.99199875990109</v>
      </c>
      <c r="CC216" s="100">
        <f>'Quarterly data'!CD278</f>
        <v>201.15622471529173</v>
      </c>
      <c r="CD216" s="100">
        <f>'Quarterly data'!CE278</f>
        <v>212.18758104886246</v>
      </c>
      <c r="CE216" s="100">
        <f>'Quarterly data'!CF278</f>
        <v>240.013726221544</v>
      </c>
      <c r="CF216" s="100">
        <f>'Quarterly data'!CG278</f>
        <v>221.80388529835068</v>
      </c>
      <c r="CG216" s="100">
        <f>'Quarterly data'!CH278</f>
        <v>242.49674987694934</v>
      </c>
      <c r="CH216" s="100">
        <f>'Quarterly data'!CI278</f>
        <v>263.4770267111125</v>
      </c>
      <c r="CI216" s="100">
        <f>'Quarterly data'!CJ278</f>
        <v>272.53628794569659</v>
      </c>
      <c r="CJ216" s="100">
        <f>'Quarterly data'!CK278</f>
        <v>248.89174879220005</v>
      </c>
      <c r="CK216" s="100">
        <f>'Quarterly data'!CL278</f>
        <v>259.71449375044602</v>
      </c>
      <c r="CL216" s="100">
        <f>'Quarterly data'!CM278</f>
        <v>298.48911785671004</v>
      </c>
      <c r="CM216" s="100">
        <f>'Quarterly data'!CN278</f>
        <v>297.0477846755</v>
      </c>
      <c r="CN216" s="100">
        <f>'Quarterly data'!CO278</f>
        <v>277.04485722251582</v>
      </c>
      <c r="CO216" s="100">
        <f>'Quarterly data'!CP278</f>
        <v>307.36872696613585</v>
      </c>
      <c r="CP216" s="100">
        <f>'Quarterly data'!CQ278</f>
        <v>328.58990079186964</v>
      </c>
      <c r="CQ216" s="100">
        <f>'Quarterly data'!CR278</f>
        <v>339.88014610932157</v>
      </c>
      <c r="CR216" s="100">
        <f>'Quarterly data'!CS278</f>
        <v>312.72964746637001</v>
      </c>
      <c r="CS216" s="100">
        <f>'Quarterly data'!CT278</f>
        <v>343.45304838396004</v>
      </c>
      <c r="CT216" s="100">
        <f>'Quarterly data'!CU278</f>
        <v>355.82184256534265</v>
      </c>
      <c r="CU216" s="100">
        <f>'Quarterly data'!CV278</f>
        <v>406.78624406360268</v>
      </c>
      <c r="CV216" s="100">
        <f>'Quarterly data'!CW278</f>
        <v>352.76772566056275</v>
      </c>
      <c r="CW216" s="100">
        <f>'Quarterly data'!CX278</f>
        <v>380.77927314316639</v>
      </c>
      <c r="CX216" s="100">
        <f>'Quarterly data'!CY278</f>
        <v>369.35853324449124</v>
      </c>
      <c r="CY216" s="100">
        <f>'Quarterly data'!CZ278</f>
        <v>372.70318224011567</v>
      </c>
      <c r="CZ216" s="100">
        <f>'Quarterly data'!DA278</f>
        <v>361.93847327448964</v>
      </c>
      <c r="DA216" s="100">
        <f>'Quarterly data'!DB278</f>
        <v>400.09945643860476</v>
      </c>
      <c r="DB216" s="100">
        <f>'Quarterly data'!DC278</f>
        <v>0</v>
      </c>
      <c r="DC216" s="100">
        <f>'Quarterly data'!DD278</f>
        <v>0</v>
      </c>
      <c r="DD216" s="100">
        <f>'Quarterly data'!DE278</f>
        <v>0</v>
      </c>
      <c r="DE216" s="100">
        <f>'Quarterly data'!DF278</f>
        <v>0</v>
      </c>
      <c r="DF216" s="100">
        <f>'Quarterly data'!DG278</f>
        <v>0</v>
      </c>
      <c r="DG216" s="100">
        <f>'Quarterly data'!DH278</f>
        <v>0</v>
      </c>
      <c r="DH216" s="100">
        <f>'Quarterly data'!DI278</f>
        <v>0</v>
      </c>
      <c r="DI216" s="100">
        <f>'Quarterly data'!DJ278</f>
        <v>0</v>
      </c>
      <c r="DJ216" s="100">
        <f>'Quarterly data'!DK278</f>
        <v>0</v>
      </c>
      <c r="DK216" s="100">
        <f>'Quarterly data'!DL278</f>
        <v>0</v>
      </c>
      <c r="DL216" s="100">
        <f>'Quarterly data'!DM278</f>
        <v>0</v>
      </c>
      <c r="DM216" s="100">
        <f>'Quarterly data'!DN278</f>
        <v>0</v>
      </c>
      <c r="DN216" s="100">
        <f>'Quarterly data'!DO278</f>
        <v>0</v>
      </c>
    </row>
    <row r="217" spans="1:118" ht="15.6">
      <c r="A217" s="102" t="s">
        <v>764</v>
      </c>
      <c r="B217" s="100">
        <f>'Quarterly data'!C279</f>
        <v>0</v>
      </c>
      <c r="C217" s="100">
        <f>'Quarterly data'!D279</f>
        <v>0</v>
      </c>
      <c r="D217" s="100">
        <f>'Quarterly data'!E279</f>
        <v>0</v>
      </c>
      <c r="E217" s="100">
        <f>'Quarterly data'!F279</f>
        <v>0</v>
      </c>
      <c r="F217" s="100">
        <f>'Quarterly data'!G279</f>
        <v>0</v>
      </c>
      <c r="G217" s="100">
        <f>'Quarterly data'!H279</f>
        <v>0</v>
      </c>
      <c r="H217" s="100">
        <f>'Quarterly data'!I279</f>
        <v>0</v>
      </c>
      <c r="I217" s="100">
        <f>'Quarterly data'!J279</f>
        <v>0</v>
      </c>
      <c r="J217" s="100">
        <f>'Quarterly data'!K279</f>
        <v>0</v>
      </c>
      <c r="K217" s="100">
        <f>'Quarterly data'!L279</f>
        <v>0</v>
      </c>
      <c r="L217" s="100">
        <f>'Quarterly data'!M279</f>
        <v>0</v>
      </c>
      <c r="M217" s="100">
        <f>'Quarterly data'!N279</f>
        <v>0</v>
      </c>
      <c r="N217" s="100">
        <f>'Quarterly data'!O279</f>
        <v>0</v>
      </c>
      <c r="O217" s="100">
        <f>'Quarterly data'!P279</f>
        <v>0</v>
      </c>
      <c r="P217" s="100">
        <f>'Quarterly data'!Q279</f>
        <v>0</v>
      </c>
      <c r="Q217" s="100">
        <f>'Quarterly data'!R279</f>
        <v>0</v>
      </c>
      <c r="R217" s="100">
        <f>'Quarterly data'!S279</f>
        <v>4.3201874999999994</v>
      </c>
      <c r="S217" s="100">
        <f>'Quarterly data'!T279</f>
        <v>4.3201874999999994</v>
      </c>
      <c r="T217" s="100">
        <f>'Quarterly data'!U279</f>
        <v>4.3201874999999994</v>
      </c>
      <c r="U217" s="100">
        <f>'Quarterly data'!V279</f>
        <v>4.3201874999999994</v>
      </c>
      <c r="V217" s="100">
        <f>'Quarterly data'!W279</f>
        <v>4.7797687499999997</v>
      </c>
      <c r="W217" s="100">
        <f>'Quarterly data'!X279</f>
        <v>4.7797687499999997</v>
      </c>
      <c r="X217" s="100">
        <f>'Quarterly data'!Y279</f>
        <v>4.7797687499999997</v>
      </c>
      <c r="Y217" s="100">
        <f>'Quarterly data'!Z279</f>
        <v>4.7797687499999997</v>
      </c>
      <c r="Z217" s="100">
        <f>'Quarterly data'!AA279</f>
        <v>5.9536875</v>
      </c>
      <c r="AA217" s="100">
        <f>'Quarterly data'!AB279</f>
        <v>5.9536875</v>
      </c>
      <c r="AB217" s="100">
        <f>'Quarterly data'!AC279</f>
        <v>5.9536875</v>
      </c>
      <c r="AC217" s="100">
        <f>'Quarterly data'!AD279</f>
        <v>5.9536875</v>
      </c>
      <c r="AD217" s="100">
        <f>'Quarterly data'!AE279</f>
        <v>7.3337062500000005</v>
      </c>
      <c r="AE217" s="100">
        <f>'Quarterly data'!AF279</f>
        <v>7.3337062500000005</v>
      </c>
      <c r="AF217" s="100">
        <f>'Quarterly data'!AG279</f>
        <v>7.3337062500000005</v>
      </c>
      <c r="AG217" s="100">
        <f>'Quarterly data'!AH279</f>
        <v>7.3337062500000005</v>
      </c>
      <c r="AH217" s="100">
        <f>'Quarterly data'!AI279</f>
        <v>8.4862812499999993</v>
      </c>
      <c r="AI217" s="100">
        <f>'Quarterly data'!AJ279</f>
        <v>8.4862812499999993</v>
      </c>
      <c r="AJ217" s="100">
        <f>'Quarterly data'!AK279</f>
        <v>8.4862812499999993</v>
      </c>
      <c r="AK217" s="100">
        <f>'Quarterly data'!AL279</f>
        <v>8.4862812499999993</v>
      </c>
      <c r="AL217" s="100">
        <f>'Quarterly data'!AM279</f>
        <v>9.9500519266875003</v>
      </c>
      <c r="AM217" s="100">
        <f>'Quarterly data'!AN279</f>
        <v>9.9500519266875003</v>
      </c>
      <c r="AN217" s="100">
        <f>'Quarterly data'!AO279</f>
        <v>9.9500519266875003</v>
      </c>
      <c r="AO217" s="100">
        <f>'Quarterly data'!AP279</f>
        <v>9.9500519266875003</v>
      </c>
      <c r="AP217" s="100">
        <f>'Quarterly data'!AQ279</f>
        <v>12.559597603375</v>
      </c>
      <c r="AQ217" s="100">
        <f>'Quarterly data'!AR279</f>
        <v>12.559597603375</v>
      </c>
      <c r="AR217" s="100">
        <f>'Quarterly data'!AS279</f>
        <v>12.559597603375</v>
      </c>
      <c r="AS217" s="100">
        <f>'Quarterly data'!AT279</f>
        <v>12.559597603375</v>
      </c>
      <c r="AT217" s="100">
        <f>'Quarterly data'!AU279</f>
        <v>16.300364426687501</v>
      </c>
      <c r="AU217" s="100">
        <f>'Quarterly data'!AV279</f>
        <v>16.300364426687501</v>
      </c>
      <c r="AV217" s="100">
        <f>'Quarterly data'!AW279</f>
        <v>16.300364426687501</v>
      </c>
      <c r="AW217" s="100">
        <f>'Quarterly data'!AX279</f>
        <v>16.300364426687501</v>
      </c>
      <c r="AX217" s="100">
        <f>'Quarterly data'!AY279</f>
        <v>18.869</v>
      </c>
      <c r="AY217" s="100">
        <f>'Quarterly data'!AZ279</f>
        <v>24.583100000000002</v>
      </c>
      <c r="AZ217" s="100">
        <f>'Quarterly data'!BA279</f>
        <v>20.676699999999997</v>
      </c>
      <c r="BA217" s="100">
        <f>'Quarterly data'!BB279</f>
        <v>21.677900000000001</v>
      </c>
      <c r="BB217" s="100">
        <f>'Quarterly data'!BC279</f>
        <v>24.730800000000002</v>
      </c>
      <c r="BC217" s="100">
        <f>'Quarterly data'!BD279</f>
        <v>36.190550000000002</v>
      </c>
      <c r="BD217" s="100">
        <f>'Quarterly data'!BE279</f>
        <v>29.851500000000001</v>
      </c>
      <c r="BE217" s="100">
        <f>'Quarterly data'!BF279</f>
        <v>32.300399999999996</v>
      </c>
      <c r="BF217" s="100">
        <f>'Quarterly data'!BG279</f>
        <v>31.431400000000004</v>
      </c>
      <c r="BG217" s="100">
        <f>'Quarterly data'!BH279</f>
        <v>36.534700000000001</v>
      </c>
      <c r="BH217" s="100">
        <f>'Quarterly data'!BI279</f>
        <v>32.310090000000002</v>
      </c>
      <c r="BI217" s="100">
        <f>'Quarterly data'!BJ279</f>
        <v>36.180700000000002</v>
      </c>
      <c r="BJ217" s="100">
        <f>'Quarterly data'!BK279</f>
        <v>43.081000000000003</v>
      </c>
      <c r="BK217" s="100">
        <f>'Quarterly data'!BL279</f>
        <v>37.182100000000005</v>
      </c>
      <c r="BL217" s="100">
        <f>'Quarterly data'!BM279</f>
        <v>39.357439999999997</v>
      </c>
      <c r="BM217" s="100">
        <f>'Quarterly data'!BN279</f>
        <v>42.4069</v>
      </c>
      <c r="BN217" s="100">
        <f>'Quarterly data'!BO279</f>
        <v>48.9345</v>
      </c>
      <c r="BO217" s="100">
        <f>'Quarterly data'!BP279</f>
        <v>50.004509999999996</v>
      </c>
      <c r="BP217" s="100">
        <f>'Quarterly data'!BQ279</f>
        <v>45.198031051000001</v>
      </c>
      <c r="BQ217" s="100">
        <f>'Quarterly data'!BR279</f>
        <v>54.487610000000004</v>
      </c>
      <c r="BR217" s="100">
        <f>'Quarterly data'!BS279</f>
        <v>61.072000000000003</v>
      </c>
      <c r="BS217" s="100">
        <f>'Quarterly data'!BT279</f>
        <v>67.714300000000009</v>
      </c>
      <c r="BT217" s="100">
        <f>'Quarterly data'!BU279</f>
        <v>56.0672</v>
      </c>
      <c r="BU217" s="100">
        <f>'Quarterly data'!BV279</f>
        <v>64.961964494</v>
      </c>
      <c r="BV217" s="100">
        <f>'Quarterly data'!BW279</f>
        <v>82.347602128000005</v>
      </c>
      <c r="BW217" s="100">
        <f>'Quarterly data'!BX279</f>
        <v>78.766523661999997</v>
      </c>
      <c r="BX217" s="100">
        <f>'Quarterly data'!BY279</f>
        <v>71.067417922000004</v>
      </c>
      <c r="BY217" s="100">
        <f>'Quarterly data'!BZ279</f>
        <v>78.24960183799999</v>
      </c>
      <c r="BZ217" s="100">
        <f>'Quarterly data'!CA279</f>
        <v>76.514846907999996</v>
      </c>
      <c r="CA217" s="100">
        <f>'Quarterly data'!CB279</f>
        <v>85.800371775999992</v>
      </c>
      <c r="CB217" s="100">
        <f>'Quarterly data'!CC279</f>
        <v>82.31563177000001</v>
      </c>
      <c r="CC217" s="100">
        <f>'Quarterly data'!CD279</f>
        <v>84.037146747000008</v>
      </c>
      <c r="CD217" s="100">
        <f>'Quarterly data'!CE279</f>
        <v>94.658575905000006</v>
      </c>
      <c r="CE217" s="100">
        <f>'Quarterly data'!CF279</f>
        <v>101.66033183299999</v>
      </c>
      <c r="CF217" s="100">
        <f>'Quarterly data'!CG279</f>
        <v>85.857099714325585</v>
      </c>
      <c r="CG217" s="100">
        <f>'Quarterly data'!CH279</f>
        <v>91.873092250285168</v>
      </c>
      <c r="CH217" s="100">
        <f>'Quarterly data'!CI279</f>
        <v>119.49123234022957</v>
      </c>
      <c r="CI217" s="100">
        <f>'Quarterly data'!CJ279</f>
        <v>108.93748038641213</v>
      </c>
      <c r="CJ217" s="100">
        <f>'Quarterly data'!CK279</f>
        <v>98.576318573999998</v>
      </c>
      <c r="CK217" s="100">
        <f>'Quarterly data'!CL279</f>
        <v>109.15508523902604</v>
      </c>
      <c r="CL217" s="100">
        <f>'Quarterly data'!CM279</f>
        <v>137.29334651050999</v>
      </c>
      <c r="CM217" s="100">
        <f>'Quarterly data'!CN279</f>
        <v>123.358744676</v>
      </c>
      <c r="CN217" s="100">
        <f>'Quarterly data'!CO279</f>
        <v>110.15070044572582</v>
      </c>
      <c r="CO217" s="100">
        <f>'Quarterly data'!CP279</f>
        <v>126.58858007764582</v>
      </c>
      <c r="CP217" s="100">
        <f>'Quarterly data'!CQ279</f>
        <v>151.98496144718965</v>
      </c>
      <c r="CQ217" s="100">
        <f>'Quarterly data'!CR279</f>
        <v>149.97065942314271</v>
      </c>
      <c r="CR217" s="100">
        <f>'Quarterly data'!CS279</f>
        <v>126.27051135829001</v>
      </c>
      <c r="CS217" s="100">
        <f>'Quarterly data'!CT279</f>
        <v>147.45185578155002</v>
      </c>
      <c r="CT217" s="100">
        <f>'Quarterly data'!CU279</f>
        <v>157.24301973759989</v>
      </c>
      <c r="CU217" s="100">
        <f>'Quarterly data'!CV279</f>
        <v>186.11801859050004</v>
      </c>
      <c r="CV217" s="100">
        <f>'Quarterly data'!CW279</f>
        <v>144.07197829388193</v>
      </c>
      <c r="CW217" s="100">
        <f>'Quarterly data'!CX279</f>
        <v>150.42645377511803</v>
      </c>
      <c r="CX217" s="100">
        <f>'Quarterly data'!CY279</f>
        <v>153.80187822093455</v>
      </c>
      <c r="CY217" s="100">
        <f>'Quarterly data'!CZ279</f>
        <v>197.81811169594118</v>
      </c>
      <c r="CZ217" s="100">
        <f>'Quarterly data'!DA279</f>
        <v>145.31355795899</v>
      </c>
      <c r="DA217" s="100">
        <f>'Quarterly data'!DB279</f>
        <v>171.34899033895522</v>
      </c>
      <c r="DB217" s="100">
        <f>'Quarterly data'!DC279</f>
        <v>0</v>
      </c>
      <c r="DC217" s="100">
        <f>'Quarterly data'!DD279</f>
        <v>0</v>
      </c>
      <c r="DD217" s="100">
        <f>'Quarterly data'!DE279</f>
        <v>0</v>
      </c>
      <c r="DE217" s="100">
        <f>'Quarterly data'!DF279</f>
        <v>0</v>
      </c>
      <c r="DF217" s="100">
        <f>'Quarterly data'!DG279</f>
        <v>0</v>
      </c>
      <c r="DG217" s="100">
        <f>'Quarterly data'!DH279</f>
        <v>0</v>
      </c>
      <c r="DH217" s="100">
        <f>'Quarterly data'!DI279</f>
        <v>0</v>
      </c>
      <c r="DI217" s="100">
        <f>'Quarterly data'!DJ279</f>
        <v>0</v>
      </c>
      <c r="DJ217" s="100">
        <f>'Quarterly data'!DK279</f>
        <v>0</v>
      </c>
      <c r="DK217" s="100">
        <f>'Quarterly data'!DL279</f>
        <v>0</v>
      </c>
      <c r="DL217" s="100">
        <f>'Quarterly data'!DM279</f>
        <v>0</v>
      </c>
      <c r="DM217" s="100">
        <f>'Quarterly data'!DN279</f>
        <v>0</v>
      </c>
      <c r="DN217" s="100">
        <f>'Quarterly data'!DO279</f>
        <v>0</v>
      </c>
    </row>
    <row r="218" spans="1:118" ht="15.6">
      <c r="A218" s="103" t="s">
        <v>765</v>
      </c>
      <c r="B218" s="100">
        <f>'Quarterly data'!C280</f>
        <v>0</v>
      </c>
      <c r="C218" s="100">
        <f>'Quarterly data'!D280</f>
        <v>0</v>
      </c>
      <c r="D218" s="100">
        <f>'Quarterly data'!E280</f>
        <v>0</v>
      </c>
      <c r="E218" s="100">
        <f>'Quarterly data'!F280</f>
        <v>0</v>
      </c>
      <c r="F218" s="100">
        <f>'Quarterly data'!G280</f>
        <v>0</v>
      </c>
      <c r="G218" s="100">
        <f>'Quarterly data'!H280</f>
        <v>0</v>
      </c>
      <c r="H218" s="100">
        <f>'Quarterly data'!I280</f>
        <v>0</v>
      </c>
      <c r="I218" s="100">
        <f>'Quarterly data'!J280</f>
        <v>0</v>
      </c>
      <c r="J218" s="100">
        <f>'Quarterly data'!K280</f>
        <v>0</v>
      </c>
      <c r="K218" s="100">
        <f>'Quarterly data'!L280</f>
        <v>0</v>
      </c>
      <c r="L218" s="100">
        <f>'Quarterly data'!M280</f>
        <v>0</v>
      </c>
      <c r="M218" s="100">
        <f>'Quarterly data'!N280</f>
        <v>0</v>
      </c>
      <c r="N218" s="100">
        <f>'Quarterly data'!O280</f>
        <v>0</v>
      </c>
      <c r="O218" s="100">
        <f>'Quarterly data'!P280</f>
        <v>0</v>
      </c>
      <c r="P218" s="100">
        <f>'Quarterly data'!Q280</f>
        <v>0</v>
      </c>
      <c r="Q218" s="100">
        <f>'Quarterly data'!R280</f>
        <v>0</v>
      </c>
      <c r="R218" s="100">
        <f>'Quarterly data'!S280</f>
        <v>8.17861875</v>
      </c>
      <c r="S218" s="100">
        <f>'Quarterly data'!T280</f>
        <v>8.17861875</v>
      </c>
      <c r="T218" s="100">
        <f>'Quarterly data'!U280</f>
        <v>8.17861875</v>
      </c>
      <c r="U218" s="100">
        <f>'Quarterly data'!V280</f>
        <v>8.17861875</v>
      </c>
      <c r="V218" s="100">
        <f>'Quarterly data'!W280</f>
        <v>9.0595062500000001</v>
      </c>
      <c r="W218" s="100">
        <f>'Quarterly data'!X280</f>
        <v>9.0595062500000001</v>
      </c>
      <c r="X218" s="100">
        <f>'Quarterly data'!Y280</f>
        <v>9.0595062500000001</v>
      </c>
      <c r="Y218" s="100">
        <f>'Quarterly data'!Z280</f>
        <v>9.0595062500000001</v>
      </c>
      <c r="Z218" s="100">
        <f>'Quarterly data'!AA280</f>
        <v>10.3033375</v>
      </c>
      <c r="AA218" s="100">
        <f>'Quarterly data'!AB280</f>
        <v>10.3033375</v>
      </c>
      <c r="AB218" s="100">
        <f>'Quarterly data'!AC280</f>
        <v>10.3033375</v>
      </c>
      <c r="AC218" s="100">
        <f>'Quarterly data'!AD280</f>
        <v>10.3033375</v>
      </c>
      <c r="AD218" s="100">
        <f>'Quarterly data'!AE280</f>
        <v>12.10750625</v>
      </c>
      <c r="AE218" s="100">
        <f>'Quarterly data'!AF280</f>
        <v>12.10750625</v>
      </c>
      <c r="AF218" s="100">
        <f>'Quarterly data'!AG280</f>
        <v>12.10750625</v>
      </c>
      <c r="AG218" s="100">
        <f>'Quarterly data'!AH280</f>
        <v>12.10750625</v>
      </c>
      <c r="AH218" s="100">
        <f>'Quarterly data'!AI280</f>
        <v>14.5449625</v>
      </c>
      <c r="AI218" s="100">
        <f>'Quarterly data'!AJ280</f>
        <v>14.5449625</v>
      </c>
      <c r="AJ218" s="100">
        <f>'Quarterly data'!AK280</f>
        <v>14.5449625</v>
      </c>
      <c r="AK218" s="100">
        <f>'Quarterly data'!AL280</f>
        <v>14.5449625</v>
      </c>
      <c r="AL218" s="100">
        <f>'Quarterly data'!AM280</f>
        <v>17.54612383525</v>
      </c>
      <c r="AM218" s="100">
        <f>'Quarterly data'!AN280</f>
        <v>17.54612383525</v>
      </c>
      <c r="AN218" s="100">
        <f>'Quarterly data'!AO280</f>
        <v>17.54612383525</v>
      </c>
      <c r="AO218" s="100">
        <f>'Quarterly data'!AP280</f>
        <v>17.54612383525</v>
      </c>
      <c r="AP218" s="100">
        <f>'Quarterly data'!AQ280</f>
        <v>20.7199664205</v>
      </c>
      <c r="AQ218" s="100">
        <f>'Quarterly data'!AR280</f>
        <v>20.7199664205</v>
      </c>
      <c r="AR218" s="100">
        <f>'Quarterly data'!AS280</f>
        <v>20.7199664205</v>
      </c>
      <c r="AS218" s="100">
        <f>'Quarterly data'!AT280</f>
        <v>20.7199664205</v>
      </c>
      <c r="AT218" s="100">
        <f>'Quarterly data'!AU280</f>
        <v>24.877061335249998</v>
      </c>
      <c r="AU218" s="100">
        <f>'Quarterly data'!AV280</f>
        <v>24.877061335249998</v>
      </c>
      <c r="AV218" s="100">
        <f>'Quarterly data'!AW280</f>
        <v>24.877061335249998</v>
      </c>
      <c r="AW218" s="100">
        <f>'Quarterly data'!AX280</f>
        <v>24.877061335249998</v>
      </c>
      <c r="AX218" s="100">
        <f>'Quarterly data'!AY280</f>
        <v>27.687899999999999</v>
      </c>
      <c r="AY218" s="100">
        <f>'Quarterly data'!AZ280</f>
        <v>29.709299999999999</v>
      </c>
      <c r="AZ218" s="100">
        <f>'Quarterly data'!BA280</f>
        <v>29.910399999999996</v>
      </c>
      <c r="BA218" s="100">
        <f>'Quarterly data'!BB280</f>
        <v>33.674299999999995</v>
      </c>
      <c r="BB218" s="100">
        <f>'Quarterly data'!BC280</f>
        <v>34.9527</v>
      </c>
      <c r="BC218" s="100">
        <f>'Quarterly data'!BD280</f>
        <v>36.443399999999997</v>
      </c>
      <c r="BD218" s="100">
        <f>'Quarterly data'!BE280</f>
        <v>43.0471</v>
      </c>
      <c r="BE218" s="100">
        <f>'Quarterly data'!BF280</f>
        <v>47.254399999999997</v>
      </c>
      <c r="BF218" s="100">
        <f>'Quarterly data'!BG280</f>
        <v>46.163200000000003</v>
      </c>
      <c r="BG218" s="100">
        <f>'Quarterly data'!BH280</f>
        <v>42.808</v>
      </c>
      <c r="BH218" s="100">
        <f>'Quarterly data'!BI280</f>
        <v>46.286299999999997</v>
      </c>
      <c r="BI218" s="100">
        <f>'Quarterly data'!BJ280</f>
        <v>48.440200000000004</v>
      </c>
      <c r="BJ218" s="100">
        <f>'Quarterly data'!BK280</f>
        <v>49.580200000000005</v>
      </c>
      <c r="BK218" s="100">
        <f>'Quarterly data'!BL280</f>
        <v>49.756900000000002</v>
      </c>
      <c r="BL218" s="100">
        <f>'Quarterly data'!BM280</f>
        <v>55.654399999999995</v>
      </c>
      <c r="BM218" s="100">
        <f>'Quarterly data'!BN280</f>
        <v>61.811000000000007</v>
      </c>
      <c r="BN218" s="100">
        <f>'Quarterly data'!BO280</f>
        <v>60.542320000000011</v>
      </c>
      <c r="BO218" s="100">
        <f>'Quarterly data'!BP280</f>
        <v>67.004600000000011</v>
      </c>
      <c r="BP218" s="100">
        <f>'Quarterly data'!BQ280</f>
        <v>68.586680318900008</v>
      </c>
      <c r="BQ218" s="100">
        <f>'Quarterly data'!BR280</f>
        <v>69.614185000000006</v>
      </c>
      <c r="BR218" s="100">
        <f>'Quarterly data'!BS280</f>
        <v>71.976699999999994</v>
      </c>
      <c r="BS218" s="100">
        <f>'Quarterly data'!BT280</f>
        <v>72.476300000000009</v>
      </c>
      <c r="BT218" s="100">
        <f>'Quarterly data'!BU280</f>
        <v>77.475400000000008</v>
      </c>
      <c r="BU218" s="100">
        <f>'Quarterly data'!BV280</f>
        <v>77.642313159061374</v>
      </c>
      <c r="BV218" s="100">
        <f>'Quarterly data'!BW280</f>
        <v>79.139734553095053</v>
      </c>
      <c r="BW218" s="100">
        <f>'Quarterly data'!BX280</f>
        <v>85.245114013048209</v>
      </c>
      <c r="BX218" s="100">
        <f>'Quarterly data'!BY280</f>
        <v>91.319771439291486</v>
      </c>
      <c r="BY218" s="100">
        <f>'Quarterly data'!BZ280</f>
        <v>92.484125280863751</v>
      </c>
      <c r="BZ218" s="100">
        <f>'Quarterly data'!CA280</f>
        <v>97.369246036052331</v>
      </c>
      <c r="CA218" s="100">
        <f>'Quarterly data'!CB280</f>
        <v>112.76351870611663</v>
      </c>
      <c r="CB218" s="100">
        <f>'Quarterly data'!CC280</f>
        <v>108.74736760590108</v>
      </c>
      <c r="CC218" s="100">
        <f>'Quarterly data'!CD280</f>
        <v>102.27613864429172</v>
      </c>
      <c r="CD218" s="100">
        <f>'Quarterly data'!CE280</f>
        <v>101.23340353586246</v>
      </c>
      <c r="CE218" s="100">
        <f>'Quarterly data'!CF280</f>
        <v>119.96899103754399</v>
      </c>
      <c r="CF218" s="100">
        <f>'Quarterly data'!CG280</f>
        <v>117.80563311587508</v>
      </c>
      <c r="CG218" s="100">
        <f>'Quarterly data'!CH280</f>
        <v>127.59084369897209</v>
      </c>
      <c r="CH218" s="100">
        <f>'Quarterly data'!CI280</f>
        <v>123.63735688170152</v>
      </c>
      <c r="CI218" s="100">
        <f>'Quarterly data'!CJ280</f>
        <v>141.23612440467133</v>
      </c>
      <c r="CJ218" s="100">
        <f>'Quarterly data'!CK280</f>
        <v>129.13654180820001</v>
      </c>
      <c r="CK218" s="100">
        <f>'Quarterly data'!CL280</f>
        <v>128.93001699842</v>
      </c>
      <c r="CL218" s="100">
        <f>'Quarterly data'!CM280</f>
        <v>138.42262644020002</v>
      </c>
      <c r="CM218" s="100">
        <f>'Quarterly data'!CN280</f>
        <v>148.0665915395</v>
      </c>
      <c r="CN218" s="100">
        <f>'Quarterly data'!CO280</f>
        <v>144.12100207278996</v>
      </c>
      <c r="CO218" s="100">
        <f>'Quarterly data'!CP280</f>
        <v>155.15820161749002</v>
      </c>
      <c r="CP218" s="100">
        <f>'Quarterly data'!CQ280</f>
        <v>151.50493886167999</v>
      </c>
      <c r="CQ218" s="100">
        <f>'Quarterly data'!CR280</f>
        <v>165.27330700917889</v>
      </c>
      <c r="CR218" s="100">
        <f>'Quarterly data'!CS280</f>
        <v>161.18113841208</v>
      </c>
      <c r="CS218" s="100">
        <f>'Quarterly data'!CT280</f>
        <v>167.66498700740999</v>
      </c>
      <c r="CT218" s="100">
        <f>'Quarterly data'!CU280</f>
        <v>170.16166527989108</v>
      </c>
      <c r="CU218" s="100">
        <f>'Quarterly data'!CV280</f>
        <v>190.97176619300896</v>
      </c>
      <c r="CV218" s="100">
        <f>'Quarterly data'!CW280</f>
        <v>177.61626189868082</v>
      </c>
      <c r="CW218" s="100">
        <f>'Quarterly data'!CX280</f>
        <v>197.51463408595839</v>
      </c>
      <c r="CX218" s="100">
        <f>'Quarterly data'!CY280</f>
        <v>184.98932533483665</v>
      </c>
      <c r="CY218" s="100">
        <f>'Quarterly data'!CZ280</f>
        <v>152.08858686160448</v>
      </c>
      <c r="CZ218" s="100">
        <f>'Quarterly data'!DA280</f>
        <v>185.69975013195881</v>
      </c>
      <c r="DA218" s="100">
        <f>'Quarterly data'!DB280</f>
        <v>194.71148554982395</v>
      </c>
      <c r="DB218" s="100">
        <f>'Quarterly data'!DC280</f>
        <v>0</v>
      </c>
      <c r="DC218" s="100">
        <f>'Quarterly data'!DD280</f>
        <v>0</v>
      </c>
      <c r="DD218" s="100">
        <f>'Quarterly data'!DE280</f>
        <v>0</v>
      </c>
      <c r="DE218" s="100">
        <f>'Quarterly data'!DF280</f>
        <v>0</v>
      </c>
      <c r="DF218" s="100">
        <f>'Quarterly data'!DG280</f>
        <v>0</v>
      </c>
      <c r="DG218" s="100">
        <f>'Quarterly data'!DH280</f>
        <v>0</v>
      </c>
      <c r="DH218" s="100">
        <f>'Quarterly data'!DI280</f>
        <v>0</v>
      </c>
      <c r="DI218" s="100">
        <f>'Quarterly data'!DJ280</f>
        <v>0</v>
      </c>
      <c r="DJ218" s="100">
        <f>'Quarterly data'!DK280</f>
        <v>0</v>
      </c>
      <c r="DK218" s="100">
        <f>'Quarterly data'!DL280</f>
        <v>0</v>
      </c>
      <c r="DL218" s="100">
        <f>'Quarterly data'!DM280</f>
        <v>0</v>
      </c>
      <c r="DM218" s="100">
        <f>'Quarterly data'!DN280</f>
        <v>0</v>
      </c>
      <c r="DN218" s="100">
        <f>'Quarterly data'!DO280</f>
        <v>0</v>
      </c>
    </row>
    <row r="219" spans="1:118" ht="15.6">
      <c r="A219" s="102" t="s">
        <v>766</v>
      </c>
      <c r="B219" s="100">
        <f>'Quarterly data'!C281</f>
        <v>0</v>
      </c>
      <c r="C219" s="100">
        <f>'Quarterly data'!D281</f>
        <v>0</v>
      </c>
      <c r="D219" s="100">
        <f>'Quarterly data'!E281</f>
        <v>0</v>
      </c>
      <c r="E219" s="100">
        <f>'Quarterly data'!F281</f>
        <v>0</v>
      </c>
      <c r="F219" s="100">
        <f>'Quarterly data'!G281</f>
        <v>0</v>
      </c>
      <c r="G219" s="100">
        <f>'Quarterly data'!H281</f>
        <v>0</v>
      </c>
      <c r="H219" s="100">
        <f>'Quarterly data'!I281</f>
        <v>0</v>
      </c>
      <c r="I219" s="100">
        <f>'Quarterly data'!J281</f>
        <v>0</v>
      </c>
      <c r="J219" s="100">
        <f>'Quarterly data'!K281</f>
        <v>0</v>
      </c>
      <c r="K219" s="100">
        <f>'Quarterly data'!L281</f>
        <v>0</v>
      </c>
      <c r="L219" s="100">
        <f>'Quarterly data'!M281</f>
        <v>0</v>
      </c>
      <c r="M219" s="100">
        <f>'Quarterly data'!N281</f>
        <v>0</v>
      </c>
      <c r="N219" s="100">
        <f>'Quarterly data'!O281</f>
        <v>0</v>
      </c>
      <c r="O219" s="100">
        <f>'Quarterly data'!P281</f>
        <v>0</v>
      </c>
      <c r="P219" s="100">
        <f>'Quarterly data'!Q281</f>
        <v>0</v>
      </c>
      <c r="Q219" s="100">
        <f>'Quarterly data'!R281</f>
        <v>0</v>
      </c>
      <c r="R219" s="100">
        <f>'Quarterly data'!S281</f>
        <v>3.122325</v>
      </c>
      <c r="S219" s="100">
        <f>'Quarterly data'!T281</f>
        <v>3.122325</v>
      </c>
      <c r="T219" s="100">
        <f>'Quarterly data'!U281</f>
        <v>3.122325</v>
      </c>
      <c r="U219" s="100">
        <f>'Quarterly data'!V281</f>
        <v>3.122325</v>
      </c>
      <c r="V219" s="100">
        <f>'Quarterly data'!W281</f>
        <v>3.0290687499999995</v>
      </c>
      <c r="W219" s="100">
        <f>'Quarterly data'!X281</f>
        <v>3.0290687499999995</v>
      </c>
      <c r="X219" s="100">
        <f>'Quarterly data'!Y281</f>
        <v>3.0290687499999995</v>
      </c>
      <c r="Y219" s="100">
        <f>'Quarterly data'!Z281</f>
        <v>3.0290687499999995</v>
      </c>
      <c r="Z219" s="100">
        <f>'Quarterly data'!AA281</f>
        <v>3.515225</v>
      </c>
      <c r="AA219" s="100">
        <f>'Quarterly data'!AB281</f>
        <v>3.515225</v>
      </c>
      <c r="AB219" s="100">
        <f>'Quarterly data'!AC281</f>
        <v>3.515225</v>
      </c>
      <c r="AC219" s="100">
        <f>'Quarterly data'!AD281</f>
        <v>3.515225</v>
      </c>
      <c r="AD219" s="100">
        <f>'Quarterly data'!AE281</f>
        <v>4.3433875000000004</v>
      </c>
      <c r="AE219" s="100">
        <f>'Quarterly data'!AF281</f>
        <v>4.3433875000000004</v>
      </c>
      <c r="AF219" s="100">
        <f>'Quarterly data'!AG281</f>
        <v>4.3433875000000004</v>
      </c>
      <c r="AG219" s="100">
        <f>'Quarterly data'!AH281</f>
        <v>4.3433875000000004</v>
      </c>
      <c r="AH219" s="100">
        <f>'Quarterly data'!AI281</f>
        <v>5.4527000000000001</v>
      </c>
      <c r="AI219" s="100">
        <f>'Quarterly data'!AJ281</f>
        <v>5.4527000000000001</v>
      </c>
      <c r="AJ219" s="100">
        <f>'Quarterly data'!AK281</f>
        <v>5.4527000000000001</v>
      </c>
      <c r="AK219" s="100">
        <f>'Quarterly data'!AL281</f>
        <v>5.4527000000000001</v>
      </c>
      <c r="AL219" s="100">
        <f>'Quarterly data'!AM281</f>
        <v>6.4794225438749997</v>
      </c>
      <c r="AM219" s="100">
        <f>'Quarterly data'!AN281</f>
        <v>6.4794225438749997</v>
      </c>
      <c r="AN219" s="100">
        <f>'Quarterly data'!AO281</f>
        <v>6.4794225438749997</v>
      </c>
      <c r="AO219" s="100">
        <f>'Quarterly data'!AP281</f>
        <v>6.4794225438749997</v>
      </c>
      <c r="AP219" s="100">
        <f>'Quarterly data'!AQ281</f>
        <v>7.361070087749999</v>
      </c>
      <c r="AQ219" s="100">
        <f>'Quarterly data'!AR281</f>
        <v>7.361070087749999</v>
      </c>
      <c r="AR219" s="100">
        <f>'Quarterly data'!AS281</f>
        <v>7.361070087749999</v>
      </c>
      <c r="AS219" s="100">
        <f>'Quarterly data'!AT281</f>
        <v>7.361070087749999</v>
      </c>
      <c r="AT219" s="100">
        <f>'Quarterly data'!AU281</f>
        <v>8.1826975438750011</v>
      </c>
      <c r="AU219" s="100">
        <f>'Quarterly data'!AV281</f>
        <v>8.1826975438750011</v>
      </c>
      <c r="AV219" s="100">
        <f>'Quarterly data'!AW281</f>
        <v>8.1826975438750011</v>
      </c>
      <c r="AW219" s="100">
        <f>'Quarterly data'!AX281</f>
        <v>8.1826975438750011</v>
      </c>
      <c r="AX219" s="100">
        <f>'Quarterly data'!AY281</f>
        <v>6.9698000000000002</v>
      </c>
      <c r="AY219" s="100">
        <f>'Quarterly data'!AZ281</f>
        <v>8.440199999999999</v>
      </c>
      <c r="AZ219" s="100">
        <f>'Quarterly data'!BA281</f>
        <v>7.9509000000000007</v>
      </c>
      <c r="BA219" s="100">
        <f>'Quarterly data'!BB281</f>
        <v>7.6590999999999996</v>
      </c>
      <c r="BB219" s="100">
        <f>'Quarterly data'!BC281</f>
        <v>8.7576000000000001</v>
      </c>
      <c r="BC219" s="100">
        <f>'Quarterly data'!BD281</f>
        <v>9.8040000000000003</v>
      </c>
      <c r="BD219" s="100">
        <f>'Quarterly data'!BE281</f>
        <v>11.2157</v>
      </c>
      <c r="BE219" s="100">
        <f>'Quarterly data'!BF281</f>
        <v>14.1463</v>
      </c>
      <c r="BF219" s="100">
        <f>'Quarterly data'!BG281</f>
        <v>13.533899999999999</v>
      </c>
      <c r="BG219" s="100">
        <f>'Quarterly data'!BH281</f>
        <v>13.084900000000001</v>
      </c>
      <c r="BH219" s="100">
        <f>'Quarterly data'!BI281</f>
        <v>7.6260999999999992</v>
      </c>
      <c r="BI219" s="100">
        <f>'Quarterly data'!BJ281</f>
        <v>8.4175000000000004</v>
      </c>
      <c r="BJ219" s="100">
        <f>'Quarterly data'!BK281</f>
        <v>8.6171000000000006</v>
      </c>
      <c r="BK219" s="100">
        <f>'Quarterly data'!BL281</f>
        <v>7.4763999999999999</v>
      </c>
      <c r="BL219" s="100">
        <f>'Quarterly data'!BM281</f>
        <v>8.7558000000000007</v>
      </c>
      <c r="BM219" s="100">
        <f>'Quarterly data'!BN281</f>
        <v>9.1094999999999988</v>
      </c>
      <c r="BN219" s="100">
        <f>'Quarterly data'!BO281</f>
        <v>10.9923</v>
      </c>
      <c r="BO219" s="100">
        <f>'Quarterly data'!BP281</f>
        <v>8.9025999999999996</v>
      </c>
      <c r="BP219" s="100">
        <f>'Quarterly data'!BQ281</f>
        <v>10.071744650999999</v>
      </c>
      <c r="BQ219" s="100">
        <f>'Quarterly data'!BR281</f>
        <v>10.690580000000001</v>
      </c>
      <c r="BR219" s="100">
        <f>'Quarterly data'!BS281</f>
        <v>12.083499999999999</v>
      </c>
      <c r="BS219" s="100">
        <f>'Quarterly data'!BT281</f>
        <v>13.107699999999999</v>
      </c>
      <c r="BT219" s="100">
        <f>'Quarterly data'!BU281</f>
        <v>16.664499999999997</v>
      </c>
      <c r="BU219" s="100">
        <f>'Quarterly data'!BV281</f>
        <v>11.329476736</v>
      </c>
      <c r="BV219" s="100">
        <f>'Quarterly data'!BW281</f>
        <v>10.547733876999999</v>
      </c>
      <c r="BW219" s="100">
        <f>'Quarterly data'!BX281</f>
        <v>11.337721522999999</v>
      </c>
      <c r="BX219" s="100">
        <f>'Quarterly data'!BY281</f>
        <v>12.134688291</v>
      </c>
      <c r="BY219" s="100">
        <f>'Quarterly data'!BZ281</f>
        <v>14.394527144000001</v>
      </c>
      <c r="BZ219" s="100">
        <f>'Quarterly data'!CA281</f>
        <v>14.799811794</v>
      </c>
      <c r="CA219" s="100">
        <f>'Quarterly data'!CB281</f>
        <v>16.527348768</v>
      </c>
      <c r="CB219" s="100">
        <f>'Quarterly data'!CC281</f>
        <v>13.928999383999999</v>
      </c>
      <c r="CC219" s="100">
        <f>'Quarterly data'!CD281</f>
        <v>14.842939324</v>
      </c>
      <c r="CD219" s="100">
        <f>'Quarterly data'!CE281</f>
        <v>16.295601607999998</v>
      </c>
      <c r="CE219" s="100">
        <f>'Quarterly data'!CF281</f>
        <v>18.384403351</v>
      </c>
      <c r="CF219" s="100">
        <f>'Quarterly data'!CG281</f>
        <v>18.141152468150004</v>
      </c>
      <c r="CG219" s="100">
        <f>'Quarterly data'!CH281</f>
        <v>23.032813927692064</v>
      </c>
      <c r="CH219" s="100">
        <f>'Quarterly data'!CI281</f>
        <v>20.348437489181411</v>
      </c>
      <c r="CI219" s="100">
        <f>'Quarterly data'!CJ281</f>
        <v>22.362683154613098</v>
      </c>
      <c r="CJ219" s="100">
        <f>'Quarterly data'!CK281</f>
        <v>21.178888409999999</v>
      </c>
      <c r="CK219" s="100">
        <f>'Quarterly data'!CL281</f>
        <v>21.629391513000002</v>
      </c>
      <c r="CL219" s="100">
        <f>'Quarterly data'!CM281</f>
        <v>22.773144905999999</v>
      </c>
      <c r="CM219" s="100">
        <f>'Quarterly data'!CN281</f>
        <v>25.622448460000001</v>
      </c>
      <c r="CN219" s="100">
        <f>'Quarterly data'!CO281</f>
        <v>22.773154704</v>
      </c>
      <c r="CO219" s="100">
        <f>'Quarterly data'!CP281</f>
        <v>25.621945271000001</v>
      </c>
      <c r="CP219" s="100">
        <f>'Quarterly data'!CQ281</f>
        <v>25.100000483000002</v>
      </c>
      <c r="CQ219" s="100">
        <f>'Quarterly data'!CR281</f>
        <v>24.636179677000001</v>
      </c>
      <c r="CR219" s="100">
        <f>'Quarterly data'!CS281</f>
        <v>25.277997696</v>
      </c>
      <c r="CS219" s="100">
        <f>'Quarterly data'!CT281</f>
        <v>28.336205594999999</v>
      </c>
      <c r="CT219" s="100">
        <f>'Quarterly data'!CU281</f>
        <v>28.41715754785163</v>
      </c>
      <c r="CU219" s="100">
        <f>'Quarterly data'!CV281</f>
        <v>29.696459280093624</v>
      </c>
      <c r="CV219" s="100">
        <f>'Quarterly data'!CW281</f>
        <v>31.079485468000001</v>
      </c>
      <c r="CW219" s="100">
        <f>'Quarterly data'!CX281</f>
        <v>32.838185282089995</v>
      </c>
      <c r="CX219" s="100">
        <f>'Quarterly data'!CY281</f>
        <v>30.567329688720001</v>
      </c>
      <c r="CY219" s="100">
        <f>'Quarterly data'!CZ281</f>
        <v>22.796483682570003</v>
      </c>
      <c r="CZ219" s="100">
        <f>'Quarterly data'!DA281</f>
        <v>30.925165183540855</v>
      </c>
      <c r="DA219" s="100">
        <f>'Quarterly data'!DB281</f>
        <v>34.038980549825581</v>
      </c>
      <c r="DB219" s="100">
        <f>'Quarterly data'!DC281</f>
        <v>0</v>
      </c>
      <c r="DC219" s="100">
        <f>'Quarterly data'!DD281</f>
        <v>0</v>
      </c>
      <c r="DD219" s="100">
        <f>'Quarterly data'!DE281</f>
        <v>0</v>
      </c>
      <c r="DE219" s="100">
        <f>'Quarterly data'!DF281</f>
        <v>0</v>
      </c>
      <c r="DF219" s="100">
        <f>'Quarterly data'!DG281</f>
        <v>0</v>
      </c>
      <c r="DG219" s="100">
        <f>'Quarterly data'!DH281</f>
        <v>0</v>
      </c>
      <c r="DH219" s="100">
        <f>'Quarterly data'!DI281</f>
        <v>0</v>
      </c>
      <c r="DI219" s="100">
        <f>'Quarterly data'!DJ281</f>
        <v>0</v>
      </c>
      <c r="DJ219" s="100">
        <f>'Quarterly data'!DK281</f>
        <v>0</v>
      </c>
      <c r="DK219" s="100">
        <f>'Quarterly data'!DL281</f>
        <v>0</v>
      </c>
      <c r="DL219" s="100">
        <f>'Quarterly data'!DM281</f>
        <v>0</v>
      </c>
      <c r="DM219" s="100">
        <f>'Quarterly data'!DN281</f>
        <v>0</v>
      </c>
      <c r="DN219" s="100">
        <f>'Quarterly data'!DO281</f>
        <v>0</v>
      </c>
    </row>
    <row r="220" spans="1:118" ht="15.6">
      <c r="A220" s="103" t="s">
        <v>38</v>
      </c>
      <c r="B220" s="100">
        <f>'Quarterly data'!C282</f>
        <v>0</v>
      </c>
      <c r="C220" s="100">
        <f>'Quarterly data'!D282</f>
        <v>0</v>
      </c>
      <c r="D220" s="100">
        <f>'Quarterly data'!E282</f>
        <v>0</v>
      </c>
      <c r="E220" s="100">
        <f>'Quarterly data'!F282</f>
        <v>0</v>
      </c>
      <c r="F220" s="100">
        <f>'Quarterly data'!G282</f>
        <v>0</v>
      </c>
      <c r="G220" s="100">
        <f>'Quarterly data'!H282</f>
        <v>0</v>
      </c>
      <c r="H220" s="100">
        <f>'Quarterly data'!I282</f>
        <v>0</v>
      </c>
      <c r="I220" s="100">
        <f>'Quarterly data'!J282</f>
        <v>0</v>
      </c>
      <c r="J220" s="100">
        <f>'Quarterly data'!K282</f>
        <v>0</v>
      </c>
      <c r="K220" s="100">
        <f>'Quarterly data'!L282</f>
        <v>0</v>
      </c>
      <c r="L220" s="100">
        <f>'Quarterly data'!M282</f>
        <v>0</v>
      </c>
      <c r="M220" s="100">
        <f>'Quarterly data'!N282</f>
        <v>0</v>
      </c>
      <c r="N220" s="100">
        <f>'Quarterly data'!O282</f>
        <v>0</v>
      </c>
      <c r="O220" s="100">
        <f>'Quarterly data'!P282</f>
        <v>0</v>
      </c>
      <c r="P220" s="100">
        <f>'Quarterly data'!Q282</f>
        <v>0</v>
      </c>
      <c r="Q220" s="100">
        <f>'Quarterly data'!R282</f>
        <v>0</v>
      </c>
      <c r="R220" s="100">
        <f>'Quarterly data'!S282</f>
        <v>0.87341250000000015</v>
      </c>
      <c r="S220" s="100">
        <f>'Quarterly data'!T282</f>
        <v>0.87341250000000015</v>
      </c>
      <c r="T220" s="100">
        <f>'Quarterly data'!U282</f>
        <v>0.87341250000000015</v>
      </c>
      <c r="U220" s="100">
        <f>'Quarterly data'!V282</f>
        <v>0.87341250000000015</v>
      </c>
      <c r="V220" s="100">
        <f>'Quarterly data'!W282</f>
        <v>1.0464500000000001</v>
      </c>
      <c r="W220" s="100">
        <f>'Quarterly data'!X282</f>
        <v>1.0464500000000001</v>
      </c>
      <c r="X220" s="100">
        <f>'Quarterly data'!Y282</f>
        <v>1.0464500000000001</v>
      </c>
      <c r="Y220" s="100">
        <f>'Quarterly data'!Z282</f>
        <v>1.0464500000000001</v>
      </c>
      <c r="Z220" s="100">
        <f>'Quarterly data'!AA282</f>
        <v>1.4472125</v>
      </c>
      <c r="AA220" s="100">
        <f>'Quarterly data'!AB282</f>
        <v>1.4472125</v>
      </c>
      <c r="AB220" s="100">
        <f>'Quarterly data'!AC282</f>
        <v>1.4472125</v>
      </c>
      <c r="AC220" s="100">
        <f>'Quarterly data'!AD282</f>
        <v>1.4472125</v>
      </c>
      <c r="AD220" s="100">
        <f>'Quarterly data'!AE282</f>
        <v>1.7232812500000003</v>
      </c>
      <c r="AE220" s="100">
        <f>'Quarterly data'!AF282</f>
        <v>1.7232812500000003</v>
      </c>
      <c r="AF220" s="100">
        <f>'Quarterly data'!AG282</f>
        <v>1.7232812500000003</v>
      </c>
      <c r="AG220" s="100">
        <f>'Quarterly data'!AH282</f>
        <v>1.7232812500000003</v>
      </c>
      <c r="AH220" s="100">
        <f>'Quarterly data'!AI282</f>
        <v>2.1484624999999999</v>
      </c>
      <c r="AI220" s="100">
        <f>'Quarterly data'!AJ282</f>
        <v>2.1484624999999999</v>
      </c>
      <c r="AJ220" s="100">
        <f>'Quarterly data'!AK282</f>
        <v>2.1484624999999999</v>
      </c>
      <c r="AK220" s="100">
        <f>'Quarterly data'!AL282</f>
        <v>2.1484624999999999</v>
      </c>
      <c r="AL220" s="100">
        <f>'Quarterly data'!AM282</f>
        <v>3.1468844338124997</v>
      </c>
      <c r="AM220" s="100">
        <f>'Quarterly data'!AN282</f>
        <v>3.1468844338124997</v>
      </c>
      <c r="AN220" s="100">
        <f>'Quarterly data'!AO282</f>
        <v>3.1468844338124997</v>
      </c>
      <c r="AO220" s="100">
        <f>'Quarterly data'!AP282</f>
        <v>3.1468844338124997</v>
      </c>
      <c r="AP220" s="100">
        <f>'Quarterly data'!AQ282</f>
        <v>3.9180126176250001</v>
      </c>
      <c r="AQ220" s="100">
        <f>'Quarterly data'!AR282</f>
        <v>3.9180126176250001</v>
      </c>
      <c r="AR220" s="100">
        <f>'Quarterly data'!AS282</f>
        <v>3.9180126176250001</v>
      </c>
      <c r="AS220" s="100">
        <f>'Quarterly data'!AT282</f>
        <v>3.9180126176250001</v>
      </c>
      <c r="AT220" s="100">
        <f>'Quarterly data'!AU282</f>
        <v>3.9892094338125004</v>
      </c>
      <c r="AU220" s="100">
        <f>'Quarterly data'!AV282</f>
        <v>3.9892094338125004</v>
      </c>
      <c r="AV220" s="100">
        <f>'Quarterly data'!AW282</f>
        <v>3.9892094338125004</v>
      </c>
      <c r="AW220" s="100">
        <f>'Quarterly data'!AX282</f>
        <v>3.9892094338125004</v>
      </c>
      <c r="AX220" s="100">
        <f>'Quarterly data'!AY282</f>
        <v>3.1</v>
      </c>
      <c r="AY220" s="100">
        <f>'Quarterly data'!AZ282</f>
        <v>4.9619021160000001</v>
      </c>
      <c r="AZ220" s="100">
        <f>'Quarterly data'!BA282</f>
        <v>3.4956359099999998</v>
      </c>
      <c r="BA220" s="100">
        <f>'Quarterly data'!BB282</f>
        <v>3.5708685559999997</v>
      </c>
      <c r="BB220" s="100">
        <f>'Quarterly data'!BC282</f>
        <v>2.137150809</v>
      </c>
      <c r="BC220" s="100">
        <f>'Quarterly data'!BD282</f>
        <v>8.6285501839999998</v>
      </c>
      <c r="BD220" s="100">
        <f>'Quarterly data'!BE282</f>
        <v>3.7531681169999995</v>
      </c>
      <c r="BE220" s="100">
        <f>'Quarterly data'!BF282</f>
        <v>37.765578009999999</v>
      </c>
      <c r="BF220" s="100">
        <f>'Quarterly data'!BG282</f>
        <v>2.9485043129999999</v>
      </c>
      <c r="BG220" s="100">
        <f>'Quarterly data'!BH282</f>
        <v>7.1953179630000008</v>
      </c>
      <c r="BH220" s="100">
        <f>'Quarterly data'!BI282</f>
        <v>3.3539705340000001</v>
      </c>
      <c r="BI220" s="100">
        <f>'Quarterly data'!BJ282</f>
        <v>3.0466762620000001</v>
      </c>
      <c r="BJ220" s="100">
        <f>'Quarterly data'!BK282</f>
        <v>3.2974027179999998</v>
      </c>
      <c r="BK220" s="100">
        <f>'Quarterly data'!BL282</f>
        <v>5.3192151159999996</v>
      </c>
      <c r="BL220" s="100">
        <f>'Quarterly data'!BM282</f>
        <v>4.6536087400000001</v>
      </c>
      <c r="BM220" s="100">
        <f>'Quarterly data'!BN282</f>
        <v>4.8526189899999999</v>
      </c>
      <c r="BN220" s="100">
        <f>'Quarterly data'!BO282</f>
        <v>4.0581367999999998</v>
      </c>
      <c r="BO220" s="100">
        <f>'Quarterly data'!BP282</f>
        <v>7.0583682109999994</v>
      </c>
      <c r="BP220" s="100">
        <f>'Quarterly data'!BQ282</f>
        <v>21.141129251000002</v>
      </c>
      <c r="BQ220" s="100">
        <f>'Quarterly data'!BR282</f>
        <v>4.4135016990000002</v>
      </c>
      <c r="BR220" s="100">
        <f>'Quarterly data'!BS282</f>
        <v>3.3292039820000001</v>
      </c>
      <c r="BS220" s="100">
        <f>'Quarterly data'!BT282</f>
        <v>5.8650686400000005</v>
      </c>
      <c r="BT220" s="100">
        <f>'Quarterly data'!BU282</f>
        <v>9.1579999999999995</v>
      </c>
      <c r="BU220" s="100">
        <f>'Quarterly data'!BV282</f>
        <v>32.902583249734995</v>
      </c>
      <c r="BV220" s="100">
        <f>'Quarterly data'!BW282</f>
        <v>21.840498209214999</v>
      </c>
      <c r="BW220" s="100">
        <f>'Quarterly data'!BX282</f>
        <v>19.581391749936</v>
      </c>
      <c r="BX220" s="100">
        <f>'Quarterly data'!BY282</f>
        <v>16.187070964272003</v>
      </c>
      <c r="BY220" s="100">
        <f>'Quarterly data'!BZ282</f>
        <v>42.032142379644</v>
      </c>
      <c r="BZ220" s="100">
        <f>'Quarterly data'!CA282</f>
        <v>26.129403271312</v>
      </c>
      <c r="CA220" s="100">
        <f>'Quarterly data'!CB282</f>
        <v>26.095747136120185</v>
      </c>
      <c r="CB220" s="100">
        <f>'Quarterly data'!CC282</f>
        <v>8.4313615519562504</v>
      </c>
      <c r="CC220" s="100">
        <f>'Quarterly data'!CD282</f>
        <v>32.575790048777407</v>
      </c>
      <c r="CD220" s="100">
        <f>'Quarterly data'!CE282</f>
        <v>62.819757840939047</v>
      </c>
      <c r="CE220" s="100">
        <f>'Quarterly data'!CF282</f>
        <v>27.246116301386088</v>
      </c>
      <c r="CF220" s="100">
        <f>'Quarterly data'!CG282</f>
        <v>19.048406301720174</v>
      </c>
      <c r="CG220" s="100">
        <f>'Quarterly data'!CH282</f>
        <v>57.791629279883864</v>
      </c>
      <c r="CH220" s="100">
        <f>'Quarterly data'!CI282</f>
        <v>49.45396239151215</v>
      </c>
      <c r="CI220" s="100">
        <f>'Quarterly data'!CJ282</f>
        <v>41.302250293330381</v>
      </c>
      <c r="CJ220" s="100">
        <f>'Quarterly data'!CK282</f>
        <v>41.58805364795279</v>
      </c>
      <c r="CK220" s="100">
        <f>'Quarterly data'!CL282</f>
        <v>48.861053503651007</v>
      </c>
      <c r="CL220" s="100">
        <f>'Quarterly data'!CM282</f>
        <v>44.081242619999998</v>
      </c>
      <c r="CM220" s="100">
        <f>'Quarterly data'!CN282</f>
        <v>46.906350698977633</v>
      </c>
      <c r="CN220" s="100">
        <f>'Quarterly data'!CO282</f>
        <v>31.57020484834419</v>
      </c>
      <c r="CO220" s="100">
        <f>'Quarterly data'!CP282</f>
        <v>74.703619396674185</v>
      </c>
      <c r="CP220" s="100">
        <f>'Quarterly data'!CQ282</f>
        <v>30.672650814226358</v>
      </c>
      <c r="CQ220" s="100">
        <f>'Quarterly data'!CR282</f>
        <v>71.67364977324857</v>
      </c>
      <c r="CR220" s="100">
        <f>'Quarterly data'!CS282</f>
        <v>90.639182178743013</v>
      </c>
      <c r="CS220" s="100">
        <f>'Quarterly data'!CT282</f>
        <v>59.052493294968428</v>
      </c>
      <c r="CT220" s="100">
        <f>'Quarterly data'!CU282</f>
        <v>56.088974255099998</v>
      </c>
      <c r="CU220" s="100">
        <f>'Quarterly data'!CV282</f>
        <v>45.631608569836885</v>
      </c>
      <c r="CV220" s="100">
        <f>'Quarterly data'!CW282</f>
        <v>78.962955733080292</v>
      </c>
      <c r="CW220" s="100">
        <f>'Quarterly data'!CX282</f>
        <v>94.761625713232888</v>
      </c>
      <c r="CX220" s="100">
        <f>'Quarterly data'!CY282</f>
        <v>36.658957379743171</v>
      </c>
      <c r="CY220" s="100">
        <f>'Quarterly data'!CZ282</f>
        <v>69.411006081032596</v>
      </c>
      <c r="CZ220" s="100">
        <f>'Quarterly data'!DA282</f>
        <v>103.61886518895363</v>
      </c>
      <c r="DA220" s="100">
        <f>'Quarterly data'!DB282</f>
        <v>105.94260162904689</v>
      </c>
      <c r="DB220" s="100">
        <f>'Quarterly data'!DC282</f>
        <v>0</v>
      </c>
      <c r="DC220" s="100">
        <f>'Quarterly data'!DD282</f>
        <v>0</v>
      </c>
      <c r="DD220" s="100">
        <f>'Quarterly data'!DE282</f>
        <v>0</v>
      </c>
      <c r="DE220" s="100">
        <f>'Quarterly data'!DF282</f>
        <v>0</v>
      </c>
      <c r="DF220" s="100">
        <f>'Quarterly data'!DG282</f>
        <v>0</v>
      </c>
      <c r="DG220" s="100">
        <f>'Quarterly data'!DH282</f>
        <v>0</v>
      </c>
      <c r="DH220" s="100">
        <f>'Quarterly data'!DI282</f>
        <v>0</v>
      </c>
      <c r="DI220" s="100">
        <f>'Quarterly data'!DJ282</f>
        <v>0</v>
      </c>
      <c r="DJ220" s="100">
        <f>'Quarterly data'!DK282</f>
        <v>0</v>
      </c>
      <c r="DK220" s="100">
        <f>'Quarterly data'!DL282</f>
        <v>0</v>
      </c>
      <c r="DL220" s="100">
        <f>'Quarterly data'!DM282</f>
        <v>0</v>
      </c>
      <c r="DM220" s="100">
        <f>'Quarterly data'!DN282</f>
        <v>0</v>
      </c>
      <c r="DN220" s="100">
        <f>'Quarterly data'!DO282</f>
        <v>0</v>
      </c>
    </row>
    <row r="221" spans="1:118" ht="15.6">
      <c r="A221" s="102" t="s">
        <v>760</v>
      </c>
      <c r="B221" s="100">
        <f>'Quarterly data'!C283</f>
        <v>0</v>
      </c>
      <c r="C221" s="100">
        <f>'Quarterly data'!D283</f>
        <v>0</v>
      </c>
      <c r="D221" s="100">
        <f>'Quarterly data'!E283</f>
        <v>0</v>
      </c>
      <c r="E221" s="100">
        <f>'Quarterly data'!F283</f>
        <v>0</v>
      </c>
      <c r="F221" s="100">
        <f>'Quarterly data'!G283</f>
        <v>0</v>
      </c>
      <c r="G221" s="100">
        <f>'Quarterly data'!H283</f>
        <v>0</v>
      </c>
      <c r="H221" s="100">
        <f>'Quarterly data'!I283</f>
        <v>0</v>
      </c>
      <c r="I221" s="100">
        <f>'Quarterly data'!J283</f>
        <v>0</v>
      </c>
      <c r="J221" s="100">
        <f>'Quarterly data'!K283</f>
        <v>0</v>
      </c>
      <c r="K221" s="100">
        <f>'Quarterly data'!L283</f>
        <v>0</v>
      </c>
      <c r="L221" s="100">
        <f>'Quarterly data'!M283</f>
        <v>0</v>
      </c>
      <c r="M221" s="100">
        <f>'Quarterly data'!N283</f>
        <v>0</v>
      </c>
      <c r="N221" s="100">
        <f>'Quarterly data'!O283</f>
        <v>0</v>
      </c>
      <c r="O221" s="100">
        <f>'Quarterly data'!P283</f>
        <v>0</v>
      </c>
      <c r="P221" s="100">
        <f>'Quarterly data'!Q283</f>
        <v>0</v>
      </c>
      <c r="Q221" s="100">
        <f>'Quarterly data'!R283</f>
        <v>0</v>
      </c>
      <c r="R221" s="100">
        <f>'Quarterly data'!S283</f>
        <v>14.787290062500002</v>
      </c>
      <c r="S221" s="100">
        <f>'Quarterly data'!T283</f>
        <v>14.787290062500002</v>
      </c>
      <c r="T221" s="100">
        <f>'Quarterly data'!U283</f>
        <v>14.787290062500002</v>
      </c>
      <c r="U221" s="100">
        <f>'Quarterly data'!V283</f>
        <v>14.787290062500002</v>
      </c>
      <c r="V221" s="100">
        <f>'Quarterly data'!W283</f>
        <v>17.5652875</v>
      </c>
      <c r="W221" s="100">
        <f>'Quarterly data'!X283</f>
        <v>17.5652875</v>
      </c>
      <c r="X221" s="100">
        <f>'Quarterly data'!Y283</f>
        <v>17.5652875</v>
      </c>
      <c r="Y221" s="100">
        <f>'Quarterly data'!Z283</f>
        <v>17.5652875</v>
      </c>
      <c r="Z221" s="100">
        <f>'Quarterly data'!AA283</f>
        <v>17.24021875</v>
      </c>
      <c r="AA221" s="100">
        <f>'Quarterly data'!AB283</f>
        <v>17.24021875</v>
      </c>
      <c r="AB221" s="100">
        <f>'Quarterly data'!AC283</f>
        <v>17.24021875</v>
      </c>
      <c r="AC221" s="100">
        <f>'Quarterly data'!AD283</f>
        <v>17.24021875</v>
      </c>
      <c r="AD221" s="100">
        <f>'Quarterly data'!AE283</f>
        <v>17.62354375</v>
      </c>
      <c r="AE221" s="100">
        <f>'Quarterly data'!AF283</f>
        <v>17.62354375</v>
      </c>
      <c r="AF221" s="100">
        <f>'Quarterly data'!AG283</f>
        <v>17.62354375</v>
      </c>
      <c r="AG221" s="100">
        <f>'Quarterly data'!AH283</f>
        <v>17.62354375</v>
      </c>
      <c r="AH221" s="100">
        <f>'Quarterly data'!AI283</f>
        <v>21.99448125</v>
      </c>
      <c r="AI221" s="100">
        <f>'Quarterly data'!AJ283</f>
        <v>21.99448125</v>
      </c>
      <c r="AJ221" s="100">
        <f>'Quarterly data'!AK283</f>
        <v>21.99448125</v>
      </c>
      <c r="AK221" s="100">
        <f>'Quarterly data'!AL283</f>
        <v>21.99448125</v>
      </c>
      <c r="AL221" s="100">
        <f>'Quarterly data'!AM283</f>
        <v>31.13010551924188</v>
      </c>
      <c r="AM221" s="100">
        <f>'Quarterly data'!AN283</f>
        <v>31.13010551924188</v>
      </c>
      <c r="AN221" s="100">
        <f>'Quarterly data'!AO283</f>
        <v>31.13010551924188</v>
      </c>
      <c r="AO221" s="100">
        <f>'Quarterly data'!AP283</f>
        <v>31.13010551924188</v>
      </c>
      <c r="AP221" s="100">
        <f>'Quarterly data'!AQ283</f>
        <v>39.169711038483754</v>
      </c>
      <c r="AQ221" s="100">
        <f>'Quarterly data'!AR283</f>
        <v>39.169711038483754</v>
      </c>
      <c r="AR221" s="100">
        <f>'Quarterly data'!AS283</f>
        <v>39.169711038483754</v>
      </c>
      <c r="AS221" s="100">
        <f>'Quarterly data'!AT283</f>
        <v>39.169711038483754</v>
      </c>
      <c r="AT221" s="100">
        <f>'Quarterly data'!AU283</f>
        <v>40.196105519241875</v>
      </c>
      <c r="AU221" s="100">
        <f>'Quarterly data'!AV283</f>
        <v>40.196105519241875</v>
      </c>
      <c r="AV221" s="100">
        <f>'Quarterly data'!AW283</f>
        <v>40.196105519241875</v>
      </c>
      <c r="AW221" s="100">
        <f>'Quarterly data'!AX283</f>
        <v>40.196105519241875</v>
      </c>
      <c r="AX221" s="100">
        <f>'Quarterly data'!AY283</f>
        <v>24.218144608000003</v>
      </c>
      <c r="AY221" s="100">
        <f>'Quarterly data'!AZ283</f>
        <v>105.47991253700002</v>
      </c>
      <c r="AZ221" s="100">
        <f>'Quarterly data'!BA283</f>
        <v>30.933185348999999</v>
      </c>
      <c r="BA221" s="100">
        <f>'Quarterly data'!BB283</f>
        <v>46.661483601</v>
      </c>
      <c r="BB221" s="100">
        <f>'Quarterly data'!BC283</f>
        <v>68.653556419999987</v>
      </c>
      <c r="BC221" s="100">
        <f>'Quarterly data'!BD283</f>
        <v>88.523534364</v>
      </c>
      <c r="BD221" s="100">
        <f>'Quarterly data'!BE283</f>
        <v>41.914760849000004</v>
      </c>
      <c r="BE221" s="100">
        <f>'Quarterly data'!BF283</f>
        <v>80.68352905399999</v>
      </c>
      <c r="BF221" s="100">
        <f>'Quarterly data'!BG283</f>
        <v>38.621849542999996</v>
      </c>
      <c r="BG221" s="100">
        <f>'Quarterly data'!BH283</f>
        <v>104.848361109</v>
      </c>
      <c r="BH221" s="100">
        <f>'Quarterly data'!BI283</f>
        <v>93.032304295000003</v>
      </c>
      <c r="BI221" s="100">
        <f>'Quarterly data'!BJ283</f>
        <v>110.89462282699998</v>
      </c>
      <c r="BJ221" s="100">
        <f>'Quarterly data'!BK283</f>
        <v>56.970545866999998</v>
      </c>
      <c r="BK221" s="100">
        <f>'Quarterly data'!BL283</f>
        <v>146.203825784</v>
      </c>
      <c r="BL221" s="100">
        <f>'Quarterly data'!BM283</f>
        <v>103.85936348199999</v>
      </c>
      <c r="BM221" s="100">
        <f>'Quarterly data'!BN283</f>
        <v>137.518170094</v>
      </c>
      <c r="BN221" s="100">
        <f>'Quarterly data'!BO283</f>
        <v>32.225688151</v>
      </c>
      <c r="BO221" s="100">
        <f>'Quarterly data'!BP283</f>
        <v>106.78982555398998</v>
      </c>
      <c r="BP221" s="100">
        <f>'Quarterly data'!BQ283</f>
        <v>136.84723791600001</v>
      </c>
      <c r="BQ221" s="100">
        <f>'Quarterly data'!BR283</f>
        <v>181.89880218300002</v>
      </c>
      <c r="BR221" s="100">
        <f>'Quarterly data'!BS283</f>
        <v>46.284844253999992</v>
      </c>
      <c r="BS221" s="100">
        <f>'Quarterly data'!BT283</f>
        <v>99.927753520625771</v>
      </c>
      <c r="BT221" s="100">
        <f>'Quarterly data'!BU283</f>
        <v>79.148511588104867</v>
      </c>
      <c r="BU221" s="100">
        <f>'Quarterly data'!BV283</f>
        <v>121.96554162821822</v>
      </c>
      <c r="BV221" s="100">
        <f>'Quarterly data'!BW283</f>
        <v>25.960078432637012</v>
      </c>
      <c r="BW221" s="100">
        <f>'Quarterly data'!BX283</f>
        <v>131.35599184398166</v>
      </c>
      <c r="BX221" s="100">
        <f>'Quarterly data'!BY283</f>
        <v>146.98960250012357</v>
      </c>
      <c r="BY221" s="100">
        <f>'Quarterly data'!BZ283</f>
        <v>148.0683330626988</v>
      </c>
      <c r="BZ221" s="100">
        <f>'Quarterly data'!CA283</f>
        <v>53.863673079196481</v>
      </c>
      <c r="CA221" s="100">
        <f>'Quarterly data'!CB283</f>
        <v>129.16513569592689</v>
      </c>
      <c r="CB221" s="100">
        <f>'Quarterly data'!CC283</f>
        <v>87.171717195299507</v>
      </c>
      <c r="CC221" s="100">
        <f>'Quarterly data'!CD283</f>
        <v>153.7476625951719</v>
      </c>
      <c r="CD221" s="100">
        <f>'Quarterly data'!CE283</f>
        <v>83.778129137224767</v>
      </c>
      <c r="CE221" s="100">
        <f>'Quarterly data'!CF283</f>
        <v>91.196319380765416</v>
      </c>
      <c r="CF221" s="100">
        <f>'Quarterly data'!CG283</f>
        <v>94.882851130683193</v>
      </c>
      <c r="CG221" s="100">
        <f>'Quarterly data'!CH283</f>
        <v>104.74426266029714</v>
      </c>
      <c r="CH221" s="100">
        <f>'Quarterly data'!CI283</f>
        <v>39.947604792059423</v>
      </c>
      <c r="CI221" s="100">
        <f>'Quarterly data'!CJ283</f>
        <v>134.17229169468737</v>
      </c>
      <c r="CJ221" s="100">
        <f>'Quarterly data'!CK283</f>
        <v>54.238644676543103</v>
      </c>
      <c r="CK221" s="100">
        <f>'Quarterly data'!CL283</f>
        <v>67.677215016938135</v>
      </c>
      <c r="CL221" s="100">
        <f>'Quarterly data'!CM283</f>
        <v>42.397837884894486</v>
      </c>
      <c r="CM221" s="100">
        <f>'Quarterly data'!CN283</f>
        <v>77.360370956348163</v>
      </c>
      <c r="CN221" s="100">
        <f>'Quarterly data'!CO283</f>
        <v>79.651856514000002</v>
      </c>
      <c r="CO221" s="100">
        <f>'Quarterly data'!CP283</f>
        <v>115.13571455561296</v>
      </c>
      <c r="CP221" s="100">
        <f>'Quarterly data'!CQ283</f>
        <v>100.60399978719282</v>
      </c>
      <c r="CQ221" s="100">
        <f>'Quarterly data'!CR283</f>
        <v>63.515381872501337</v>
      </c>
      <c r="CR221" s="100">
        <f>'Quarterly data'!CS283</f>
        <v>89.095549049223848</v>
      </c>
      <c r="CS221" s="100">
        <f>'Quarterly data'!CT283</f>
        <v>145.4566384670612</v>
      </c>
      <c r="CT221" s="100">
        <f>'Quarterly data'!CU283</f>
        <v>92.48310986158647</v>
      </c>
      <c r="CU221" s="100">
        <f>'Quarterly data'!CV283</f>
        <v>67.73832712644365</v>
      </c>
      <c r="CV221" s="100">
        <f>'Quarterly data'!CW283</f>
        <v>93.446942323743812</v>
      </c>
      <c r="CW221" s="100">
        <f>'Quarterly data'!CX283</f>
        <v>127.02282798617287</v>
      </c>
      <c r="CX221" s="100">
        <f>'Quarterly data'!CY283</f>
        <v>82.889802294702264</v>
      </c>
      <c r="CY221" s="100">
        <f>'Quarterly data'!CZ283</f>
        <v>134.19883203924857</v>
      </c>
      <c r="CZ221" s="100">
        <f>'Quarterly data'!DA283</f>
        <v>125.16946983874179</v>
      </c>
      <c r="DA221" s="100">
        <f>'Quarterly data'!DB283</f>
        <v>133.3360273908774</v>
      </c>
      <c r="DB221" s="100">
        <f>'Quarterly data'!DC283</f>
        <v>0</v>
      </c>
      <c r="DC221" s="100">
        <f>'Quarterly data'!DD283</f>
        <v>0</v>
      </c>
      <c r="DD221" s="100">
        <f>'Quarterly data'!DE283</f>
        <v>0</v>
      </c>
      <c r="DE221" s="100">
        <f>'Quarterly data'!DF283</f>
        <v>0</v>
      </c>
      <c r="DF221" s="100">
        <f>'Quarterly data'!DG283</f>
        <v>0</v>
      </c>
      <c r="DG221" s="100">
        <f>'Quarterly data'!DH283</f>
        <v>0</v>
      </c>
      <c r="DH221" s="100">
        <f>'Quarterly data'!DI283</f>
        <v>0</v>
      </c>
      <c r="DI221" s="100">
        <f>'Quarterly data'!DJ283</f>
        <v>0</v>
      </c>
      <c r="DJ221" s="100">
        <f>'Quarterly data'!DK283</f>
        <v>0</v>
      </c>
      <c r="DK221" s="100">
        <f>'Quarterly data'!DL283</f>
        <v>0</v>
      </c>
      <c r="DL221" s="100">
        <f>'Quarterly data'!DM283</f>
        <v>0</v>
      </c>
      <c r="DM221" s="100">
        <f>'Quarterly data'!DN283</f>
        <v>0</v>
      </c>
      <c r="DN221" s="100">
        <f>'Quarterly data'!DO283</f>
        <v>0</v>
      </c>
    </row>
    <row r="222" spans="1:118" ht="15.6">
      <c r="A222" s="102" t="s">
        <v>762</v>
      </c>
      <c r="B222" s="100">
        <f>'Quarterly data'!C284</f>
        <v>0</v>
      </c>
      <c r="C222" s="100">
        <f>'Quarterly data'!D284</f>
        <v>0</v>
      </c>
      <c r="D222" s="100">
        <f>'Quarterly data'!E284</f>
        <v>0</v>
      </c>
      <c r="E222" s="100">
        <f>'Quarterly data'!F284</f>
        <v>0</v>
      </c>
      <c r="F222" s="100">
        <f>'Quarterly data'!G284</f>
        <v>0</v>
      </c>
      <c r="G222" s="100">
        <f>'Quarterly data'!H284</f>
        <v>0</v>
      </c>
      <c r="H222" s="100">
        <f>'Quarterly data'!I284</f>
        <v>0</v>
      </c>
      <c r="I222" s="100">
        <f>'Quarterly data'!J284</f>
        <v>0</v>
      </c>
      <c r="J222" s="100">
        <f>'Quarterly data'!K284</f>
        <v>0</v>
      </c>
      <c r="K222" s="100">
        <f>'Quarterly data'!L284</f>
        <v>0</v>
      </c>
      <c r="L222" s="100">
        <f>'Quarterly data'!M284</f>
        <v>0</v>
      </c>
      <c r="M222" s="100">
        <f>'Quarterly data'!N284</f>
        <v>0</v>
      </c>
      <c r="N222" s="100">
        <f>'Quarterly data'!O284</f>
        <v>0</v>
      </c>
      <c r="O222" s="100">
        <f>'Quarterly data'!P284</f>
        <v>0</v>
      </c>
      <c r="P222" s="100">
        <f>'Quarterly data'!Q284</f>
        <v>0</v>
      </c>
      <c r="Q222" s="100">
        <f>'Quarterly data'!R284</f>
        <v>0</v>
      </c>
      <c r="R222" s="100">
        <f>'Quarterly data'!S284</f>
        <v>5.0774588124999998</v>
      </c>
      <c r="S222" s="100">
        <f>'Quarterly data'!T284</f>
        <v>5.0774588124999998</v>
      </c>
      <c r="T222" s="100">
        <f>'Quarterly data'!U284</f>
        <v>5.0774588124999998</v>
      </c>
      <c r="U222" s="100">
        <f>'Quarterly data'!V284</f>
        <v>5.0774588124999998</v>
      </c>
      <c r="V222" s="100">
        <f>'Quarterly data'!W284</f>
        <v>7.9581250000000008</v>
      </c>
      <c r="W222" s="100">
        <f>'Quarterly data'!X284</f>
        <v>7.9581250000000008</v>
      </c>
      <c r="X222" s="100">
        <f>'Quarterly data'!Y284</f>
        <v>7.9581250000000008</v>
      </c>
      <c r="Y222" s="100">
        <f>'Quarterly data'!Z284</f>
        <v>7.9581250000000008</v>
      </c>
      <c r="Z222" s="100">
        <f>'Quarterly data'!AA284</f>
        <v>9.0303874999999998</v>
      </c>
      <c r="AA222" s="100">
        <f>'Quarterly data'!AB284</f>
        <v>9.0303874999999998</v>
      </c>
      <c r="AB222" s="100">
        <f>'Quarterly data'!AC284</f>
        <v>9.0303874999999998</v>
      </c>
      <c r="AC222" s="100">
        <f>'Quarterly data'!AD284</f>
        <v>9.0303874999999998</v>
      </c>
      <c r="AD222" s="100">
        <f>'Quarterly data'!AE284</f>
        <v>10.32673125</v>
      </c>
      <c r="AE222" s="100">
        <f>'Quarterly data'!AF284</f>
        <v>10.32673125</v>
      </c>
      <c r="AF222" s="100">
        <f>'Quarterly data'!AG284</f>
        <v>10.32673125</v>
      </c>
      <c r="AG222" s="100">
        <f>'Quarterly data'!AH284</f>
        <v>10.32673125</v>
      </c>
      <c r="AH222" s="100">
        <f>'Quarterly data'!AI284</f>
        <v>14.71730625</v>
      </c>
      <c r="AI222" s="100">
        <f>'Quarterly data'!AJ284</f>
        <v>14.71730625</v>
      </c>
      <c r="AJ222" s="100">
        <f>'Quarterly data'!AK284</f>
        <v>14.71730625</v>
      </c>
      <c r="AK222" s="100">
        <f>'Quarterly data'!AL284</f>
        <v>14.71730625</v>
      </c>
      <c r="AL222" s="100">
        <f>'Quarterly data'!AM284</f>
        <v>21.710568019241876</v>
      </c>
      <c r="AM222" s="100">
        <f>'Quarterly data'!AN284</f>
        <v>21.710568019241876</v>
      </c>
      <c r="AN222" s="100">
        <f>'Quarterly data'!AO284</f>
        <v>21.710568019241876</v>
      </c>
      <c r="AO222" s="100">
        <f>'Quarterly data'!AP284</f>
        <v>21.710568019241876</v>
      </c>
      <c r="AP222" s="100">
        <f>'Quarterly data'!AQ284</f>
        <v>24.202911038483748</v>
      </c>
      <c r="AQ222" s="100">
        <f>'Quarterly data'!AR284</f>
        <v>24.202911038483748</v>
      </c>
      <c r="AR222" s="100">
        <f>'Quarterly data'!AS284</f>
        <v>24.202911038483748</v>
      </c>
      <c r="AS222" s="100">
        <f>'Quarterly data'!AT284</f>
        <v>24.202911038483748</v>
      </c>
      <c r="AT222" s="100">
        <f>'Quarterly data'!AU284</f>
        <v>24.180980519241878</v>
      </c>
      <c r="AU222" s="100">
        <f>'Quarterly data'!AV284</f>
        <v>24.180980519241878</v>
      </c>
      <c r="AV222" s="100">
        <f>'Quarterly data'!AW284</f>
        <v>24.180980519241878</v>
      </c>
      <c r="AW222" s="100">
        <f>'Quarterly data'!AX284</f>
        <v>24.180980519241878</v>
      </c>
      <c r="AX222" s="100">
        <f>'Quarterly data'!AY284</f>
        <v>5.1221446079999993</v>
      </c>
      <c r="AY222" s="100">
        <f>'Quarterly data'!AZ284</f>
        <v>86.559912537000002</v>
      </c>
      <c r="AZ222" s="100">
        <f>'Quarterly data'!BA284</f>
        <v>10.605185348999999</v>
      </c>
      <c r="BA222" s="100">
        <f>'Quarterly data'!BB284</f>
        <v>31.005483601000002</v>
      </c>
      <c r="BB222" s="100">
        <f>'Quarterly data'!BC284</f>
        <v>55.043486419999994</v>
      </c>
      <c r="BC222" s="100">
        <f>'Quarterly data'!BD284</f>
        <v>67.245114364000003</v>
      </c>
      <c r="BD222" s="100">
        <f>'Quarterly data'!BE284</f>
        <v>21.262460849</v>
      </c>
      <c r="BE222" s="100">
        <f>'Quarterly data'!BF284</f>
        <v>42.129329053999996</v>
      </c>
      <c r="BF222" s="100">
        <f>'Quarterly data'!BG284</f>
        <v>11.398849543000001</v>
      </c>
      <c r="BG222" s="100">
        <f>'Quarterly data'!BH284</f>
        <v>90.077464212999985</v>
      </c>
      <c r="BH222" s="100">
        <f>'Quarterly data'!BI284</f>
        <v>61.088462903999996</v>
      </c>
      <c r="BI222" s="100">
        <f>'Quarterly data'!BJ284</f>
        <v>71.039864631</v>
      </c>
      <c r="BJ222" s="100">
        <f>'Quarterly data'!BK284</f>
        <v>29.670545867000001</v>
      </c>
      <c r="BK222" s="100">
        <f>'Quarterly data'!BL284</f>
        <v>118.90382578399999</v>
      </c>
      <c r="BL222" s="100">
        <f>'Quarterly data'!BM284</f>
        <v>69.759363481999983</v>
      </c>
      <c r="BM222" s="100">
        <f>'Quarterly data'!BN284</f>
        <v>57.518170093999998</v>
      </c>
      <c r="BN222" s="100">
        <f>'Quarterly data'!BO284</f>
        <v>6.776688151000001</v>
      </c>
      <c r="BO222" s="100">
        <f>'Quarterly data'!BP284</f>
        <v>82.338825553989992</v>
      </c>
      <c r="BP222" s="100">
        <f>'Quarterly data'!BQ284</f>
        <v>108.40723791600001</v>
      </c>
      <c r="BQ222" s="100">
        <f>'Quarterly data'!BR284</f>
        <v>102.53820218300001</v>
      </c>
      <c r="BR222" s="100">
        <f>'Quarterly data'!BS284</f>
        <v>17.884844253999997</v>
      </c>
      <c r="BS222" s="100">
        <f>'Quarterly data'!BT284</f>
        <v>36.855704193000001</v>
      </c>
      <c r="BT222" s="100">
        <f>'Quarterly data'!BU284</f>
        <v>45.541600000000003</v>
      </c>
      <c r="BU222" s="100">
        <f>'Quarterly data'!BV284</f>
        <v>43.458936684281142</v>
      </c>
      <c r="BV222" s="100">
        <f>'Quarterly data'!BW284</f>
        <v>13.075042588140352</v>
      </c>
      <c r="BW222" s="100">
        <f>'Quarterly data'!BX284</f>
        <v>81.454544220520262</v>
      </c>
      <c r="BX222" s="100">
        <f>'Quarterly data'!BY284</f>
        <v>86.483224238323572</v>
      </c>
      <c r="BY222" s="100">
        <f>'Quarterly data'!BZ284</f>
        <v>51.295744548612781</v>
      </c>
      <c r="BZ222" s="100">
        <f>'Quarterly data'!CA284</f>
        <v>0.86367307919648861</v>
      </c>
      <c r="CA222" s="100">
        <f>'Quarterly data'!CB284</f>
        <v>36.18232722524391</v>
      </c>
      <c r="CB222" s="100">
        <f>'Quarterly data'!CC284</f>
        <v>36.046717195299507</v>
      </c>
      <c r="CC222" s="100">
        <f>'Quarterly data'!CD284</f>
        <v>79.394617638133184</v>
      </c>
      <c r="CD222" s="100">
        <f>'Quarterly data'!CE284</f>
        <v>26.000302858542771</v>
      </c>
      <c r="CE222" s="100">
        <f>'Quarterly data'!CF284</f>
        <v>33.418493102083424</v>
      </c>
      <c r="CF222" s="100">
        <f>'Quarterly data'!CG284</f>
        <v>46.512851130683202</v>
      </c>
      <c r="CG222" s="100">
        <f>'Quarterly data'!CH284</f>
        <v>56.374262660297134</v>
      </c>
      <c r="CH222" s="100">
        <f>'Quarterly data'!CI284</f>
        <v>3.8476047920594212</v>
      </c>
      <c r="CI222" s="100">
        <f>'Quarterly data'!CJ284</f>
        <v>98.072291694687351</v>
      </c>
      <c r="CJ222" s="100">
        <f>'Quarterly data'!CK284</f>
        <v>27.814193601824556</v>
      </c>
      <c r="CK222" s="100">
        <f>'Quarterly data'!CL284</f>
        <v>64.651730563648712</v>
      </c>
      <c r="CL222" s="100">
        <f>'Quarterly data'!CM284</f>
        <v>26.524501892894492</v>
      </c>
      <c r="CM222" s="100">
        <f>'Quarterly data'!CN284</f>
        <v>65.191657888150786</v>
      </c>
      <c r="CN222" s="100">
        <f>'Quarterly data'!CO284</f>
        <v>37.074356514000002</v>
      </c>
      <c r="CO222" s="100">
        <f>'Quarterly data'!CP284</f>
        <v>72.558214555612963</v>
      </c>
      <c r="CP222" s="100">
        <f>'Quarterly data'!CQ284</f>
        <v>58.826499787192816</v>
      </c>
      <c r="CQ222" s="100">
        <f>'Quarterly data'!CR284</f>
        <v>21.73788187250133</v>
      </c>
      <c r="CR222" s="100">
        <f>'Quarterly data'!CS284</f>
        <v>25.181241749353855</v>
      </c>
      <c r="CS222" s="100">
        <f>'Quarterly data'!CT284</f>
        <v>81.570917223784534</v>
      </c>
      <c r="CT222" s="100">
        <f>'Quarterly data'!CU284</f>
        <v>39.845358136215836</v>
      </c>
      <c r="CU222" s="100">
        <f>'Quarterly data'!CV284</f>
        <v>15.10057540079125</v>
      </c>
      <c r="CV222" s="100">
        <f>'Quarterly data'!CW284</f>
        <v>28.494422424923968</v>
      </c>
      <c r="CW222" s="100">
        <f>'Quarterly data'!CX284</f>
        <v>62.075098293181547</v>
      </c>
      <c r="CX222" s="100">
        <f>'Quarterly data'!CY284</f>
        <v>17.942072601710958</v>
      </c>
      <c r="CY222" s="100">
        <f>'Quarterly data'!CZ284</f>
        <v>69.218968641800998</v>
      </c>
      <c r="CZ222" s="100">
        <f>'Quarterly data'!DA284</f>
        <v>55.78206542418198</v>
      </c>
      <c r="DA222" s="100">
        <f>'Quarterly data'!DB284</f>
        <v>63.948622976317594</v>
      </c>
      <c r="DB222" s="100">
        <f>'Quarterly data'!DC284</f>
        <v>0</v>
      </c>
      <c r="DC222" s="100">
        <f>'Quarterly data'!DD284</f>
        <v>0</v>
      </c>
      <c r="DD222" s="100">
        <f>'Quarterly data'!DE284</f>
        <v>0</v>
      </c>
      <c r="DE222" s="100">
        <f>'Quarterly data'!DF284</f>
        <v>0</v>
      </c>
      <c r="DF222" s="100">
        <f>'Quarterly data'!DG284</f>
        <v>0</v>
      </c>
      <c r="DG222" s="100">
        <f>'Quarterly data'!DH284</f>
        <v>0</v>
      </c>
      <c r="DH222" s="100">
        <f>'Quarterly data'!DI284</f>
        <v>0</v>
      </c>
      <c r="DI222" s="100">
        <f>'Quarterly data'!DJ284</f>
        <v>0</v>
      </c>
      <c r="DJ222" s="100">
        <f>'Quarterly data'!DK284</f>
        <v>0</v>
      </c>
      <c r="DK222" s="100">
        <f>'Quarterly data'!DL284</f>
        <v>0</v>
      </c>
      <c r="DL222" s="100">
        <f>'Quarterly data'!DM284</f>
        <v>0</v>
      </c>
      <c r="DM222" s="100">
        <f>'Quarterly data'!DN284</f>
        <v>0</v>
      </c>
      <c r="DN222" s="100">
        <f>'Quarterly data'!DO284</f>
        <v>0</v>
      </c>
    </row>
    <row r="223" spans="1:118" ht="15.6">
      <c r="A223" s="103" t="s">
        <v>761</v>
      </c>
      <c r="B223" s="100">
        <f>'Quarterly data'!C285</f>
        <v>0</v>
      </c>
      <c r="C223" s="100">
        <f>'Quarterly data'!D285</f>
        <v>0</v>
      </c>
      <c r="D223" s="100">
        <f>'Quarterly data'!E285</f>
        <v>0</v>
      </c>
      <c r="E223" s="100">
        <f>'Quarterly data'!F285</f>
        <v>0</v>
      </c>
      <c r="F223" s="100">
        <f>'Quarterly data'!G285</f>
        <v>0</v>
      </c>
      <c r="G223" s="100">
        <f>'Quarterly data'!H285</f>
        <v>0</v>
      </c>
      <c r="H223" s="100">
        <f>'Quarterly data'!I285</f>
        <v>0</v>
      </c>
      <c r="I223" s="100">
        <f>'Quarterly data'!J285</f>
        <v>0</v>
      </c>
      <c r="J223" s="100">
        <f>'Quarterly data'!K285</f>
        <v>0</v>
      </c>
      <c r="K223" s="100">
        <f>'Quarterly data'!L285</f>
        <v>0</v>
      </c>
      <c r="L223" s="100">
        <f>'Quarterly data'!M285</f>
        <v>0</v>
      </c>
      <c r="M223" s="100">
        <f>'Quarterly data'!N285</f>
        <v>0</v>
      </c>
      <c r="N223" s="100">
        <f>'Quarterly data'!O285</f>
        <v>0</v>
      </c>
      <c r="O223" s="100">
        <f>'Quarterly data'!P285</f>
        <v>0</v>
      </c>
      <c r="P223" s="100">
        <f>'Quarterly data'!Q285</f>
        <v>0</v>
      </c>
      <c r="Q223" s="100">
        <f>'Quarterly data'!R285</f>
        <v>0</v>
      </c>
      <c r="R223" s="100">
        <f>'Quarterly data'!S285</f>
        <v>9.7098312500000006</v>
      </c>
      <c r="S223" s="100">
        <f>'Quarterly data'!T285</f>
        <v>9.7098312500000006</v>
      </c>
      <c r="T223" s="100">
        <f>'Quarterly data'!U285</f>
        <v>9.7098312500000006</v>
      </c>
      <c r="U223" s="100">
        <f>'Quarterly data'!V285</f>
        <v>9.7098312500000006</v>
      </c>
      <c r="V223" s="100">
        <f>'Quarterly data'!W285</f>
        <v>9.6071625000000012</v>
      </c>
      <c r="W223" s="100">
        <f>'Quarterly data'!X285</f>
        <v>9.6071625000000012</v>
      </c>
      <c r="X223" s="100">
        <f>'Quarterly data'!Y285</f>
        <v>9.6071625000000012</v>
      </c>
      <c r="Y223" s="100">
        <f>'Quarterly data'!Z285</f>
        <v>9.6071625000000012</v>
      </c>
      <c r="Z223" s="100">
        <f>'Quarterly data'!AA285</f>
        <v>8.2098312500000006</v>
      </c>
      <c r="AA223" s="100">
        <f>'Quarterly data'!AB285</f>
        <v>8.2098312500000006</v>
      </c>
      <c r="AB223" s="100">
        <f>'Quarterly data'!AC285</f>
        <v>8.2098312500000006</v>
      </c>
      <c r="AC223" s="100">
        <f>'Quarterly data'!AD285</f>
        <v>8.2098312500000006</v>
      </c>
      <c r="AD223" s="100">
        <f>'Quarterly data'!AE285</f>
        <v>7.2968124999999997</v>
      </c>
      <c r="AE223" s="100">
        <f>'Quarterly data'!AF285</f>
        <v>7.2968124999999997</v>
      </c>
      <c r="AF223" s="100">
        <f>'Quarterly data'!AG285</f>
        <v>7.2968124999999997</v>
      </c>
      <c r="AG223" s="100">
        <f>'Quarterly data'!AH285</f>
        <v>7.2968124999999997</v>
      </c>
      <c r="AH223" s="100">
        <f>'Quarterly data'!AI285</f>
        <v>7.2771749999999997</v>
      </c>
      <c r="AI223" s="100">
        <f>'Quarterly data'!AJ285</f>
        <v>7.2771749999999997</v>
      </c>
      <c r="AJ223" s="100">
        <f>'Quarterly data'!AK285</f>
        <v>7.2771749999999997</v>
      </c>
      <c r="AK223" s="100">
        <f>'Quarterly data'!AL285</f>
        <v>7.2771749999999997</v>
      </c>
      <c r="AL223" s="100">
        <f>'Quarterly data'!AM285</f>
        <v>9.4195375000000006</v>
      </c>
      <c r="AM223" s="100">
        <f>'Quarterly data'!AN285</f>
        <v>9.4195375000000006</v>
      </c>
      <c r="AN223" s="100">
        <f>'Quarterly data'!AO285</f>
        <v>9.4195375000000006</v>
      </c>
      <c r="AO223" s="100">
        <f>'Quarterly data'!AP285</f>
        <v>9.4195375000000006</v>
      </c>
      <c r="AP223" s="100">
        <f>'Quarterly data'!AQ285</f>
        <v>14.966800000000001</v>
      </c>
      <c r="AQ223" s="100">
        <f>'Quarterly data'!AR285</f>
        <v>14.966800000000001</v>
      </c>
      <c r="AR223" s="100">
        <f>'Quarterly data'!AS285</f>
        <v>14.966800000000001</v>
      </c>
      <c r="AS223" s="100">
        <f>'Quarterly data'!AT285</f>
        <v>14.966800000000001</v>
      </c>
      <c r="AT223" s="100">
        <f>'Quarterly data'!AU285</f>
        <v>16.015125000000001</v>
      </c>
      <c r="AU223" s="100">
        <f>'Quarterly data'!AV285</f>
        <v>16.015125000000001</v>
      </c>
      <c r="AV223" s="100">
        <f>'Quarterly data'!AW285</f>
        <v>16.015125000000001</v>
      </c>
      <c r="AW223" s="100">
        <f>'Quarterly data'!AX285</f>
        <v>16.015125000000001</v>
      </c>
      <c r="AX223" s="100">
        <f>'Quarterly data'!AY285</f>
        <v>19.096</v>
      </c>
      <c r="AY223" s="100">
        <f>'Quarterly data'!AZ285</f>
        <v>18.920000000000002</v>
      </c>
      <c r="AZ223" s="100">
        <f>'Quarterly data'!BA285</f>
        <v>20.327999999999999</v>
      </c>
      <c r="BA223" s="100">
        <f>'Quarterly data'!BB285</f>
        <v>15.656000000000001</v>
      </c>
      <c r="BB223" s="100">
        <f>'Quarterly data'!BC285</f>
        <v>13.61007</v>
      </c>
      <c r="BC223" s="100">
        <f>'Quarterly data'!BD285</f>
        <v>21.278419999999997</v>
      </c>
      <c r="BD223" s="100">
        <f>'Quarterly data'!BE285</f>
        <v>20.6523</v>
      </c>
      <c r="BE223" s="100">
        <f>'Quarterly data'!BF285</f>
        <v>38.554199999999994</v>
      </c>
      <c r="BF223" s="100">
        <f>'Quarterly data'!BG285</f>
        <v>27.222999999999999</v>
      </c>
      <c r="BG223" s="100">
        <f>'Quarterly data'!BH285</f>
        <v>14.770896896000002</v>
      </c>
      <c r="BH223" s="100">
        <f>'Quarterly data'!BI285</f>
        <v>31.943841391000003</v>
      </c>
      <c r="BI223" s="100">
        <f>'Quarterly data'!BJ285</f>
        <v>39.854758195999992</v>
      </c>
      <c r="BJ223" s="100">
        <f>'Quarterly data'!BK285</f>
        <v>27.3</v>
      </c>
      <c r="BK223" s="100">
        <f>'Quarterly data'!BL285</f>
        <v>27.3</v>
      </c>
      <c r="BL223" s="100">
        <f>'Quarterly data'!BM285</f>
        <v>34.1</v>
      </c>
      <c r="BM223" s="100">
        <f>'Quarterly data'!BN285</f>
        <v>80</v>
      </c>
      <c r="BN223" s="100">
        <f>'Quarterly data'!BO285</f>
        <v>25.449000000000002</v>
      </c>
      <c r="BO223" s="100">
        <f>'Quarterly data'!BP285</f>
        <v>24.451000000000001</v>
      </c>
      <c r="BP223" s="100">
        <f>'Quarterly data'!BQ285</f>
        <v>28.44</v>
      </c>
      <c r="BQ223" s="100">
        <f>'Quarterly data'!BR285</f>
        <v>79.360600000000005</v>
      </c>
      <c r="BR223" s="100">
        <f>'Quarterly data'!BS285</f>
        <v>28.4</v>
      </c>
      <c r="BS223" s="100">
        <f>'Quarterly data'!BT285</f>
        <v>63.072049327625756</v>
      </c>
      <c r="BT223" s="100">
        <f>'Quarterly data'!BU285</f>
        <v>33.606911588104857</v>
      </c>
      <c r="BU223" s="100">
        <f>'Quarterly data'!BV285</f>
        <v>78.506604943937077</v>
      </c>
      <c r="BV223" s="100">
        <f>'Quarterly data'!BW285</f>
        <v>12.88503584449666</v>
      </c>
      <c r="BW223" s="100">
        <f>'Quarterly data'!BX285</f>
        <v>49.901447623461401</v>
      </c>
      <c r="BX223" s="100">
        <f>'Quarterly data'!BY285</f>
        <v>60.506378261799995</v>
      </c>
      <c r="BY223" s="100">
        <f>'Quarterly data'!BZ285</f>
        <v>96.77258851408601</v>
      </c>
      <c r="BZ223" s="100">
        <f>'Quarterly data'!CA285</f>
        <v>52.999999999999993</v>
      </c>
      <c r="CA223" s="100">
        <f>'Quarterly data'!CB285</f>
        <v>92.982808470682983</v>
      </c>
      <c r="CB223" s="100">
        <f>'Quarterly data'!CC285</f>
        <v>51.125</v>
      </c>
      <c r="CC223" s="100">
        <f>'Quarterly data'!CD285</f>
        <v>74.353044957038719</v>
      </c>
      <c r="CD223" s="100">
        <f>'Quarterly data'!CE285</f>
        <v>57.777826278681992</v>
      </c>
      <c r="CE223" s="100">
        <f>'Quarterly data'!CF285</f>
        <v>57.777826278681992</v>
      </c>
      <c r="CF223" s="100">
        <f>'Quarterly data'!CG285</f>
        <v>48.36999999999999</v>
      </c>
      <c r="CG223" s="100">
        <f>'Quarterly data'!CH285</f>
        <v>48.370000000000005</v>
      </c>
      <c r="CH223" s="100">
        <f>'Quarterly data'!CI285</f>
        <v>36.1</v>
      </c>
      <c r="CI223" s="100">
        <f>'Quarterly data'!CJ285</f>
        <v>36.099999999999994</v>
      </c>
      <c r="CJ223" s="100">
        <f>'Quarterly data'!CK285</f>
        <v>26.424451074718551</v>
      </c>
      <c r="CK223" s="100">
        <f>'Quarterly data'!CL285</f>
        <v>3.0254844532894221</v>
      </c>
      <c r="CL223" s="100">
        <f>'Quarterly data'!CM285</f>
        <v>15.873335991999999</v>
      </c>
      <c r="CM223" s="100">
        <f>'Quarterly data'!CN285</f>
        <v>12.168713068197375</v>
      </c>
      <c r="CN223" s="100">
        <f>'Quarterly data'!CO285</f>
        <v>42.577500000000001</v>
      </c>
      <c r="CO223" s="100">
        <f>'Quarterly data'!CP285</f>
        <v>42.577500000000001</v>
      </c>
      <c r="CP223" s="100">
        <f>'Quarterly data'!CQ285</f>
        <v>41.777500000000003</v>
      </c>
      <c r="CQ223" s="100">
        <f>'Quarterly data'!CR285</f>
        <v>41.777500000000003</v>
      </c>
      <c r="CR223" s="100">
        <f>'Quarterly data'!CS285</f>
        <v>63.914307299870003</v>
      </c>
      <c r="CS223" s="100">
        <f>'Quarterly data'!CT285</f>
        <v>63.885721243276649</v>
      </c>
      <c r="CT223" s="100">
        <f>'Quarterly data'!CU285</f>
        <v>52.63775172537062</v>
      </c>
      <c r="CU223" s="100">
        <f>'Quarterly data'!CV285</f>
        <v>52.637751725652407</v>
      </c>
      <c r="CV223" s="100">
        <f>'Quarterly data'!CW285</f>
        <v>64.952519898819844</v>
      </c>
      <c r="CW223" s="100">
        <f>'Quarterly data'!CX285</f>
        <v>64.947729692991317</v>
      </c>
      <c r="CX223" s="100">
        <f>'Quarterly data'!CY285</f>
        <v>64.947729692991317</v>
      </c>
      <c r="CY223" s="100">
        <f>'Quarterly data'!CZ285</f>
        <v>64.979863397447573</v>
      </c>
      <c r="CZ223" s="100">
        <f>'Quarterly data'!DA285</f>
        <v>69.387404414559811</v>
      </c>
      <c r="DA223" s="100">
        <f>'Quarterly data'!DB285</f>
        <v>69.387404414559825</v>
      </c>
      <c r="DB223" s="100">
        <f>'Quarterly data'!DC285</f>
        <v>0</v>
      </c>
      <c r="DC223" s="100">
        <f>'Quarterly data'!DD285</f>
        <v>0</v>
      </c>
      <c r="DD223" s="100">
        <f>'Quarterly data'!DE285</f>
        <v>0</v>
      </c>
      <c r="DE223" s="100">
        <f>'Quarterly data'!DF285</f>
        <v>0</v>
      </c>
      <c r="DF223" s="100">
        <f>'Quarterly data'!DG285</f>
        <v>0</v>
      </c>
      <c r="DG223" s="100">
        <f>'Quarterly data'!DH285</f>
        <v>0</v>
      </c>
      <c r="DH223" s="100">
        <f>'Quarterly data'!DI285</f>
        <v>0</v>
      </c>
      <c r="DI223" s="100">
        <f>'Quarterly data'!DJ285</f>
        <v>0</v>
      </c>
      <c r="DJ223" s="100">
        <f>'Quarterly data'!DK285</f>
        <v>0</v>
      </c>
      <c r="DK223" s="100">
        <f>'Quarterly data'!DL285</f>
        <v>0</v>
      </c>
      <c r="DL223" s="100">
        <f>'Quarterly data'!DM285</f>
        <v>0</v>
      </c>
      <c r="DM223" s="100">
        <f>'Quarterly data'!DN285</f>
        <v>0</v>
      </c>
      <c r="DN223" s="100">
        <f>'Quarterly data'!DO285</f>
        <v>0</v>
      </c>
    </row>
    <row r="224" spans="1:118" ht="15.6">
      <c r="A224" s="102" t="s">
        <v>20</v>
      </c>
      <c r="B224" s="100">
        <f>'Quarterly data'!C286</f>
        <v>0</v>
      </c>
      <c r="C224" s="100">
        <f>'Quarterly data'!D286</f>
        <v>0</v>
      </c>
      <c r="D224" s="100">
        <f>'Quarterly data'!E286</f>
        <v>0</v>
      </c>
      <c r="E224" s="100">
        <f>'Quarterly data'!F286</f>
        <v>0</v>
      </c>
      <c r="F224" s="100">
        <f>'Quarterly data'!G286</f>
        <v>0</v>
      </c>
      <c r="G224" s="100">
        <f>'Quarterly data'!H286</f>
        <v>0</v>
      </c>
      <c r="H224" s="100">
        <f>'Quarterly data'!I286</f>
        <v>0</v>
      </c>
      <c r="I224" s="100">
        <f>'Quarterly data'!J286</f>
        <v>0</v>
      </c>
      <c r="J224" s="100">
        <f>'Quarterly data'!K286</f>
        <v>0</v>
      </c>
      <c r="K224" s="100">
        <f>'Quarterly data'!L286</f>
        <v>0</v>
      </c>
      <c r="L224" s="100">
        <f>'Quarterly data'!M286</f>
        <v>0</v>
      </c>
      <c r="M224" s="100">
        <f>'Quarterly data'!N286</f>
        <v>0</v>
      </c>
      <c r="N224" s="100">
        <f>'Quarterly data'!O286</f>
        <v>0</v>
      </c>
      <c r="O224" s="100">
        <f>'Quarterly data'!P286</f>
        <v>0</v>
      </c>
      <c r="P224" s="100">
        <f>'Quarterly data'!Q286</f>
        <v>0</v>
      </c>
      <c r="Q224" s="100">
        <f>'Quarterly data'!R286</f>
        <v>0</v>
      </c>
      <c r="R224" s="100">
        <f>'Quarterly data'!S286</f>
        <v>36.756352257125002</v>
      </c>
      <c r="S224" s="100">
        <f>'Quarterly data'!T286</f>
        <v>36.756352257125002</v>
      </c>
      <c r="T224" s="100">
        <f>'Quarterly data'!U286</f>
        <v>36.756352257125002</v>
      </c>
      <c r="U224" s="100">
        <f>'Quarterly data'!V286</f>
        <v>36.756352257125002</v>
      </c>
      <c r="V224" s="100">
        <f>'Quarterly data'!W286</f>
        <v>38.951666753562499</v>
      </c>
      <c r="W224" s="100">
        <f>'Quarterly data'!X286</f>
        <v>38.951666753562499</v>
      </c>
      <c r="X224" s="100">
        <f>'Quarterly data'!Y286</f>
        <v>38.951666753562499</v>
      </c>
      <c r="Y224" s="100">
        <f>'Quarterly data'!Z286</f>
        <v>38.951666753562499</v>
      </c>
      <c r="Z224" s="100">
        <f>'Quarterly data'!AA286</f>
        <v>42.040849999999999</v>
      </c>
      <c r="AA224" s="100">
        <f>'Quarterly data'!AB286</f>
        <v>42.040849999999999</v>
      </c>
      <c r="AB224" s="100">
        <f>'Quarterly data'!AC286</f>
        <v>42.040849999999999</v>
      </c>
      <c r="AC224" s="100">
        <f>'Quarterly data'!AD286</f>
        <v>42.040849999999999</v>
      </c>
      <c r="AD224" s="100">
        <f>'Quarterly data'!AE286</f>
        <v>47.829768749999999</v>
      </c>
      <c r="AE224" s="100">
        <f>'Quarterly data'!AF286</f>
        <v>47.829768749999999</v>
      </c>
      <c r="AF224" s="100">
        <f>'Quarterly data'!AG286</f>
        <v>47.829768749999999</v>
      </c>
      <c r="AG224" s="100">
        <f>'Quarterly data'!AH286</f>
        <v>47.829768749999999</v>
      </c>
      <c r="AH224" s="100">
        <f>'Quarterly data'!AI286</f>
        <v>55.536792500000004</v>
      </c>
      <c r="AI224" s="100">
        <f>'Quarterly data'!AJ286</f>
        <v>55.536792500000004</v>
      </c>
      <c r="AJ224" s="100">
        <f>'Quarterly data'!AK286</f>
        <v>55.536792500000004</v>
      </c>
      <c r="AK224" s="100">
        <f>'Quarterly data'!AL286</f>
        <v>55.536792500000004</v>
      </c>
      <c r="AL224" s="100">
        <f>'Quarterly data'!AM286</f>
        <v>67.594571679686879</v>
      </c>
      <c r="AM224" s="100">
        <f>'Quarterly data'!AN286</f>
        <v>67.594571679686879</v>
      </c>
      <c r="AN224" s="100">
        <f>'Quarterly data'!AO286</f>
        <v>67.594571679686879</v>
      </c>
      <c r="AO224" s="100">
        <f>'Quarterly data'!AP286</f>
        <v>67.594571679686879</v>
      </c>
      <c r="AP224" s="100">
        <f>'Quarterly data'!AQ286</f>
        <v>82.44584224081126</v>
      </c>
      <c r="AQ224" s="100">
        <f>'Quarterly data'!AR286</f>
        <v>82.44584224081126</v>
      </c>
      <c r="AR224" s="100">
        <f>'Quarterly data'!AS286</f>
        <v>82.44584224081126</v>
      </c>
      <c r="AS224" s="100">
        <f>'Quarterly data'!AT286</f>
        <v>82.44584224081126</v>
      </c>
      <c r="AT224" s="100">
        <f>'Quarterly data'!AU286</f>
        <v>96.751850561124371</v>
      </c>
      <c r="AU224" s="100">
        <f>'Quarterly data'!AV286</f>
        <v>96.751850561124371</v>
      </c>
      <c r="AV224" s="100">
        <f>'Quarterly data'!AW286</f>
        <v>96.751850561124371</v>
      </c>
      <c r="AW224" s="100">
        <f>'Quarterly data'!AX286</f>
        <v>96.751850561124371</v>
      </c>
      <c r="AX224" s="100">
        <f>'Quarterly data'!AY286</f>
        <v>116.23354873865662</v>
      </c>
      <c r="AY224" s="100">
        <f>'Quarterly data'!AZ286</f>
        <v>109.66090561975217</v>
      </c>
      <c r="AZ224" s="100">
        <f>'Quarterly data'!BA286</f>
        <v>145.08331283305989</v>
      </c>
      <c r="BA224" s="100">
        <f>'Quarterly data'!BB286</f>
        <v>119.76520446892</v>
      </c>
      <c r="BB224" s="100">
        <f>'Quarterly data'!BC286</f>
        <v>127.07886562545931</v>
      </c>
      <c r="BC224" s="100">
        <f>'Quarterly data'!BD286</f>
        <v>143.61023324631151</v>
      </c>
      <c r="BD224" s="100">
        <f>'Quarterly data'!BE286</f>
        <v>176.50807164336283</v>
      </c>
      <c r="BE224" s="100">
        <f>'Quarterly data'!BF286</f>
        <v>202.54746485306978</v>
      </c>
      <c r="BF224" s="100">
        <f>'Quarterly data'!BG286</f>
        <v>186.89251754899999</v>
      </c>
      <c r="BG224" s="100">
        <f>'Quarterly data'!BH286</f>
        <v>162.60883202700001</v>
      </c>
      <c r="BH224" s="100">
        <f>'Quarterly data'!BI286</f>
        <v>192.873470037</v>
      </c>
      <c r="BI224" s="100">
        <f>'Quarterly data'!BJ286</f>
        <v>211.91374396499998</v>
      </c>
      <c r="BJ224" s="100">
        <f>'Quarterly data'!BK286</f>
        <v>191.70871054164724</v>
      </c>
      <c r="BK224" s="100">
        <f>'Quarterly data'!BL286</f>
        <v>209.68474144053357</v>
      </c>
      <c r="BL224" s="100">
        <f>'Quarterly data'!BM286</f>
        <v>227.14742168767</v>
      </c>
      <c r="BM224" s="100">
        <f>'Quarterly data'!BN286</f>
        <v>250.82616214134828</v>
      </c>
      <c r="BN224" s="100">
        <f>'Quarterly data'!BO286</f>
        <v>242.23260020500001</v>
      </c>
      <c r="BO224" s="100">
        <f>'Quarterly data'!BP286</f>
        <v>264.53277749300003</v>
      </c>
      <c r="BP224" s="100">
        <f>'Quarterly data'!BQ286</f>
        <v>216.55246477699998</v>
      </c>
      <c r="BQ224" s="100">
        <f>'Quarterly data'!BR286</f>
        <v>279.49219726282001</v>
      </c>
      <c r="BR224" s="100">
        <f>'Quarterly data'!BS286</f>
        <v>276.59160449336997</v>
      </c>
      <c r="BS224" s="100">
        <f>'Quarterly data'!BT286</f>
        <v>337.13331801043</v>
      </c>
      <c r="BT224" s="100">
        <f>'Quarterly data'!BU286</f>
        <v>278.74329999999998</v>
      </c>
      <c r="BU224" s="100">
        <f>'Quarterly data'!BV286</f>
        <v>235.79101212500001</v>
      </c>
      <c r="BV224" s="100">
        <f>'Quarterly data'!BW286</f>
        <v>219.6176632049268</v>
      </c>
      <c r="BW224" s="100">
        <f>'Quarterly data'!BX286</f>
        <v>392.55989284743902</v>
      </c>
      <c r="BX224" s="100">
        <f>'Quarterly data'!BY286</f>
        <v>299.87385548048871</v>
      </c>
      <c r="BY224" s="100">
        <f>'Quarterly data'!BZ286</f>
        <v>387.39444030032928</v>
      </c>
      <c r="BZ224" s="100">
        <f>'Quarterly data'!CA286</f>
        <v>369.03899878592136</v>
      </c>
      <c r="CA224" s="100">
        <f>'Quarterly data'!CB286</f>
        <v>485.15312731549994</v>
      </c>
      <c r="CB224" s="100">
        <f>'Quarterly data'!CC286</f>
        <v>405.09473534432459</v>
      </c>
      <c r="CC224" s="100">
        <f>'Quarterly data'!CD286</f>
        <v>383.7014216029329</v>
      </c>
      <c r="CD224" s="100">
        <f>'Quarterly data'!CE286</f>
        <v>424.13941439856842</v>
      </c>
      <c r="CE224" s="100">
        <f>'Quarterly data'!CF286</f>
        <v>461.18622489836332</v>
      </c>
      <c r="CF224" s="100">
        <f>'Quarterly data'!CG286</f>
        <v>403.94371552624023</v>
      </c>
      <c r="CG224" s="100">
        <f>'Quarterly data'!CH286</f>
        <v>439.62018313308818</v>
      </c>
      <c r="CH224" s="100">
        <f>'Quarterly data'!CI286</f>
        <v>458.87066395039017</v>
      </c>
      <c r="CI224" s="100">
        <f>'Quarterly data'!CJ286</f>
        <v>452.20492061265645</v>
      </c>
      <c r="CJ224" s="100">
        <f>'Quarterly data'!CK286</f>
        <v>422.33042573606116</v>
      </c>
      <c r="CK224" s="100">
        <f>'Quarterly data'!CL286</f>
        <v>437.45913647369969</v>
      </c>
      <c r="CL224" s="100">
        <f>'Quarterly data'!CM286</f>
        <v>454.67205271511745</v>
      </c>
      <c r="CM224" s="100">
        <f>'Quarterly data'!CN286</f>
        <v>553.62112393324344</v>
      </c>
      <c r="CN224" s="100">
        <f>'Quarterly data'!CO286</f>
        <v>559.08330180481698</v>
      </c>
      <c r="CO224" s="100">
        <f>'Quarterly data'!CP286</f>
        <v>533.28999990106979</v>
      </c>
      <c r="CP224" s="100">
        <f>'Quarterly data'!CQ286</f>
        <v>556.24610957480252</v>
      </c>
      <c r="CQ224" s="100">
        <f>'Quarterly data'!CR286</f>
        <v>513.35382534479379</v>
      </c>
      <c r="CR224" s="100">
        <f>'Quarterly data'!CS286</f>
        <v>556.71967520465398</v>
      </c>
      <c r="CS224" s="100">
        <f>'Quarterly data'!CT286</f>
        <v>667.64144195996607</v>
      </c>
      <c r="CT224" s="100">
        <f>'Quarterly data'!CU286</f>
        <v>641.2082041938927</v>
      </c>
      <c r="CU224" s="100">
        <f>'Quarterly data'!CV286</f>
        <v>746.0685730874776</v>
      </c>
      <c r="CV224" s="100">
        <f>'Quarterly data'!CW286</f>
        <v>689.23920568705523</v>
      </c>
      <c r="CW224" s="100">
        <f>'Quarterly data'!CX286</f>
        <v>818.13052135477983</v>
      </c>
      <c r="CX224" s="100">
        <f>'Quarterly data'!CY286</f>
        <v>729.97762313421481</v>
      </c>
      <c r="CY224" s="100">
        <f>'Quarterly data'!CZ286</f>
        <v>810.5296884503756</v>
      </c>
      <c r="CZ224" s="100">
        <f>'Quarterly data'!DA286</f>
        <v>939.96714948533258</v>
      </c>
      <c r="DA224" s="100">
        <f>'Quarterly data'!DB286</f>
        <v>813.89113639633888</v>
      </c>
      <c r="DB224" s="100">
        <f>'Quarterly data'!DC286</f>
        <v>0</v>
      </c>
      <c r="DC224" s="100">
        <f>'Quarterly data'!DD286</f>
        <v>0</v>
      </c>
      <c r="DD224" s="100">
        <f>'Quarterly data'!DE286</f>
        <v>0</v>
      </c>
      <c r="DE224" s="100">
        <f>'Quarterly data'!DF286</f>
        <v>0</v>
      </c>
      <c r="DF224" s="100">
        <f>'Quarterly data'!DG286</f>
        <v>0</v>
      </c>
      <c r="DG224" s="100">
        <f>'Quarterly data'!DH286</f>
        <v>0</v>
      </c>
      <c r="DH224" s="100">
        <f>'Quarterly data'!DI286</f>
        <v>0</v>
      </c>
      <c r="DI224" s="100">
        <f>'Quarterly data'!DJ286</f>
        <v>0</v>
      </c>
      <c r="DJ224" s="100">
        <f>'Quarterly data'!DK286</f>
        <v>0</v>
      </c>
      <c r="DK224" s="100">
        <f>'Quarterly data'!DL286</f>
        <v>0</v>
      </c>
      <c r="DL224" s="100">
        <f>'Quarterly data'!DM286</f>
        <v>0</v>
      </c>
      <c r="DM224" s="100">
        <f>'Quarterly data'!DN286</f>
        <v>0</v>
      </c>
      <c r="DN224" s="100">
        <f>'Quarterly data'!DO286</f>
        <v>0</v>
      </c>
    </row>
    <row r="225" spans="1:118" ht="15.6">
      <c r="A225" s="102" t="s">
        <v>18</v>
      </c>
      <c r="B225" s="100">
        <f>'Quarterly data'!C287</f>
        <v>0</v>
      </c>
      <c r="C225" s="100">
        <f>'Quarterly data'!D287</f>
        <v>0</v>
      </c>
      <c r="D225" s="100">
        <f>'Quarterly data'!E287</f>
        <v>0</v>
      </c>
      <c r="E225" s="100">
        <f>'Quarterly data'!F287</f>
        <v>0</v>
      </c>
      <c r="F225" s="100">
        <f>'Quarterly data'!G287</f>
        <v>0</v>
      </c>
      <c r="G225" s="100">
        <f>'Quarterly data'!H287</f>
        <v>0</v>
      </c>
      <c r="H225" s="100">
        <f>'Quarterly data'!I287</f>
        <v>0</v>
      </c>
      <c r="I225" s="100">
        <f>'Quarterly data'!J287</f>
        <v>0</v>
      </c>
      <c r="J225" s="100">
        <f>'Quarterly data'!K287</f>
        <v>0</v>
      </c>
      <c r="K225" s="100">
        <f>'Quarterly data'!L287</f>
        <v>0</v>
      </c>
      <c r="L225" s="100">
        <f>'Quarterly data'!M287</f>
        <v>0</v>
      </c>
      <c r="M225" s="100">
        <f>'Quarterly data'!N287</f>
        <v>0</v>
      </c>
      <c r="N225" s="100">
        <f>'Quarterly data'!O287</f>
        <v>0</v>
      </c>
      <c r="O225" s="100">
        <f>'Quarterly data'!P287</f>
        <v>0</v>
      </c>
      <c r="P225" s="100">
        <f>'Quarterly data'!Q287</f>
        <v>0</v>
      </c>
      <c r="Q225" s="100">
        <f>'Quarterly data'!R287</f>
        <v>0</v>
      </c>
      <c r="R225" s="100">
        <f>'Quarterly data'!S287</f>
        <v>21.106794142375001</v>
      </c>
      <c r="S225" s="100">
        <f>'Quarterly data'!T287</f>
        <v>21.106794142375001</v>
      </c>
      <c r="T225" s="100">
        <f>'Quarterly data'!U287</f>
        <v>21.106794142375001</v>
      </c>
      <c r="U225" s="100">
        <f>'Quarterly data'!V287</f>
        <v>21.106794142375001</v>
      </c>
      <c r="V225" s="100">
        <f>'Quarterly data'!W287</f>
        <v>23.262615821187499</v>
      </c>
      <c r="W225" s="100">
        <f>'Quarterly data'!X287</f>
        <v>23.262615821187499</v>
      </c>
      <c r="X225" s="100">
        <f>'Quarterly data'!Y287</f>
        <v>23.262615821187499</v>
      </c>
      <c r="Y225" s="100">
        <f>'Quarterly data'!Z287</f>
        <v>23.262615821187499</v>
      </c>
      <c r="Z225" s="100">
        <f>'Quarterly data'!AA287</f>
        <v>27.435243749999998</v>
      </c>
      <c r="AA225" s="100">
        <f>'Quarterly data'!AB287</f>
        <v>27.435243749999998</v>
      </c>
      <c r="AB225" s="100">
        <f>'Quarterly data'!AC287</f>
        <v>27.435243749999998</v>
      </c>
      <c r="AC225" s="100">
        <f>'Quarterly data'!AD287</f>
        <v>27.435243749999998</v>
      </c>
      <c r="AD225" s="100">
        <f>'Quarterly data'!AE287</f>
        <v>33.565106249999999</v>
      </c>
      <c r="AE225" s="100">
        <f>'Quarterly data'!AF287</f>
        <v>33.565106249999999</v>
      </c>
      <c r="AF225" s="100">
        <f>'Quarterly data'!AG287</f>
        <v>33.565106249999999</v>
      </c>
      <c r="AG225" s="100">
        <f>'Quarterly data'!AH287</f>
        <v>33.565106249999999</v>
      </c>
      <c r="AH225" s="100">
        <f>'Quarterly data'!AI287</f>
        <v>38.782911250000005</v>
      </c>
      <c r="AI225" s="100">
        <f>'Quarterly data'!AJ287</f>
        <v>38.782911250000005</v>
      </c>
      <c r="AJ225" s="100">
        <f>'Quarterly data'!AK287</f>
        <v>38.782911250000005</v>
      </c>
      <c r="AK225" s="100">
        <f>'Quarterly data'!AL287</f>
        <v>38.782911250000005</v>
      </c>
      <c r="AL225" s="100">
        <f>'Quarterly data'!AM287</f>
        <v>44.081612011374375</v>
      </c>
      <c r="AM225" s="100">
        <f>'Quarterly data'!AN287</f>
        <v>44.081612011374375</v>
      </c>
      <c r="AN225" s="100">
        <f>'Quarterly data'!AO287</f>
        <v>44.081612011374375</v>
      </c>
      <c r="AO225" s="100">
        <f>'Quarterly data'!AP287</f>
        <v>44.081612011374375</v>
      </c>
      <c r="AP225" s="100">
        <f>'Quarterly data'!AQ287</f>
        <v>52.912577772748747</v>
      </c>
      <c r="AQ225" s="100">
        <f>'Quarterly data'!AR287</f>
        <v>52.912577772748747</v>
      </c>
      <c r="AR225" s="100">
        <f>'Quarterly data'!AS287</f>
        <v>52.912577772748747</v>
      </c>
      <c r="AS225" s="100">
        <f>'Quarterly data'!AT287</f>
        <v>52.912577772748747</v>
      </c>
      <c r="AT225" s="100">
        <f>'Quarterly data'!AU287</f>
        <v>62.50089576137438</v>
      </c>
      <c r="AU225" s="100">
        <f>'Quarterly data'!AV287</f>
        <v>62.50089576137438</v>
      </c>
      <c r="AV225" s="100">
        <f>'Quarterly data'!AW287</f>
        <v>62.50089576137438</v>
      </c>
      <c r="AW225" s="100">
        <f>'Quarterly data'!AX287</f>
        <v>62.50089576137438</v>
      </c>
      <c r="AX225" s="100">
        <f>'Quarterly data'!AY287</f>
        <v>70.324308738656626</v>
      </c>
      <c r="AY225" s="100">
        <f>'Quarterly data'!AZ287</f>
        <v>66.943235619752173</v>
      </c>
      <c r="AZ225" s="100">
        <f>'Quarterly data'!BA287</f>
        <v>90.686362833059903</v>
      </c>
      <c r="BA225" s="100">
        <f>'Quarterly data'!BB287</f>
        <v>84.682594468920001</v>
      </c>
      <c r="BB225" s="100">
        <f>'Quarterly data'!BC287</f>
        <v>82.855555625459303</v>
      </c>
      <c r="BC225" s="100">
        <f>'Quarterly data'!BD287</f>
        <v>91.088133246311514</v>
      </c>
      <c r="BD225" s="100">
        <f>'Quarterly data'!BE287</f>
        <v>101.44137164336281</v>
      </c>
      <c r="BE225" s="100">
        <f>'Quarterly data'!BF287</f>
        <v>93.115924853069785</v>
      </c>
      <c r="BF225" s="100">
        <f>'Quarterly data'!BG287</f>
        <v>108.94329754899999</v>
      </c>
      <c r="BG225" s="100">
        <f>'Quarterly data'!BH287</f>
        <v>97.963741015000011</v>
      </c>
      <c r="BH225" s="100">
        <f>'Quarterly data'!BI287</f>
        <v>107.37291809199999</v>
      </c>
      <c r="BI225" s="100">
        <f>'Quarterly data'!BJ287</f>
        <v>110.092946494</v>
      </c>
      <c r="BJ225" s="100">
        <f>'Quarterly data'!BK287</f>
        <v>119.15303493964723</v>
      </c>
      <c r="BK225" s="100">
        <f>'Quarterly data'!BL287</f>
        <v>123.41762211253359</v>
      </c>
      <c r="BL225" s="100">
        <f>'Quarterly data'!BM287</f>
        <v>124.71265512767</v>
      </c>
      <c r="BM225" s="100">
        <f>'Quarterly data'!BN287</f>
        <v>133.68241000034828</v>
      </c>
      <c r="BN225" s="100">
        <f>'Quarterly data'!BO287</f>
        <v>121.87983285</v>
      </c>
      <c r="BO225" s="100">
        <f>'Quarterly data'!BP287</f>
        <v>148.11903386400002</v>
      </c>
      <c r="BP225" s="100">
        <f>'Quarterly data'!BQ287</f>
        <v>143.98176506799999</v>
      </c>
      <c r="BQ225" s="100">
        <f>'Quarterly data'!BR287</f>
        <v>154.49728283282002</v>
      </c>
      <c r="BR225" s="100">
        <f>'Quarterly data'!BS287</f>
        <v>151.22466395237001</v>
      </c>
      <c r="BS225" s="100">
        <f>'Quarterly data'!BT287</f>
        <v>165.00360318643001</v>
      </c>
      <c r="BT225" s="100">
        <f>'Quarterly data'!BU287</f>
        <v>152.83330000000001</v>
      </c>
      <c r="BU225" s="100">
        <f>'Quarterly data'!BV287</f>
        <v>166.75659864300002</v>
      </c>
      <c r="BV225" s="100">
        <f>'Quarterly data'!BW287</f>
        <v>163.05391425692679</v>
      </c>
      <c r="BW225" s="100">
        <f>'Quarterly data'!BX287</f>
        <v>176.626100947439</v>
      </c>
      <c r="BX225" s="100">
        <f>'Quarterly data'!BY287</f>
        <v>173.5622931746887</v>
      </c>
      <c r="BY225" s="100">
        <f>'Quarterly data'!BZ287</f>
        <v>190.97808751024331</v>
      </c>
      <c r="BZ225" s="100">
        <f>'Quarterly data'!CA287</f>
        <v>194.68033050360179</v>
      </c>
      <c r="CA225" s="100">
        <f>'Quarterly data'!CB287</f>
        <v>220.62594489302896</v>
      </c>
      <c r="CB225" s="100">
        <f>'Quarterly data'!CC287</f>
        <v>214.018990355037</v>
      </c>
      <c r="CC225" s="100">
        <f>'Quarterly data'!CD287</f>
        <v>212.5878158127602</v>
      </c>
      <c r="CD225" s="100">
        <f>'Quarterly data'!CE287</f>
        <v>223.59363701628041</v>
      </c>
      <c r="CE225" s="100">
        <f>'Quarterly data'!CF287</f>
        <v>215.50979991400635</v>
      </c>
      <c r="CF225" s="100">
        <f>'Quarterly data'!CG287</f>
        <v>224.74078010852025</v>
      </c>
      <c r="CG225" s="100">
        <f>'Quarterly data'!CH287</f>
        <v>253.42418699858115</v>
      </c>
      <c r="CH225" s="100">
        <f>'Quarterly data'!CI287</f>
        <v>242.7723330089392</v>
      </c>
      <c r="CI225" s="100">
        <f>'Quarterly data'!CJ287</f>
        <v>226.59476943570138</v>
      </c>
      <c r="CJ225" s="100">
        <f>'Quarterly data'!CK287</f>
        <v>270.39538393510958</v>
      </c>
      <c r="CK225" s="100">
        <f>'Quarterly data'!CL287</f>
        <v>280.02753003586429</v>
      </c>
      <c r="CL225" s="100">
        <f>'Quarterly data'!CM287</f>
        <v>257.4782089855334</v>
      </c>
      <c r="CM225" s="100">
        <f>'Quarterly data'!CN287</f>
        <v>327.12643534957999</v>
      </c>
      <c r="CN225" s="100">
        <f>'Quarterly data'!CO287</f>
        <v>327.45758398485896</v>
      </c>
      <c r="CO225" s="100">
        <f>'Quarterly data'!CP287</f>
        <v>307.93017702283782</v>
      </c>
      <c r="CP225" s="100">
        <f>'Quarterly data'!CQ287</f>
        <v>284.08240027622156</v>
      </c>
      <c r="CQ225" s="100">
        <f>'Quarterly data'!CR287</f>
        <v>280.24055873140486</v>
      </c>
      <c r="CR225" s="100">
        <f>'Quarterly data'!CS287</f>
        <v>311.454459342988</v>
      </c>
      <c r="CS225" s="100">
        <f>'Quarterly data'!CT287</f>
        <v>362.57662508178237</v>
      </c>
      <c r="CT225" s="100">
        <f>'Quarterly data'!CU287</f>
        <v>315.62620582345005</v>
      </c>
      <c r="CU225" s="100">
        <f>'Quarterly data'!CV287</f>
        <v>353.94780100598825</v>
      </c>
      <c r="CV225" s="100">
        <f>'Quarterly data'!CW287</f>
        <v>436.80253205970041</v>
      </c>
      <c r="CW225" s="100">
        <f>'Quarterly data'!CX287</f>
        <v>473.66161555158749</v>
      </c>
      <c r="CX225" s="100">
        <f>'Quarterly data'!CY287</f>
        <v>477.17800615645103</v>
      </c>
      <c r="CY225" s="100">
        <f>'Quarterly data'!CZ287</f>
        <v>513.48939642732057</v>
      </c>
      <c r="CZ225" s="100">
        <f>'Quarterly data'!DA287</f>
        <v>542.82853277804679</v>
      </c>
      <c r="DA225" s="100">
        <f>'Quarterly data'!DB287</f>
        <v>499.76216283577901</v>
      </c>
      <c r="DB225" s="100">
        <f>'Quarterly data'!DC287</f>
        <v>0</v>
      </c>
      <c r="DC225" s="100">
        <f>'Quarterly data'!DD287</f>
        <v>0</v>
      </c>
      <c r="DD225" s="100">
        <f>'Quarterly data'!DE287</f>
        <v>0</v>
      </c>
      <c r="DE225" s="100">
        <f>'Quarterly data'!DF287</f>
        <v>0</v>
      </c>
      <c r="DF225" s="100">
        <f>'Quarterly data'!DG287</f>
        <v>0</v>
      </c>
      <c r="DG225" s="100">
        <f>'Quarterly data'!DH287</f>
        <v>0</v>
      </c>
      <c r="DH225" s="100">
        <f>'Quarterly data'!DI287</f>
        <v>0</v>
      </c>
      <c r="DI225" s="100">
        <f>'Quarterly data'!DJ287</f>
        <v>0</v>
      </c>
      <c r="DJ225" s="100">
        <f>'Quarterly data'!DK287</f>
        <v>0</v>
      </c>
      <c r="DK225" s="100">
        <f>'Quarterly data'!DL287</f>
        <v>0</v>
      </c>
      <c r="DL225" s="100">
        <f>'Quarterly data'!DM287</f>
        <v>0</v>
      </c>
      <c r="DM225" s="100">
        <f>'Quarterly data'!DN287</f>
        <v>0</v>
      </c>
      <c r="DN225" s="100">
        <f>'Quarterly data'!DO287</f>
        <v>0</v>
      </c>
    </row>
    <row r="226" spans="1:118" ht="15.6">
      <c r="A226" s="103" t="s">
        <v>39</v>
      </c>
      <c r="B226" s="100">
        <f>'Quarterly data'!C288</f>
        <v>0</v>
      </c>
      <c r="C226" s="100">
        <f>'Quarterly data'!D288</f>
        <v>0</v>
      </c>
      <c r="D226" s="100">
        <f>'Quarterly data'!E288</f>
        <v>0</v>
      </c>
      <c r="E226" s="100">
        <f>'Quarterly data'!F288</f>
        <v>0</v>
      </c>
      <c r="F226" s="100">
        <f>'Quarterly data'!G288</f>
        <v>0</v>
      </c>
      <c r="G226" s="100">
        <f>'Quarterly data'!H288</f>
        <v>0</v>
      </c>
      <c r="H226" s="100">
        <f>'Quarterly data'!I288</f>
        <v>0</v>
      </c>
      <c r="I226" s="100">
        <f>'Quarterly data'!J288</f>
        <v>0</v>
      </c>
      <c r="J226" s="100">
        <f>'Quarterly data'!K288</f>
        <v>0</v>
      </c>
      <c r="K226" s="100">
        <f>'Quarterly data'!L288</f>
        <v>0</v>
      </c>
      <c r="L226" s="100">
        <f>'Quarterly data'!M288</f>
        <v>0</v>
      </c>
      <c r="M226" s="100">
        <f>'Quarterly data'!N288</f>
        <v>0</v>
      </c>
      <c r="N226" s="100">
        <f>'Quarterly data'!O288</f>
        <v>0</v>
      </c>
      <c r="O226" s="100">
        <f>'Quarterly data'!P288</f>
        <v>0</v>
      </c>
      <c r="P226" s="100">
        <f>'Quarterly data'!Q288</f>
        <v>0</v>
      </c>
      <c r="Q226" s="100">
        <f>'Quarterly data'!R288</f>
        <v>0</v>
      </c>
      <c r="R226" s="100">
        <f>'Quarterly data'!S288</f>
        <v>8.4832590550000013</v>
      </c>
      <c r="S226" s="100">
        <f>'Quarterly data'!T288</f>
        <v>8.4832590550000013</v>
      </c>
      <c r="T226" s="100">
        <f>'Quarterly data'!U288</f>
        <v>8.4832590550000013</v>
      </c>
      <c r="U226" s="100">
        <f>'Quarterly data'!V288</f>
        <v>8.4832590550000013</v>
      </c>
      <c r="V226" s="100">
        <f>'Quarterly data'!W288</f>
        <v>9.2317201525000012</v>
      </c>
      <c r="W226" s="100">
        <f>'Quarterly data'!X288</f>
        <v>9.2317201525000012</v>
      </c>
      <c r="X226" s="100">
        <f>'Quarterly data'!Y288</f>
        <v>9.2317201525000012</v>
      </c>
      <c r="Y226" s="100">
        <f>'Quarterly data'!Z288</f>
        <v>9.2317201525000012</v>
      </c>
      <c r="Z226" s="100">
        <f>'Quarterly data'!AA288</f>
        <v>9.738150000000001</v>
      </c>
      <c r="AA226" s="100">
        <f>'Quarterly data'!AB288</f>
        <v>9.738150000000001</v>
      </c>
      <c r="AB226" s="100">
        <f>'Quarterly data'!AC288</f>
        <v>9.738150000000001</v>
      </c>
      <c r="AC226" s="100">
        <f>'Quarterly data'!AD288</f>
        <v>9.738150000000001</v>
      </c>
      <c r="AD226" s="100">
        <f>'Quarterly data'!AE288</f>
        <v>10.27766875</v>
      </c>
      <c r="AE226" s="100">
        <f>'Quarterly data'!AF288</f>
        <v>10.27766875</v>
      </c>
      <c r="AF226" s="100">
        <f>'Quarterly data'!AG288</f>
        <v>10.27766875</v>
      </c>
      <c r="AG226" s="100">
        <f>'Quarterly data'!AH288</f>
        <v>10.27766875</v>
      </c>
      <c r="AH226" s="100">
        <f>'Quarterly data'!AI288</f>
        <v>11.0712875</v>
      </c>
      <c r="AI226" s="100">
        <f>'Quarterly data'!AJ288</f>
        <v>11.0712875</v>
      </c>
      <c r="AJ226" s="100">
        <f>'Quarterly data'!AK288</f>
        <v>11.0712875</v>
      </c>
      <c r="AK226" s="100">
        <f>'Quarterly data'!AL288</f>
        <v>11.0712875</v>
      </c>
      <c r="AL226" s="100">
        <f>'Quarterly data'!AM288</f>
        <v>12.018498349375001</v>
      </c>
      <c r="AM226" s="100">
        <f>'Quarterly data'!AN288</f>
        <v>12.018498349375001</v>
      </c>
      <c r="AN226" s="100">
        <f>'Quarterly data'!AO288</f>
        <v>12.018498349375001</v>
      </c>
      <c r="AO226" s="100">
        <f>'Quarterly data'!AP288</f>
        <v>12.018498349375001</v>
      </c>
      <c r="AP226" s="100">
        <f>'Quarterly data'!AQ288</f>
        <v>13.32213419875</v>
      </c>
      <c r="AQ226" s="100">
        <f>'Quarterly data'!AR288</f>
        <v>13.32213419875</v>
      </c>
      <c r="AR226" s="100">
        <f>'Quarterly data'!AS288</f>
        <v>13.32213419875</v>
      </c>
      <c r="AS226" s="100">
        <f>'Quarterly data'!AT288</f>
        <v>13.32213419875</v>
      </c>
      <c r="AT226" s="100">
        <f>'Quarterly data'!AU288</f>
        <v>16.025442099374999</v>
      </c>
      <c r="AU226" s="100">
        <f>'Quarterly data'!AV288</f>
        <v>16.025442099374999</v>
      </c>
      <c r="AV226" s="100">
        <f>'Quarterly data'!AW288</f>
        <v>16.025442099374999</v>
      </c>
      <c r="AW226" s="100">
        <f>'Quarterly data'!AX288</f>
        <v>16.025442099374999</v>
      </c>
      <c r="AX226" s="100">
        <f>'Quarterly data'!AY288</f>
        <v>18.66771</v>
      </c>
      <c r="AY226" s="100">
        <f>'Quarterly data'!AZ288</f>
        <v>18.493400000000001</v>
      </c>
      <c r="AZ226" s="100">
        <f>'Quarterly data'!BA288</f>
        <v>17.956469999999999</v>
      </c>
      <c r="BA226" s="100">
        <f>'Quarterly data'!BB288</f>
        <v>18.24334</v>
      </c>
      <c r="BB226" s="100">
        <f>'Quarterly data'!BC288</f>
        <v>19.634980000000002</v>
      </c>
      <c r="BC226" s="100">
        <f>'Quarterly data'!BD288</f>
        <v>20.435469999999999</v>
      </c>
      <c r="BD226" s="100">
        <f>'Quarterly data'!BE288</f>
        <v>22.324120000000001</v>
      </c>
      <c r="BE226" s="100">
        <f>'Quarterly data'!BF288</f>
        <v>21.783999999999999</v>
      </c>
      <c r="BF226" s="100">
        <f>'Quarterly data'!BG288</f>
        <v>22.918120000000002</v>
      </c>
      <c r="BG226" s="100">
        <f>'Quarterly data'!BH288</f>
        <v>23.832699999999999</v>
      </c>
      <c r="BH226" s="100">
        <f>'Quarterly data'!BI288</f>
        <v>25.051749999999998</v>
      </c>
      <c r="BI226" s="100">
        <f>'Quarterly data'!BJ288</f>
        <v>25.599709999999998</v>
      </c>
      <c r="BJ226" s="100">
        <f>'Quarterly data'!BK288</f>
        <v>26.55836</v>
      </c>
      <c r="BK226" s="100">
        <f>'Quarterly data'!BL288</f>
        <v>29.631129999999999</v>
      </c>
      <c r="BL226" s="100">
        <f>'Quarterly data'!BM288</f>
        <v>28.869160000000001</v>
      </c>
      <c r="BM226" s="100">
        <f>'Quarterly data'!BN288</f>
        <v>31.315649999999998</v>
      </c>
      <c r="BN226" s="100">
        <f>'Quarterly data'!BO288</f>
        <v>29.18824</v>
      </c>
      <c r="BO226" s="100">
        <f>'Quarterly data'!BP288</f>
        <v>32.473749999999995</v>
      </c>
      <c r="BP226" s="100">
        <f>'Quarterly data'!BQ288</f>
        <v>34.005929999999999</v>
      </c>
      <c r="BQ226" s="100">
        <f>'Quarterly data'!BR288</f>
        <v>34.716839999999998</v>
      </c>
      <c r="BR226" s="100">
        <f>'Quarterly data'!BS288</f>
        <v>32.876260000000002</v>
      </c>
      <c r="BS226" s="100">
        <f>'Quarterly data'!BT288</f>
        <v>43.091709999999999</v>
      </c>
      <c r="BT226" s="100">
        <f>'Quarterly data'!BU288</f>
        <v>38.877499999999998</v>
      </c>
      <c r="BU226" s="100">
        <f>'Quarterly data'!BV288</f>
        <v>43.874031372999994</v>
      </c>
      <c r="BV226" s="100">
        <f>'Quarterly data'!BW288</f>
        <v>41.692030862000003</v>
      </c>
      <c r="BW226" s="100">
        <f>'Quarterly data'!BX288</f>
        <v>44.455945221999997</v>
      </c>
      <c r="BX226" s="100">
        <f>'Quarterly data'!BY288</f>
        <v>45.076116945999999</v>
      </c>
      <c r="BY226" s="100">
        <f>'Quarterly data'!BZ288</f>
        <v>47.796742127999998</v>
      </c>
      <c r="BZ226" s="100">
        <f>'Quarterly data'!CA288</f>
        <v>46.793518440999996</v>
      </c>
      <c r="CA226" s="100">
        <f>'Quarterly data'!CB288</f>
        <v>48.205691949000006</v>
      </c>
      <c r="CB226" s="100">
        <f>'Quarterly data'!CC288</f>
        <v>52.335936163</v>
      </c>
      <c r="CC226" s="100">
        <f>'Quarterly data'!CD288</f>
        <v>49.451497187000001</v>
      </c>
      <c r="CD226" s="100">
        <f>'Quarterly data'!CE288</f>
        <v>52.243148180999995</v>
      </c>
      <c r="CE226" s="100">
        <f>'Quarterly data'!CF288</f>
        <v>49.736614715999998</v>
      </c>
      <c r="CF226" s="100">
        <f>'Quarterly data'!CG288</f>
        <v>58.120547226999996</v>
      </c>
      <c r="CG226" s="100">
        <f>'Quarterly data'!CH288</f>
        <v>57.189610015</v>
      </c>
      <c r="CH226" s="100">
        <f>'Quarterly data'!CI288</f>
        <v>61.931993864999995</v>
      </c>
      <c r="CI226" s="100">
        <f>'Quarterly data'!CJ288</f>
        <v>65.093086084999996</v>
      </c>
      <c r="CJ226" s="100">
        <f>'Quarterly data'!CK288</f>
        <v>73.921212893999993</v>
      </c>
      <c r="CK226" s="100">
        <f>'Quarterly data'!CL288</f>
        <v>74.163988673000006</v>
      </c>
      <c r="CL226" s="100">
        <f>'Quarterly data'!CM288</f>
        <v>68.093177329</v>
      </c>
      <c r="CM226" s="100">
        <f>'Quarterly data'!CN288</f>
        <v>101.91333165099999</v>
      </c>
      <c r="CN226" s="100">
        <f>'Quarterly data'!CO288</f>
        <v>84.881944930000003</v>
      </c>
      <c r="CO226" s="100">
        <f>'Quarterly data'!CP288</f>
        <v>74.176055554000001</v>
      </c>
      <c r="CP226" s="100">
        <f>'Quarterly data'!CQ288</f>
        <v>83.493336552000002</v>
      </c>
      <c r="CQ226" s="100">
        <f>'Quarterly data'!CR288</f>
        <v>81.739129982999998</v>
      </c>
      <c r="CR226" s="100">
        <f>'Quarterly data'!CS288</f>
        <v>86.053433920000003</v>
      </c>
      <c r="CS226" s="100">
        <f>'Quarterly data'!CT288</f>
        <v>82.531441986999994</v>
      </c>
      <c r="CT226" s="100">
        <f>'Quarterly data'!CU288</f>
        <v>87.671382160999997</v>
      </c>
      <c r="CU226" s="100">
        <f>'Quarterly data'!CV288</f>
        <v>109.895006384</v>
      </c>
      <c r="CV226" s="100">
        <f>'Quarterly data'!CW288</f>
        <v>71.112908336000004</v>
      </c>
      <c r="CW226" s="100">
        <f>'Quarterly data'!CX288</f>
        <v>62.819895344999999</v>
      </c>
      <c r="CX226" s="100">
        <f>'Quarterly data'!CY288</f>
        <v>70.766716122000005</v>
      </c>
      <c r="CY226" s="100">
        <f>'Quarterly data'!CZ288</f>
        <v>61.627545104000006</v>
      </c>
      <c r="CZ226" s="100">
        <f>'Quarterly data'!DA288</f>
        <v>79.438473001999995</v>
      </c>
      <c r="DA226" s="100">
        <f>'Quarterly data'!DB288</f>
        <v>70.338038976999997</v>
      </c>
      <c r="DB226" s="100">
        <f>'Quarterly data'!DC288</f>
        <v>0</v>
      </c>
      <c r="DC226" s="100">
        <f>'Quarterly data'!DD288</f>
        <v>0</v>
      </c>
      <c r="DD226" s="100">
        <f>'Quarterly data'!DE288</f>
        <v>0</v>
      </c>
      <c r="DE226" s="100">
        <f>'Quarterly data'!DF288</f>
        <v>0</v>
      </c>
      <c r="DF226" s="100">
        <f>'Quarterly data'!DG288</f>
        <v>0</v>
      </c>
      <c r="DG226" s="100">
        <f>'Quarterly data'!DH288</f>
        <v>0</v>
      </c>
      <c r="DH226" s="100">
        <f>'Quarterly data'!DI288</f>
        <v>0</v>
      </c>
      <c r="DI226" s="100">
        <f>'Quarterly data'!DJ288</f>
        <v>0</v>
      </c>
      <c r="DJ226" s="100">
        <f>'Quarterly data'!DK288</f>
        <v>0</v>
      </c>
      <c r="DK226" s="100">
        <f>'Quarterly data'!DL288</f>
        <v>0</v>
      </c>
      <c r="DL226" s="100">
        <f>'Quarterly data'!DM288</f>
        <v>0</v>
      </c>
      <c r="DM226" s="100">
        <f>'Quarterly data'!DN288</f>
        <v>0</v>
      </c>
      <c r="DN226" s="100">
        <f>'Quarterly data'!DO288</f>
        <v>0</v>
      </c>
    </row>
    <row r="227" spans="1:118" ht="15.6">
      <c r="A227" s="102" t="s">
        <v>40</v>
      </c>
      <c r="B227" s="100">
        <f>'Quarterly data'!C289</f>
        <v>0</v>
      </c>
      <c r="C227" s="100">
        <f>'Quarterly data'!D289</f>
        <v>0</v>
      </c>
      <c r="D227" s="100">
        <f>'Quarterly data'!E289</f>
        <v>0</v>
      </c>
      <c r="E227" s="100">
        <f>'Quarterly data'!F289</f>
        <v>0</v>
      </c>
      <c r="F227" s="100">
        <f>'Quarterly data'!G289</f>
        <v>0</v>
      </c>
      <c r="G227" s="100">
        <f>'Quarterly data'!H289</f>
        <v>0</v>
      </c>
      <c r="H227" s="100">
        <f>'Quarterly data'!I289</f>
        <v>0</v>
      </c>
      <c r="I227" s="100">
        <f>'Quarterly data'!J289</f>
        <v>0</v>
      </c>
      <c r="J227" s="100">
        <f>'Quarterly data'!K289</f>
        <v>0</v>
      </c>
      <c r="K227" s="100">
        <f>'Quarterly data'!L289</f>
        <v>0</v>
      </c>
      <c r="L227" s="100">
        <f>'Quarterly data'!M289</f>
        <v>0</v>
      </c>
      <c r="M227" s="100">
        <f>'Quarterly data'!N289</f>
        <v>0</v>
      </c>
      <c r="N227" s="100">
        <f>'Quarterly data'!O289</f>
        <v>0</v>
      </c>
      <c r="O227" s="100">
        <f>'Quarterly data'!P289</f>
        <v>0</v>
      </c>
      <c r="P227" s="100">
        <f>'Quarterly data'!Q289</f>
        <v>0</v>
      </c>
      <c r="Q227" s="100">
        <f>'Quarterly data'!R289</f>
        <v>0</v>
      </c>
      <c r="R227" s="100">
        <f>'Quarterly data'!S289</f>
        <v>6.3836860289999997</v>
      </c>
      <c r="S227" s="100">
        <f>'Quarterly data'!T289</f>
        <v>6.3836860289999997</v>
      </c>
      <c r="T227" s="100">
        <f>'Quarterly data'!U289</f>
        <v>6.3836860289999997</v>
      </c>
      <c r="U227" s="100">
        <f>'Quarterly data'!V289</f>
        <v>6.3836860289999997</v>
      </c>
      <c r="V227" s="100">
        <f>'Quarterly data'!W289</f>
        <v>6.5616648895000012</v>
      </c>
      <c r="W227" s="100">
        <f>'Quarterly data'!X289</f>
        <v>6.5616648895000012</v>
      </c>
      <c r="X227" s="100">
        <f>'Quarterly data'!Y289</f>
        <v>6.5616648895000012</v>
      </c>
      <c r="Y227" s="100">
        <f>'Quarterly data'!Z289</f>
        <v>6.5616648895000012</v>
      </c>
      <c r="Z227" s="100">
        <f>'Quarterly data'!AA289</f>
        <v>7.5046687500000004</v>
      </c>
      <c r="AA227" s="100">
        <f>'Quarterly data'!AB289</f>
        <v>7.5046687500000004</v>
      </c>
      <c r="AB227" s="100">
        <f>'Quarterly data'!AC289</f>
        <v>7.5046687500000004</v>
      </c>
      <c r="AC227" s="100">
        <f>'Quarterly data'!AD289</f>
        <v>7.5046687500000004</v>
      </c>
      <c r="AD227" s="100">
        <f>'Quarterly data'!AE289</f>
        <v>9.1141062500000007</v>
      </c>
      <c r="AE227" s="100">
        <f>'Quarterly data'!AF289</f>
        <v>9.1141062500000007</v>
      </c>
      <c r="AF227" s="100">
        <f>'Quarterly data'!AG289</f>
        <v>9.1141062500000007</v>
      </c>
      <c r="AG227" s="100">
        <f>'Quarterly data'!AH289</f>
        <v>9.1141062500000007</v>
      </c>
      <c r="AH227" s="100">
        <f>'Quarterly data'!AI289</f>
        <v>10.811037500000001</v>
      </c>
      <c r="AI227" s="100">
        <f>'Quarterly data'!AJ289</f>
        <v>10.811037500000001</v>
      </c>
      <c r="AJ227" s="100">
        <f>'Quarterly data'!AK289</f>
        <v>10.811037500000001</v>
      </c>
      <c r="AK227" s="100">
        <f>'Quarterly data'!AL289</f>
        <v>10.811037500000001</v>
      </c>
      <c r="AL227" s="100">
        <f>'Quarterly data'!AM289</f>
        <v>12.794784983374374</v>
      </c>
      <c r="AM227" s="100">
        <f>'Quarterly data'!AN289</f>
        <v>12.794784983374374</v>
      </c>
      <c r="AN227" s="100">
        <f>'Quarterly data'!AO289</f>
        <v>12.794784983374374</v>
      </c>
      <c r="AO227" s="100">
        <f>'Quarterly data'!AP289</f>
        <v>12.794784983374374</v>
      </c>
      <c r="AP227" s="100">
        <f>'Quarterly data'!AQ289</f>
        <v>15.503682466748749</v>
      </c>
      <c r="AQ227" s="100">
        <f>'Quarterly data'!AR289</f>
        <v>15.503682466748749</v>
      </c>
      <c r="AR227" s="100">
        <f>'Quarterly data'!AS289</f>
        <v>15.503682466748749</v>
      </c>
      <c r="AS227" s="100">
        <f>'Quarterly data'!AT289</f>
        <v>15.503682466748749</v>
      </c>
      <c r="AT227" s="100">
        <f>'Quarterly data'!AU289</f>
        <v>16.800922483374375</v>
      </c>
      <c r="AU227" s="100">
        <f>'Quarterly data'!AV289</f>
        <v>16.800922483374375</v>
      </c>
      <c r="AV227" s="100">
        <f>'Quarterly data'!AW289</f>
        <v>16.800922483374375</v>
      </c>
      <c r="AW227" s="100">
        <f>'Quarterly data'!AX289</f>
        <v>16.800922483374375</v>
      </c>
      <c r="AX227" s="100">
        <f>'Quarterly data'!AY289</f>
        <v>16.962440000000001</v>
      </c>
      <c r="AY227" s="100">
        <f>'Quarterly data'!AZ289</f>
        <v>13.757810000000001</v>
      </c>
      <c r="AZ227" s="100">
        <f>'Quarterly data'!BA289</f>
        <v>22.046659999999999</v>
      </c>
      <c r="BA227" s="100">
        <f>'Quarterly data'!BB289</f>
        <v>24.745349999999998</v>
      </c>
      <c r="BB227" s="100">
        <f>'Quarterly data'!BC289</f>
        <v>17.688659999999999</v>
      </c>
      <c r="BC227" s="100">
        <f>'Quarterly data'!BD289</f>
        <v>17.435400000000001</v>
      </c>
      <c r="BD227" s="100">
        <f>'Quarterly data'!BE289</f>
        <v>21.795119999999997</v>
      </c>
      <c r="BE227" s="100">
        <f>'Quarterly data'!BF289</f>
        <v>23.40767</v>
      </c>
      <c r="BF227" s="100">
        <f>'Quarterly data'!BG289</f>
        <v>27.449919999999999</v>
      </c>
      <c r="BG227" s="100">
        <f>'Quarterly data'!BH289</f>
        <v>31.236099999999997</v>
      </c>
      <c r="BH227" s="100">
        <f>'Quarterly data'!BI289</f>
        <v>22.479649999999999</v>
      </c>
      <c r="BI227" s="100">
        <f>'Quarterly data'!BJ289</f>
        <v>23.640829999999998</v>
      </c>
      <c r="BJ227" s="100">
        <f>'Quarterly data'!BK289</f>
        <v>30.35041</v>
      </c>
      <c r="BK227" s="100">
        <f>'Quarterly data'!BL289</f>
        <v>30.7288</v>
      </c>
      <c r="BL227" s="100">
        <f>'Quarterly data'!BM289</f>
        <v>24.620139999999999</v>
      </c>
      <c r="BM227" s="100">
        <f>'Quarterly data'!BN289</f>
        <v>32.960790000000003</v>
      </c>
      <c r="BN227" s="100">
        <f>'Quarterly data'!BO289</f>
        <v>25.43225</v>
      </c>
      <c r="BO227" s="100">
        <f>'Quarterly data'!BP289</f>
        <v>42.233949999999993</v>
      </c>
      <c r="BP227" s="100">
        <f>'Quarterly data'!BQ289</f>
        <v>35.376750000000001</v>
      </c>
      <c r="BQ227" s="100">
        <f>'Quarterly data'!BR289</f>
        <v>33.835369999999998</v>
      </c>
      <c r="BR227" s="100">
        <f>'Quarterly data'!BS289</f>
        <v>32.181809999999999</v>
      </c>
      <c r="BS227" s="100">
        <f>'Quarterly data'!BT289</f>
        <v>50.654269999999997</v>
      </c>
      <c r="BT227" s="100">
        <f>'Quarterly data'!BU289</f>
        <v>26.765699999999999</v>
      </c>
      <c r="BU227" s="100">
        <f>'Quarterly data'!BV289</f>
        <v>34.574451442000004</v>
      </c>
      <c r="BV227" s="100">
        <f>'Quarterly data'!BW289</f>
        <v>38.302198183000002</v>
      </c>
      <c r="BW227" s="100">
        <f>'Quarterly data'!BX289</f>
        <v>44.954485340999994</v>
      </c>
      <c r="BX227" s="100">
        <f>'Quarterly data'!BY289</f>
        <v>31.191243356000001</v>
      </c>
      <c r="BY227" s="100">
        <f>'Quarterly data'!BZ289</f>
        <v>33.185009474000005</v>
      </c>
      <c r="BZ227" s="100">
        <f>'Quarterly data'!CA289</f>
        <v>39.053348429000003</v>
      </c>
      <c r="CA227" s="100">
        <f>'Quarterly data'!CB289</f>
        <v>39.086483341000005</v>
      </c>
      <c r="CB227" s="100">
        <f>'Quarterly data'!CC289</f>
        <v>44.034020560000002</v>
      </c>
      <c r="CC227" s="100">
        <f>'Quarterly data'!CD289</f>
        <v>56.144786230999998</v>
      </c>
      <c r="CD227" s="100">
        <f>'Quarterly data'!CE289</f>
        <v>54.891905170000001</v>
      </c>
      <c r="CE227" s="100">
        <f>'Quarterly data'!CF289</f>
        <v>34.786726395999999</v>
      </c>
      <c r="CF227" s="100">
        <f>'Quarterly data'!CG289</f>
        <v>47.145300257999999</v>
      </c>
      <c r="CG227" s="100">
        <f>'Quarterly data'!CH289</f>
        <v>52.553532822999998</v>
      </c>
      <c r="CH227" s="100">
        <f>'Quarterly data'!CI289</f>
        <v>47.519319107000001</v>
      </c>
      <c r="CI227" s="100">
        <f>'Quarterly data'!CJ289</f>
        <v>33.403260621999998</v>
      </c>
      <c r="CJ227" s="100">
        <f>'Quarterly data'!CK289</f>
        <v>54.941276277</v>
      </c>
      <c r="CK227" s="100">
        <f>'Quarterly data'!CL289</f>
        <v>44.231961704999996</v>
      </c>
      <c r="CL227" s="100">
        <f>'Quarterly data'!CM289</f>
        <v>49.565859545999999</v>
      </c>
      <c r="CM227" s="100">
        <f>'Quarterly data'!CN289</f>
        <v>70.412775577000005</v>
      </c>
      <c r="CN227" s="100">
        <f>'Quarterly data'!CO289</f>
        <v>67.052111287000002</v>
      </c>
      <c r="CO227" s="100">
        <f>'Quarterly data'!CP289</f>
        <v>50.697837131999997</v>
      </c>
      <c r="CP227" s="100">
        <f>'Quarterly data'!CQ289</f>
        <v>47.421376199999997</v>
      </c>
      <c r="CQ227" s="100">
        <f>'Quarterly data'!CR289</f>
        <v>51.109336783000003</v>
      </c>
      <c r="CR227" s="100">
        <f>'Quarterly data'!CS289</f>
        <v>60.211425725999995</v>
      </c>
      <c r="CS227" s="100">
        <f>'Quarterly data'!CT289</f>
        <v>58.056732474</v>
      </c>
      <c r="CT227" s="100">
        <f>'Quarterly data'!CU289</f>
        <v>57.573456368999999</v>
      </c>
      <c r="CU227" s="100">
        <f>'Quarterly data'!CV289</f>
        <v>54.010569791000002</v>
      </c>
      <c r="CV227" s="100">
        <f>'Quarterly data'!CW289</f>
        <v>111.86758425350013</v>
      </c>
      <c r="CW227" s="100">
        <f>'Quarterly data'!CX289</f>
        <v>111.35461839550001</v>
      </c>
      <c r="CX227" s="100">
        <f>'Quarterly data'!CY289</f>
        <v>175.54495475300001</v>
      </c>
      <c r="CY227" s="100">
        <f>'Quarterly data'!CZ289</f>
        <v>173.57953200900002</v>
      </c>
      <c r="CZ227" s="100">
        <f>'Quarterly data'!DA289</f>
        <v>161.65111312900001</v>
      </c>
      <c r="DA227" s="100">
        <f>'Quarterly data'!DB289</f>
        <v>127.146617561</v>
      </c>
      <c r="DB227" s="100">
        <f>'Quarterly data'!DC289</f>
        <v>0</v>
      </c>
      <c r="DC227" s="100">
        <f>'Quarterly data'!DD289</f>
        <v>0</v>
      </c>
      <c r="DD227" s="100">
        <f>'Quarterly data'!DE289</f>
        <v>0</v>
      </c>
      <c r="DE227" s="100">
        <f>'Quarterly data'!DF289</f>
        <v>0</v>
      </c>
      <c r="DF227" s="100">
        <f>'Quarterly data'!DG289</f>
        <v>0</v>
      </c>
      <c r="DG227" s="100">
        <f>'Quarterly data'!DH289</f>
        <v>0</v>
      </c>
      <c r="DH227" s="100">
        <f>'Quarterly data'!DI289</f>
        <v>0</v>
      </c>
      <c r="DI227" s="100">
        <f>'Quarterly data'!DJ289</f>
        <v>0</v>
      </c>
      <c r="DJ227" s="100">
        <f>'Quarterly data'!DK289</f>
        <v>0</v>
      </c>
      <c r="DK227" s="100">
        <f>'Quarterly data'!DL289</f>
        <v>0</v>
      </c>
      <c r="DL227" s="100">
        <f>'Quarterly data'!DM289</f>
        <v>0</v>
      </c>
      <c r="DM227" s="100">
        <f>'Quarterly data'!DN289</f>
        <v>0</v>
      </c>
      <c r="DN227" s="100">
        <f>'Quarterly data'!DO289</f>
        <v>0</v>
      </c>
    </row>
    <row r="228" spans="1:118" ht="15.6">
      <c r="A228" s="102" t="s">
        <v>41</v>
      </c>
      <c r="B228" s="100">
        <f>'Quarterly data'!C291</f>
        <v>0</v>
      </c>
      <c r="C228" s="100">
        <f>'Quarterly data'!D291</f>
        <v>0</v>
      </c>
      <c r="D228" s="100">
        <f>'Quarterly data'!E291</f>
        <v>0</v>
      </c>
      <c r="E228" s="100">
        <f>'Quarterly data'!F291</f>
        <v>0</v>
      </c>
      <c r="F228" s="100">
        <f>'Quarterly data'!G291</f>
        <v>0</v>
      </c>
      <c r="G228" s="100">
        <f>'Quarterly data'!H291</f>
        <v>0</v>
      </c>
      <c r="H228" s="100">
        <f>'Quarterly data'!I291</f>
        <v>0</v>
      </c>
      <c r="I228" s="100">
        <f>'Quarterly data'!J291</f>
        <v>0</v>
      </c>
      <c r="J228" s="100">
        <f>'Quarterly data'!K291</f>
        <v>0</v>
      </c>
      <c r="K228" s="100">
        <f>'Quarterly data'!L291</f>
        <v>0</v>
      </c>
      <c r="L228" s="100">
        <f>'Quarterly data'!M291</f>
        <v>0</v>
      </c>
      <c r="M228" s="100">
        <f>'Quarterly data'!N291</f>
        <v>0</v>
      </c>
      <c r="N228" s="100">
        <f>'Quarterly data'!O291</f>
        <v>0</v>
      </c>
      <c r="O228" s="100">
        <f>'Quarterly data'!P291</f>
        <v>0</v>
      </c>
      <c r="P228" s="100">
        <f>'Quarterly data'!Q291</f>
        <v>0</v>
      </c>
      <c r="Q228" s="100">
        <f>'Quarterly data'!R291</f>
        <v>0</v>
      </c>
      <c r="R228" s="100">
        <f>'Quarterly data'!S291</f>
        <v>0</v>
      </c>
      <c r="S228" s="100">
        <f>'Quarterly data'!T291</f>
        <v>0</v>
      </c>
      <c r="T228" s="100">
        <f>'Quarterly data'!U291</f>
        <v>0</v>
      </c>
      <c r="U228" s="100">
        <f>'Quarterly data'!V291</f>
        <v>0</v>
      </c>
      <c r="V228" s="100">
        <f>'Quarterly data'!W291</f>
        <v>0</v>
      </c>
      <c r="W228" s="100">
        <f>'Quarterly data'!X291</f>
        <v>0</v>
      </c>
      <c r="X228" s="100">
        <f>'Quarterly data'!Y291</f>
        <v>0</v>
      </c>
      <c r="Y228" s="100">
        <f>'Quarterly data'!Z291</f>
        <v>0</v>
      </c>
      <c r="Z228" s="100">
        <f>'Quarterly data'!AA291</f>
        <v>0</v>
      </c>
      <c r="AA228" s="100">
        <f>'Quarterly data'!AB291</f>
        <v>0</v>
      </c>
      <c r="AB228" s="100">
        <f>'Quarterly data'!AC291</f>
        <v>0</v>
      </c>
      <c r="AC228" s="100">
        <f>'Quarterly data'!AD291</f>
        <v>0</v>
      </c>
      <c r="AD228" s="100">
        <f>'Quarterly data'!AE291</f>
        <v>0</v>
      </c>
      <c r="AE228" s="100">
        <f>'Quarterly data'!AF291</f>
        <v>0</v>
      </c>
      <c r="AF228" s="100">
        <f>'Quarterly data'!AG291</f>
        <v>0</v>
      </c>
      <c r="AG228" s="100">
        <f>'Quarterly data'!AH291</f>
        <v>0</v>
      </c>
      <c r="AH228" s="100">
        <f>'Quarterly data'!AI291</f>
        <v>0</v>
      </c>
      <c r="AI228" s="100">
        <f>'Quarterly data'!AJ291</f>
        <v>0</v>
      </c>
      <c r="AJ228" s="100">
        <f>'Quarterly data'!AK291</f>
        <v>0</v>
      </c>
      <c r="AK228" s="100">
        <f>'Quarterly data'!AL291</f>
        <v>0</v>
      </c>
      <c r="AL228" s="100">
        <f>'Quarterly data'!AM291</f>
        <v>0</v>
      </c>
      <c r="AM228" s="100">
        <f>'Quarterly data'!AN291</f>
        <v>0</v>
      </c>
      <c r="AN228" s="100">
        <f>'Quarterly data'!AO291</f>
        <v>0</v>
      </c>
      <c r="AO228" s="100">
        <f>'Quarterly data'!AP291</f>
        <v>0</v>
      </c>
      <c r="AP228" s="100">
        <f>'Quarterly data'!AQ291</f>
        <v>0</v>
      </c>
      <c r="AQ228" s="100">
        <f>'Quarterly data'!AR291</f>
        <v>0</v>
      </c>
      <c r="AR228" s="100">
        <f>'Quarterly data'!AS291</f>
        <v>0</v>
      </c>
      <c r="AS228" s="100">
        <f>'Quarterly data'!AT291</f>
        <v>0</v>
      </c>
      <c r="AT228" s="100">
        <f>'Quarterly data'!AU291</f>
        <v>0</v>
      </c>
      <c r="AU228" s="100">
        <f>'Quarterly data'!AV291</f>
        <v>0</v>
      </c>
      <c r="AV228" s="100">
        <f>'Quarterly data'!AW291</f>
        <v>0</v>
      </c>
      <c r="AW228" s="100">
        <f>'Quarterly data'!AX291</f>
        <v>0</v>
      </c>
      <c r="AX228" s="100">
        <f>'Quarterly data'!AY291</f>
        <v>0.53010433665662804</v>
      </c>
      <c r="AY228" s="100">
        <f>'Quarterly data'!AZ291</f>
        <v>1.2022456197521718</v>
      </c>
      <c r="AZ228" s="100">
        <f>'Quarterly data'!BA291</f>
        <v>0.46015283305990007</v>
      </c>
      <c r="BA228" s="100">
        <f>'Quarterly data'!BB291</f>
        <v>7.403062492000001E-2</v>
      </c>
      <c r="BB228" s="100">
        <f>'Quarterly data'!BC291</f>
        <v>0.5493656254592999</v>
      </c>
      <c r="BC228" s="100">
        <f>'Quarterly data'!BD291</f>
        <v>1.3877464493114999</v>
      </c>
      <c r="BD228" s="100">
        <f>'Quarterly data'!BE291</f>
        <v>0.5434616433627999</v>
      </c>
      <c r="BE228" s="100">
        <f>'Quarterly data'!BF291</f>
        <v>1.2769048530698002</v>
      </c>
      <c r="BF228" s="100">
        <f>'Quarterly data'!BG291</f>
        <v>0.66456754900000004</v>
      </c>
      <c r="BG228" s="100">
        <f>'Quarterly data'!BH291</f>
        <v>1.4587610149999999</v>
      </c>
      <c r="BH228" s="100">
        <f>'Quarterly data'!BI291</f>
        <v>0.68426809200000005</v>
      </c>
      <c r="BI228" s="100">
        <f>'Quarterly data'!BJ291</f>
        <v>1.255026494</v>
      </c>
      <c r="BJ228" s="100">
        <f>'Quarterly data'!BK291</f>
        <v>0.81353493964722001</v>
      </c>
      <c r="BK228" s="100">
        <f>'Quarterly data'!BL291</f>
        <v>1.4912421125336</v>
      </c>
      <c r="BL228" s="100">
        <f>'Quarterly data'!BM291</f>
        <v>0.84343512767000006</v>
      </c>
      <c r="BM228" s="100">
        <f>'Quarterly data'!BN291</f>
        <v>1.4110300003482998</v>
      </c>
      <c r="BN228" s="100">
        <f>'Quarterly data'!BO291</f>
        <v>1.3728528500000001</v>
      </c>
      <c r="BO228" s="100">
        <f>'Quarterly data'!BP291</f>
        <v>0.96019386399999995</v>
      </c>
      <c r="BP228" s="100">
        <f>'Quarterly data'!BQ291</f>
        <v>1.5668340860000001</v>
      </c>
      <c r="BQ228" s="100">
        <f>'Quarterly data'!BR291</f>
        <v>0.99599109381999995</v>
      </c>
      <c r="BR228" s="100">
        <f>'Quarterly data'!BS291</f>
        <v>1.6731239523699999</v>
      </c>
      <c r="BS228" s="100">
        <f>'Quarterly data'!BT291</f>
        <v>0.97625318642999992</v>
      </c>
      <c r="BT228" s="100">
        <f>'Quarterly data'!BU291</f>
        <v>1.5017</v>
      </c>
      <c r="BU228" s="100">
        <f>'Quarterly data'!BV291</f>
        <v>0</v>
      </c>
      <c r="BV228" s="100">
        <f>'Quarterly data'!BW291</f>
        <v>2.3757611229268005</v>
      </c>
      <c r="BW228" s="100">
        <f>'Quarterly data'!BX291</f>
        <v>2.1035807114389873</v>
      </c>
      <c r="BX228" s="100">
        <f>'Quarterly data'!BY291</f>
        <v>1.8792575985136883</v>
      </c>
      <c r="BY228" s="100">
        <f>'Quarterly data'!BZ291</f>
        <v>10.369324827894177</v>
      </c>
      <c r="BZ228" s="100">
        <f>'Quarterly data'!CA291</f>
        <v>2.1064545952283296</v>
      </c>
      <c r="CA228" s="100">
        <f>'Quarterly data'!CB291</f>
        <v>11.176415188061526</v>
      </c>
      <c r="CB228" s="100">
        <f>'Quarterly data'!CC291</f>
        <v>2.3784037238213944</v>
      </c>
      <c r="CC228" s="100">
        <f>'Quarterly data'!CD291</f>
        <v>11.22938193876019</v>
      </c>
      <c r="CD228" s="100">
        <f>'Quarterly data'!CE291</f>
        <v>2.1023149306442606</v>
      </c>
      <c r="CE228" s="100">
        <f>'Quarterly data'!CF291</f>
        <v>11.900551686642483</v>
      </c>
      <c r="CF228" s="100">
        <f>'Quarterly data'!CG291</f>
        <v>3.338922375024</v>
      </c>
      <c r="CG228" s="100">
        <f>'Quarterly data'!CH291</f>
        <v>11.819294436000002</v>
      </c>
      <c r="CH228" s="100">
        <f>'Quarterly data'!CI291</f>
        <v>3.8724093539392133</v>
      </c>
      <c r="CI228" s="100">
        <f>'Quarterly data'!CJ291</f>
        <v>12.31661339965604</v>
      </c>
      <c r="CJ228" s="100">
        <f>'Quarterly data'!CK291</f>
        <v>5.3206302813856237</v>
      </c>
      <c r="CK228" s="100">
        <f>'Quarterly data'!CL291</f>
        <v>13.171114056667612</v>
      </c>
      <c r="CL228" s="100">
        <f>'Quarterly data'!CM291</f>
        <v>5.7463248364230042</v>
      </c>
      <c r="CM228" s="100">
        <f>'Quarterly data'!CN291</f>
        <v>12.700550228719413</v>
      </c>
      <c r="CN228" s="100">
        <f>'Quarterly data'!CO291</f>
        <v>7.6699731950508312</v>
      </c>
      <c r="CO228" s="100">
        <f>'Quarterly data'!CP291</f>
        <v>13.339931741427483</v>
      </c>
      <c r="CP228" s="100">
        <f>'Quarterly data'!CQ291</f>
        <v>6.1802398031218821</v>
      </c>
      <c r="CQ228" s="100">
        <f>'Quarterly data'!CR291</f>
        <v>15.636832697877903</v>
      </c>
      <c r="CR228" s="100">
        <f>'Quarterly data'!CS291</f>
        <v>6.3695515060338996</v>
      </c>
      <c r="CS228" s="100">
        <f>'Quarterly data'!CT291</f>
        <v>16.715245283463311</v>
      </c>
      <c r="CT228" s="100">
        <f>'Quarterly data'!CU291</f>
        <v>8.7075301229500468</v>
      </c>
      <c r="CU228" s="100">
        <f>'Quarterly data'!CV291</f>
        <v>16.095889800488266</v>
      </c>
      <c r="CV228" s="100">
        <f>'Quarterly data'!CW291</f>
        <v>9.8897048632003148</v>
      </c>
      <c r="CW228" s="100">
        <f>'Quarterly data'!CX291</f>
        <v>18.549704709087507</v>
      </c>
      <c r="CX228" s="100">
        <f>'Quarterly data'!CY291</f>
        <v>11.979854470451006</v>
      </c>
      <c r="CY228" s="100">
        <f>'Quarterly data'!CZ291</f>
        <v>20.397749879320553</v>
      </c>
      <c r="CZ228" s="100">
        <f>'Quarterly data'!DA291</f>
        <v>12.406831338046846</v>
      </c>
      <c r="DA228" s="100">
        <f>'Quarterly data'!DB291</f>
        <v>20.374418571778996</v>
      </c>
      <c r="DB228" s="100">
        <f>'Quarterly data'!DC291</f>
        <v>0</v>
      </c>
      <c r="DC228" s="100">
        <f>'Quarterly data'!DD291</f>
        <v>0</v>
      </c>
      <c r="DD228" s="100">
        <f>'Quarterly data'!DE291</f>
        <v>0</v>
      </c>
      <c r="DE228" s="100">
        <f>'Quarterly data'!DF291</f>
        <v>0</v>
      </c>
      <c r="DF228" s="100">
        <f>'Quarterly data'!DG291</f>
        <v>0</v>
      </c>
      <c r="DG228" s="100">
        <f>'Quarterly data'!DH291</f>
        <v>0</v>
      </c>
      <c r="DH228" s="100">
        <f>'Quarterly data'!DI291</f>
        <v>0</v>
      </c>
      <c r="DI228" s="100">
        <f>'Quarterly data'!DJ291</f>
        <v>0</v>
      </c>
      <c r="DJ228" s="100">
        <f>'Quarterly data'!DK291</f>
        <v>0</v>
      </c>
      <c r="DK228" s="100">
        <f>'Quarterly data'!DL291</f>
        <v>0</v>
      </c>
      <c r="DL228" s="100">
        <f>'Quarterly data'!DM291</f>
        <v>0</v>
      </c>
      <c r="DM228" s="100">
        <f>'Quarterly data'!DN291</f>
        <v>0</v>
      </c>
      <c r="DN228" s="100">
        <f>'Quarterly data'!DO291</f>
        <v>0</v>
      </c>
    </row>
    <row r="229" spans="1:118" ht="15.6">
      <c r="A229" s="102" t="s">
        <v>42</v>
      </c>
      <c r="B229" s="100">
        <f>'Quarterly data'!C292</f>
        <v>0</v>
      </c>
      <c r="C229" s="100">
        <f>'Quarterly data'!D292</f>
        <v>0</v>
      </c>
      <c r="D229" s="100">
        <f>'Quarterly data'!E292</f>
        <v>0</v>
      </c>
      <c r="E229" s="100">
        <f>'Quarterly data'!F292</f>
        <v>0</v>
      </c>
      <c r="F229" s="100">
        <f>'Quarterly data'!G292</f>
        <v>0</v>
      </c>
      <c r="G229" s="100">
        <f>'Quarterly data'!H292</f>
        <v>0</v>
      </c>
      <c r="H229" s="100">
        <f>'Quarterly data'!I292</f>
        <v>0</v>
      </c>
      <c r="I229" s="100">
        <f>'Quarterly data'!J292</f>
        <v>0</v>
      </c>
      <c r="J229" s="100">
        <f>'Quarterly data'!K292</f>
        <v>0</v>
      </c>
      <c r="K229" s="100">
        <f>'Quarterly data'!L292</f>
        <v>0</v>
      </c>
      <c r="L229" s="100">
        <f>'Quarterly data'!M292</f>
        <v>0</v>
      </c>
      <c r="M229" s="100">
        <f>'Quarterly data'!N292</f>
        <v>0</v>
      </c>
      <c r="N229" s="100">
        <f>'Quarterly data'!O292</f>
        <v>0</v>
      </c>
      <c r="O229" s="100">
        <f>'Quarterly data'!P292</f>
        <v>0</v>
      </c>
      <c r="P229" s="100">
        <f>'Quarterly data'!Q292</f>
        <v>0</v>
      </c>
      <c r="Q229" s="100">
        <f>'Quarterly data'!R292</f>
        <v>0</v>
      </c>
      <c r="R229" s="100">
        <f>'Quarterly data'!S292</f>
        <v>2.7079522075</v>
      </c>
      <c r="S229" s="100">
        <f>'Quarterly data'!T292</f>
        <v>2.7079522075</v>
      </c>
      <c r="T229" s="100">
        <f>'Quarterly data'!U292</f>
        <v>2.7079522075</v>
      </c>
      <c r="U229" s="100">
        <f>'Quarterly data'!V292</f>
        <v>2.7079522075</v>
      </c>
      <c r="V229" s="100">
        <f>'Quarterly data'!W292</f>
        <v>3.0431198537499999</v>
      </c>
      <c r="W229" s="100">
        <f>'Quarterly data'!X292</f>
        <v>3.0431198537499999</v>
      </c>
      <c r="X229" s="100">
        <f>'Quarterly data'!Y292</f>
        <v>3.0431198537499999</v>
      </c>
      <c r="Y229" s="100">
        <f>'Quarterly data'!Z292</f>
        <v>3.0431198537499999</v>
      </c>
      <c r="Z229" s="100">
        <f>'Quarterly data'!AA292</f>
        <v>3.8651187499999997</v>
      </c>
      <c r="AA229" s="100">
        <f>'Quarterly data'!AB292</f>
        <v>3.8651187499999997</v>
      </c>
      <c r="AB229" s="100">
        <f>'Quarterly data'!AC292</f>
        <v>3.8651187499999997</v>
      </c>
      <c r="AC229" s="100">
        <f>'Quarterly data'!AD292</f>
        <v>3.8651187499999997</v>
      </c>
      <c r="AD229" s="100">
        <f>'Quarterly data'!AE292</f>
        <v>4.8914749999999998</v>
      </c>
      <c r="AE229" s="100">
        <f>'Quarterly data'!AF292</f>
        <v>4.8914749999999998</v>
      </c>
      <c r="AF229" s="100">
        <f>'Quarterly data'!AG292</f>
        <v>4.8914749999999998</v>
      </c>
      <c r="AG229" s="100">
        <f>'Quarterly data'!AH292</f>
        <v>4.8914749999999998</v>
      </c>
      <c r="AH229" s="100">
        <f>'Quarterly data'!AI292</f>
        <v>6.3942375000000009</v>
      </c>
      <c r="AI229" s="100">
        <f>'Quarterly data'!AJ292</f>
        <v>6.3942375000000009</v>
      </c>
      <c r="AJ229" s="100">
        <f>'Quarterly data'!AK292</f>
        <v>6.3942375000000009</v>
      </c>
      <c r="AK229" s="100">
        <f>'Quarterly data'!AL292</f>
        <v>6.3942375000000009</v>
      </c>
      <c r="AL229" s="100">
        <f>'Quarterly data'!AM292</f>
        <v>9.4211312500000002</v>
      </c>
      <c r="AM229" s="100">
        <f>'Quarterly data'!AN292</f>
        <v>9.4211312500000002</v>
      </c>
      <c r="AN229" s="100">
        <f>'Quarterly data'!AO292</f>
        <v>9.4211312500000002</v>
      </c>
      <c r="AO229" s="100">
        <f>'Quarterly data'!AP292</f>
        <v>9.4211312500000002</v>
      </c>
      <c r="AP229" s="100">
        <f>'Quarterly data'!AQ292</f>
        <v>13.532531250000002</v>
      </c>
      <c r="AQ229" s="100">
        <f>'Quarterly data'!AR292</f>
        <v>13.532531250000002</v>
      </c>
      <c r="AR229" s="100">
        <f>'Quarterly data'!AS292</f>
        <v>13.532531250000002</v>
      </c>
      <c r="AS229" s="100">
        <f>'Quarterly data'!AT292</f>
        <v>13.532531250000002</v>
      </c>
      <c r="AT229" s="100">
        <f>'Quarterly data'!AU292</f>
        <v>18.141981250000001</v>
      </c>
      <c r="AU229" s="100">
        <f>'Quarterly data'!AV292</f>
        <v>18.141981250000001</v>
      </c>
      <c r="AV229" s="100">
        <f>'Quarterly data'!AW292</f>
        <v>18.141981250000001</v>
      </c>
      <c r="AW229" s="100">
        <f>'Quarterly data'!AX292</f>
        <v>18.141981250000001</v>
      </c>
      <c r="AX229" s="100">
        <f>'Quarterly data'!AY292</f>
        <v>22.052130000000002</v>
      </c>
      <c r="AY229" s="100">
        <f>'Quarterly data'!AZ292</f>
        <v>24.20391</v>
      </c>
      <c r="AZ229" s="100">
        <f>'Quarterly data'!BA292</f>
        <v>31.025410000000001</v>
      </c>
      <c r="BA229" s="100">
        <f>'Quarterly data'!BB292</f>
        <v>26.552500000000002</v>
      </c>
      <c r="BB229" s="100">
        <f>'Quarterly data'!BC292</f>
        <v>30.688970000000001</v>
      </c>
      <c r="BC229" s="100">
        <f>'Quarterly data'!BD292</f>
        <v>33.527639999999998</v>
      </c>
      <c r="BD229" s="100">
        <f>'Quarterly data'!BE292</f>
        <v>36.509419999999999</v>
      </c>
      <c r="BE229" s="100">
        <f>'Quarterly data'!BF292</f>
        <v>29.719769999999997</v>
      </c>
      <c r="BF229" s="100">
        <f>'Quarterly data'!BG292</f>
        <v>41.853520000000003</v>
      </c>
      <c r="BG229" s="100">
        <f>'Quarterly data'!BH292</f>
        <v>33.300339999999998</v>
      </c>
      <c r="BH229" s="100">
        <f>'Quarterly data'!BI292</f>
        <v>41.198389999999996</v>
      </c>
      <c r="BI229" s="100">
        <f>'Quarterly data'!BJ292</f>
        <v>46.087900000000005</v>
      </c>
      <c r="BJ229" s="100">
        <f>'Quarterly data'!BK292</f>
        <v>44.964560000000006</v>
      </c>
      <c r="BK229" s="100">
        <f>'Quarterly data'!BL292</f>
        <v>48.44314</v>
      </c>
      <c r="BL229" s="100">
        <f>'Quarterly data'!BM292</f>
        <v>49.370280000000001</v>
      </c>
      <c r="BM229" s="100">
        <f>'Quarterly data'!BN292</f>
        <v>46.748099999999994</v>
      </c>
      <c r="BN229" s="100">
        <f>'Quarterly data'!BO292</f>
        <v>49.946449999999999</v>
      </c>
      <c r="BO229" s="100">
        <f>'Quarterly data'!BP292</f>
        <v>51.821280000000002</v>
      </c>
      <c r="BP229" s="100">
        <f>'Quarterly data'!BQ292</f>
        <v>54.011070000000004</v>
      </c>
      <c r="BQ229" s="100">
        <f>'Quarterly data'!BR292</f>
        <v>64.523110000000003</v>
      </c>
      <c r="BR229" s="100">
        <f>'Quarterly data'!BS292</f>
        <v>53.802759999999999</v>
      </c>
      <c r="BS229" s="100">
        <f>'Quarterly data'!BT292</f>
        <v>53.063919999999996</v>
      </c>
      <c r="BT229" s="100">
        <f>'Quarterly data'!BU292</f>
        <v>65.051699999999997</v>
      </c>
      <c r="BU229" s="100">
        <f>'Quarterly data'!BV292</f>
        <v>68.993102450000009</v>
      </c>
      <c r="BV229" s="100">
        <f>'Quarterly data'!BW292</f>
        <v>59.595829246999998</v>
      </c>
      <c r="BW229" s="100">
        <f>'Quarterly data'!BX292</f>
        <v>62.893578893000004</v>
      </c>
      <c r="BX229" s="100">
        <f>'Quarterly data'!BY292</f>
        <v>78.484113831999991</v>
      </c>
      <c r="BY229" s="100">
        <f>'Quarterly data'!BZ292</f>
        <v>72.651313549999998</v>
      </c>
      <c r="BZ229" s="100">
        <f>'Quarterly data'!CA292</f>
        <v>69.748415631</v>
      </c>
      <c r="CA229" s="100">
        <f>'Quarterly data'!CB292</f>
        <v>65.892369031000001</v>
      </c>
      <c r="CB229" s="100">
        <f>'Quarterly data'!CC292</f>
        <v>77.169546182000005</v>
      </c>
      <c r="CC229" s="100">
        <f>'Quarterly data'!CD292</f>
        <v>63.192865196</v>
      </c>
      <c r="CD229" s="100">
        <f>'Quarterly data'!CE292</f>
        <v>60.911340547999998</v>
      </c>
      <c r="CE229" s="100">
        <f>'Quarterly data'!CF292</f>
        <v>63.489486827999997</v>
      </c>
      <c r="CF229" s="100">
        <f>'Quarterly data'!CG292</f>
        <v>68.735862297245546</v>
      </c>
      <c r="CG229" s="100">
        <f>'Quarterly data'!CH292</f>
        <v>89.806554640000002</v>
      </c>
      <c r="CH229" s="100">
        <f>'Quarterly data'!CI292</f>
        <v>79.854059991</v>
      </c>
      <c r="CI229" s="100">
        <f>'Quarterly data'!CJ292</f>
        <v>70.268342537999999</v>
      </c>
      <c r="CJ229" s="100">
        <f>'Quarterly data'!CK292</f>
        <v>75.491676463000005</v>
      </c>
      <c r="CK229" s="100">
        <f>'Quarterly data'!CL292</f>
        <v>86.681211488000002</v>
      </c>
      <c r="CL229" s="100">
        <f>'Quarterly data'!CM292</f>
        <v>94.822763598999998</v>
      </c>
      <c r="CM229" s="100">
        <f>'Quarterly data'!CN292</f>
        <v>103.90776360981999</v>
      </c>
      <c r="CN229" s="100">
        <f>'Quarterly data'!CO292</f>
        <v>90.811465596000005</v>
      </c>
      <c r="CO229" s="100">
        <f>'Quarterly data'!CP292</f>
        <v>98.151417471000002</v>
      </c>
      <c r="CP229" s="100">
        <f>'Quarterly data'!CQ292</f>
        <v>105.48170773003142</v>
      </c>
      <c r="CQ229" s="100">
        <f>'Quarterly data'!CR292</f>
        <v>88.652884970808572</v>
      </c>
      <c r="CR229" s="100">
        <f>'Quarterly data'!CS292</f>
        <v>92.780830438999999</v>
      </c>
      <c r="CS229" s="100">
        <f>'Quarterly data'!CT292</f>
        <v>131.880814762</v>
      </c>
      <c r="CT229" s="100">
        <f>'Quarterly data'!CU292</f>
        <v>95.869497796999994</v>
      </c>
      <c r="CU229" s="100">
        <f>'Quarterly data'!CV292</f>
        <v>86.699854321999993</v>
      </c>
      <c r="CV229" s="100">
        <f>'Quarterly data'!CW292</f>
        <v>181.16766570999999</v>
      </c>
      <c r="CW229" s="100">
        <f>'Quarterly data'!CX292</f>
        <v>215.27095082400004</v>
      </c>
      <c r="CX229" s="100">
        <f>'Quarterly data'!CY292</f>
        <v>163.69426741199999</v>
      </c>
      <c r="CY229" s="100">
        <f>'Quarterly data'!CZ292</f>
        <v>218.85616958599999</v>
      </c>
      <c r="CZ229" s="100">
        <f>'Quarterly data'!DA292</f>
        <v>224.33830349899998</v>
      </c>
      <c r="DA229" s="100">
        <f>'Quarterly data'!DB292</f>
        <v>229.82253092000002</v>
      </c>
      <c r="DB229" s="100">
        <f>'Quarterly data'!DC292</f>
        <v>0</v>
      </c>
      <c r="DC229" s="100">
        <f>'Quarterly data'!DD292</f>
        <v>0</v>
      </c>
      <c r="DD229" s="100">
        <f>'Quarterly data'!DE292</f>
        <v>0</v>
      </c>
      <c r="DE229" s="100">
        <f>'Quarterly data'!DF292</f>
        <v>0</v>
      </c>
      <c r="DF229" s="100">
        <f>'Quarterly data'!DG292</f>
        <v>0</v>
      </c>
      <c r="DG229" s="100">
        <f>'Quarterly data'!DH292</f>
        <v>0</v>
      </c>
      <c r="DH229" s="100">
        <f>'Quarterly data'!DI292</f>
        <v>0</v>
      </c>
      <c r="DI229" s="100">
        <f>'Quarterly data'!DJ292</f>
        <v>0</v>
      </c>
      <c r="DJ229" s="100">
        <f>'Quarterly data'!DK292</f>
        <v>0</v>
      </c>
      <c r="DK229" s="100">
        <f>'Quarterly data'!DL292</f>
        <v>0</v>
      </c>
      <c r="DL229" s="100">
        <f>'Quarterly data'!DM292</f>
        <v>0</v>
      </c>
      <c r="DM229" s="100">
        <f>'Quarterly data'!DN292</f>
        <v>0</v>
      </c>
      <c r="DN229" s="100">
        <f>'Quarterly data'!DO292</f>
        <v>0</v>
      </c>
    </row>
    <row r="230" spans="1:118" ht="15.6">
      <c r="A230" s="102" t="s">
        <v>19</v>
      </c>
      <c r="B230" s="100">
        <f>'Quarterly data'!C294</f>
        <v>0</v>
      </c>
      <c r="C230" s="100">
        <f>'Quarterly data'!D294</f>
        <v>0</v>
      </c>
      <c r="D230" s="100">
        <f>'Quarterly data'!E294</f>
        <v>0</v>
      </c>
      <c r="E230" s="100">
        <f>'Quarterly data'!F294</f>
        <v>0</v>
      </c>
      <c r="F230" s="100">
        <f>'Quarterly data'!G294</f>
        <v>0</v>
      </c>
      <c r="G230" s="100">
        <f>'Quarterly data'!H294</f>
        <v>0</v>
      </c>
      <c r="H230" s="100">
        <f>'Quarterly data'!I294</f>
        <v>0</v>
      </c>
      <c r="I230" s="100">
        <f>'Quarterly data'!J294</f>
        <v>0</v>
      </c>
      <c r="J230" s="100">
        <f>'Quarterly data'!K294</f>
        <v>0</v>
      </c>
      <c r="K230" s="100">
        <f>'Quarterly data'!L294</f>
        <v>0</v>
      </c>
      <c r="L230" s="100">
        <f>'Quarterly data'!M294</f>
        <v>0</v>
      </c>
      <c r="M230" s="100">
        <f>'Quarterly data'!N294</f>
        <v>0</v>
      </c>
      <c r="N230" s="100">
        <f>'Quarterly data'!O294</f>
        <v>0</v>
      </c>
      <c r="O230" s="100">
        <f>'Quarterly data'!P294</f>
        <v>0</v>
      </c>
      <c r="P230" s="100">
        <f>'Quarterly data'!Q294</f>
        <v>0</v>
      </c>
      <c r="Q230" s="100">
        <f>'Quarterly data'!R294</f>
        <v>0</v>
      </c>
      <c r="R230" s="100">
        <f>'Quarterly data'!S294</f>
        <v>15.567483114750001</v>
      </c>
      <c r="S230" s="100">
        <f>'Quarterly data'!T294</f>
        <v>15.567483114750001</v>
      </c>
      <c r="T230" s="100">
        <f>'Quarterly data'!U294</f>
        <v>15.567483114750001</v>
      </c>
      <c r="U230" s="100">
        <f>'Quarterly data'!V294</f>
        <v>15.567483114750001</v>
      </c>
      <c r="V230" s="100">
        <f>'Quarterly data'!W294</f>
        <v>15.559307182375001</v>
      </c>
      <c r="W230" s="100">
        <f>'Quarterly data'!X294</f>
        <v>15.559307182375001</v>
      </c>
      <c r="X230" s="100">
        <f>'Quarterly data'!Y294</f>
        <v>15.559307182375001</v>
      </c>
      <c r="Y230" s="100">
        <f>'Quarterly data'!Z294</f>
        <v>15.559307182375001</v>
      </c>
      <c r="Z230" s="100">
        <f>'Quarterly data'!AA294</f>
        <v>14.461706250000002</v>
      </c>
      <c r="AA230" s="100">
        <f>'Quarterly data'!AB294</f>
        <v>14.461706250000002</v>
      </c>
      <c r="AB230" s="100">
        <f>'Quarterly data'!AC294</f>
        <v>14.461706250000002</v>
      </c>
      <c r="AC230" s="100">
        <f>'Quarterly data'!AD294</f>
        <v>14.461706250000002</v>
      </c>
      <c r="AD230" s="100">
        <f>'Quarterly data'!AE294</f>
        <v>14.013018750000001</v>
      </c>
      <c r="AE230" s="100">
        <f>'Quarterly data'!AF294</f>
        <v>14.013018750000001</v>
      </c>
      <c r="AF230" s="100">
        <f>'Quarterly data'!AG294</f>
        <v>14.013018750000001</v>
      </c>
      <c r="AG230" s="100">
        <f>'Quarterly data'!AH294</f>
        <v>14.013018750000001</v>
      </c>
      <c r="AH230" s="100">
        <f>'Quarterly data'!AI294</f>
        <v>15.0871</v>
      </c>
      <c r="AI230" s="100">
        <f>'Quarterly data'!AJ294</f>
        <v>15.0871</v>
      </c>
      <c r="AJ230" s="100">
        <f>'Quarterly data'!AK294</f>
        <v>15.0871</v>
      </c>
      <c r="AK230" s="100">
        <f>'Quarterly data'!AL294</f>
        <v>15.0871</v>
      </c>
      <c r="AL230" s="100">
        <f>'Quarterly data'!AM294</f>
        <v>20.277954534999999</v>
      </c>
      <c r="AM230" s="100">
        <f>'Quarterly data'!AN294</f>
        <v>20.277954534999999</v>
      </c>
      <c r="AN230" s="100">
        <f>'Quarterly data'!AO294</f>
        <v>20.277954534999999</v>
      </c>
      <c r="AO230" s="100">
        <f>'Quarterly data'!AP294</f>
        <v>20.277954534999999</v>
      </c>
      <c r="AP230" s="100">
        <f>'Quarterly data'!AQ294</f>
        <v>26.7927104514375</v>
      </c>
      <c r="AQ230" s="100">
        <f>'Quarterly data'!AR294</f>
        <v>26.7927104514375</v>
      </c>
      <c r="AR230" s="100">
        <f>'Quarterly data'!AS294</f>
        <v>26.7927104514375</v>
      </c>
      <c r="AS230" s="100">
        <f>'Quarterly data'!AT294</f>
        <v>26.7927104514375</v>
      </c>
      <c r="AT230" s="100">
        <f>'Quarterly data'!AU294</f>
        <v>31.267724666437502</v>
      </c>
      <c r="AU230" s="100">
        <f>'Quarterly data'!AV294</f>
        <v>31.267724666437502</v>
      </c>
      <c r="AV230" s="100">
        <f>'Quarterly data'!AW294</f>
        <v>31.267724666437502</v>
      </c>
      <c r="AW230" s="100">
        <f>'Quarterly data'!AX294</f>
        <v>31.267724666437502</v>
      </c>
      <c r="AX230" s="100">
        <f>'Quarterly data'!AY294</f>
        <v>40.698239999999998</v>
      </c>
      <c r="AY230" s="100">
        <f>'Quarterly data'!AZ294</f>
        <v>39.930770000000003</v>
      </c>
      <c r="AZ230" s="100">
        <f>'Quarterly data'!BA294</f>
        <v>54.922350000000002</v>
      </c>
      <c r="BA230" s="100">
        <f>'Quarterly data'!BB294</f>
        <v>50.627210000000005</v>
      </c>
      <c r="BB230" s="100">
        <f>'Quarterly data'!BC294</f>
        <v>41.380309999999994</v>
      </c>
      <c r="BC230" s="100">
        <f>'Quarterly data'!BD294</f>
        <v>54.670699999999997</v>
      </c>
      <c r="BD230" s="100">
        <f>'Quarterly data'!BE294</f>
        <v>67.728800000000007</v>
      </c>
      <c r="BE230" s="100">
        <f>'Quarterly data'!BF294</f>
        <v>103.97554</v>
      </c>
      <c r="BF230" s="100">
        <f>'Quarterly data'!BG294</f>
        <v>74.063670000000002</v>
      </c>
      <c r="BG230" s="100">
        <f>'Quarterly data'!BH294</f>
        <v>60.140191012000003</v>
      </c>
      <c r="BH230" s="100">
        <f>'Quarterly data'!BI294</f>
        <v>63.486751945000009</v>
      </c>
      <c r="BI230" s="100">
        <f>'Quarterly data'!BJ294</f>
        <v>97.542347470999999</v>
      </c>
      <c r="BJ230" s="100">
        <f>'Quarterly data'!BK294</f>
        <v>67.728375602</v>
      </c>
      <c r="BK230" s="100">
        <f>'Quarterly data'!BL294</f>
        <v>86.873719327999993</v>
      </c>
      <c r="BL230" s="100">
        <f>'Quarterly data'!BM294</f>
        <v>82.995136559999992</v>
      </c>
      <c r="BM230" s="100">
        <f>'Quarterly data'!BN294</f>
        <v>112.49811214100001</v>
      </c>
      <c r="BN230" s="100">
        <f>'Quarterly data'!BO294</f>
        <v>129.52826735499997</v>
      </c>
      <c r="BO230" s="100">
        <f>'Quarterly data'!BP294</f>
        <v>112.86104362899999</v>
      </c>
      <c r="BP230" s="100">
        <f>'Quarterly data'!BQ294</f>
        <v>83.639184709000006</v>
      </c>
      <c r="BQ230" s="100">
        <f>'Quarterly data'!BR294</f>
        <v>130.554459401</v>
      </c>
      <c r="BR230" s="100">
        <f>'Quarterly data'!BS294</f>
        <v>116.852710237</v>
      </c>
      <c r="BS230" s="100">
        <f>'Quarterly data'!BT294</f>
        <v>164.24621482399999</v>
      </c>
      <c r="BT230" s="100">
        <f>'Quarterly data'!BU294</f>
        <v>119.44330000000001</v>
      </c>
      <c r="BU230" s="100">
        <f>'Quarterly data'!BV294</f>
        <v>60.991217982000002</v>
      </c>
      <c r="BV230" s="100">
        <f>'Quarterly data'!BW294</f>
        <v>48.074055746999996</v>
      </c>
      <c r="BW230" s="100">
        <f>'Quarterly data'!BX294</f>
        <v>96.679133440000001</v>
      </c>
      <c r="BX230" s="100">
        <f>'Quarterly data'!BY294</f>
        <v>131.88308327979999</v>
      </c>
      <c r="BY230" s="100">
        <f>'Quarterly data'!BZ294</f>
        <v>185.88629736408598</v>
      </c>
      <c r="BZ230" s="100">
        <f>'Quarterly data'!CA294</f>
        <v>149.41807968732201</v>
      </c>
      <c r="CA230" s="100">
        <f>'Quarterly data'!CB294</f>
        <v>245.34362048647097</v>
      </c>
      <c r="CB230" s="100">
        <f>'Quarterly data'!CC294</f>
        <v>152.01835483735701</v>
      </c>
      <c r="CC230" s="100">
        <f>'Quarterly data'!CD294</f>
        <v>162.50408615817273</v>
      </c>
      <c r="CD230" s="100">
        <f>'Quarterly data'!CE294</f>
        <v>183.41747692328798</v>
      </c>
      <c r="CE230" s="100">
        <f>'Quarterly data'!CF294</f>
        <v>238.97642498435698</v>
      </c>
      <c r="CF230" s="100">
        <f>'Quarterly data'!CG294</f>
        <v>151.63615041972</v>
      </c>
      <c r="CG230" s="100">
        <f>'Quarterly data'!CH294</f>
        <v>174.77263555250698</v>
      </c>
      <c r="CH230" s="100">
        <f>'Quarterly data'!CI294</f>
        <v>180.89537231745101</v>
      </c>
      <c r="CI230" s="100">
        <f>'Quarterly data'!CJ294</f>
        <v>211.38137435695498</v>
      </c>
      <c r="CJ230" s="100">
        <f>'Quarterly data'!CK294</f>
        <v>133.31085691395154</v>
      </c>
      <c r="CK230" s="100">
        <f>'Quarterly data'!CL294</f>
        <v>132.33962074683544</v>
      </c>
      <c r="CL230" s="100">
        <f>'Quarterly data'!CM294</f>
        <v>161.97347117058399</v>
      </c>
      <c r="CM230" s="100">
        <f>'Quarterly data'!CN294</f>
        <v>191.59431050866334</v>
      </c>
      <c r="CN230" s="100">
        <f>'Quarterly data'!CO294</f>
        <v>179.17600626595799</v>
      </c>
      <c r="CO230" s="100">
        <f>'Quarterly data'!CP294</f>
        <v>185.21181462923198</v>
      </c>
      <c r="CP230" s="100">
        <f>'Quarterly data'!CQ294</f>
        <v>233.33207569558101</v>
      </c>
      <c r="CQ230" s="100">
        <f>'Quarterly data'!CR294</f>
        <v>204.500003796389</v>
      </c>
      <c r="CR230" s="100">
        <f>'Quarterly data'!CS294</f>
        <v>186.19257325366601</v>
      </c>
      <c r="CS230" s="100">
        <f>'Quarterly data'!CT294</f>
        <v>267.89619846618365</v>
      </c>
      <c r="CT230" s="100">
        <f>'Quarterly data'!CU294</f>
        <v>271.38452741644267</v>
      </c>
      <c r="CU230" s="100">
        <f>'Quarterly data'!CV294</f>
        <v>346.23594637548945</v>
      </c>
      <c r="CV230" s="100">
        <f>'Quarterly data'!CW294</f>
        <v>248.00952619335484</v>
      </c>
      <c r="CW230" s="100">
        <f>'Quarterly data'!CX294</f>
        <v>260.0143283901923</v>
      </c>
      <c r="CX230" s="100">
        <f>'Quarterly data'!CY294</f>
        <v>239.0719969427638</v>
      </c>
      <c r="CY230" s="100">
        <f>'Quarterly data'!CZ294</f>
        <v>286.00207297305508</v>
      </c>
      <c r="CZ230" s="100">
        <f>'Quarterly data'!DA294</f>
        <v>349.42312194228583</v>
      </c>
      <c r="DA230" s="100">
        <f>'Quarterly data'!DB294</f>
        <v>301.79727485755984</v>
      </c>
      <c r="DB230" s="100">
        <f>'Quarterly data'!DC294</f>
        <v>0</v>
      </c>
      <c r="DC230" s="100">
        <f>'Quarterly data'!DD294</f>
        <v>0</v>
      </c>
      <c r="DD230" s="100">
        <f>'Quarterly data'!DE294</f>
        <v>0</v>
      </c>
      <c r="DE230" s="100">
        <f>'Quarterly data'!DF294</f>
        <v>0</v>
      </c>
      <c r="DF230" s="100">
        <f>'Quarterly data'!DG294</f>
        <v>0</v>
      </c>
      <c r="DG230" s="100">
        <f>'Quarterly data'!DH294</f>
        <v>0</v>
      </c>
      <c r="DH230" s="100">
        <f>'Quarterly data'!DI294</f>
        <v>0</v>
      </c>
      <c r="DI230" s="100">
        <f>'Quarterly data'!DJ294</f>
        <v>0</v>
      </c>
      <c r="DJ230" s="100">
        <f>'Quarterly data'!DK294</f>
        <v>0</v>
      </c>
      <c r="DK230" s="100">
        <f>'Quarterly data'!DL294</f>
        <v>0</v>
      </c>
      <c r="DL230" s="100">
        <f>'Quarterly data'!DM294</f>
        <v>0</v>
      </c>
      <c r="DM230" s="100">
        <f>'Quarterly data'!DN294</f>
        <v>0</v>
      </c>
      <c r="DN230" s="100">
        <f>'Quarterly data'!DO294</f>
        <v>0</v>
      </c>
    </row>
    <row r="231" spans="1:118" ht="15.6">
      <c r="A231" s="102" t="s">
        <v>619</v>
      </c>
      <c r="B231" s="100">
        <f>'Quarterly data'!C295</f>
        <v>0</v>
      </c>
      <c r="C231" s="100">
        <f>'Quarterly data'!D295</f>
        <v>0</v>
      </c>
      <c r="D231" s="100">
        <f>'Quarterly data'!E295</f>
        <v>0</v>
      </c>
      <c r="E231" s="100">
        <f>'Quarterly data'!F295</f>
        <v>0</v>
      </c>
      <c r="F231" s="100">
        <f>'Quarterly data'!G295</f>
        <v>0</v>
      </c>
      <c r="G231" s="100">
        <f>'Quarterly data'!H295</f>
        <v>0</v>
      </c>
      <c r="H231" s="100">
        <f>'Quarterly data'!I295</f>
        <v>0</v>
      </c>
      <c r="I231" s="100">
        <f>'Quarterly data'!J295</f>
        <v>0</v>
      </c>
      <c r="J231" s="100">
        <f>'Quarterly data'!K295</f>
        <v>0</v>
      </c>
      <c r="K231" s="100">
        <f>'Quarterly data'!L295</f>
        <v>0</v>
      </c>
      <c r="L231" s="100">
        <f>'Quarterly data'!M295</f>
        <v>0</v>
      </c>
      <c r="M231" s="100">
        <f>'Quarterly data'!N295</f>
        <v>0</v>
      </c>
      <c r="N231" s="100">
        <f>'Quarterly data'!O295</f>
        <v>0</v>
      </c>
      <c r="O231" s="100">
        <f>'Quarterly data'!P295</f>
        <v>0</v>
      </c>
      <c r="P231" s="100">
        <f>'Quarterly data'!Q295</f>
        <v>0</v>
      </c>
      <c r="Q231" s="100">
        <f>'Quarterly data'!R295</f>
        <v>0</v>
      </c>
      <c r="R231" s="100">
        <f>'Quarterly data'!S295</f>
        <v>1.24721436475</v>
      </c>
      <c r="S231" s="100">
        <f>'Quarterly data'!T295</f>
        <v>1.24721436475</v>
      </c>
      <c r="T231" s="100">
        <f>'Quarterly data'!U295</f>
        <v>1.24721436475</v>
      </c>
      <c r="U231" s="100">
        <f>'Quarterly data'!V295</f>
        <v>1.24721436475</v>
      </c>
      <c r="V231" s="100">
        <f>'Quarterly data'!W295</f>
        <v>0.91401968237499998</v>
      </c>
      <c r="W231" s="100">
        <f>'Quarterly data'!X295</f>
        <v>0.91401968237499998</v>
      </c>
      <c r="X231" s="100">
        <f>'Quarterly data'!Y295</f>
        <v>0.91401968237499998</v>
      </c>
      <c r="Y231" s="100">
        <f>'Quarterly data'!Z295</f>
        <v>0.91401968237499998</v>
      </c>
      <c r="Z231" s="100">
        <f>'Quarterly data'!AA295</f>
        <v>0.98937499999999989</v>
      </c>
      <c r="AA231" s="100">
        <f>'Quarterly data'!AB295</f>
        <v>0.98937499999999989</v>
      </c>
      <c r="AB231" s="100">
        <f>'Quarterly data'!AC295</f>
        <v>0.98937499999999989</v>
      </c>
      <c r="AC231" s="100">
        <f>'Quarterly data'!AD295</f>
        <v>0.98937499999999989</v>
      </c>
      <c r="AD231" s="100">
        <f>'Quarterly data'!AE295</f>
        <v>1.7492062500000001</v>
      </c>
      <c r="AE231" s="100">
        <f>'Quarterly data'!AF295</f>
        <v>1.7492062500000001</v>
      </c>
      <c r="AF231" s="100">
        <f>'Quarterly data'!AG295</f>
        <v>1.7492062500000001</v>
      </c>
      <c r="AG231" s="100">
        <f>'Quarterly data'!AH295</f>
        <v>1.7492062500000001</v>
      </c>
      <c r="AH231" s="100">
        <f>'Quarterly data'!AI295</f>
        <v>3.4312500000000004</v>
      </c>
      <c r="AI231" s="100">
        <f>'Quarterly data'!AJ295</f>
        <v>3.4312500000000004</v>
      </c>
      <c r="AJ231" s="100">
        <f>'Quarterly data'!AK295</f>
        <v>3.4312500000000004</v>
      </c>
      <c r="AK231" s="100">
        <f>'Quarterly data'!AL295</f>
        <v>3.4312500000000004</v>
      </c>
      <c r="AL231" s="100">
        <f>'Quarterly data'!AM295</f>
        <v>6.2191062500000012</v>
      </c>
      <c r="AM231" s="100">
        <f>'Quarterly data'!AN295</f>
        <v>6.2191062500000012</v>
      </c>
      <c r="AN231" s="100">
        <f>'Quarterly data'!AO295</f>
        <v>6.2191062500000012</v>
      </c>
      <c r="AO231" s="100">
        <f>'Quarterly data'!AP295</f>
        <v>6.2191062500000012</v>
      </c>
      <c r="AP231" s="100">
        <f>'Quarterly data'!AQ295</f>
        <v>8.2264076314374996</v>
      </c>
      <c r="AQ231" s="100">
        <f>'Quarterly data'!AR295</f>
        <v>8.2264076314374996</v>
      </c>
      <c r="AR231" s="100">
        <f>'Quarterly data'!AS295</f>
        <v>8.2264076314374996</v>
      </c>
      <c r="AS231" s="100">
        <f>'Quarterly data'!AT295</f>
        <v>8.2264076314374996</v>
      </c>
      <c r="AT231" s="100">
        <f>'Quarterly data'!AU295</f>
        <v>9.6682326314374993</v>
      </c>
      <c r="AU231" s="100">
        <f>'Quarterly data'!AV295</f>
        <v>9.6682326314374993</v>
      </c>
      <c r="AV231" s="100">
        <f>'Quarterly data'!AW295</f>
        <v>9.6682326314374993</v>
      </c>
      <c r="AW231" s="100">
        <f>'Quarterly data'!AX295</f>
        <v>9.6682326314374993</v>
      </c>
      <c r="AX231" s="100">
        <f>'Quarterly data'!AY295</f>
        <v>11.29824</v>
      </c>
      <c r="AY231" s="100">
        <f>'Quarterly data'!AZ295</f>
        <v>10.63077</v>
      </c>
      <c r="AZ231" s="100">
        <f>'Quarterly data'!BA295</f>
        <v>23.522350000000003</v>
      </c>
      <c r="BA231" s="100">
        <f>'Quarterly data'!BB295</f>
        <v>18.227209999999999</v>
      </c>
      <c r="BB231" s="100">
        <f>'Quarterly data'!BC295</f>
        <v>20.13824</v>
      </c>
      <c r="BC231" s="100">
        <f>'Quarterly data'!BD295</f>
        <v>25.44228</v>
      </c>
      <c r="BD231" s="100">
        <f>'Quarterly data'!BE295</f>
        <v>37.343500000000006</v>
      </c>
      <c r="BE231" s="100">
        <f>'Quarterly data'!BF295</f>
        <v>36.288640000000001</v>
      </c>
      <c r="BF231" s="100">
        <f>'Quarterly data'!BG295</f>
        <v>34.622370000000004</v>
      </c>
      <c r="BG231" s="100">
        <f>'Quarterly data'!BH295</f>
        <v>31.348619999999997</v>
      </c>
      <c r="BH231" s="100">
        <f>'Quarterly data'!BI295</f>
        <v>24.172470000000004</v>
      </c>
      <c r="BI231" s="100">
        <f>'Quarterly data'!BJ295</f>
        <v>49.222110000000001</v>
      </c>
      <c r="BJ231" s="100">
        <f>'Quarterly data'!BK295</f>
        <v>35.093350000000001</v>
      </c>
      <c r="BK231" s="100">
        <f>'Quarterly data'!BL295</f>
        <v>50.272169999999996</v>
      </c>
      <c r="BL231" s="100">
        <f>'Quarterly data'!BM295</f>
        <v>42.430679999999995</v>
      </c>
      <c r="BM231" s="100">
        <f>'Quarterly data'!BN295</f>
        <v>64.621650000000002</v>
      </c>
      <c r="BN231" s="100">
        <f>'Quarterly data'!BO295</f>
        <v>50.54249999999999</v>
      </c>
      <c r="BO231" s="100">
        <f>'Quarterly data'!BP295</f>
        <v>60.555599999999998</v>
      </c>
      <c r="BP231" s="100">
        <f>'Quarterly data'!BQ295</f>
        <v>45.84319</v>
      </c>
      <c r="BQ231" s="100">
        <f>'Quarterly data'!BR295</f>
        <v>57.674075999999999</v>
      </c>
      <c r="BR231" s="100">
        <f>'Quarterly data'!BS295</f>
        <v>42.409549999999996</v>
      </c>
      <c r="BS231" s="100">
        <f>'Quarterly data'!BT295</f>
        <v>84.660629999999998</v>
      </c>
      <c r="BT231" s="100">
        <f>'Quarterly data'!BU295</f>
        <v>33.908699999999996</v>
      </c>
      <c r="BU231" s="100">
        <f>'Quarterly data'!BV295</f>
        <v>60.991217982000002</v>
      </c>
      <c r="BV231" s="100">
        <f>'Quarterly data'!BW295</f>
        <v>48.074055746999996</v>
      </c>
      <c r="BW231" s="100">
        <f>'Quarterly data'!BX295</f>
        <v>96.679133440000001</v>
      </c>
      <c r="BX231" s="100">
        <f>'Quarterly data'!BY295</f>
        <v>48.299836554000002</v>
      </c>
      <c r="BY231" s="100">
        <f>'Quarterly data'!BZ295</f>
        <v>66.601764133000003</v>
      </c>
      <c r="BZ231" s="100">
        <f>'Quarterly data'!CA295</f>
        <v>77.681466843999999</v>
      </c>
      <c r="CA231" s="100">
        <f>'Quarterly data'!CB295</f>
        <v>127.57007172799999</v>
      </c>
      <c r="CB231" s="100">
        <f>'Quarterly data'!CC295</f>
        <v>78.194250011999998</v>
      </c>
      <c r="CC231" s="100">
        <f>'Quarterly data'!CD295</f>
        <v>57.329971860000001</v>
      </c>
      <c r="CD231" s="100">
        <f>'Quarterly data'!CE295</f>
        <v>104.20922734299999</v>
      </c>
      <c r="CE231" s="100">
        <f>'Quarterly data'!CF295</f>
        <v>156.915995106</v>
      </c>
      <c r="CF231" s="100">
        <f>'Quarterly data'!CG295</f>
        <v>87.430784950999993</v>
      </c>
      <c r="CG231" s="100">
        <f>'Quarterly data'!CH295</f>
        <v>90.674166516</v>
      </c>
      <c r="CH231" s="100">
        <f>'Quarterly data'!CI295</f>
        <v>118.75083924</v>
      </c>
      <c r="CI231" s="100">
        <f>'Quarterly data'!CJ295</f>
        <v>150.02172659799999</v>
      </c>
      <c r="CJ231" s="100">
        <f>'Quarterly data'!CK295</f>
        <v>75.483348449999994</v>
      </c>
      <c r="CK231" s="100">
        <f>'Quarterly data'!CL295</f>
        <v>91.394704108000013</v>
      </c>
      <c r="CL231" s="100">
        <f>'Quarterly data'!CM295</f>
        <v>110.144379657</v>
      </c>
      <c r="CM231" s="100">
        <f>'Quarterly data'!CN295</f>
        <v>123.95466536699999</v>
      </c>
      <c r="CN231" s="100">
        <f>'Quarterly data'!CO295</f>
        <v>108.608303877</v>
      </c>
      <c r="CO231" s="100">
        <f>'Quarterly data'!CP295</f>
        <v>103.38250758300001</v>
      </c>
      <c r="CP231" s="100">
        <f>'Quarterly data'!CQ295</f>
        <v>148.396956273</v>
      </c>
      <c r="CQ231" s="100">
        <f>'Quarterly data'!CR295</f>
        <v>102.77171714799999</v>
      </c>
      <c r="CR231" s="100">
        <f>'Quarterly data'!CS295</f>
        <v>94.577733759000012</v>
      </c>
      <c r="CS231" s="100">
        <f>'Quarterly data'!CT295</f>
        <v>158.24957484999999</v>
      </c>
      <c r="CT231" s="100">
        <f>'Quarterly data'!CU295</f>
        <v>161.44212387900001</v>
      </c>
      <c r="CU231" s="100">
        <f>'Quarterly data'!CV295</f>
        <v>209.43581678999999</v>
      </c>
      <c r="CV231" s="100">
        <f>'Quarterly data'!CW295</f>
        <v>125.353073295</v>
      </c>
      <c r="CW231" s="100">
        <f>'Quarterly data'!CX295</f>
        <v>115.82968848799999</v>
      </c>
      <c r="CX231" s="100">
        <f>'Quarterly data'!CY295</f>
        <v>104.99745246000001</v>
      </c>
      <c r="CY231" s="100">
        <f>'Quarterly data'!CZ295</f>
        <v>139.11881687799999</v>
      </c>
      <c r="CZ231" s="100">
        <f>'Quarterly data'!DA295</f>
        <v>99.431899636999987</v>
      </c>
      <c r="DA231" s="100">
        <f>'Quarterly data'!DB295</f>
        <v>166.26496639999999</v>
      </c>
      <c r="DB231" s="100">
        <f>'Quarterly data'!DC295</f>
        <v>0</v>
      </c>
      <c r="DC231" s="100">
        <f>'Quarterly data'!DD295</f>
        <v>0</v>
      </c>
      <c r="DD231" s="100">
        <f>'Quarterly data'!DE295</f>
        <v>0</v>
      </c>
      <c r="DE231" s="100">
        <f>'Quarterly data'!DF295</f>
        <v>0</v>
      </c>
      <c r="DF231" s="100">
        <f>'Quarterly data'!DG295</f>
        <v>0</v>
      </c>
      <c r="DG231" s="100">
        <f>'Quarterly data'!DH295</f>
        <v>0</v>
      </c>
      <c r="DH231" s="100">
        <f>'Quarterly data'!DI295</f>
        <v>0</v>
      </c>
      <c r="DI231" s="100">
        <f>'Quarterly data'!DJ295</f>
        <v>0</v>
      </c>
      <c r="DJ231" s="100">
        <f>'Quarterly data'!DK295</f>
        <v>0</v>
      </c>
      <c r="DK231" s="100">
        <f>'Quarterly data'!DL295</f>
        <v>0</v>
      </c>
      <c r="DL231" s="100">
        <f>'Quarterly data'!DM295</f>
        <v>0</v>
      </c>
      <c r="DM231" s="100">
        <f>'Quarterly data'!DN295</f>
        <v>0</v>
      </c>
      <c r="DN231" s="100">
        <f>'Quarterly data'!DO295</f>
        <v>0</v>
      </c>
    </row>
    <row r="232" spans="1:118" ht="15.6">
      <c r="A232" s="102" t="s">
        <v>763</v>
      </c>
      <c r="B232" s="100">
        <f>'Quarterly data'!C296</f>
        <v>0</v>
      </c>
      <c r="C232" s="100">
        <f>'Quarterly data'!D296</f>
        <v>0</v>
      </c>
      <c r="D232" s="100">
        <f>'Quarterly data'!E296</f>
        <v>0</v>
      </c>
      <c r="E232" s="100">
        <f>'Quarterly data'!F296</f>
        <v>0</v>
      </c>
      <c r="F232" s="100">
        <f>'Quarterly data'!G296</f>
        <v>0</v>
      </c>
      <c r="G232" s="100">
        <f>'Quarterly data'!H296</f>
        <v>0</v>
      </c>
      <c r="H232" s="100">
        <f>'Quarterly data'!I296</f>
        <v>0</v>
      </c>
      <c r="I232" s="100">
        <f>'Quarterly data'!J296</f>
        <v>0</v>
      </c>
      <c r="J232" s="100">
        <f>'Quarterly data'!K296</f>
        <v>0</v>
      </c>
      <c r="K232" s="100">
        <f>'Quarterly data'!L296</f>
        <v>0</v>
      </c>
      <c r="L232" s="100">
        <f>'Quarterly data'!M296</f>
        <v>0</v>
      </c>
      <c r="M232" s="100">
        <f>'Quarterly data'!N296</f>
        <v>0</v>
      </c>
      <c r="N232" s="100">
        <f>'Quarterly data'!O296</f>
        <v>0</v>
      </c>
      <c r="O232" s="100">
        <f>'Quarterly data'!P296</f>
        <v>0</v>
      </c>
      <c r="P232" s="100">
        <f>'Quarterly data'!Q296</f>
        <v>0</v>
      </c>
      <c r="Q232" s="100">
        <f>'Quarterly data'!R296</f>
        <v>0</v>
      </c>
      <c r="R232" s="100">
        <f>'Quarterly data'!S296</f>
        <v>14.32026875</v>
      </c>
      <c r="S232" s="100">
        <f>'Quarterly data'!T296</f>
        <v>14.32026875</v>
      </c>
      <c r="T232" s="100">
        <f>'Quarterly data'!U296</f>
        <v>14.32026875</v>
      </c>
      <c r="U232" s="100">
        <f>'Quarterly data'!V296</f>
        <v>14.32026875</v>
      </c>
      <c r="V232" s="100">
        <f>'Quarterly data'!W296</f>
        <v>14.645287500000002</v>
      </c>
      <c r="W232" s="100">
        <f>'Quarterly data'!X296</f>
        <v>14.645287500000002</v>
      </c>
      <c r="X232" s="100">
        <f>'Quarterly data'!Y296</f>
        <v>14.645287500000002</v>
      </c>
      <c r="Y232" s="100">
        <f>'Quarterly data'!Z296</f>
        <v>14.645287500000002</v>
      </c>
      <c r="Z232" s="100">
        <f>'Quarterly data'!AA296</f>
        <v>13.47233125</v>
      </c>
      <c r="AA232" s="100">
        <f>'Quarterly data'!AB296</f>
        <v>13.47233125</v>
      </c>
      <c r="AB232" s="100">
        <f>'Quarterly data'!AC296</f>
        <v>13.47233125</v>
      </c>
      <c r="AC232" s="100">
        <f>'Quarterly data'!AD296</f>
        <v>13.47233125</v>
      </c>
      <c r="AD232" s="100">
        <f>'Quarterly data'!AE296</f>
        <v>12.2638125</v>
      </c>
      <c r="AE232" s="100">
        <f>'Quarterly data'!AF296</f>
        <v>12.2638125</v>
      </c>
      <c r="AF232" s="100">
        <f>'Quarterly data'!AG296</f>
        <v>12.2638125</v>
      </c>
      <c r="AG232" s="100">
        <f>'Quarterly data'!AH296</f>
        <v>12.2638125</v>
      </c>
      <c r="AH232" s="100">
        <f>'Quarterly data'!AI296</f>
        <v>11.655850000000001</v>
      </c>
      <c r="AI232" s="100">
        <f>'Quarterly data'!AJ296</f>
        <v>11.655850000000001</v>
      </c>
      <c r="AJ232" s="100">
        <f>'Quarterly data'!AK296</f>
        <v>11.655850000000001</v>
      </c>
      <c r="AK232" s="100">
        <f>'Quarterly data'!AL296</f>
        <v>11.655850000000001</v>
      </c>
      <c r="AL232" s="100">
        <f>'Quarterly data'!AM296</f>
        <v>14.058848285</v>
      </c>
      <c r="AM232" s="100">
        <f>'Quarterly data'!AN296</f>
        <v>14.058848285</v>
      </c>
      <c r="AN232" s="100">
        <f>'Quarterly data'!AO296</f>
        <v>14.058848285</v>
      </c>
      <c r="AO232" s="100">
        <f>'Quarterly data'!AP296</f>
        <v>14.058848285</v>
      </c>
      <c r="AP232" s="100">
        <f>'Quarterly data'!AQ296</f>
        <v>18.566302819999997</v>
      </c>
      <c r="AQ232" s="100">
        <f>'Quarterly data'!AR296</f>
        <v>18.566302819999997</v>
      </c>
      <c r="AR232" s="100">
        <f>'Quarterly data'!AS296</f>
        <v>18.566302819999997</v>
      </c>
      <c r="AS232" s="100">
        <f>'Quarterly data'!AT296</f>
        <v>18.566302819999997</v>
      </c>
      <c r="AT232" s="100">
        <f>'Quarterly data'!AU296</f>
        <v>21.599492035000001</v>
      </c>
      <c r="AU232" s="100">
        <f>'Quarterly data'!AV296</f>
        <v>21.599492035000001</v>
      </c>
      <c r="AV232" s="100">
        <f>'Quarterly data'!AW296</f>
        <v>21.599492035000001</v>
      </c>
      <c r="AW232" s="100">
        <f>'Quarterly data'!AX296</f>
        <v>21.599492035000001</v>
      </c>
      <c r="AX232" s="100">
        <f>'Quarterly data'!AY296</f>
        <v>29.4</v>
      </c>
      <c r="AY232" s="100">
        <f>'Quarterly data'!AZ296</f>
        <v>29.3</v>
      </c>
      <c r="AZ232" s="100">
        <f>'Quarterly data'!BA296</f>
        <v>31.4</v>
      </c>
      <c r="BA232" s="100">
        <f>'Quarterly data'!BB296</f>
        <v>32.4</v>
      </c>
      <c r="BB232" s="100">
        <f>'Quarterly data'!BC296</f>
        <v>21.242069999999998</v>
      </c>
      <c r="BC232" s="100">
        <f>'Quarterly data'!BD296</f>
        <v>29.22842</v>
      </c>
      <c r="BD232" s="100">
        <f>'Quarterly data'!BE296</f>
        <v>30.385300000000001</v>
      </c>
      <c r="BE232" s="100">
        <f>'Quarterly data'!BF296</f>
        <v>67.686899999999994</v>
      </c>
      <c r="BF232" s="100">
        <f>'Quarterly data'!BG296</f>
        <v>39.441300000000005</v>
      </c>
      <c r="BG232" s="100">
        <f>'Quarterly data'!BH296</f>
        <v>28.791571012000006</v>
      </c>
      <c r="BH232" s="100">
        <f>'Quarterly data'!BI296</f>
        <v>39.314281945000005</v>
      </c>
      <c r="BI232" s="100">
        <f>'Quarterly data'!BJ296</f>
        <v>48.320237470999992</v>
      </c>
      <c r="BJ232" s="100">
        <f>'Quarterly data'!BK296</f>
        <v>32.635025601999999</v>
      </c>
      <c r="BK232" s="100">
        <f>'Quarterly data'!BL296</f>
        <v>36.601549328000004</v>
      </c>
      <c r="BL232" s="100">
        <f>'Quarterly data'!BM296</f>
        <v>40.564456559999996</v>
      </c>
      <c r="BM232" s="100">
        <f>'Quarterly data'!BN296</f>
        <v>47.876462140999998</v>
      </c>
      <c r="BN232" s="100">
        <f>'Quarterly data'!BO296</f>
        <v>78.985767354999993</v>
      </c>
      <c r="BO232" s="100">
        <f>'Quarterly data'!BP296</f>
        <v>52.305443629000003</v>
      </c>
      <c r="BP232" s="100">
        <f>'Quarterly data'!BQ296</f>
        <v>37.795994708999999</v>
      </c>
      <c r="BQ232" s="100">
        <f>'Quarterly data'!BR296</f>
        <v>72.880383401000003</v>
      </c>
      <c r="BR232" s="100">
        <f>'Quarterly data'!BS296</f>
        <v>74.443160237000001</v>
      </c>
      <c r="BS232" s="100">
        <f>'Quarterly data'!BT296</f>
        <v>79.585584824000009</v>
      </c>
      <c r="BT232" s="100">
        <f>'Quarterly data'!BU296</f>
        <v>85.534600000000012</v>
      </c>
      <c r="BU232" s="100">
        <f>'Quarterly data'!BV296</f>
        <v>0</v>
      </c>
      <c r="BV232" s="100">
        <f>'Quarterly data'!BW296</f>
        <v>0</v>
      </c>
      <c r="BW232" s="100">
        <f>'Quarterly data'!BX296</f>
        <v>0</v>
      </c>
      <c r="BX232" s="100">
        <f>'Quarterly data'!BY296</f>
        <v>83.583246725799995</v>
      </c>
      <c r="BY232" s="100">
        <f>'Quarterly data'!BZ296</f>
        <v>119.284533231086</v>
      </c>
      <c r="BZ232" s="100">
        <f>'Quarterly data'!CA296</f>
        <v>71.736612843321993</v>
      </c>
      <c r="CA232" s="100">
        <f>'Quarterly data'!CB296</f>
        <v>117.77354875847098</v>
      </c>
      <c r="CB232" s="100">
        <f>'Quarterly data'!CC296</f>
        <v>73.824104825357011</v>
      </c>
      <c r="CC232" s="100">
        <f>'Quarterly data'!CD296</f>
        <v>105.17411429817271</v>
      </c>
      <c r="CD232" s="100">
        <f>'Quarterly data'!CE296</f>
        <v>79.208249580287983</v>
      </c>
      <c r="CE232" s="100">
        <f>'Quarterly data'!CF296</f>
        <v>82.060429878356985</v>
      </c>
      <c r="CF232" s="100">
        <f>'Quarterly data'!CG296</f>
        <v>64.20536546871999</v>
      </c>
      <c r="CG232" s="100">
        <f>'Quarterly data'!CH296</f>
        <v>84.098469036506998</v>
      </c>
      <c r="CH232" s="100">
        <f>'Quarterly data'!CI296</f>
        <v>62.144533077451008</v>
      </c>
      <c r="CI232" s="100">
        <f>'Quarterly data'!CJ296</f>
        <v>61.359647758954992</v>
      </c>
      <c r="CJ232" s="100">
        <f>'Quarterly data'!CK296</f>
        <v>57.827508463951546</v>
      </c>
      <c r="CK232" s="100">
        <f>'Quarterly data'!CL296</f>
        <v>40.944916638835423</v>
      </c>
      <c r="CL232" s="100">
        <f>'Quarterly data'!CM296</f>
        <v>51.829091513583997</v>
      </c>
      <c r="CM232" s="100">
        <f>'Quarterly data'!CN296</f>
        <v>67.639645141663379</v>
      </c>
      <c r="CN232" s="100">
        <f>'Quarterly data'!CO296</f>
        <v>70.567702388957997</v>
      </c>
      <c r="CO232" s="100">
        <f>'Quarterly data'!CP296</f>
        <v>81.829307046232003</v>
      </c>
      <c r="CP232" s="100">
        <f>'Quarterly data'!CQ296</f>
        <v>84.93511942258101</v>
      </c>
      <c r="CQ232" s="100">
        <f>'Quarterly data'!CR296</f>
        <v>101.728286648389</v>
      </c>
      <c r="CR232" s="100">
        <f>'Quarterly data'!CS296</f>
        <v>91.614839494666001</v>
      </c>
      <c r="CS232" s="100">
        <f>'Quarterly data'!CT296</f>
        <v>109.64662361618365</v>
      </c>
      <c r="CT232" s="100">
        <f>'Quarterly data'!CU296</f>
        <v>109.94240353744263</v>
      </c>
      <c r="CU232" s="100">
        <f>'Quarterly data'!CV296</f>
        <v>136.8001295854894</v>
      </c>
      <c r="CV232" s="100">
        <f>'Quarterly data'!CW296</f>
        <v>122.65645289835484</v>
      </c>
      <c r="CW232" s="100">
        <f>'Quarterly data'!CX296</f>
        <v>144.18463990219232</v>
      </c>
      <c r="CX232" s="100">
        <f>'Quarterly data'!CY296</f>
        <v>134.07454448276383</v>
      </c>
      <c r="CY232" s="100">
        <f>'Quarterly data'!CZ296</f>
        <v>146.88325609505506</v>
      </c>
      <c r="CZ232" s="100">
        <f>'Quarterly data'!DA296</f>
        <v>249.99122230528582</v>
      </c>
      <c r="DA232" s="100">
        <f>'Quarterly data'!DB296</f>
        <v>135.53230845755982</v>
      </c>
      <c r="DB232" s="100">
        <f>'Quarterly data'!DC296</f>
        <v>0</v>
      </c>
      <c r="DC232" s="100">
        <f>'Quarterly data'!DD296</f>
        <v>0</v>
      </c>
      <c r="DD232" s="100">
        <f>'Quarterly data'!DE296</f>
        <v>0</v>
      </c>
      <c r="DE232" s="100">
        <f>'Quarterly data'!DF296</f>
        <v>0</v>
      </c>
      <c r="DF232" s="100">
        <f>'Quarterly data'!DG296</f>
        <v>0</v>
      </c>
      <c r="DG232" s="100">
        <f>'Quarterly data'!DH296</f>
        <v>0</v>
      </c>
      <c r="DH232" s="100">
        <f>'Quarterly data'!DI296</f>
        <v>0</v>
      </c>
      <c r="DI232" s="100">
        <f>'Quarterly data'!DJ296</f>
        <v>0</v>
      </c>
      <c r="DJ232" s="100">
        <f>'Quarterly data'!DK296</f>
        <v>0</v>
      </c>
      <c r="DK232" s="100">
        <f>'Quarterly data'!DL296</f>
        <v>0</v>
      </c>
      <c r="DL232" s="100">
        <f>'Quarterly data'!DM296</f>
        <v>0</v>
      </c>
      <c r="DM232" s="100">
        <f>'Quarterly data'!DN296</f>
        <v>0</v>
      </c>
      <c r="DN232" s="100">
        <f>'Quarterly data'!DO296</f>
        <v>0</v>
      </c>
    </row>
    <row r="233" spans="1:118" ht="15.6">
      <c r="A233" s="103" t="s">
        <v>43</v>
      </c>
      <c r="B233" s="100">
        <f>'Quarterly data'!C297</f>
        <v>0</v>
      </c>
      <c r="C233" s="100">
        <f>'Quarterly data'!D297</f>
        <v>0</v>
      </c>
      <c r="D233" s="100">
        <f>'Quarterly data'!E297</f>
        <v>0</v>
      </c>
      <c r="E233" s="100">
        <f>'Quarterly data'!F297</f>
        <v>0</v>
      </c>
      <c r="F233" s="100">
        <f>'Quarterly data'!G297</f>
        <v>0</v>
      </c>
      <c r="G233" s="100">
        <f>'Quarterly data'!H297</f>
        <v>0</v>
      </c>
      <c r="H233" s="100">
        <f>'Quarterly data'!I297</f>
        <v>0</v>
      </c>
      <c r="I233" s="100">
        <f>'Quarterly data'!J297</f>
        <v>0</v>
      </c>
      <c r="J233" s="100">
        <f>'Quarterly data'!K297</f>
        <v>0</v>
      </c>
      <c r="K233" s="100">
        <f>'Quarterly data'!L297</f>
        <v>0</v>
      </c>
      <c r="L233" s="100">
        <f>'Quarterly data'!M297</f>
        <v>0</v>
      </c>
      <c r="M233" s="100">
        <f>'Quarterly data'!N297</f>
        <v>0</v>
      </c>
      <c r="N233" s="100">
        <f>'Quarterly data'!O297</f>
        <v>0</v>
      </c>
      <c r="O233" s="100">
        <f>'Quarterly data'!P297</f>
        <v>0</v>
      </c>
      <c r="P233" s="100">
        <f>'Quarterly data'!Q297</f>
        <v>0</v>
      </c>
      <c r="Q233" s="100">
        <f>'Quarterly data'!R297</f>
        <v>0</v>
      </c>
      <c r="R233" s="100">
        <f>'Quarterly data'!S297</f>
        <v>8.2074999999999995E-2</v>
      </c>
      <c r="S233" s="100">
        <f>'Quarterly data'!T297</f>
        <v>8.2074999999999995E-2</v>
      </c>
      <c r="T233" s="100">
        <f>'Quarterly data'!U297</f>
        <v>8.2074999999999995E-2</v>
      </c>
      <c r="U233" s="100">
        <f>'Quarterly data'!V297</f>
        <v>8.2074999999999995E-2</v>
      </c>
      <c r="V233" s="100">
        <f>'Quarterly data'!W297</f>
        <v>0.12974374999999999</v>
      </c>
      <c r="W233" s="100">
        <f>'Quarterly data'!X297</f>
        <v>0.12974374999999999</v>
      </c>
      <c r="X233" s="100">
        <f>'Quarterly data'!Y297</f>
        <v>0.12974374999999999</v>
      </c>
      <c r="Y233" s="100">
        <f>'Quarterly data'!Z297</f>
        <v>0.12974374999999999</v>
      </c>
      <c r="Z233" s="100">
        <f>'Quarterly data'!AA297</f>
        <v>0.14389999999999997</v>
      </c>
      <c r="AA233" s="100">
        <f>'Quarterly data'!AB297</f>
        <v>0.14389999999999997</v>
      </c>
      <c r="AB233" s="100">
        <f>'Quarterly data'!AC297</f>
        <v>0.14389999999999997</v>
      </c>
      <c r="AC233" s="100">
        <f>'Quarterly data'!AD297</f>
        <v>0.14389999999999997</v>
      </c>
      <c r="AD233" s="100">
        <f>'Quarterly data'!AE297</f>
        <v>0.25164375</v>
      </c>
      <c r="AE233" s="100">
        <f>'Quarterly data'!AF297</f>
        <v>0.25164375</v>
      </c>
      <c r="AF233" s="100">
        <f>'Quarterly data'!AG297</f>
        <v>0.25164375</v>
      </c>
      <c r="AG233" s="100">
        <f>'Quarterly data'!AH297</f>
        <v>0.25164375</v>
      </c>
      <c r="AH233" s="100">
        <f>'Quarterly data'!AI297</f>
        <v>1.6667812500000001</v>
      </c>
      <c r="AI233" s="100">
        <f>'Quarterly data'!AJ297</f>
        <v>1.6667812500000001</v>
      </c>
      <c r="AJ233" s="100">
        <f>'Quarterly data'!AK297</f>
        <v>1.6667812500000001</v>
      </c>
      <c r="AK233" s="100">
        <f>'Quarterly data'!AL297</f>
        <v>1.6667812500000001</v>
      </c>
      <c r="AL233" s="100">
        <f>'Quarterly data'!AM297</f>
        <v>3.2350051333124998</v>
      </c>
      <c r="AM233" s="100">
        <f>'Quarterly data'!AN297</f>
        <v>3.2350051333124998</v>
      </c>
      <c r="AN233" s="100">
        <f>'Quarterly data'!AO297</f>
        <v>3.2350051333124998</v>
      </c>
      <c r="AO233" s="100">
        <f>'Quarterly data'!AP297</f>
        <v>3.2350051333124998</v>
      </c>
      <c r="AP233" s="100">
        <f>'Quarterly data'!AQ297</f>
        <v>2.7405540166249995</v>
      </c>
      <c r="AQ233" s="100">
        <f>'Quarterly data'!AR297</f>
        <v>2.7405540166249995</v>
      </c>
      <c r="AR233" s="100">
        <f>'Quarterly data'!AS297</f>
        <v>2.7405540166249995</v>
      </c>
      <c r="AS233" s="100">
        <f>'Quarterly data'!AT297</f>
        <v>2.7405540166249995</v>
      </c>
      <c r="AT233" s="100">
        <f>'Quarterly data'!AU297</f>
        <v>2.9832301333125</v>
      </c>
      <c r="AU233" s="100">
        <f>'Quarterly data'!AV297</f>
        <v>2.9832301333125</v>
      </c>
      <c r="AV233" s="100">
        <f>'Quarterly data'!AW297</f>
        <v>2.9832301333125</v>
      </c>
      <c r="AW233" s="100">
        <f>'Quarterly data'!AX297</f>
        <v>2.9832301333125</v>
      </c>
      <c r="AX233" s="100">
        <f>'Quarterly data'!AY297</f>
        <v>5.2109999999999994</v>
      </c>
      <c r="AY233" s="100">
        <f>'Quarterly data'!AZ297</f>
        <v>2.7869000000000002</v>
      </c>
      <c r="AZ233" s="100">
        <f>'Quarterly data'!BA297</f>
        <v>-0.5254000000000002</v>
      </c>
      <c r="BA233" s="100">
        <f>'Quarterly data'!BB297</f>
        <v>-15.544600000000001</v>
      </c>
      <c r="BB233" s="100">
        <f>'Quarterly data'!BC297</f>
        <v>2.843</v>
      </c>
      <c r="BC233" s="100">
        <f>'Quarterly data'!BD297</f>
        <v>-2.148600000000001</v>
      </c>
      <c r="BD233" s="100">
        <f>'Quarterly data'!BE297</f>
        <v>7.3379000000000003</v>
      </c>
      <c r="BE233" s="100">
        <f>'Quarterly data'!BF297</f>
        <v>5.4559999999999995</v>
      </c>
      <c r="BF233" s="100">
        <f>'Quarterly data'!BG297</f>
        <v>3.8855500000000003</v>
      </c>
      <c r="BG233" s="100">
        <f>'Quarterly data'!BH297</f>
        <v>4.5049000000000001</v>
      </c>
      <c r="BH233" s="100">
        <f>'Quarterly data'!BI297</f>
        <v>22.0138</v>
      </c>
      <c r="BI233" s="100">
        <f>'Quarterly data'!BJ297</f>
        <v>4.2784500000000003</v>
      </c>
      <c r="BJ233" s="100">
        <f>'Quarterly data'!BK297</f>
        <v>4.8273000000000001</v>
      </c>
      <c r="BK233" s="100">
        <f>'Quarterly data'!BL297</f>
        <v>-0.60660000000000025</v>
      </c>
      <c r="BL233" s="100">
        <f>'Quarterly data'!BM297</f>
        <v>19.439630000000001</v>
      </c>
      <c r="BM233" s="100">
        <f>'Quarterly data'!BN297</f>
        <v>4.6456400000000002</v>
      </c>
      <c r="BN233" s="100">
        <f>'Quarterly data'!BO297</f>
        <v>-9.1754999999999995</v>
      </c>
      <c r="BO233" s="100">
        <f>'Quarterly data'!BP297</f>
        <v>3.5526999999999997</v>
      </c>
      <c r="BP233" s="100">
        <f>'Quarterly data'!BQ297</f>
        <v>-11.068484999999997</v>
      </c>
      <c r="BQ233" s="100">
        <f>'Quarterly data'!BR297</f>
        <v>-5.5595449709999993</v>
      </c>
      <c r="BR233" s="100">
        <f>'Quarterly data'!BS297</f>
        <v>8.5142303039999998</v>
      </c>
      <c r="BS233" s="100">
        <f>'Quarterly data'!BT297</f>
        <v>7.8835000000000006</v>
      </c>
      <c r="BT233" s="100">
        <f>'Quarterly data'!BU297</f>
        <v>6.4666999999999994</v>
      </c>
      <c r="BU233" s="100">
        <f>'Quarterly data'!BV297</f>
        <v>8.0431954999999995</v>
      </c>
      <c r="BV233" s="100">
        <f>'Quarterly data'!BW297</f>
        <v>8.4896932009999997</v>
      </c>
      <c r="BW233" s="100">
        <f>'Quarterly data'!BX297</f>
        <v>119.25465846</v>
      </c>
      <c r="BX233" s="100">
        <f>'Quarterly data'!BY297</f>
        <v>-5.5715209739999993</v>
      </c>
      <c r="BY233" s="100">
        <f>'Quarterly data'!BZ297</f>
        <v>10.530055426000001</v>
      </c>
      <c r="BZ233" s="100">
        <f>'Quarterly data'!CA297</f>
        <v>24.940588594997582</v>
      </c>
      <c r="CA233" s="100">
        <f>'Quarterly data'!CB297</f>
        <v>19.183561936</v>
      </c>
      <c r="CB233" s="100">
        <f>'Quarterly data'!CC297</f>
        <v>39.057390151930562</v>
      </c>
      <c r="CC233" s="100">
        <f>'Quarterly data'!CD297</f>
        <v>8.6095196319999996</v>
      </c>
      <c r="CD233" s="100">
        <f>'Quarterly data'!CE297</f>
        <v>17.128300459000002</v>
      </c>
      <c r="CE233" s="100">
        <f>'Quarterly data'!CF297</f>
        <v>6.6999999999999993</v>
      </c>
      <c r="CF233" s="100">
        <f>'Quarterly data'!CG297</f>
        <v>27.566784998000003</v>
      </c>
      <c r="CG233" s="100">
        <f>'Quarterly data'!CH297</f>
        <v>11.423360581999999</v>
      </c>
      <c r="CH233" s="100">
        <f>'Quarterly data'!CI297</f>
        <v>35.202958623999997</v>
      </c>
      <c r="CI233" s="100">
        <f>'Quarterly data'!CJ297</f>
        <v>14.22877682</v>
      </c>
      <c r="CJ233" s="100">
        <f>'Quarterly data'!CK297</f>
        <v>18.624184886999998</v>
      </c>
      <c r="CK233" s="100">
        <f>'Quarterly data'!CL297</f>
        <v>25.091985690999998</v>
      </c>
      <c r="CL233" s="100">
        <f>'Quarterly data'!CM297</f>
        <v>35.220372558999998</v>
      </c>
      <c r="CM233" s="100">
        <f>'Quarterly data'!CN297</f>
        <v>34.900378074999999</v>
      </c>
      <c r="CN233" s="100">
        <f>'Quarterly data'!CO297</f>
        <v>52.449711554000004</v>
      </c>
      <c r="CO233" s="100">
        <f>'Quarterly data'!CP297</f>
        <v>40.148008249</v>
      </c>
      <c r="CP233" s="100">
        <f>'Quarterly data'!CQ297</f>
        <v>38.831633603</v>
      </c>
      <c r="CQ233" s="100">
        <f>'Quarterly data'!CR297</f>
        <v>28.613262816999999</v>
      </c>
      <c r="CR233" s="100">
        <f>'Quarterly data'!CS297</f>
        <v>59.072642608000002</v>
      </c>
      <c r="CS233" s="100">
        <f>'Quarterly data'!CT297</f>
        <v>37.168618412000001</v>
      </c>
      <c r="CT233" s="100">
        <f>'Quarterly data'!CU297</f>
        <v>54.197470954000003</v>
      </c>
      <c r="CU233" s="100">
        <f>'Quarterly data'!CV297</f>
        <v>45.884825706000001</v>
      </c>
      <c r="CV233" s="100">
        <f>'Quarterly data'!CW297</f>
        <v>4.4271474340000001</v>
      </c>
      <c r="CW233" s="100">
        <f>'Quarterly data'!CX297</f>
        <v>84.454577412999996</v>
      </c>
      <c r="CX233" s="100">
        <f>'Quarterly data'!CY297</f>
        <v>13.727620035000001</v>
      </c>
      <c r="CY233" s="100">
        <f>'Quarterly data'!CZ297</f>
        <v>11.03821905</v>
      </c>
      <c r="CZ233" s="100">
        <f>'Quarterly data'!DA297</f>
        <v>47.715494765000003</v>
      </c>
      <c r="DA233" s="100">
        <f>'Quarterly data'!DB297</f>
        <v>12.331698703000001</v>
      </c>
      <c r="DB233" s="100">
        <f>'Quarterly data'!DC297</f>
        <v>0</v>
      </c>
      <c r="DC233" s="100">
        <f>'Quarterly data'!DD297</f>
        <v>0</v>
      </c>
      <c r="DD233" s="100">
        <f>'Quarterly data'!DE297</f>
        <v>0</v>
      </c>
      <c r="DE233" s="100">
        <f>'Quarterly data'!DF297</f>
        <v>0</v>
      </c>
      <c r="DF233" s="100">
        <f>'Quarterly data'!DG297</f>
        <v>0</v>
      </c>
      <c r="DG233" s="100">
        <f>'Quarterly data'!DH297</f>
        <v>0</v>
      </c>
      <c r="DH233" s="100">
        <f>'Quarterly data'!DI297</f>
        <v>0</v>
      </c>
      <c r="DI233" s="100">
        <f>'Quarterly data'!DJ297</f>
        <v>0</v>
      </c>
      <c r="DJ233" s="100">
        <f>'Quarterly data'!DK297</f>
        <v>0</v>
      </c>
      <c r="DK233" s="100">
        <f>'Quarterly data'!DL297</f>
        <v>0</v>
      </c>
      <c r="DL233" s="100">
        <f>'Quarterly data'!DM297</f>
        <v>0</v>
      </c>
      <c r="DM233" s="100">
        <f>'Quarterly data'!DN297</f>
        <v>0</v>
      </c>
      <c r="DN233" s="100">
        <f>'Quarterly data'!DO297</f>
        <v>0</v>
      </c>
    </row>
    <row r="234" spans="1:118" ht="15.6">
      <c r="A234" s="102" t="s">
        <v>44</v>
      </c>
      <c r="B234" s="100">
        <f>'Quarterly data'!C298</f>
        <v>0</v>
      </c>
      <c r="C234" s="100">
        <f>'Quarterly data'!D298</f>
        <v>0</v>
      </c>
      <c r="D234" s="100">
        <f>'Quarterly data'!E298</f>
        <v>0</v>
      </c>
      <c r="E234" s="100">
        <f>'Quarterly data'!F298</f>
        <v>0</v>
      </c>
      <c r="F234" s="100">
        <f>'Quarterly data'!G298</f>
        <v>0</v>
      </c>
      <c r="G234" s="100">
        <f>'Quarterly data'!H298</f>
        <v>0</v>
      </c>
      <c r="H234" s="100">
        <f>'Quarterly data'!I298</f>
        <v>0</v>
      </c>
      <c r="I234" s="100">
        <f>'Quarterly data'!J298</f>
        <v>0</v>
      </c>
      <c r="J234" s="100">
        <f>'Quarterly data'!K298</f>
        <v>0</v>
      </c>
      <c r="K234" s="100">
        <f>'Quarterly data'!L298</f>
        <v>0</v>
      </c>
      <c r="L234" s="100">
        <f>'Quarterly data'!M298</f>
        <v>0</v>
      </c>
      <c r="M234" s="100">
        <f>'Quarterly data'!N298</f>
        <v>0</v>
      </c>
      <c r="N234" s="100">
        <f>'Quarterly data'!O298</f>
        <v>0</v>
      </c>
      <c r="O234" s="100">
        <f>'Quarterly data'!P298</f>
        <v>0</v>
      </c>
      <c r="P234" s="100">
        <f>'Quarterly data'!Q298</f>
        <v>0</v>
      </c>
      <c r="Q234" s="100">
        <f>'Quarterly data'!R298</f>
        <v>0</v>
      </c>
      <c r="R234" s="100">
        <f>'Quarterly data'!S298</f>
        <v>2.2204812500000006</v>
      </c>
      <c r="S234" s="100">
        <f>'Quarterly data'!T298</f>
        <v>2.2204812500000006</v>
      </c>
      <c r="T234" s="100">
        <f>'Quarterly data'!U298</f>
        <v>2.2204812500000006</v>
      </c>
      <c r="U234" s="100">
        <f>'Quarterly data'!V298</f>
        <v>2.2204812500000006</v>
      </c>
      <c r="V234" s="100">
        <f>'Quarterly data'!W298</f>
        <v>1.5701500000000004</v>
      </c>
      <c r="W234" s="100">
        <f>'Quarterly data'!X298</f>
        <v>1.5701500000000004</v>
      </c>
      <c r="X234" s="100">
        <f>'Quarterly data'!Y298</f>
        <v>1.5701500000000004</v>
      </c>
      <c r="Y234" s="100">
        <f>'Quarterly data'!Z298</f>
        <v>1.5701500000000004</v>
      </c>
      <c r="Z234" s="100">
        <f>'Quarterly data'!AA298</f>
        <v>1.5226062499999999</v>
      </c>
      <c r="AA234" s="100">
        <f>'Quarterly data'!AB298</f>
        <v>1.5226062499999999</v>
      </c>
      <c r="AB234" s="100">
        <f>'Quarterly data'!AC298</f>
        <v>1.5226062499999999</v>
      </c>
      <c r="AC234" s="100">
        <f>'Quarterly data'!AD298</f>
        <v>1.5226062499999999</v>
      </c>
      <c r="AD234" s="100">
        <f>'Quarterly data'!AE298</f>
        <v>1.6131687500000003</v>
      </c>
      <c r="AE234" s="100">
        <f>'Quarterly data'!AF298</f>
        <v>1.6131687500000003</v>
      </c>
      <c r="AF234" s="100">
        <f>'Quarterly data'!AG298</f>
        <v>1.6131687500000003</v>
      </c>
      <c r="AG234" s="100">
        <f>'Quarterly data'!AH298</f>
        <v>1.6131687500000003</v>
      </c>
      <c r="AH234" s="100">
        <f>'Quarterly data'!AI298</f>
        <v>0.76850135193749991</v>
      </c>
      <c r="AI234" s="100">
        <f>'Quarterly data'!AJ298</f>
        <v>0.76850135193749991</v>
      </c>
      <c r="AJ234" s="100">
        <f>'Quarterly data'!AK298</f>
        <v>0.76850135193749991</v>
      </c>
      <c r="AK234" s="100">
        <f>'Quarterly data'!AL298</f>
        <v>0.76850135193749991</v>
      </c>
      <c r="AL234" s="100">
        <f>'Quarterly data'!AM298</f>
        <v>0.21437770387499977</v>
      </c>
      <c r="AM234" s="100">
        <f>'Quarterly data'!AN298</f>
        <v>0.21437770387499977</v>
      </c>
      <c r="AN234" s="100">
        <f>'Quarterly data'!AO298</f>
        <v>0.21437770387499977</v>
      </c>
      <c r="AO234" s="100">
        <f>'Quarterly data'!AP298</f>
        <v>0.21437770387499977</v>
      </c>
      <c r="AP234" s="100">
        <f>'Quarterly data'!AQ298</f>
        <v>0.84623885193749959</v>
      </c>
      <c r="AQ234" s="100">
        <f>'Quarterly data'!AR298</f>
        <v>0.84623885193749959</v>
      </c>
      <c r="AR234" s="100">
        <f>'Quarterly data'!AS298</f>
        <v>0.84623885193749959</v>
      </c>
      <c r="AS234" s="100">
        <f>'Quarterly data'!AT298</f>
        <v>0.84623885193749959</v>
      </c>
      <c r="AT234" s="100">
        <f>'Quarterly data'!AU298</f>
        <v>5.7038812499999993</v>
      </c>
      <c r="AU234" s="100">
        <f>'Quarterly data'!AV298</f>
        <v>5.7038812499999993</v>
      </c>
      <c r="AV234" s="100">
        <f>'Quarterly data'!AW298</f>
        <v>5.7038812499999993</v>
      </c>
      <c r="AW234" s="100">
        <f>'Quarterly data'!AX298</f>
        <v>5.7038812499999993</v>
      </c>
      <c r="AX234" s="100">
        <f>'Quarterly data'!AY298</f>
        <v>9.8557765118876937</v>
      </c>
      <c r="AY234" s="100">
        <f>'Quarterly data'!AZ298</f>
        <v>8.6900208202254685</v>
      </c>
      <c r="AZ234" s="100">
        <f>'Quarterly data'!BA298</f>
        <v>10.634736980159801</v>
      </c>
      <c r="BA234" s="100">
        <f>'Quarterly data'!BB298</f>
        <v>15.375683902759999</v>
      </c>
      <c r="BB234" s="100">
        <f>'Quarterly data'!BC298</f>
        <v>10.7629121351344</v>
      </c>
      <c r="BC234" s="100">
        <f>'Quarterly data'!BD298</f>
        <v>7.3291891216440002</v>
      </c>
      <c r="BD234" s="100">
        <f>'Quarterly data'!BE298</f>
        <v>9.6298824739322004</v>
      </c>
      <c r="BE234" s="100">
        <f>'Quarterly data'!BF298</f>
        <v>28.658830771476701</v>
      </c>
      <c r="BF234" s="100">
        <f>'Quarterly data'!BG298</f>
        <v>11.535757630000001</v>
      </c>
      <c r="BG234" s="100">
        <f>'Quarterly data'!BH298</f>
        <v>11.825778852000001</v>
      </c>
      <c r="BH234" s="100">
        <f>'Quarterly data'!BI298</f>
        <v>6.6532200820000007</v>
      </c>
      <c r="BI234" s="100">
        <f>'Quarterly data'!BJ298</f>
        <v>7.7374958509999994</v>
      </c>
      <c r="BJ234" s="100">
        <f>'Quarterly data'!BK298</f>
        <v>4.5487392174482197</v>
      </c>
      <c r="BK234" s="100">
        <f>'Quarterly data'!BL298</f>
        <v>6.5911137487962508</v>
      </c>
      <c r="BL234" s="100">
        <f>'Quarterly data'!BM298</f>
        <v>5.1190565599999989</v>
      </c>
      <c r="BM234" s="100">
        <f>'Quarterly data'!BN298</f>
        <v>12.7966616449571</v>
      </c>
      <c r="BN234" s="100">
        <f>'Quarterly data'!BO298</f>
        <v>17.975189401000002</v>
      </c>
      <c r="BO234" s="100">
        <f>'Quarterly data'!BP298</f>
        <v>32.197319577000002</v>
      </c>
      <c r="BP234" s="100">
        <f>'Quarterly data'!BQ298</f>
        <v>7.2409036472900015</v>
      </c>
      <c r="BQ234" s="100">
        <f>'Quarterly data'!BR298</f>
        <v>67.402050789159986</v>
      </c>
      <c r="BR234" s="100">
        <f>'Quarterly data'!BS298</f>
        <v>10.856274308749999</v>
      </c>
      <c r="BS234" s="100">
        <f>'Quarterly data'!BT298</f>
        <v>9.553028822089999</v>
      </c>
      <c r="BT234" s="100">
        <f>'Quarterly data'!BU298</f>
        <v>34.54</v>
      </c>
      <c r="BU234" s="100">
        <f>'Quarterly data'!BV298</f>
        <v>11.752031147504148</v>
      </c>
      <c r="BV234" s="100">
        <f>'Quarterly data'!BW298</f>
        <v>9.5482351832137091</v>
      </c>
      <c r="BW234" s="100">
        <f>'Quarterly data'!BX298</f>
        <v>32.654913323649382</v>
      </c>
      <c r="BX234" s="100">
        <f>'Quarterly data'!BY298</f>
        <v>13.273532712579339</v>
      </c>
      <c r="BY234" s="100">
        <f>'Quarterly data'!BZ298</f>
        <v>13.806268089118209</v>
      </c>
      <c r="BZ234" s="100">
        <f>'Quarterly data'!CA298</f>
        <v>14.168005035134602</v>
      </c>
      <c r="CA234" s="100">
        <f>'Quarterly data'!CB298</f>
        <v>63.909109535906225</v>
      </c>
      <c r="CB234" s="100">
        <f>'Quarterly data'!CC298</f>
        <v>20.775780488582612</v>
      </c>
      <c r="CC234" s="100">
        <f>'Quarterly data'!CD298</f>
        <v>82.67627122938157</v>
      </c>
      <c r="CD234" s="100">
        <f>'Quarterly data'!CE298</f>
        <v>20.080593870683707</v>
      </c>
      <c r="CE234" s="100">
        <f>'Quarterly data'!CF298</f>
        <v>64.653933217584296</v>
      </c>
      <c r="CF234" s="100">
        <f>'Quarterly data'!CG298</f>
        <v>58.607093980471433</v>
      </c>
      <c r="CG234" s="100">
        <f>'Quarterly data'!CH298</f>
        <v>107.90780487008519</v>
      </c>
      <c r="CH234" s="100">
        <f>'Quarterly data'!CI298</f>
        <v>38.776060746221859</v>
      </c>
      <c r="CI234" s="100">
        <f>'Quarterly data'!CJ298</f>
        <v>19.117168062910938</v>
      </c>
      <c r="CJ234" s="100">
        <f>'Quarterly data'!CK298</f>
        <v>45.533727643371364</v>
      </c>
      <c r="CK234" s="100">
        <f>'Quarterly data'!CL298</f>
        <v>171.27846973794169</v>
      </c>
      <c r="CL234" s="100">
        <f>'Quarterly data'!CM298</f>
        <v>29.783943041756483</v>
      </c>
      <c r="CM234" s="100">
        <f>'Quarterly data'!CN298</f>
        <v>76.392793968301717</v>
      </c>
      <c r="CN234" s="100">
        <f>'Quarterly data'!CO298</f>
        <v>64.765590652350724</v>
      </c>
      <c r="CO234" s="100">
        <f>'Quarterly data'!CP298</f>
        <v>144.1639814002888</v>
      </c>
      <c r="CP234" s="100">
        <f>'Quarterly data'!CQ298</f>
        <v>73.899380642222184</v>
      </c>
      <c r="CQ234" s="100">
        <f>'Quarterly data'!CR298</f>
        <v>73.200178182364766</v>
      </c>
      <c r="CR234" s="100">
        <f>'Quarterly data'!CS298</f>
        <v>21.75320046393524</v>
      </c>
      <c r="CS234" s="100">
        <f>'Quarterly data'!CT298</f>
        <v>237.01543128304172</v>
      </c>
      <c r="CT234" s="100">
        <f>'Quarterly data'!CU298</f>
        <v>48.933332043678931</v>
      </c>
      <c r="CU234" s="100">
        <f>'Quarterly data'!CV298</f>
        <v>140.61000285308756</v>
      </c>
      <c r="CV234" s="100">
        <f>'Quarterly data'!CW298</f>
        <v>70.730554984773192</v>
      </c>
      <c r="CW234" s="100">
        <f>'Quarterly data'!CX298</f>
        <v>362.12117083272352</v>
      </c>
      <c r="CX234" s="100">
        <f>'Quarterly data'!CY298</f>
        <v>98.572999087195171</v>
      </c>
      <c r="CY234" s="100">
        <f>'Quarterly data'!CZ298</f>
        <v>422.59496667340704</v>
      </c>
      <c r="CZ234" s="100">
        <f>'Quarterly data'!DA298</f>
        <v>255.41760637726622</v>
      </c>
      <c r="DA234" s="100">
        <f>'Quarterly data'!DB298</f>
        <v>195.97413370345052</v>
      </c>
      <c r="DB234" s="100">
        <f>'Quarterly data'!DC298</f>
        <v>0</v>
      </c>
      <c r="DC234" s="100">
        <f>'Quarterly data'!DD298</f>
        <v>0</v>
      </c>
      <c r="DD234" s="100">
        <f>'Quarterly data'!DE298</f>
        <v>0</v>
      </c>
      <c r="DE234" s="100">
        <f>'Quarterly data'!DF298</f>
        <v>0</v>
      </c>
      <c r="DF234" s="100">
        <f>'Quarterly data'!DG298</f>
        <v>0</v>
      </c>
      <c r="DG234" s="100">
        <f>'Quarterly data'!DH298</f>
        <v>0</v>
      </c>
      <c r="DH234" s="100">
        <f>'Quarterly data'!DI298</f>
        <v>0</v>
      </c>
      <c r="DI234" s="100">
        <f>'Quarterly data'!DJ298</f>
        <v>0</v>
      </c>
      <c r="DJ234" s="100">
        <f>'Quarterly data'!DK298</f>
        <v>0</v>
      </c>
      <c r="DK234" s="100">
        <f>'Quarterly data'!DL298</f>
        <v>0</v>
      </c>
      <c r="DL234" s="100">
        <f>'Quarterly data'!DM298</f>
        <v>0</v>
      </c>
      <c r="DM234" s="100">
        <f>'Quarterly data'!DN298</f>
        <v>0</v>
      </c>
      <c r="DN234" s="100">
        <f>'Quarterly data'!DO298</f>
        <v>0</v>
      </c>
    </row>
    <row r="235" spans="1:118" ht="15.6">
      <c r="A235" s="102" t="s">
        <v>46</v>
      </c>
      <c r="B235" s="100">
        <f>'Quarterly data'!C299</f>
        <v>0</v>
      </c>
      <c r="C235" s="100">
        <f>'Quarterly data'!D299</f>
        <v>0</v>
      </c>
      <c r="D235" s="100">
        <f>'Quarterly data'!E299</f>
        <v>0</v>
      </c>
      <c r="E235" s="100">
        <f>'Quarterly data'!F299</f>
        <v>0</v>
      </c>
      <c r="F235" s="100">
        <f>'Quarterly data'!G299</f>
        <v>0</v>
      </c>
      <c r="G235" s="100">
        <f>'Quarterly data'!H299</f>
        <v>0</v>
      </c>
      <c r="H235" s="100">
        <f>'Quarterly data'!I299</f>
        <v>0</v>
      </c>
      <c r="I235" s="100">
        <f>'Quarterly data'!J299</f>
        <v>0</v>
      </c>
      <c r="J235" s="100">
        <f>'Quarterly data'!K299</f>
        <v>0</v>
      </c>
      <c r="K235" s="100">
        <f>'Quarterly data'!L299</f>
        <v>0</v>
      </c>
      <c r="L235" s="100">
        <f>'Quarterly data'!M299</f>
        <v>0</v>
      </c>
      <c r="M235" s="100">
        <f>'Quarterly data'!N299</f>
        <v>0</v>
      </c>
      <c r="N235" s="100">
        <f>'Quarterly data'!O299</f>
        <v>0</v>
      </c>
      <c r="O235" s="100">
        <f>'Quarterly data'!P299</f>
        <v>0</v>
      </c>
      <c r="P235" s="100">
        <f>'Quarterly data'!Q299</f>
        <v>0</v>
      </c>
      <c r="Q235" s="100">
        <f>'Quarterly data'!R299</f>
        <v>0</v>
      </c>
      <c r="R235" s="100">
        <f>'Quarterly data'!S299</f>
        <v>7.1956184446249978</v>
      </c>
      <c r="S235" s="100">
        <f>'Quarterly data'!T299</f>
        <v>7.1956184446249978</v>
      </c>
      <c r="T235" s="100">
        <f>'Quarterly data'!U299</f>
        <v>7.1956184446249978</v>
      </c>
      <c r="U235" s="100">
        <f>'Quarterly data'!V299</f>
        <v>7.1956184446249978</v>
      </c>
      <c r="V235" s="100">
        <f>'Quarterly data'!W299</f>
        <v>5.5158355035624993</v>
      </c>
      <c r="W235" s="100">
        <f>'Quarterly data'!X299</f>
        <v>5.5158355035624993</v>
      </c>
      <c r="X235" s="100">
        <f>'Quarterly data'!Y299</f>
        <v>5.5158355035624993</v>
      </c>
      <c r="Y235" s="100">
        <f>'Quarterly data'!Z299</f>
        <v>5.5158355035624993</v>
      </c>
      <c r="Z235" s="100">
        <f>'Quarterly data'!AA299</f>
        <v>6.431368749999999</v>
      </c>
      <c r="AA235" s="100">
        <f>'Quarterly data'!AB299</f>
        <v>6.431368749999999</v>
      </c>
      <c r="AB235" s="100">
        <f>'Quarterly data'!AC299</f>
        <v>6.431368749999999</v>
      </c>
      <c r="AC235" s="100">
        <f>'Quarterly data'!AD299</f>
        <v>6.431368749999999</v>
      </c>
      <c r="AD235" s="100">
        <f>'Quarterly data'!AE299</f>
        <v>5.4869937499999999</v>
      </c>
      <c r="AE235" s="100">
        <f>'Quarterly data'!AF299</f>
        <v>5.4869937499999999</v>
      </c>
      <c r="AF235" s="100">
        <f>'Quarterly data'!AG299</f>
        <v>5.4869937499999999</v>
      </c>
      <c r="AG235" s="100">
        <f>'Quarterly data'!AH299</f>
        <v>5.4869937499999999</v>
      </c>
      <c r="AH235" s="100">
        <f>'Quarterly data'!AI299</f>
        <v>3.6876911480624992</v>
      </c>
      <c r="AI235" s="100">
        <f>'Quarterly data'!AJ299</f>
        <v>3.6876911480624992</v>
      </c>
      <c r="AJ235" s="100">
        <f>'Quarterly data'!AK299</f>
        <v>3.6876911480624992</v>
      </c>
      <c r="AK235" s="100">
        <f>'Quarterly data'!AL299</f>
        <v>3.6876911480624992</v>
      </c>
      <c r="AL235" s="100">
        <f>'Quarterly data'!AM299</f>
        <v>0.55716368194499788</v>
      </c>
      <c r="AM235" s="100">
        <f>'Quarterly data'!AN299</f>
        <v>0.55716368194499788</v>
      </c>
      <c r="AN235" s="100">
        <f>'Quarterly data'!AO299</f>
        <v>0.55716368194499788</v>
      </c>
      <c r="AO235" s="100">
        <f>'Quarterly data'!AP299</f>
        <v>0.55716368194499788</v>
      </c>
      <c r="AP235" s="100">
        <f>'Quarterly data'!AQ299</f>
        <v>-2.4259259488600011</v>
      </c>
      <c r="AQ235" s="100">
        <f>'Quarterly data'!AR299</f>
        <v>-2.4259259488600011</v>
      </c>
      <c r="AR235" s="100">
        <f>'Quarterly data'!AS299</f>
        <v>-2.4259259488600011</v>
      </c>
      <c r="AS235" s="100">
        <f>'Quarterly data'!AT299</f>
        <v>-2.4259259488600011</v>
      </c>
      <c r="AT235" s="100">
        <f>'Quarterly data'!AU299</f>
        <v>-2.0984922327424935</v>
      </c>
      <c r="AU235" s="100">
        <f>'Quarterly data'!AV299</f>
        <v>-2.0984922327424935</v>
      </c>
      <c r="AV235" s="100">
        <f>'Quarterly data'!AW299</f>
        <v>-2.0984922327424935</v>
      </c>
      <c r="AW235" s="100">
        <f>'Quarterly data'!AX299</f>
        <v>-2.0984922327424935</v>
      </c>
      <c r="AX235" s="100">
        <f>'Quarterly data'!AY299</f>
        <v>24.215317618768925</v>
      </c>
      <c r="AY235" s="100">
        <f>'Quarterly data'!AZ299</f>
        <v>-65.830439853473308</v>
      </c>
      <c r="AZ235" s="100">
        <f>'Quarterly data'!BA299</f>
        <v>34.019894593900112</v>
      </c>
      <c r="BA235" s="100">
        <f>'Quarterly data'!BB299</f>
        <v>2.0998984091600015</v>
      </c>
      <c r="BB235" s="100">
        <f>'Quarterly data'!BC299</f>
        <v>-29.309473738675077</v>
      </c>
      <c r="BC235" s="100">
        <f>'Quarterly data'!BD299</f>
        <v>-32.914010423332506</v>
      </c>
      <c r="BD235" s="100">
        <f>'Quarterly data'!BE299</f>
        <v>28.56905020343061</v>
      </c>
      <c r="BE235" s="100">
        <f>'Quarterly data'!BF299</f>
        <v>-25.714472982406903</v>
      </c>
      <c r="BF235" s="100">
        <f>'Quarterly data'!BG299</f>
        <v>44.632626063000004</v>
      </c>
      <c r="BG235" s="100">
        <f>'Quarterly data'!BH299</f>
        <v>-50.479765896999979</v>
      </c>
      <c r="BH235" s="100">
        <f>'Quarterly data'!BI299</f>
        <v>0.92798512600001359</v>
      </c>
      <c r="BI235" s="100">
        <f>'Quarterly data'!BJ299</f>
        <v>5.7467490250000264</v>
      </c>
      <c r="BJ235" s="100">
        <f>'Quarterly data'!BK299</f>
        <v>7.8244627391990251</v>
      </c>
      <c r="BK235" s="100">
        <f>'Quarterly data'!BL299</f>
        <v>-18.967033208262656</v>
      </c>
      <c r="BL235" s="100">
        <f>'Quarterly data'!BM299</f>
        <v>4.4209529056700205</v>
      </c>
      <c r="BM235" s="100">
        <f>'Quarterly data'!BN299</f>
        <v>-5.1792885876088164</v>
      </c>
      <c r="BN235" s="100">
        <f>'Quarterly data'!BO299</f>
        <v>42.616265853000002</v>
      </c>
      <c r="BO235" s="100">
        <f>'Quarterly data'!BP299</f>
        <v>22.153544151010017</v>
      </c>
      <c r="BP235" s="100">
        <f>'Quarterly data'!BQ299</f>
        <v>-82.188662058190047</v>
      </c>
      <c r="BQ235" s="100">
        <f>'Quarterly data'!BR299</f>
        <v>-91.46063240833999</v>
      </c>
      <c r="BR235" s="100">
        <f>'Quarterly data'!BS299</f>
        <v>73.340491948620013</v>
      </c>
      <c r="BS235" s="100">
        <f>'Quarterly data'!BT299</f>
        <v>71.93186702771429</v>
      </c>
      <c r="BT235" s="100">
        <f>'Quarterly data'!BU299</f>
        <v>-8.1809115881048839</v>
      </c>
      <c r="BU235" s="100">
        <f>'Quarterly data'!BV299</f>
        <v>-84.762898289518716</v>
      </c>
      <c r="BV235" s="100">
        <f>'Quarterly data'!BW299</f>
        <v>-9.7662191782339747</v>
      </c>
      <c r="BW235" s="100">
        <f>'Quarterly data'!BX299</f>
        <v>33.618236731823714</v>
      </c>
      <c r="BX235" s="100">
        <f>'Quarterly data'!BY299</f>
        <v>-75.227008693777663</v>
      </c>
      <c r="BY235" s="100">
        <f>'Quarterly data'!BZ299</f>
        <v>30.081666112004612</v>
      </c>
      <c r="BZ235" s="100">
        <f>'Quarterly data'!CA299</f>
        <v>53.004380304225954</v>
      </c>
      <c r="CA235" s="100">
        <f>'Quarterly data'!CB299</f>
        <v>91.739627408430067</v>
      </c>
      <c r="CB235" s="100">
        <f>'Quarterly data'!CC299</f>
        <v>40.394991534585117</v>
      </c>
      <c r="CC235" s="100">
        <f>'Quarterly data'!CD299</f>
        <v>-92.449248568689697</v>
      </c>
      <c r="CD235" s="100">
        <f>'Quarterly data'!CE299</f>
        <v>21.996128325858425</v>
      </c>
      <c r="CE235" s="100">
        <f>'Quarterly data'!CF299</f>
        <v>87.525110344083572</v>
      </c>
      <c r="CF235" s="100">
        <f>'Quarterly data'!CG299</f>
        <v>-26.376701963985234</v>
      </c>
      <c r="CG235" s="100">
        <f>'Quarterly data'!CH299</f>
        <v>-52.162748750127349</v>
      </c>
      <c r="CH235" s="100">
        <f>'Quarterly data'!CI299</f>
        <v>38.265267363484277</v>
      </c>
      <c r="CI235" s="100">
        <f>'Quarterly data'!CJ299</f>
        <v>56.466356091031159</v>
      </c>
      <c r="CJ235" s="100">
        <f>'Quarterly data'!CK299</f>
        <v>-47.20684145941182</v>
      </c>
      <c r="CK235" s="100">
        <f>'Quarterly data'!CL299</f>
        <v>-25.443226971919831</v>
      </c>
      <c r="CL235" s="100">
        <f>'Quarterly data'!CM299</f>
        <v>49.084066286545536</v>
      </c>
      <c r="CM235" s="100">
        <f>'Quarterly data'!CN299</f>
        <v>82.099057333833173</v>
      </c>
      <c r="CN235" s="100">
        <f>'Quarterly data'!CO299</f>
        <v>3.0262329244252655</v>
      </c>
      <c r="CO235" s="100">
        <f>'Quarterly data'!CP299</f>
        <v>-110.98117212971236</v>
      </c>
      <c r="CP235" s="100">
        <f>'Quarterly data'!CQ299</f>
        <v>75.642252217133105</v>
      </c>
      <c r="CQ235" s="100">
        <f>'Quarterly data'!CR299</f>
        <v>105.63112772682506</v>
      </c>
      <c r="CR235" s="100">
        <f>'Quarterly data'!CS299</f>
        <v>-11.428458779198849</v>
      </c>
      <c r="CS235" s="100">
        <f>'Quarterly data'!CT299</f>
        <v>-135.93559942391397</v>
      </c>
      <c r="CT235" s="100">
        <f>'Quarterly data'!CU299</f>
        <v>125.91324402779168</v>
      </c>
      <c r="CU235" s="100">
        <f>'Quarterly data'!CV299</f>
        <v>75.519520795636993</v>
      </c>
      <c r="CV235" s="100">
        <f>'Quarterly data'!CW299</f>
        <v>64.720874824395537</v>
      </c>
      <c r="CW235" s="100">
        <f>'Quarterly data'!CX299</f>
        <v>-134.89276920568304</v>
      </c>
      <c r="CX235" s="100">
        <f>'Quarterly data'!CY299</f>
        <v>112.61640936069513</v>
      </c>
      <c r="CY235" s="100">
        <f>'Quarterly data'!CZ299</f>
        <v>-144.01558889960873</v>
      </c>
      <c r="CZ235" s="100">
        <f>'Quarterly data'!DA299</f>
        <v>-41.51149503108563</v>
      </c>
      <c r="DA235" s="100">
        <f>'Quarterly data'!DB299</f>
        <v>69.250931133794253</v>
      </c>
      <c r="DB235" s="100">
        <f>'Quarterly data'!DC299</f>
        <v>0</v>
      </c>
      <c r="DC235" s="100">
        <f>'Quarterly data'!DD299</f>
        <v>0</v>
      </c>
      <c r="DD235" s="100">
        <f>'Quarterly data'!DE299</f>
        <v>0</v>
      </c>
      <c r="DE235" s="100">
        <f>'Quarterly data'!DF299</f>
        <v>0</v>
      </c>
      <c r="DF235" s="100">
        <f>'Quarterly data'!DG299</f>
        <v>0</v>
      </c>
      <c r="DG235" s="100">
        <f>'Quarterly data'!DH299</f>
        <v>0</v>
      </c>
      <c r="DH235" s="100">
        <f>'Quarterly data'!DI299</f>
        <v>0</v>
      </c>
      <c r="DI235" s="100">
        <f>'Quarterly data'!DJ299</f>
        <v>0</v>
      </c>
      <c r="DJ235" s="100">
        <f>'Quarterly data'!DK299</f>
        <v>0</v>
      </c>
      <c r="DK235" s="100">
        <f>'Quarterly data'!DL299</f>
        <v>0</v>
      </c>
      <c r="DL235" s="100">
        <f>'Quarterly data'!DM299</f>
        <v>0</v>
      </c>
      <c r="DM235" s="100">
        <f>'Quarterly data'!DN299</f>
        <v>0</v>
      </c>
      <c r="DN235" s="100">
        <f>'Quarterly data'!DO299</f>
        <v>0</v>
      </c>
    </row>
    <row r="236" spans="1:118" ht="15.6">
      <c r="A236" s="102" t="s">
        <v>631</v>
      </c>
      <c r="B236" s="100">
        <f>'Quarterly data'!C300</f>
        <v>0</v>
      </c>
      <c r="C236" s="100">
        <f>'Quarterly data'!D300</f>
        <v>0</v>
      </c>
      <c r="D236" s="100">
        <f>'Quarterly data'!E300</f>
        <v>0</v>
      </c>
      <c r="E236" s="100">
        <f>'Quarterly data'!F300</f>
        <v>0</v>
      </c>
      <c r="F236" s="100">
        <f>'Quarterly data'!G300</f>
        <v>0</v>
      </c>
      <c r="G236" s="100">
        <f>'Quarterly data'!H300</f>
        <v>0</v>
      </c>
      <c r="H236" s="100">
        <f>'Quarterly data'!I300</f>
        <v>0</v>
      </c>
      <c r="I236" s="100">
        <f>'Quarterly data'!J300</f>
        <v>0</v>
      </c>
      <c r="J236" s="100">
        <f>'Quarterly data'!K300</f>
        <v>0</v>
      </c>
      <c r="K236" s="100">
        <f>'Quarterly data'!L300</f>
        <v>0</v>
      </c>
      <c r="L236" s="100">
        <f>'Quarterly data'!M300</f>
        <v>0</v>
      </c>
      <c r="M236" s="100">
        <f>'Quarterly data'!N300</f>
        <v>0</v>
      </c>
      <c r="N236" s="100">
        <f>'Quarterly data'!O300</f>
        <v>0</v>
      </c>
      <c r="O236" s="100">
        <f>'Quarterly data'!P300</f>
        <v>0</v>
      </c>
      <c r="P236" s="100">
        <f>'Quarterly data'!Q300</f>
        <v>0</v>
      </c>
      <c r="Q236" s="100">
        <f>'Quarterly data'!R300</f>
        <v>0</v>
      </c>
      <c r="R236" s="100">
        <f>'Quarterly data'!S300</f>
        <v>-0.10275000000000006</v>
      </c>
      <c r="S236" s="100">
        <f>'Quarterly data'!T300</f>
        <v>-0.10275000000000006</v>
      </c>
      <c r="T236" s="100">
        <f>'Quarterly data'!U300</f>
        <v>-0.10275000000000006</v>
      </c>
      <c r="U236" s="100">
        <f>'Quarterly data'!V300</f>
        <v>-0.10275000000000006</v>
      </c>
      <c r="V236" s="100">
        <f>'Quarterly data'!W300</f>
        <v>-1.2867500000000001</v>
      </c>
      <c r="W236" s="100">
        <f>'Quarterly data'!X300</f>
        <v>-1.2867500000000001</v>
      </c>
      <c r="X236" s="100">
        <f>'Quarterly data'!Y300</f>
        <v>-1.2867500000000001</v>
      </c>
      <c r="Y236" s="100">
        <f>'Quarterly data'!Z300</f>
        <v>-1.2867500000000001</v>
      </c>
      <c r="Z236" s="100">
        <f>'Quarterly data'!AA300</f>
        <v>-2.3896937500000002</v>
      </c>
      <c r="AA236" s="100">
        <f>'Quarterly data'!AB300</f>
        <v>-2.3896937500000002</v>
      </c>
      <c r="AB236" s="100">
        <f>'Quarterly data'!AC300</f>
        <v>-2.3896937500000002</v>
      </c>
      <c r="AC236" s="100">
        <f>'Quarterly data'!AD300</f>
        <v>-2.3896937500000002</v>
      </c>
      <c r="AD236" s="100">
        <f>'Quarterly data'!AE300</f>
        <v>-1.6363874999999997</v>
      </c>
      <c r="AE236" s="100">
        <f>'Quarterly data'!AF300</f>
        <v>-1.6363874999999997</v>
      </c>
      <c r="AF236" s="100">
        <f>'Quarterly data'!AG300</f>
        <v>-1.6363874999999997</v>
      </c>
      <c r="AG236" s="100">
        <f>'Quarterly data'!AH300</f>
        <v>-1.6363874999999997</v>
      </c>
      <c r="AH236" s="100">
        <f>'Quarterly data'!AI300</f>
        <v>-2.1994437499999995</v>
      </c>
      <c r="AI236" s="100">
        <f>'Quarterly data'!AJ300</f>
        <v>-2.1994437499999995</v>
      </c>
      <c r="AJ236" s="100">
        <f>'Quarterly data'!AK300</f>
        <v>-2.1994437499999995</v>
      </c>
      <c r="AK236" s="100">
        <f>'Quarterly data'!AL300</f>
        <v>-2.1994437499999995</v>
      </c>
      <c r="AL236" s="100">
        <f>'Quarterly data'!AM300</f>
        <v>-6.9972499999999993</v>
      </c>
      <c r="AM236" s="100">
        <f>'Quarterly data'!AN300</f>
        <v>-6.9972499999999993</v>
      </c>
      <c r="AN236" s="100">
        <f>'Quarterly data'!AO300</f>
        <v>-6.9972499999999993</v>
      </c>
      <c r="AO236" s="100">
        <f>'Quarterly data'!AP300</f>
        <v>-6.9972499999999993</v>
      </c>
      <c r="AP236" s="100">
        <f>'Quarterly data'!AQ300</f>
        <v>-7.6272500000000001</v>
      </c>
      <c r="AQ236" s="100">
        <f>'Quarterly data'!AR300</f>
        <v>-7.6272500000000001</v>
      </c>
      <c r="AR236" s="100">
        <f>'Quarterly data'!AS300</f>
        <v>-7.6272500000000001</v>
      </c>
      <c r="AS236" s="100">
        <f>'Quarterly data'!AT300</f>
        <v>-7.6272500000000001</v>
      </c>
      <c r="AT236" s="100">
        <f>'Quarterly data'!AU300</f>
        <v>-3.5674999999999999</v>
      </c>
      <c r="AU236" s="100">
        <f>'Quarterly data'!AV300</f>
        <v>-3.5674999999999999</v>
      </c>
      <c r="AV236" s="100">
        <f>'Quarterly data'!AW300</f>
        <v>-3.5674999999999999</v>
      </c>
      <c r="AW236" s="100">
        <f>'Quarterly data'!AX300</f>
        <v>-3.5674999999999999</v>
      </c>
      <c r="AX236" s="100">
        <f>'Quarterly data'!AY300</f>
        <v>0</v>
      </c>
      <c r="AY236" s="100">
        <f>'Quarterly data'!AZ300</f>
        <v>0</v>
      </c>
      <c r="AZ236" s="100">
        <f>'Quarterly data'!BA300</f>
        <v>0</v>
      </c>
      <c r="BA236" s="100">
        <f>'Quarterly data'!BB300</f>
        <v>0</v>
      </c>
      <c r="BB236" s="100">
        <f>'Quarterly data'!BC300</f>
        <v>0</v>
      </c>
      <c r="BC236" s="100">
        <f>'Quarterly data'!BD300</f>
        <v>0</v>
      </c>
      <c r="BD236" s="100">
        <f>'Quarterly data'!BE300</f>
        <v>0</v>
      </c>
      <c r="BE236" s="100">
        <f>'Quarterly data'!BF300</f>
        <v>0</v>
      </c>
      <c r="BF236" s="100">
        <f>'Quarterly data'!BG300</f>
        <v>0</v>
      </c>
      <c r="BG236" s="100">
        <f>'Quarterly data'!BH300</f>
        <v>0</v>
      </c>
      <c r="BH236" s="100">
        <f>'Quarterly data'!BI300</f>
        <v>0</v>
      </c>
      <c r="BI236" s="100">
        <f>'Quarterly data'!BJ300</f>
        <v>0</v>
      </c>
      <c r="BJ236" s="100">
        <f>'Quarterly data'!BK300</f>
        <v>0</v>
      </c>
      <c r="BK236" s="100">
        <f>'Quarterly data'!BL300</f>
        <v>0</v>
      </c>
      <c r="BL236" s="100">
        <f>'Quarterly data'!BM300</f>
        <v>0</v>
      </c>
      <c r="BM236" s="100">
        <f>'Quarterly data'!BN300</f>
        <v>0</v>
      </c>
      <c r="BN236" s="100">
        <f>'Quarterly data'!BO300</f>
        <v>0</v>
      </c>
      <c r="BO236" s="100">
        <f>'Quarterly data'!BP300</f>
        <v>0</v>
      </c>
      <c r="BP236" s="100">
        <f>'Quarterly data'!BQ300</f>
        <v>0</v>
      </c>
      <c r="BQ236" s="100">
        <f>'Quarterly data'!BR300</f>
        <v>0</v>
      </c>
      <c r="BR236" s="100">
        <f>'Quarterly data'!BS300</f>
        <v>0</v>
      </c>
      <c r="BS236" s="100">
        <f>'Quarterly data'!BT300</f>
        <v>0</v>
      </c>
      <c r="BT236" s="100">
        <f>'Quarterly data'!BU300</f>
        <v>0</v>
      </c>
      <c r="BU236" s="100">
        <f>'Quarterly data'!BV300</f>
        <v>0</v>
      </c>
      <c r="BV236" s="100">
        <f>'Quarterly data'!BW300</f>
        <v>0</v>
      </c>
      <c r="BW236" s="100">
        <f>'Quarterly data'!BX300</f>
        <v>0</v>
      </c>
      <c r="BX236" s="100">
        <f>'Quarterly data'!BY300</f>
        <v>-52.17487922799998</v>
      </c>
      <c r="BY236" s="100">
        <f>'Quarterly data'!BZ300</f>
        <v>-1.1193994820000253</v>
      </c>
      <c r="BZ236" s="100">
        <f>'Quarterly data'!CA300</f>
        <v>58.858096482456887</v>
      </c>
      <c r="CA236" s="100">
        <f>'Quarterly data'!CB300</f>
        <v>72.933268646690721</v>
      </c>
      <c r="CB236" s="100">
        <f>'Quarterly data'!CC300</f>
        <v>54.579791451266914</v>
      </c>
      <c r="CC236" s="100">
        <f>'Quarterly data'!CD300</f>
        <v>-75.522601138598162</v>
      </c>
      <c r="CD236" s="100">
        <f>'Quarterly data'!CE300</f>
        <v>10.485438993036226</v>
      </c>
      <c r="CE236" s="100">
        <f>'Quarterly data'!CF300</f>
        <v>120.1643336824601</v>
      </c>
      <c r="CF236" s="100">
        <f>'Quarterly data'!CG300</f>
        <v>-42.528580225634933</v>
      </c>
      <c r="CG236" s="100">
        <f>'Quarterly data'!CH300</f>
        <v>-61.593162396096865</v>
      </c>
      <c r="CH236" s="100">
        <f>'Quarterly data'!CI300</f>
        <v>30.530439975240736</v>
      </c>
      <c r="CI236" s="100">
        <f>'Quarterly data'!CJ300</f>
        <v>43.393450764125973</v>
      </c>
      <c r="CJ236" s="100">
        <f>'Quarterly data'!CK300</f>
        <v>-71.595406006545915</v>
      </c>
      <c r="CK236" s="100">
        <f>'Quarterly data'!CL300</f>
        <v>-30.434693304082963</v>
      </c>
      <c r="CL236" s="100">
        <f>'Quarterly data'!CM300</f>
        <v>47.374908092083274</v>
      </c>
      <c r="CM236" s="100">
        <f>'Quarterly data'!CN300</f>
        <v>92.859668792514583</v>
      </c>
      <c r="CN236" s="100">
        <f>'Quarterly data'!CO300</f>
        <v>26.213547757278146</v>
      </c>
      <c r="CO236" s="100">
        <f>'Quarterly data'!CP300</f>
        <v>-105.73235110971238</v>
      </c>
      <c r="CP236" s="100">
        <f>'Quarterly data'!CQ300</f>
        <v>75.025171852133184</v>
      </c>
      <c r="CQ236" s="100">
        <f>'Quarterly data'!CR300</f>
        <v>63.822221280825062</v>
      </c>
      <c r="CR236" s="100">
        <f>'Quarterly data'!CS300</f>
        <v>-25.751250994198791</v>
      </c>
      <c r="CS236" s="100">
        <f>'Quarterly data'!CT300</f>
        <v>-164.70011850591402</v>
      </c>
      <c r="CT236" s="100">
        <f>'Quarterly data'!CU300</f>
        <v>112.97977782179169</v>
      </c>
      <c r="CU236" s="100">
        <f>'Quarterly data'!CV300</f>
        <v>71.037932427636974</v>
      </c>
      <c r="CV236" s="100">
        <f>'Quarterly data'!CW300</f>
        <v>-49.688814954104544</v>
      </c>
      <c r="CW236" s="100">
        <f>'Quarterly data'!CX300</f>
        <v>-81.942096306183117</v>
      </c>
      <c r="CX236" s="100">
        <f>'Quarterly data'!CY300</f>
        <v>115.15115528669509</v>
      </c>
      <c r="CY236" s="100">
        <f>'Quarterly data'!CZ300</f>
        <v>-109.78520199860873</v>
      </c>
      <c r="CZ236" s="100">
        <f>'Quarterly data'!DA300</f>
        <v>-206.93382561308556</v>
      </c>
      <c r="DA236" s="100">
        <f>'Quarterly data'!DB300</f>
        <v>-20.68753678220574</v>
      </c>
      <c r="DB236" s="100">
        <f>'Quarterly data'!DC300</f>
        <v>0</v>
      </c>
      <c r="DC236" s="100">
        <f>'Quarterly data'!DD300</f>
        <v>0</v>
      </c>
      <c r="DD236" s="100">
        <f>'Quarterly data'!DE300</f>
        <v>0</v>
      </c>
      <c r="DE236" s="100">
        <f>'Quarterly data'!DF300</f>
        <v>0</v>
      </c>
      <c r="DF236" s="100">
        <f>'Quarterly data'!DG300</f>
        <v>0</v>
      </c>
      <c r="DG236" s="100">
        <f>'Quarterly data'!DH300</f>
        <v>0</v>
      </c>
      <c r="DH236" s="100">
        <f>'Quarterly data'!DI300</f>
        <v>0</v>
      </c>
      <c r="DI236" s="100">
        <f>'Quarterly data'!DJ300</f>
        <v>0</v>
      </c>
      <c r="DJ236" s="100">
        <f>'Quarterly data'!DK300</f>
        <v>0</v>
      </c>
      <c r="DK236" s="100">
        <f>'Quarterly data'!DL300</f>
        <v>0</v>
      </c>
      <c r="DL236" s="100">
        <f>'Quarterly data'!DM300</f>
        <v>0</v>
      </c>
      <c r="DM236" s="100">
        <f>'Quarterly data'!DN300</f>
        <v>0</v>
      </c>
      <c r="DN236" s="100">
        <f>'Quarterly data'!DO300</f>
        <v>0</v>
      </c>
    </row>
    <row r="237" spans="1:118" ht="15.6">
      <c r="A237" s="102" t="s">
        <v>45</v>
      </c>
      <c r="B237" s="100">
        <f>'Quarterly data'!C301</f>
        <v>0</v>
      </c>
      <c r="C237" s="100">
        <f>'Quarterly data'!D301</f>
        <v>0</v>
      </c>
      <c r="D237" s="100">
        <f>'Quarterly data'!E301</f>
        <v>0</v>
      </c>
      <c r="E237" s="100">
        <f>'Quarterly data'!F301</f>
        <v>0</v>
      </c>
      <c r="F237" s="100">
        <f>'Quarterly data'!G301</f>
        <v>0</v>
      </c>
      <c r="G237" s="100">
        <f>'Quarterly data'!H301</f>
        <v>0</v>
      </c>
      <c r="H237" s="100">
        <f>'Quarterly data'!I301</f>
        <v>0</v>
      </c>
      <c r="I237" s="100">
        <f>'Quarterly data'!J301</f>
        <v>0</v>
      </c>
      <c r="J237" s="100">
        <f>'Quarterly data'!K301</f>
        <v>0</v>
      </c>
      <c r="K237" s="100">
        <f>'Quarterly data'!L301</f>
        <v>0</v>
      </c>
      <c r="L237" s="100">
        <f>'Quarterly data'!M301</f>
        <v>0</v>
      </c>
      <c r="M237" s="100">
        <f>'Quarterly data'!N301</f>
        <v>0</v>
      </c>
      <c r="N237" s="100">
        <f>'Quarterly data'!O301</f>
        <v>0</v>
      </c>
      <c r="O237" s="100">
        <f>'Quarterly data'!P301</f>
        <v>0</v>
      </c>
      <c r="P237" s="100">
        <f>'Quarterly data'!Q301</f>
        <v>0</v>
      </c>
      <c r="Q237" s="100">
        <f>'Quarterly data'!R301</f>
        <v>0</v>
      </c>
      <c r="R237" s="100">
        <f>'Quarterly data'!S301</f>
        <v>-1.7307250000000001</v>
      </c>
      <c r="S237" s="100">
        <f>'Quarterly data'!T301</f>
        <v>-1.7307250000000001</v>
      </c>
      <c r="T237" s="100">
        <f>'Quarterly data'!U301</f>
        <v>-1.7307250000000001</v>
      </c>
      <c r="U237" s="100">
        <f>'Quarterly data'!V301</f>
        <v>-1.7307250000000001</v>
      </c>
      <c r="V237" s="100">
        <f>'Quarterly data'!W301</f>
        <v>-0.98448124999999986</v>
      </c>
      <c r="W237" s="100">
        <f>'Quarterly data'!X301</f>
        <v>-0.98448124999999986</v>
      </c>
      <c r="X237" s="100">
        <f>'Quarterly data'!Y301</f>
        <v>-0.98448124999999986</v>
      </c>
      <c r="Y237" s="100">
        <f>'Quarterly data'!Z301</f>
        <v>-0.98448124999999986</v>
      </c>
      <c r="Z237" s="100">
        <f>'Quarterly data'!AA301</f>
        <v>6.1293749999999994E-2</v>
      </c>
      <c r="AA237" s="100">
        <f>'Quarterly data'!AB301</f>
        <v>6.1293749999999994E-2</v>
      </c>
      <c r="AB237" s="100">
        <f>'Quarterly data'!AC301</f>
        <v>6.1293749999999994E-2</v>
      </c>
      <c r="AC237" s="100">
        <f>'Quarterly data'!AD301</f>
        <v>6.1293749999999994E-2</v>
      </c>
      <c r="AD237" s="100">
        <f>'Quarterly data'!AE301</f>
        <v>0.22173937500000002</v>
      </c>
      <c r="AE237" s="100">
        <f>'Quarterly data'!AF301</f>
        <v>0.22173937500000002</v>
      </c>
      <c r="AF237" s="100">
        <f>'Quarterly data'!AG301</f>
        <v>0.22173937500000002</v>
      </c>
      <c r="AG237" s="100">
        <f>'Quarterly data'!AH301</f>
        <v>0.22173937500000002</v>
      </c>
      <c r="AH237" s="100">
        <f>'Quarterly data'!AI301</f>
        <v>0.46867250000000005</v>
      </c>
      <c r="AI237" s="100">
        <f>'Quarterly data'!AJ301</f>
        <v>0.46867250000000005</v>
      </c>
      <c r="AJ237" s="100">
        <f>'Quarterly data'!AK301</f>
        <v>0.46867250000000005</v>
      </c>
      <c r="AK237" s="100">
        <f>'Quarterly data'!AL301</f>
        <v>0.46867250000000005</v>
      </c>
      <c r="AL237" s="100">
        <f>'Quarterly data'!AM301</f>
        <v>0.24133312500000015</v>
      </c>
      <c r="AM237" s="100">
        <f>'Quarterly data'!AN301</f>
        <v>0.24133312500000015</v>
      </c>
      <c r="AN237" s="100">
        <f>'Quarterly data'!AO301</f>
        <v>0.24133312500000015</v>
      </c>
      <c r="AO237" s="100">
        <f>'Quarterly data'!AP301</f>
        <v>0.24133312500000015</v>
      </c>
      <c r="AP237" s="100">
        <f>'Quarterly data'!AQ301</f>
        <v>-1.0055937499999998</v>
      </c>
      <c r="AQ237" s="100">
        <f>'Quarterly data'!AR301</f>
        <v>-1.0055937499999998</v>
      </c>
      <c r="AR237" s="100">
        <f>'Quarterly data'!AS301</f>
        <v>-1.0055937499999998</v>
      </c>
      <c r="AS237" s="100">
        <f>'Quarterly data'!AT301</f>
        <v>-1.0055937499999998</v>
      </c>
      <c r="AT237" s="100">
        <f>'Quarterly data'!AU301</f>
        <v>0.29005625000000024</v>
      </c>
      <c r="AU237" s="100">
        <f>'Quarterly data'!AV301</f>
        <v>0.29005625000000024</v>
      </c>
      <c r="AV237" s="100">
        <f>'Quarterly data'!AW301</f>
        <v>0.29005625000000024</v>
      </c>
      <c r="AW237" s="100">
        <f>'Quarterly data'!AX301</f>
        <v>0.29005625000000024</v>
      </c>
      <c r="AX237" s="100">
        <f>'Quarterly data'!AY301</f>
        <v>5.2325300000000006</v>
      </c>
      <c r="AY237" s="100">
        <f>'Quarterly data'!AZ301</f>
        <v>-7.5663999999999998</v>
      </c>
      <c r="AZ237" s="100">
        <f>'Quarterly data'!BA301</f>
        <v>-5.4873399999999997</v>
      </c>
      <c r="BA237" s="100">
        <f>'Quarterly data'!BB301</f>
        <v>-4.4863799999999996</v>
      </c>
      <c r="BB237" s="100">
        <f>'Quarterly data'!BC301</f>
        <v>-6.8168299999999995</v>
      </c>
      <c r="BC237" s="100">
        <f>'Quarterly data'!BD301</f>
        <v>3.9406431620000006</v>
      </c>
      <c r="BD237" s="100">
        <f>'Quarterly data'!BE301</f>
        <v>-3.1806999999999999</v>
      </c>
      <c r="BE237" s="100">
        <f>'Quarterly data'!BF301</f>
        <v>-9.6381200000000007</v>
      </c>
      <c r="BF237" s="100">
        <f>'Quarterly data'!BG301</f>
        <v>-2.5</v>
      </c>
      <c r="BG237" s="100">
        <f>'Quarterly data'!BH301</f>
        <v>-6.7661200000000008</v>
      </c>
      <c r="BH237" s="100">
        <f>'Quarterly data'!BI301</f>
        <v>-4.5237400000000001</v>
      </c>
      <c r="BI237" s="100">
        <f>'Quarterly data'!BJ301</f>
        <v>-5.1647400000000001</v>
      </c>
      <c r="BJ237" s="100">
        <f>'Quarterly data'!BK301</f>
        <v>-7.56663</v>
      </c>
      <c r="BK237" s="100">
        <f>'Quarterly data'!BL301</f>
        <v>-2.7766799999999998</v>
      </c>
      <c r="BL237" s="100">
        <f>'Quarterly data'!BM301</f>
        <v>-1.21719</v>
      </c>
      <c r="BM237" s="100">
        <f>'Quarterly data'!BN301</f>
        <v>-2.4152300000000002</v>
      </c>
      <c r="BN237" s="100">
        <f>'Quarterly data'!BO301</f>
        <v>-10.54307</v>
      </c>
      <c r="BO237" s="100">
        <f>'Quarterly data'!BP301</f>
        <v>-5.4411100000000001</v>
      </c>
      <c r="BP237" s="100">
        <f>'Quarterly data'!BQ301</f>
        <v>-3.0570180000000002</v>
      </c>
      <c r="BQ237" s="100">
        <f>'Quarterly data'!BR301</f>
        <v>-1.370064685</v>
      </c>
      <c r="BR237" s="100">
        <f>'Quarterly data'!BS301</f>
        <v>-8.3370899999999999</v>
      </c>
      <c r="BS237" s="100">
        <f>'Quarterly data'!BT301</f>
        <v>-10.137690000000001</v>
      </c>
      <c r="BT237" s="100">
        <f>'Quarterly data'!BU301</f>
        <v>17.577100000000002</v>
      </c>
      <c r="BU237" s="100">
        <f>'Quarterly data'!BV301</f>
        <v>0</v>
      </c>
      <c r="BV237" s="100">
        <f>'Quarterly data'!BW301</f>
        <v>0</v>
      </c>
      <c r="BW237" s="100">
        <f>'Quarterly data'!BX301</f>
        <v>0</v>
      </c>
      <c r="BX237" s="100">
        <f>'Quarterly data'!BY301</f>
        <v>-14.726132758000031</v>
      </c>
      <c r="BY237" s="100">
        <f>'Quarterly data'!BZ301</f>
        <v>-21.796214684999999</v>
      </c>
      <c r="BZ237" s="100">
        <f>'Quarterly data'!CA301</f>
        <v>1.2588555680000031</v>
      </c>
      <c r="CA237" s="100">
        <f>'Quarterly data'!CB301</f>
        <v>4.4860233849999993</v>
      </c>
      <c r="CB237" s="100">
        <f>'Quarterly data'!CC301</f>
        <v>6.5550769017974444</v>
      </c>
      <c r="CC237" s="100">
        <f>'Quarterly data'!CD301</f>
        <v>9.3100810878449174</v>
      </c>
      <c r="CD237" s="100">
        <f>'Quarterly data'!CE301</f>
        <v>4.670892058217972</v>
      </c>
      <c r="CE237" s="100">
        <f>'Quarterly data'!CF301</f>
        <v>5.998733984945698</v>
      </c>
      <c r="CF237" s="100">
        <f>'Quarterly data'!CG301</f>
        <v>-1.7321123567480057E-2</v>
      </c>
      <c r="CG237" s="100">
        <f>'Quarterly data'!CH301</f>
        <v>7.3787045901629345</v>
      </c>
      <c r="CH237" s="100">
        <f>'Quarterly data'!CI301</f>
        <v>14.196753879999985</v>
      </c>
      <c r="CI237" s="100">
        <f>'Quarterly data'!CJ301</f>
        <v>26.159222052894993</v>
      </c>
      <c r="CJ237" s="100">
        <f>'Quarterly data'!CK301</f>
        <v>29.4285592491341</v>
      </c>
      <c r="CK237" s="100">
        <f>'Quarterly data'!CL301</f>
        <v>10.092127010163136</v>
      </c>
      <c r="CL237" s="100">
        <f>'Quarterly data'!CM301</f>
        <v>7.0250792614622597</v>
      </c>
      <c r="CM237" s="100">
        <f>'Quarterly data'!CN301</f>
        <v>-5.3559257306814025</v>
      </c>
      <c r="CN237" s="100">
        <f>'Quarterly data'!CO301</f>
        <v>-22.686665576852882</v>
      </c>
      <c r="CO237" s="100">
        <f>'Quarterly data'!CP301</f>
        <v>-1.9351619319999891</v>
      </c>
      <c r="CP237" s="100">
        <f>'Quarterly data'!CQ301</f>
        <v>5.5559222999999136</v>
      </c>
      <c r="CQ237" s="100">
        <f>'Quarterly data'!CR301</f>
        <v>43.553584262000008</v>
      </c>
      <c r="CR237" s="100">
        <f>'Quarterly data'!CS301</f>
        <v>12.907555432999942</v>
      </c>
      <c r="CS237" s="100">
        <f>'Quarterly data'!CT301</f>
        <v>33.193199882000044</v>
      </c>
      <c r="CT237" s="100">
        <f>'Quarterly data'!CU301</f>
        <v>14.326599999999985</v>
      </c>
      <c r="CU237" s="100">
        <f>'Quarterly data'!CV301</f>
        <v>6.4793197760000165</v>
      </c>
      <c r="CV237" s="100">
        <f>'Quarterly data'!CW301</f>
        <v>114.40968977850008</v>
      </c>
      <c r="CW237" s="100">
        <f>'Quarterly data'!CX301</f>
        <v>-52.950672899499921</v>
      </c>
      <c r="CX237" s="100">
        <f>'Quarterly data'!CY301</f>
        <v>-2.5347459259999567</v>
      </c>
      <c r="CY237" s="100">
        <f>'Quarterly data'!CZ301</f>
        <v>-34.230386901000003</v>
      </c>
      <c r="CZ237" s="100">
        <f>'Quarterly data'!DA301</f>
        <v>165.42233058199992</v>
      </c>
      <c r="DA237" s="100">
        <f>'Quarterly data'!DB301</f>
        <v>89.938467916000008</v>
      </c>
      <c r="DB237" s="100">
        <f>'Quarterly data'!DC301</f>
        <v>0</v>
      </c>
      <c r="DC237" s="100">
        <f>'Quarterly data'!DD301</f>
        <v>0</v>
      </c>
      <c r="DD237" s="100">
        <f>'Quarterly data'!DE301</f>
        <v>0</v>
      </c>
      <c r="DE237" s="100">
        <f>'Quarterly data'!DF301</f>
        <v>0</v>
      </c>
      <c r="DF237" s="100">
        <f>'Quarterly data'!DG301</f>
        <v>0</v>
      </c>
      <c r="DG237" s="100">
        <f>'Quarterly data'!DH301</f>
        <v>0</v>
      </c>
      <c r="DH237" s="100">
        <f>'Quarterly data'!DI301</f>
        <v>0</v>
      </c>
      <c r="DI237" s="100">
        <f>'Quarterly data'!DJ301</f>
        <v>0</v>
      </c>
      <c r="DJ237" s="100">
        <f>'Quarterly data'!DK301</f>
        <v>0</v>
      </c>
      <c r="DK237" s="100">
        <f>'Quarterly data'!DL301</f>
        <v>0</v>
      </c>
      <c r="DL237" s="100">
        <f>'Quarterly data'!DM301</f>
        <v>0</v>
      </c>
      <c r="DM237" s="100">
        <f>'Quarterly data'!DN301</f>
        <v>0</v>
      </c>
      <c r="DN237" s="100">
        <f>'Quarterly data'!DO301</f>
        <v>0</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6">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6">
      <c r="A241" s="352" t="s">
        <v>870</v>
      </c>
      <c r="B241" s="349">
        <f>'Quarterly data'!C306</f>
        <v>0</v>
      </c>
      <c r="C241" s="349">
        <f>'Quarterly data'!D306</f>
        <v>0</v>
      </c>
      <c r="D241" s="349">
        <f>'Quarterly data'!E306</f>
        <v>0</v>
      </c>
      <c r="E241" s="349">
        <f>'Quarterly data'!F306</f>
        <v>0</v>
      </c>
      <c r="F241" s="349">
        <f>'Quarterly data'!G306</f>
        <v>0</v>
      </c>
      <c r="G241" s="349">
        <f>'Quarterly data'!H306</f>
        <v>0</v>
      </c>
      <c r="H241" s="349">
        <f>'Quarterly data'!I306</f>
        <v>0</v>
      </c>
      <c r="I241" s="349">
        <f>'Quarterly data'!J306</f>
        <v>0</v>
      </c>
      <c r="J241" s="349">
        <f>'Quarterly data'!K306</f>
        <v>0</v>
      </c>
      <c r="K241" s="349">
        <f>'Quarterly data'!L306</f>
        <v>0</v>
      </c>
      <c r="L241" s="349">
        <f>'Quarterly data'!M306</f>
        <v>0</v>
      </c>
      <c r="M241" s="349">
        <f>'Quarterly data'!N306</f>
        <v>0</v>
      </c>
      <c r="N241" s="349">
        <f>'Quarterly data'!O306</f>
        <v>0</v>
      </c>
      <c r="O241" s="349">
        <f>'Quarterly data'!P306</f>
        <v>0</v>
      </c>
      <c r="P241" s="349">
        <f>'Quarterly data'!Q306</f>
        <v>0</v>
      </c>
      <c r="Q241" s="349">
        <f>'Quarterly data'!R306</f>
        <v>0</v>
      </c>
      <c r="R241" s="349">
        <f>'Quarterly data'!S306</f>
        <v>0</v>
      </c>
      <c r="S241" s="349">
        <f>'Quarterly data'!T306</f>
        <v>0</v>
      </c>
      <c r="T241" s="349">
        <f>'Quarterly data'!U306</f>
        <v>0</v>
      </c>
      <c r="U241" s="349">
        <f>'Quarterly data'!V306</f>
        <v>0</v>
      </c>
      <c r="V241" s="349">
        <f>'Quarterly data'!W306</f>
        <v>0</v>
      </c>
      <c r="W241" s="349">
        <f>'Quarterly data'!X306</f>
        <v>0</v>
      </c>
      <c r="X241" s="349">
        <f>'Quarterly data'!Y306</f>
        <v>0</v>
      </c>
      <c r="Y241" s="349">
        <f>'Quarterly data'!Z306</f>
        <v>0</v>
      </c>
      <c r="Z241" s="349">
        <f>'Quarterly data'!AA306</f>
        <v>0</v>
      </c>
      <c r="AA241" s="349">
        <f>'Quarterly data'!AB306</f>
        <v>0</v>
      </c>
      <c r="AB241" s="349">
        <f>'Quarterly data'!AC306</f>
        <v>0</v>
      </c>
      <c r="AC241" s="349">
        <f>'Quarterly data'!AD306</f>
        <v>0</v>
      </c>
      <c r="AD241" s="349" t="e">
        <f>'Quarterly data'!AE306</f>
        <v>#DIV/0!</v>
      </c>
      <c r="AE241" s="349" t="e">
        <f>'Quarterly data'!AF306</f>
        <v>#DIV/0!</v>
      </c>
      <c r="AF241" s="349" t="e">
        <f>'Quarterly data'!AG306</f>
        <v>#DIV/0!</v>
      </c>
      <c r="AG241" s="349" t="e">
        <f>'Quarterly data'!AH306</f>
        <v>#DIV/0!</v>
      </c>
      <c r="AH241" s="349" t="e">
        <f>'Quarterly data'!AI306</f>
        <v>#DIV/0!</v>
      </c>
      <c r="AI241" s="349" t="e">
        <f>'Quarterly data'!AJ306</f>
        <v>#DIV/0!</v>
      </c>
      <c r="AJ241" s="349" t="e">
        <f>'Quarterly data'!AK306</f>
        <v>#DIV/0!</v>
      </c>
      <c r="AK241" s="349" t="e">
        <f>'Quarterly data'!AL306</f>
        <v>#DIV/0!</v>
      </c>
      <c r="AL241" s="349" t="e">
        <f>'Quarterly data'!AM306</f>
        <v>#DIV/0!</v>
      </c>
      <c r="AM241" s="349" t="e">
        <f>'Quarterly data'!AN306</f>
        <v>#DIV/0!</v>
      </c>
      <c r="AN241" s="349" t="e">
        <f>'Quarterly data'!AO306</f>
        <v>#DIV/0!</v>
      </c>
      <c r="AO241" s="349" t="e">
        <f>'Quarterly data'!AP306</f>
        <v>#DIV/0!</v>
      </c>
      <c r="AP241" s="349">
        <f>'Quarterly data'!AQ306</f>
        <v>0</v>
      </c>
      <c r="AQ241" s="349">
        <f>'Quarterly data'!AR306</f>
        <v>0</v>
      </c>
      <c r="AR241" s="349">
        <f>'Quarterly data'!AS306</f>
        <v>6</v>
      </c>
      <c r="AS241" s="349">
        <f>'Quarterly data'!AT306</f>
        <v>9</v>
      </c>
      <c r="AT241" s="349">
        <f>'Quarterly data'!AU306</f>
        <v>9</v>
      </c>
      <c r="AU241" s="349">
        <f>'Quarterly data'!AV306</f>
        <v>9</v>
      </c>
      <c r="AV241" s="349">
        <f>'Quarterly data'!AW306</f>
        <v>9</v>
      </c>
      <c r="AW241" s="349">
        <f>'Quarterly data'!AX306</f>
        <v>9</v>
      </c>
      <c r="AX241" s="349">
        <f>'Quarterly data'!AY306</f>
        <v>9</v>
      </c>
      <c r="AY241" s="349">
        <f>'Quarterly data'!AZ306</f>
        <v>9</v>
      </c>
      <c r="AZ241" s="349">
        <f>'Quarterly data'!BA306</f>
        <v>9</v>
      </c>
      <c r="BA241" s="349">
        <f>'Quarterly data'!BB306</f>
        <v>9</v>
      </c>
      <c r="BB241" s="349">
        <f>'Quarterly data'!BC306</f>
        <v>9</v>
      </c>
      <c r="BC241" s="349">
        <f>'Quarterly data'!BD306</f>
        <v>9</v>
      </c>
      <c r="BD241" s="349">
        <f>'Quarterly data'!BE306</f>
        <v>8.3333333333333339</v>
      </c>
      <c r="BE241" s="349">
        <f>'Quarterly data'!BF306</f>
        <v>8</v>
      </c>
      <c r="BF241" s="349">
        <f>'Quarterly data'!BG306</f>
        <v>9</v>
      </c>
      <c r="BG241" s="349">
        <f>'Quarterly data'!BH306</f>
        <v>9</v>
      </c>
      <c r="BH241" s="349">
        <f>'Quarterly data'!BI306</f>
        <v>9</v>
      </c>
      <c r="BI241" s="349">
        <f>'Quarterly data'!BJ306</f>
        <v>8.5</v>
      </c>
      <c r="BJ241" s="349">
        <f>'Quarterly data'!BK306</f>
        <v>7.333333333333333</v>
      </c>
      <c r="BK241" s="349">
        <f>'Quarterly data'!BL306</f>
        <v>7</v>
      </c>
      <c r="BL241" s="349">
        <f>'Quarterly data'!BM306</f>
        <v>7</v>
      </c>
      <c r="BM241" s="349">
        <f>'Quarterly data'!BN306</f>
        <v>6.333333333333333</v>
      </c>
      <c r="BN241" s="349">
        <f>'Quarterly data'!BO306</f>
        <v>6</v>
      </c>
      <c r="BO241" s="349">
        <f>'Quarterly data'!BP306</f>
        <v>6</v>
      </c>
      <c r="BP241" s="349">
        <f>'Quarterly data'!BQ306</f>
        <v>6</v>
      </c>
      <c r="BQ241" s="349">
        <f>'Quarterly data'!BR306</f>
        <v>6.833333333333333</v>
      </c>
      <c r="BR241" s="349">
        <f>'Quarterly data'!BS306</f>
        <v>7</v>
      </c>
      <c r="BS241" s="349">
        <f>'Quarterly data'!BT306</f>
        <v>7.333333333333333</v>
      </c>
      <c r="BT241" s="349">
        <f>'Quarterly data'!BU306</f>
        <v>7.5</v>
      </c>
      <c r="BU241" s="349">
        <f>'Quarterly data'!BV306</f>
        <v>7.5</v>
      </c>
      <c r="BV241" s="349">
        <f>'Quarterly data'!BW306</f>
        <v>7.5</v>
      </c>
      <c r="BW241" s="349">
        <f>'Quarterly data'!BX306</f>
        <v>7.333333333333333</v>
      </c>
      <c r="BX241" s="349">
        <f>'Quarterly data'!BY306</f>
        <v>7</v>
      </c>
      <c r="BY241" s="349">
        <f>'Quarterly data'!BZ306</f>
        <v>7</v>
      </c>
      <c r="BZ241" s="349">
        <f>'Quarterly data'!CA306</f>
        <v>7</v>
      </c>
      <c r="CA241" s="349">
        <f>'Quarterly data'!CB306</f>
        <v>6.833333333333333</v>
      </c>
      <c r="CB241" s="349">
        <f>'Quarterly data'!CC306</f>
        <v>6.5</v>
      </c>
      <c r="CC241" s="349">
        <f>'Quarterly data'!CD306</f>
        <v>6.5</v>
      </c>
      <c r="CD241" s="349">
        <f>'Quarterly data'!CE306</f>
        <v>6.5</v>
      </c>
      <c r="CE241" s="349">
        <f>'Quarterly data'!CF306</f>
        <v>6.5</v>
      </c>
      <c r="CF241" s="349">
        <f>'Quarterly data'!CG306</f>
        <v>6.5</v>
      </c>
      <c r="CG241" s="349">
        <f>'Quarterly data'!CH306</f>
        <v>6.5</v>
      </c>
      <c r="CH241" s="349">
        <f>'Quarterly data'!CI306</f>
        <v>6.5</v>
      </c>
      <c r="CI241" s="349">
        <f>'Quarterly data'!CJ306</f>
        <v>6.5</v>
      </c>
      <c r="CJ241" s="349">
        <f>'Quarterly data'!CK306</f>
        <v>6.5</v>
      </c>
      <c r="CK241" s="349">
        <f>'Quarterly data'!CL306</f>
        <v>6.416666666666667</v>
      </c>
      <c r="CL241" s="349">
        <f>'Quarterly data'!CM306</f>
        <v>6.25</v>
      </c>
      <c r="CM241" s="349">
        <f>'Quarterly data'!CN306</f>
        <v>6.166666666666667</v>
      </c>
      <c r="CN241" s="349">
        <f>'Quarterly data'!CO306</f>
        <v>6</v>
      </c>
      <c r="CO241" s="349">
        <f>'Quarterly data'!CP306</f>
        <v>5.833333333333333</v>
      </c>
      <c r="CP241" s="349">
        <f>'Quarterly data'!CQ306</f>
        <v>5.5</v>
      </c>
      <c r="CQ241" s="349">
        <f>'Quarterly data'!CR306</f>
        <v>5.5</v>
      </c>
      <c r="CR241" s="349">
        <f>'Quarterly data'!CS306</f>
        <v>5.5</v>
      </c>
      <c r="CS241" s="349">
        <f>'Quarterly data'!CT306</f>
        <v>5.5</v>
      </c>
      <c r="CT241" s="349">
        <f>'Quarterly data'!CU306</f>
        <v>5.5</v>
      </c>
      <c r="CU241" s="349">
        <f>'Quarterly data'!CV306</f>
        <v>5.166666666666667</v>
      </c>
      <c r="CV241" s="349">
        <f>'Quarterly data'!CW306</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data'!C314</f>
        <v>0</v>
      </c>
      <c r="C242" s="349">
        <f>'Quarterly data'!D314</f>
        <v>0</v>
      </c>
      <c r="D242" s="349">
        <f>'Quarterly data'!E314</f>
        <v>0</v>
      </c>
      <c r="E242" s="349">
        <f>'Quarterly data'!F314</f>
        <v>0</v>
      </c>
      <c r="F242" s="349">
        <f>'Quarterly data'!G314</f>
        <v>0</v>
      </c>
      <c r="G242" s="349">
        <f>'Quarterly data'!H314</f>
        <v>0</v>
      </c>
      <c r="H242" s="349">
        <f>'Quarterly data'!I314</f>
        <v>0</v>
      </c>
      <c r="I242" s="349">
        <f>'Quarterly data'!J314</f>
        <v>0</v>
      </c>
      <c r="J242" s="349">
        <f>'Quarterly data'!K314</f>
        <v>9</v>
      </c>
      <c r="K242" s="349">
        <f>'Quarterly data'!L314</f>
        <v>9</v>
      </c>
      <c r="L242" s="349">
        <f>'Quarterly data'!M314</f>
        <v>9</v>
      </c>
      <c r="M242" s="349">
        <f>'Quarterly data'!N314</f>
        <v>8.6666666666666661</v>
      </c>
      <c r="N242" s="349">
        <f>'Quarterly data'!O314</f>
        <v>8</v>
      </c>
      <c r="O242" s="349">
        <f>'Quarterly data'!P314</f>
        <v>8</v>
      </c>
      <c r="P242" s="349">
        <f>'Quarterly data'!Q314</f>
        <v>8.2999999999999989</v>
      </c>
      <c r="Q242" s="349">
        <f>'Quarterly data'!R314</f>
        <v>8.1</v>
      </c>
      <c r="R242" s="349">
        <f>'Quarterly data'!S314</f>
        <v>8</v>
      </c>
      <c r="S242" s="349">
        <f>'Quarterly data'!T314</f>
        <v>8.1999999999999993</v>
      </c>
      <c r="T242" s="349">
        <f>'Quarterly data'!U314</f>
        <v>9.1666666666666661</v>
      </c>
      <c r="U242" s="349">
        <f>'Quarterly data'!V314</f>
        <v>8.6333333333333329</v>
      </c>
      <c r="V242" s="349">
        <f>'Quarterly data'!W314</f>
        <v>8.9833333333333343</v>
      </c>
      <c r="W242" s="349">
        <f>'Quarterly data'!X314</f>
        <v>8.5749999999999993</v>
      </c>
      <c r="X242" s="349">
        <f>'Quarterly data'!Y314</f>
        <v>9.3000000000000007</v>
      </c>
      <c r="Y242" s="349">
        <f>'Quarterly data'!Z314</f>
        <v>8.9966666666666679</v>
      </c>
      <c r="Z242" s="349">
        <f>'Quarterly data'!AA314</f>
        <v>9.5833333333333339</v>
      </c>
      <c r="AA242" s="349">
        <f>'Quarterly data'!AB314</f>
        <v>10.326666666666666</v>
      </c>
      <c r="AB242" s="349">
        <f>'Quarterly data'!AC314</f>
        <v>9.9233333333333338</v>
      </c>
      <c r="AC242" s="349">
        <f>'Quarterly data'!AD314</f>
        <v>11.316666666666668</v>
      </c>
      <c r="AD242" s="349">
        <f>'Quarterly data'!AE314</f>
        <v>10.553333333333333</v>
      </c>
      <c r="AE242" s="349">
        <f>'Quarterly data'!AF314</f>
        <v>9.89</v>
      </c>
      <c r="AF242" s="349">
        <f>'Quarterly data'!AG314</f>
        <v>10.220000000000001</v>
      </c>
      <c r="AG242" s="349">
        <f>'Quarterly data'!AH314</f>
        <v>9.7099999999999991</v>
      </c>
      <c r="AH242" s="349">
        <f>'Quarterly data'!AI314</f>
        <v>9.43</v>
      </c>
      <c r="AI242" s="349">
        <f>'Quarterly data'!AJ314</f>
        <v>9.7733333333333334</v>
      </c>
      <c r="AJ242" s="349">
        <f>'Quarterly data'!AK314</f>
        <v>10.336666666666668</v>
      </c>
      <c r="AK242" s="349">
        <f>'Quarterly data'!AL314</f>
        <v>10.986666666666666</v>
      </c>
      <c r="AL242" s="349">
        <f>'Quarterly data'!AM314</f>
        <v>10.86</v>
      </c>
      <c r="AM242" s="349">
        <f>'Quarterly data'!AN314</f>
        <v>10.87</v>
      </c>
      <c r="AN242" s="349">
        <f>'Quarterly data'!AO314</f>
        <v>11.103333333333333</v>
      </c>
      <c r="AO242" s="349">
        <f>'Quarterly data'!AP314</f>
        <v>11.25</v>
      </c>
      <c r="AP242" s="349">
        <f>'Quarterly data'!AQ314</f>
        <v>6.4466666666666663</v>
      </c>
      <c r="AQ242" s="349">
        <f>'Quarterly data'!AR314</f>
        <v>7.72</v>
      </c>
      <c r="AR242" s="349">
        <f>'Quarterly data'!AS314</f>
        <v>9.5233333333333334</v>
      </c>
      <c r="AS242" s="349">
        <f>'Quarterly data'!AT314</f>
        <v>9.4466666666666672</v>
      </c>
      <c r="AT242" s="349">
        <f>'Quarterly data'!AU314</f>
        <v>9.1733333333333338</v>
      </c>
      <c r="AU242" s="349">
        <f>'Quarterly data'!AV314</f>
        <v>8.43</v>
      </c>
      <c r="AV242" s="349">
        <f>'Quarterly data'!AW314</f>
        <v>8</v>
      </c>
      <c r="AW242" s="349">
        <f>'Quarterly data'!AX314</f>
        <v>7.43</v>
      </c>
      <c r="AX242" s="349">
        <f>'Quarterly data'!AY314</f>
        <v>7.93</v>
      </c>
      <c r="AY242" s="349">
        <f>'Quarterly data'!AZ314</f>
        <v>7.43</v>
      </c>
      <c r="AZ242" s="349">
        <f>'Quarterly data'!BA314</f>
        <v>6.086666666666666</v>
      </c>
      <c r="BA242" s="349">
        <f>'Quarterly data'!BB314</f>
        <v>7.4033333333333333</v>
      </c>
      <c r="BB242" s="349">
        <f>'Quarterly data'!BC314</f>
        <v>7.663333333333334</v>
      </c>
      <c r="BC242" s="349">
        <f>'Quarterly data'!BD314</f>
        <v>6.4333333333333336</v>
      </c>
      <c r="BD242" s="349">
        <f>'Quarterly data'!BE314</f>
        <v>7.0333333333333323</v>
      </c>
      <c r="BE242" s="349">
        <f>'Quarterly data'!BF314</f>
        <v>7.413333333333334</v>
      </c>
      <c r="BF242" s="349">
        <f>'Quarterly data'!BG314</f>
        <v>9.3033333333333328</v>
      </c>
      <c r="BG242" s="349">
        <f>'Quarterly data'!BH314</f>
        <v>8.5499999999999989</v>
      </c>
      <c r="BH242" s="349">
        <f>'Quarterly data'!BI314</f>
        <v>9.2866666666666671</v>
      </c>
      <c r="BI242" s="349">
        <f>'Quarterly data'!BJ314</f>
        <v>8.0933333333333337</v>
      </c>
      <c r="BJ242" s="349">
        <f>'Quarterly data'!BK314</f>
        <v>7.0533333333333337</v>
      </c>
      <c r="BK242" s="349">
        <f>'Quarterly data'!BL314</f>
        <v>6.336666666666666</v>
      </c>
      <c r="BL242" s="349">
        <f>'Quarterly data'!BM314</f>
        <v>7.0566666666666658</v>
      </c>
      <c r="BM242" s="349">
        <f>'Quarterly data'!BN314</f>
        <v>7.1066666666666665</v>
      </c>
      <c r="BN242" s="349">
        <f>'Quarterly data'!BO314</f>
        <v>6.7299999999999995</v>
      </c>
      <c r="BO242" s="349">
        <f>'Quarterly data'!BP314</f>
        <v>6.9266666666666667</v>
      </c>
      <c r="BP242" s="349">
        <f>'Quarterly data'!BQ314</f>
        <v>6.9233333333333329</v>
      </c>
      <c r="BQ242" s="349">
        <f>'Quarterly data'!BR314</f>
        <v>7.6400000000000006</v>
      </c>
      <c r="BR242" s="349">
        <f>'Quarterly data'!BS314</f>
        <v>7.2525089605734765</v>
      </c>
      <c r="BS242" s="349">
        <f>'Quarterly data'!BT314</f>
        <v>8.5156666666666663</v>
      </c>
      <c r="BT242" s="349">
        <f>'Quarterly data'!BU314</f>
        <v>9.8075499198878848</v>
      </c>
      <c r="BU242" s="349">
        <f>'Quarterly data'!BV314</f>
        <v>11.301666666666668</v>
      </c>
      <c r="BV242" s="349">
        <f>'Quarterly data'!BW314</f>
        <v>10.480267623197392</v>
      </c>
      <c r="BW242" s="349">
        <f>'Quarterly data'!BX314</f>
        <v>10.907438765142979</v>
      </c>
      <c r="BX242" s="349">
        <f>'Quarterly data'!BY314</f>
        <v>8.8143232912212515</v>
      </c>
      <c r="BY242" s="349">
        <f>'Quarterly data'!BZ314</f>
        <v>6.1246491132012579</v>
      </c>
      <c r="BZ242" s="349">
        <f>'Quarterly data'!CA314</f>
        <v>5.7364574314574313</v>
      </c>
      <c r="CA242" s="349">
        <f>'Quarterly data'!CB314</f>
        <v>5.6813906742362024</v>
      </c>
      <c r="CB242" s="349">
        <f>'Quarterly data'!CC314</f>
        <v>5.5521445376797915</v>
      </c>
      <c r="CC242" s="349">
        <f>'Quarterly data'!CD314</f>
        <v>5.3833333333333329</v>
      </c>
      <c r="CD242" s="349">
        <f>'Quarterly data'!CE314</f>
        <v>4.0373333333333337</v>
      </c>
      <c r="CE242" s="349">
        <f>'Quarterly data'!CF314</f>
        <v>3.454333333333333</v>
      </c>
      <c r="CF242" s="349">
        <f>'Quarterly data'!CG314</f>
        <v>3.4863333333333331</v>
      </c>
      <c r="CG242" s="349">
        <f>'Quarterly data'!CH314</f>
        <v>3.5416666666666665</v>
      </c>
      <c r="CH242" s="349">
        <f>'Quarterly data'!CI314</f>
        <v>4.970427195493162</v>
      </c>
      <c r="CI242" s="349">
        <f>'Quarterly data'!CJ314</f>
        <v>5.8126843241283508</v>
      </c>
      <c r="CJ242" s="349">
        <f>'Quarterly data'!CK314</f>
        <v>6.1701725682117328</v>
      </c>
      <c r="CK242" s="349">
        <f>'Quarterly data'!CL314</f>
        <v>6.6122089740581318</v>
      </c>
      <c r="CL242" s="349">
        <f>'Quarterly data'!CM314</f>
        <v>6.4148143504005573</v>
      </c>
      <c r="CM242" s="349">
        <f>'Quarterly data'!CN314</f>
        <v>6.3199168801594077</v>
      </c>
      <c r="CN242" s="349">
        <f>'Quarterly data'!CO314</f>
        <v>5.9376244802128113</v>
      </c>
      <c r="CO242" s="349">
        <f>'Quarterly data'!CP314</f>
        <v>5.7494477782869211</v>
      </c>
      <c r="CP242" s="349">
        <f>'Quarterly data'!CQ314</f>
        <v>5.5247993026013651</v>
      </c>
      <c r="CQ242" s="349">
        <f>'Quarterly data'!CR314</f>
        <v>5.6416141855648752</v>
      </c>
      <c r="CR242" s="349">
        <f>'Quarterly data'!CS314</f>
        <v>5.6299001259980557</v>
      </c>
      <c r="CS242" s="349">
        <f>'Quarterly data'!CT314</f>
        <v>5.4990731088177158</v>
      </c>
      <c r="CT242" s="349">
        <f>'Quarterly data'!CU314</f>
        <v>5.5234034699270964</v>
      </c>
      <c r="CU242" s="349">
        <f>'Quarterly data'!CV314</f>
        <v>5.3750032371148402</v>
      </c>
      <c r="CV242" s="349">
        <f>'Quarterly data'!CW314</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data'!C307</f>
        <v>10.039999999999999</v>
      </c>
      <c r="C243" s="349">
        <f>'Quarterly data'!D307</f>
        <v>12.063333333333333</v>
      </c>
      <c r="D243" s="349">
        <f>'Quarterly data'!E307</f>
        <v>12.036666666666667</v>
      </c>
      <c r="E243" s="349">
        <f>'Quarterly data'!F307</f>
        <v>12.123333333333333</v>
      </c>
      <c r="F243" s="349">
        <f>'Quarterly data'!G307</f>
        <v>11.373333333333333</v>
      </c>
      <c r="G243" s="349">
        <f>'Quarterly data'!H307</f>
        <v>10.826666666666666</v>
      </c>
      <c r="H243" s="349">
        <f>'Quarterly data'!I307</f>
        <v>10.823333333333332</v>
      </c>
      <c r="I243" s="349">
        <f>'Quarterly data'!J307</f>
        <v>11.026666666666666</v>
      </c>
      <c r="J243" s="349">
        <f>'Quarterly data'!K307</f>
        <v>8.3416666666666668</v>
      </c>
      <c r="K243" s="349">
        <f>'Quarterly data'!L307</f>
        <v>8.2193333333333332</v>
      </c>
      <c r="L243" s="349">
        <f>'Quarterly data'!M307</f>
        <v>8.6286666666666658</v>
      </c>
      <c r="M243" s="349">
        <f>'Quarterly data'!N307</f>
        <v>8.3293333333333326</v>
      </c>
      <c r="N243" s="349">
        <f>'Quarterly data'!O307</f>
        <v>9.9093333333333344</v>
      </c>
      <c r="O243" s="349">
        <f>'Quarterly data'!P307</f>
        <v>8.2506666666666675</v>
      </c>
      <c r="P243" s="349">
        <f>'Quarterly data'!Q307</f>
        <v>8.7949999999999999</v>
      </c>
      <c r="Q243" s="349">
        <f>'Quarterly data'!R307</f>
        <v>8.4236666666666675</v>
      </c>
      <c r="R243" s="349">
        <f>'Quarterly data'!S307</f>
        <v>7.9203333333333328</v>
      </c>
      <c r="S243" s="349">
        <f>'Quarterly data'!T307</f>
        <v>8.7376666666666676</v>
      </c>
      <c r="T243" s="349">
        <f>'Quarterly data'!U307</f>
        <v>8.6450000000000014</v>
      </c>
      <c r="U243" s="349">
        <f>'Quarterly data'!V307</f>
        <v>8.5080000000000009</v>
      </c>
      <c r="V243" s="349">
        <f>'Quarterly data'!W307</f>
        <v>9.2239999999999984</v>
      </c>
      <c r="W243" s="349">
        <f>'Quarterly data'!X307</f>
        <v>9.2899999999999991</v>
      </c>
      <c r="X243" s="349">
        <f>'Quarterly data'!Y307</f>
        <v>9.3833333333333329</v>
      </c>
      <c r="Y243" s="349">
        <f>'Quarterly data'!Z307</f>
        <v>10.044666666666666</v>
      </c>
      <c r="Z243" s="349">
        <f>'Quarterly data'!AA307</f>
        <v>9.8833333333333329</v>
      </c>
      <c r="AA243" s="349">
        <f>'Quarterly data'!AB307</f>
        <v>10.033333333333333</v>
      </c>
      <c r="AB243" s="349">
        <f>'Quarterly data'!AC307</f>
        <v>9.8633333333333333</v>
      </c>
      <c r="AC243" s="349">
        <f>'Quarterly data'!AD307</f>
        <v>10.136666666666667</v>
      </c>
      <c r="AD243" s="349">
        <f>'Quarterly data'!AE307</f>
        <v>10.153333333333334</v>
      </c>
      <c r="AE243" s="349">
        <f>'Quarterly data'!AF307</f>
        <v>9.9966666666666661</v>
      </c>
      <c r="AF243" s="349">
        <f>'Quarterly data'!AG307</f>
        <v>9.3433333333333337</v>
      </c>
      <c r="AG243" s="349">
        <f>'Quarterly data'!AH307</f>
        <v>9.1</v>
      </c>
      <c r="AH243" s="349">
        <f>'Quarterly data'!AI307</f>
        <v>8.9433333333333351</v>
      </c>
      <c r="AI243" s="349">
        <f>'Quarterly data'!AJ307</f>
        <v>9.1133333333333315</v>
      </c>
      <c r="AJ243" s="349">
        <f>'Quarterly data'!AK307</f>
        <v>9.2733333333333334</v>
      </c>
      <c r="AK243" s="349">
        <f>'Quarterly data'!AL307</f>
        <v>9.33</v>
      </c>
      <c r="AL243" s="349">
        <f>'Quarterly data'!AM307</f>
        <v>8.9073333333333338</v>
      </c>
      <c r="AM243" s="349">
        <f>'Quarterly data'!AN307</f>
        <v>9.2629999999999999</v>
      </c>
      <c r="AN243" s="349">
        <f>'Quarterly data'!AO307</f>
        <v>9.327</v>
      </c>
      <c r="AO243" s="349">
        <f>'Quarterly data'!AP307</f>
        <v>9.43</v>
      </c>
      <c r="AP243" s="349">
        <f>'Quarterly data'!AQ307</f>
        <v>9.39</v>
      </c>
      <c r="AQ243" s="349">
        <f>'Quarterly data'!AR307</f>
        <v>8.7133333333333329</v>
      </c>
      <c r="AR243" s="349">
        <f>'Quarterly data'!AS307</f>
        <v>8.5633333333333344</v>
      </c>
      <c r="AS243" s="349">
        <f>'Quarterly data'!AT307</f>
        <v>8.0200000000000014</v>
      </c>
      <c r="AT243" s="349">
        <f>'Quarterly data'!AU307</f>
        <v>8.08</v>
      </c>
      <c r="AU243" s="349">
        <f>'Quarterly data'!AV307</f>
        <v>8.1766666666666659</v>
      </c>
      <c r="AV243" s="349">
        <f>'Quarterly data'!AW307</f>
        <v>8.3166666666666664</v>
      </c>
      <c r="AW243" s="349">
        <f>'Quarterly data'!AX307</f>
        <v>8.24</v>
      </c>
      <c r="AX243" s="349">
        <f>'Quarterly data'!AY307</f>
        <v>7.9033333333333333</v>
      </c>
      <c r="AY243" s="349">
        <f>'Quarterly data'!AZ307</f>
        <v>7.69</v>
      </c>
      <c r="AZ243" s="349">
        <f>'Quarterly data'!BA307</f>
        <v>7.5666666666666664</v>
      </c>
      <c r="BA243" s="349">
        <f>'Quarterly data'!BB307</f>
        <v>7.32</v>
      </c>
      <c r="BB243" s="349">
        <f>'Quarterly data'!BC307</f>
        <v>5.8133333333333335</v>
      </c>
      <c r="BC243" s="349">
        <f>'Quarterly data'!BD315</f>
        <v>8</v>
      </c>
      <c r="BD243" s="349" t="e">
        <f>'Quarterly data'!BE307</f>
        <v>#DIV/0!</v>
      </c>
      <c r="BE243" s="349" t="e">
        <f>'Quarterly data'!BF307</f>
        <v>#DIV/0!</v>
      </c>
      <c r="BF243" s="349">
        <f>'Quarterly data'!BG307</f>
        <v>5.8966666666666674</v>
      </c>
      <c r="BG243" s="349">
        <f>'Quarterly data'!BH307</f>
        <v>8.7233333333333345</v>
      </c>
      <c r="BH243" s="349">
        <f>'Quarterly data'!BI307</f>
        <v>9.0566666666666666</v>
      </c>
      <c r="BI243" s="349">
        <f>'Quarterly data'!BJ307</f>
        <v>8.7566666666666659</v>
      </c>
      <c r="BJ243" s="349">
        <f>'Quarterly data'!BK307</f>
        <v>7.2933333333333339</v>
      </c>
      <c r="BK243" s="349">
        <f>'Quarterly data'!BL307</f>
        <v>6.6966666666666663</v>
      </c>
      <c r="BL243" s="349">
        <f>'Quarterly data'!BM307</f>
        <v>6.1766666666666659</v>
      </c>
      <c r="BM243" s="349">
        <f>'Quarterly data'!BN307</f>
        <v>6.8933333333333335</v>
      </c>
      <c r="BN243" s="349">
        <f>'Quarterly data'!BO307</f>
        <v>7.5</v>
      </c>
      <c r="BO243" s="349">
        <f>'Quarterly data'!BP307</f>
        <v>8.2033333333333331</v>
      </c>
      <c r="BP243" s="349">
        <f>'Quarterly data'!BQ307</f>
        <v>7.53</v>
      </c>
      <c r="BQ243" s="349">
        <f>'Quarterly data'!BR307</f>
        <v>7.7633333333333328</v>
      </c>
      <c r="BR243" s="349">
        <f>'Quarterly data'!BS307</f>
        <v>7.95</v>
      </c>
      <c r="BS243" s="349">
        <f>'Quarterly data'!BT307</f>
        <v>8.6399999999999988</v>
      </c>
      <c r="BT243" s="349">
        <f>'Quarterly data'!BU307</f>
        <v>8.65</v>
      </c>
      <c r="BU243" s="349">
        <f>'Quarterly data'!BV307</f>
        <v>10.36</v>
      </c>
      <c r="BV243" s="349">
        <f>'Quarterly data'!BW307</f>
        <v>10.666666666666666</v>
      </c>
      <c r="BW243" s="349">
        <f>'Quarterly data'!BX307</f>
        <v>10.943333333333333</v>
      </c>
      <c r="BX243" s="349">
        <f>'Quarterly data'!BY307</f>
        <v>9.3233333333333341</v>
      </c>
      <c r="BY243" s="349">
        <f>'Quarterly data'!BZ307</f>
        <v>8.6</v>
      </c>
      <c r="BZ243" s="349">
        <f>'Quarterly data'!CA307</f>
        <v>8.3733333333333331</v>
      </c>
      <c r="CA243" s="349">
        <f>'Quarterly data'!CB307</f>
        <v>8.6515603288333303</v>
      </c>
      <c r="CB243" s="349">
        <f>'Quarterly data'!CC307</f>
        <v>8.179623474376525</v>
      </c>
      <c r="CC243" s="349">
        <f>'Quarterly data'!CD307</f>
        <v>7.7523333333333326</v>
      </c>
      <c r="CD243" s="349">
        <f>'Quarterly data'!CE307</f>
        <v>8.3699999999999992</v>
      </c>
      <c r="CE243" s="349">
        <f>'Quarterly data'!CF307</f>
        <v>8.5196666666666658</v>
      </c>
      <c r="CF243" s="349">
        <f>'Quarterly data'!CG307</f>
        <v>8.213000000000001</v>
      </c>
      <c r="CG243" s="349">
        <f>'Quarterly data'!CH307</f>
        <v>7.867</v>
      </c>
      <c r="CH243" s="349">
        <f>'Quarterly data'!CI307</f>
        <v>7.6994276335493161</v>
      </c>
      <c r="CI243" s="349">
        <f>'Quarterly data'!CJ307</f>
        <v>8.2072690425014692</v>
      </c>
      <c r="CJ243" s="349">
        <f>'Quarterly data'!CK307</f>
        <v>8.0499999999999989</v>
      </c>
      <c r="CK243" s="349">
        <f>'Quarterly data'!CL307</f>
        <v>7.7008905736764435</v>
      </c>
      <c r="CL243" s="349">
        <f>'Quarterly data'!CM307</f>
        <v>7.4795904041847647</v>
      </c>
      <c r="CM243" s="349">
        <f>'Quarterly data'!CN307</f>
        <v>8.1138448191827663</v>
      </c>
      <c r="CN243" s="349">
        <f>'Quarterly data'!CO307</f>
        <v>7.7339540502278794</v>
      </c>
      <c r="CO243" s="349">
        <f>'Quarterly data'!CP307</f>
        <v>7.5354258762738269</v>
      </c>
      <c r="CP243" s="349">
        <f>'Quarterly data'!CQ307</f>
        <v>7.8416661645537191</v>
      </c>
      <c r="CQ243" s="349">
        <f>'Quarterly data'!CR307</f>
        <v>8.176185280817494</v>
      </c>
      <c r="CR243" s="349">
        <f>'Quarterly data'!CS307</f>
        <v>6.82484312821519</v>
      </c>
      <c r="CS243" s="349">
        <f>'Quarterly data'!CT307</f>
        <v>7.1798057246988263</v>
      </c>
      <c r="CT243" s="349">
        <f>'Quarterly data'!CU307</f>
        <v>7.1333589784908087</v>
      </c>
      <c r="CU243" s="349">
        <f>'Quarterly data'!CV307</f>
        <v>7.8760494580932869</v>
      </c>
      <c r="CV243" s="349">
        <f>'Quarterly data'!CW307</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data'!C308</f>
        <v>15.270000000000001</v>
      </c>
      <c r="C244" s="349">
        <f>'Quarterly data'!D308</f>
        <v>16.486666666666668</v>
      </c>
      <c r="D244" s="349">
        <f>'Quarterly data'!E308</f>
        <v>17.943333333333332</v>
      </c>
      <c r="E244" s="349">
        <f>'Quarterly data'!F308</f>
        <v>17.953333333333333</v>
      </c>
      <c r="F244" s="349">
        <f>'Quarterly data'!G308</f>
        <v>18.296666666666667</v>
      </c>
      <c r="G244" s="349">
        <f>'Quarterly data'!H308</f>
        <v>18.22666666666667</v>
      </c>
      <c r="H244" s="349">
        <f>'Quarterly data'!I308</f>
        <v>18.056666666666668</v>
      </c>
      <c r="I244" s="349">
        <f>'Quarterly data'!J308</f>
        <v>18.443333333333332</v>
      </c>
      <c r="J244" s="349">
        <f>'Quarterly data'!K308</f>
        <v>16.823333333333334</v>
      </c>
      <c r="K244" s="349">
        <f>'Quarterly data'!L308</f>
        <v>16.77</v>
      </c>
      <c r="L244" s="349">
        <f>'Quarterly data'!M308</f>
        <v>16.636666666666667</v>
      </c>
      <c r="M244" s="349">
        <f>'Quarterly data'!N308</f>
        <v>16.63</v>
      </c>
      <c r="N244" s="349">
        <f>'Quarterly data'!O308</f>
        <v>16.133333333333333</v>
      </c>
      <c r="O244" s="349">
        <f>'Quarterly data'!P308</f>
        <v>16.026666666666667</v>
      </c>
      <c r="P244" s="349">
        <f>'Quarterly data'!Q308</f>
        <v>14.593333333333334</v>
      </c>
      <c r="Q244" s="349">
        <f>'Quarterly data'!R308</f>
        <v>16.113333333333333</v>
      </c>
      <c r="R244" s="349">
        <f>'Quarterly data'!S308</f>
        <v>16.14</v>
      </c>
      <c r="S244" s="349">
        <f>'Quarterly data'!T308</f>
        <v>16.143333333333334</v>
      </c>
      <c r="T244" s="349">
        <f>'Quarterly data'!U308</f>
        <v>16.506666666666668</v>
      </c>
      <c r="U244" s="349">
        <f>'Quarterly data'!V308</f>
        <v>16.5</v>
      </c>
      <c r="V244" s="349">
        <f>'Quarterly data'!W308</f>
        <v>16.22666666666667</v>
      </c>
      <c r="W244" s="349">
        <f>'Quarterly data'!X308</f>
        <v>16.343333333333334</v>
      </c>
      <c r="X244" s="349">
        <f>'Quarterly data'!Y308</f>
        <v>16.886666666666667</v>
      </c>
      <c r="Y244" s="349">
        <f>'Quarterly data'!Z308</f>
        <v>16.48</v>
      </c>
      <c r="Z244" s="349">
        <f>'Quarterly data'!AA308</f>
        <v>16.536666666666669</v>
      </c>
      <c r="AA244" s="349">
        <f>'Quarterly data'!AB308</f>
        <v>15.719999999999999</v>
      </c>
      <c r="AB244" s="349">
        <f>'Quarterly data'!AC308</f>
        <v>16.593333333333334</v>
      </c>
      <c r="AC244" s="349">
        <f>'Quarterly data'!AD308</f>
        <v>16.566666666666666</v>
      </c>
      <c r="AD244" s="349">
        <f>'Quarterly data'!AE308</f>
        <v>16.463333333333335</v>
      </c>
      <c r="AE244" s="349">
        <f>'Quarterly data'!AF308</f>
        <v>16.510000000000002</v>
      </c>
      <c r="AF244" s="349">
        <f>'Quarterly data'!AG308</f>
        <v>16.243333333333336</v>
      </c>
      <c r="AG244" s="349">
        <f>'Quarterly data'!AH308</f>
        <v>15.643333333333333</v>
      </c>
      <c r="AH244" s="349">
        <f>'Quarterly data'!AI308</f>
        <v>15.933333333333332</v>
      </c>
      <c r="AI244" s="349">
        <f>'Quarterly data'!AJ308</f>
        <v>16.246666666666666</v>
      </c>
      <c r="AJ244" s="349">
        <f>'Quarterly data'!AK308</f>
        <v>15.486666666666666</v>
      </c>
      <c r="AK244" s="349">
        <f>'Quarterly data'!AL308</f>
        <v>16.303333333333331</v>
      </c>
      <c r="AL244" s="349">
        <f>'Quarterly data'!AM308</f>
        <v>15.9</v>
      </c>
      <c r="AM244" s="349">
        <f>'Quarterly data'!AN308</f>
        <v>15.936666666666666</v>
      </c>
      <c r="AN244" s="349">
        <f>'Quarterly data'!AO308</f>
        <v>15.903333333333334</v>
      </c>
      <c r="AO244" s="349">
        <f>'Quarterly data'!AP308</f>
        <v>16.209999999999997</v>
      </c>
      <c r="AP244" s="349">
        <f>'Quarterly data'!AQ308</f>
        <v>16.313333333333333</v>
      </c>
      <c r="AQ244" s="349">
        <f>'Quarterly data'!AR308</f>
        <v>15.363333333333332</v>
      </c>
      <c r="AR244" s="349">
        <f>'Quarterly data'!AS308</f>
        <v>15.54</v>
      </c>
      <c r="AS244" s="349">
        <f>'Quarterly data'!AT308</f>
        <v>15.893333333333333</v>
      </c>
      <c r="AT244" s="349">
        <f>'Quarterly data'!AU308</f>
        <v>15.453333333333333</v>
      </c>
      <c r="AU244" s="349">
        <f>'Quarterly data'!AV308</f>
        <v>15.583333333333334</v>
      </c>
      <c r="AV244" s="349">
        <f>'Quarterly data'!AW308</f>
        <v>16.23</v>
      </c>
      <c r="AW244" s="349">
        <f>'Quarterly data'!AX308</f>
        <v>16.196666666666665</v>
      </c>
      <c r="AX244" s="349">
        <f>'Quarterly data'!AY308</f>
        <v>15.986666666666665</v>
      </c>
      <c r="AY244" s="349">
        <f>'Quarterly data'!AZ308</f>
        <v>15.9</v>
      </c>
      <c r="AZ244" s="349">
        <f>'Quarterly data'!BA308</f>
        <v>16.053333333333331</v>
      </c>
      <c r="BA244" s="349">
        <f>'Quarterly data'!BB308</f>
        <v>15.953333333333333</v>
      </c>
      <c r="BB244" s="349">
        <f>'Quarterly data'!BC308</f>
        <v>16.056666666666668</v>
      </c>
      <c r="BC244" s="349">
        <f>'Quarterly data'!BD316</f>
        <v>0</v>
      </c>
      <c r="BD244" s="349">
        <f>'Quarterly data'!BE308</f>
        <v>16.316666666666666</v>
      </c>
      <c r="BE244" s="349">
        <f>'Quarterly data'!BF308</f>
        <v>16.393333333333334</v>
      </c>
      <c r="BF244" s="349">
        <f>'Quarterly data'!BG308</f>
        <v>16.083333333333332</v>
      </c>
      <c r="BG244" s="349">
        <f>'Quarterly data'!BH308</f>
        <v>16.78</v>
      </c>
      <c r="BH244" s="349">
        <f>'Quarterly data'!BI308</f>
        <v>17.416666666666668</v>
      </c>
      <c r="BI244" s="349">
        <f>'Quarterly data'!BJ308</f>
        <v>16.613333333333333</v>
      </c>
      <c r="BJ244" s="349">
        <f>'Quarterly data'!BK308</f>
        <v>16.766666666666666</v>
      </c>
      <c r="BK244" s="349">
        <f>'Quarterly data'!BL308</f>
        <v>16.996666666666666</v>
      </c>
      <c r="BL244" s="349">
        <f>'Quarterly data'!BM308</f>
        <v>16.976666666666667</v>
      </c>
      <c r="BM244" s="349">
        <f>'Quarterly data'!BN308</f>
        <v>17.263333333333335</v>
      </c>
      <c r="BN244" s="349">
        <f>'Quarterly data'!BO308</f>
        <v>16.373333333333335</v>
      </c>
      <c r="BO244" s="349">
        <f>'Quarterly data'!BP308</f>
        <v>16.690000000000001</v>
      </c>
      <c r="BP244" s="349">
        <f>'Quarterly data'!BQ308</f>
        <v>16.856666666666669</v>
      </c>
      <c r="BQ244" s="349">
        <f>'Quarterly data'!BR308</f>
        <v>16.75</v>
      </c>
      <c r="BR244" s="349">
        <f>'Quarterly data'!BS308</f>
        <v>16.506666666666664</v>
      </c>
      <c r="BS244" s="349">
        <f>'Quarterly data'!BT308</f>
        <v>16.803333333333335</v>
      </c>
      <c r="BT244" s="349">
        <f>'Quarterly data'!BU308</f>
        <v>16.91333333333333</v>
      </c>
      <c r="BU244" s="349">
        <f>'Quarterly data'!BV308</f>
        <v>16.583333333333332</v>
      </c>
      <c r="BV244" s="349">
        <f>'Quarterly data'!BW308</f>
        <v>17.133333333333336</v>
      </c>
      <c r="BW244" s="349">
        <f>'Quarterly data'!BX308</f>
        <v>17.493333333333332</v>
      </c>
      <c r="BX244" s="349">
        <f>'Quarterly data'!BY308</f>
        <v>17.493333333333332</v>
      </c>
      <c r="BY244" s="349">
        <f>'Quarterly data'!BZ308</f>
        <v>17.15666666666667</v>
      </c>
      <c r="BZ244" s="349">
        <f>'Quarterly data'!CA308</f>
        <v>17.123333333333331</v>
      </c>
      <c r="CA244" s="349">
        <f>'Quarterly data'!CB308</f>
        <v>17.390102271419622</v>
      </c>
      <c r="CB244" s="349">
        <f>'Quarterly data'!CC308</f>
        <v>17.243333333333336</v>
      </c>
      <c r="CC244" s="349">
        <f>'Quarterly data'!CD308</f>
        <v>17.28</v>
      </c>
      <c r="CD244" s="349">
        <f>'Quarterly data'!CE308</f>
        <v>17.436666666666667</v>
      </c>
      <c r="CE244" s="349">
        <f>'Quarterly data'!CF308</f>
        <v>17.486666666666668</v>
      </c>
      <c r="CF244" s="349">
        <f>'Quarterly data'!CG308</f>
        <v>17.313333333333336</v>
      </c>
      <c r="CG244" s="349">
        <f>'Quarterly data'!CH308</f>
        <v>17.096666666666668</v>
      </c>
      <c r="CH244" s="349">
        <f>'Quarterly data'!CI308</f>
        <v>17.123333333333335</v>
      </c>
      <c r="CI244" s="349">
        <f>'Quarterly data'!CJ308</f>
        <v>17.166666666666668</v>
      </c>
      <c r="CJ244" s="349">
        <f>'Quarterly data'!CK308</f>
        <v>17.526666666666667</v>
      </c>
      <c r="CK244" s="349">
        <f>'Quarterly data'!CL308</f>
        <v>17.350000000000001</v>
      </c>
      <c r="CL244" s="349">
        <f>'Quarterly data'!CM308</f>
        <v>17.040000000000003</v>
      </c>
      <c r="CM244" s="349">
        <f>'Quarterly data'!CN308</f>
        <v>17.11</v>
      </c>
      <c r="CN244" s="349">
        <f>'Quarterly data'!CO308</f>
        <v>17.41</v>
      </c>
      <c r="CO244" s="349">
        <f>'Quarterly data'!CP308</f>
        <v>17.123333333333335</v>
      </c>
      <c r="CP244" s="349">
        <f>'Quarterly data'!CQ308</f>
        <v>17.05</v>
      </c>
      <c r="CQ244" s="349">
        <f>'Quarterly data'!CR308</f>
        <v>16.916666666666668</v>
      </c>
      <c r="CR244" s="349">
        <f>'Quarterly data'!CS308</f>
        <v>17.16</v>
      </c>
      <c r="CS244" s="349">
        <f>'Quarterly data'!CT308</f>
        <v>16.693333333333332</v>
      </c>
      <c r="CT244" s="349">
        <f>'Quarterly data'!CU308</f>
        <v>16.756666666666664</v>
      </c>
      <c r="CU244" s="349">
        <f>'Quarterly data'!CV308</f>
        <v>16.523333333333333</v>
      </c>
      <c r="CV244" s="349">
        <f>'Quarterly data'!CW308</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data'!C316</f>
        <v>0</v>
      </c>
      <c r="C245" s="349">
        <f>'Quarterly data'!D316</f>
        <v>0</v>
      </c>
      <c r="D245" s="349">
        <f>'Quarterly data'!E316</f>
        <v>0</v>
      </c>
      <c r="E245" s="349">
        <f>'Quarterly data'!F316</f>
        <v>0</v>
      </c>
      <c r="F245" s="349">
        <f>'Quarterly data'!G316</f>
        <v>0</v>
      </c>
      <c r="G245" s="349">
        <f>'Quarterly data'!H316</f>
        <v>0</v>
      </c>
      <c r="H245" s="349">
        <f>'Quarterly data'!I316</f>
        <v>0</v>
      </c>
      <c r="I245" s="349">
        <f>'Quarterly data'!J316</f>
        <v>0</v>
      </c>
      <c r="J245" s="349">
        <f>'Quarterly data'!K316</f>
        <v>0</v>
      </c>
      <c r="K245" s="349">
        <f>'Quarterly data'!L316</f>
        <v>0</v>
      </c>
      <c r="L245" s="349">
        <f>'Quarterly data'!M316</f>
        <v>0</v>
      </c>
      <c r="M245" s="349">
        <f>'Quarterly data'!N316</f>
        <v>0</v>
      </c>
      <c r="N245" s="349">
        <f>'Quarterly data'!O316</f>
        <v>0</v>
      </c>
      <c r="O245" s="349">
        <f>'Quarterly data'!P316</f>
        <v>0</v>
      </c>
      <c r="P245" s="349">
        <f>'Quarterly data'!Q316</f>
        <v>0</v>
      </c>
      <c r="Q245" s="349">
        <f>'Quarterly data'!R316</f>
        <v>0</v>
      </c>
      <c r="R245" s="349">
        <f>'Quarterly data'!S316</f>
        <v>0</v>
      </c>
      <c r="S245" s="349">
        <f>'Quarterly data'!T316</f>
        <v>0</v>
      </c>
      <c r="T245" s="349">
        <f>'Quarterly data'!U316</f>
        <v>0</v>
      </c>
      <c r="U245" s="349">
        <f>'Quarterly data'!V316</f>
        <v>0</v>
      </c>
      <c r="V245" s="349">
        <f>'Quarterly data'!W316</f>
        <v>0</v>
      </c>
      <c r="W245" s="349">
        <f>'Quarterly data'!X316</f>
        <v>0</v>
      </c>
      <c r="X245" s="349">
        <f>'Quarterly data'!Y316</f>
        <v>0</v>
      </c>
      <c r="Y245" s="349">
        <f>'Quarterly data'!Z316</f>
        <v>0</v>
      </c>
      <c r="Z245" s="349">
        <f>'Quarterly data'!AA316</f>
        <v>0</v>
      </c>
      <c r="AA245" s="349">
        <f>'Quarterly data'!AB316</f>
        <v>0</v>
      </c>
      <c r="AB245" s="349">
        <f>'Quarterly data'!AC316</f>
        <v>0</v>
      </c>
      <c r="AC245" s="349">
        <f>'Quarterly data'!AD316</f>
        <v>0</v>
      </c>
      <c r="AD245" s="349" t="e">
        <f>'Quarterly data'!AE316</f>
        <v>#DIV/0!</v>
      </c>
      <c r="AE245" s="349" t="e">
        <f>'Quarterly data'!AF316</f>
        <v>#DIV/0!</v>
      </c>
      <c r="AF245" s="349" t="e">
        <f>'Quarterly data'!AG316</f>
        <v>#DIV/0!</v>
      </c>
      <c r="AG245" s="349" t="e">
        <f>'Quarterly data'!AH316</f>
        <v>#DIV/0!</v>
      </c>
      <c r="AH245" s="349" t="e">
        <f>'Quarterly data'!AI316</f>
        <v>#DIV/0!</v>
      </c>
      <c r="AI245" s="349" t="e">
        <f>'Quarterly data'!AJ316</f>
        <v>#DIV/0!</v>
      </c>
      <c r="AJ245" s="349" t="e">
        <f>'Quarterly data'!AK316</f>
        <v>#DIV/0!</v>
      </c>
      <c r="AK245" s="349" t="e">
        <f>'Quarterly data'!AL316</f>
        <v>#DIV/0!</v>
      </c>
      <c r="AL245" s="349" t="e">
        <f>'Quarterly data'!AM316</f>
        <v>#DIV/0!</v>
      </c>
      <c r="AM245" s="349" t="e">
        <f>'Quarterly data'!AN316</f>
        <v>#DIV/0!</v>
      </c>
      <c r="AN245" s="349" t="e">
        <f>'Quarterly data'!AO316</f>
        <v>#DIV/0!</v>
      </c>
      <c r="AO245" s="349" t="e">
        <f>'Quarterly data'!AP316</f>
        <v>#DIV/0!</v>
      </c>
      <c r="AP245" s="349" t="e">
        <f>'Quarterly data'!AQ316</f>
        <v>#DIV/0!</v>
      </c>
      <c r="AQ245" s="349" t="e">
        <f>'Quarterly data'!AR316</f>
        <v>#DIV/0!</v>
      </c>
      <c r="AR245" s="349" t="e">
        <f>'Quarterly data'!AS316</f>
        <v>#DIV/0!</v>
      </c>
      <c r="AS245" s="349" t="e">
        <f>'Quarterly data'!AT316</f>
        <v>#DIV/0!</v>
      </c>
      <c r="AT245" s="349" t="e">
        <f>'Quarterly data'!AU316</f>
        <v>#DIV/0!</v>
      </c>
      <c r="AU245" s="349" t="e">
        <f>'Quarterly data'!AV316</f>
        <v>#DIV/0!</v>
      </c>
      <c r="AV245" s="349" t="e">
        <f>'Quarterly data'!AW316</f>
        <v>#DIV/0!</v>
      </c>
      <c r="AW245" s="349" t="e">
        <f>'Quarterly data'!AX316</f>
        <v>#DIV/0!</v>
      </c>
      <c r="AX245" s="349" t="e">
        <f>'Quarterly data'!AY316</f>
        <v>#DIV/0!</v>
      </c>
      <c r="AY245" s="349" t="e">
        <f>'Quarterly data'!AZ316</f>
        <v>#DIV/0!</v>
      </c>
      <c r="AZ245" s="349" t="e">
        <f>'Quarterly data'!BA316</f>
        <v>#DIV/0!</v>
      </c>
      <c r="BA245" s="349" t="e">
        <f>'Quarterly data'!BB316</f>
        <v>#DIV/0!</v>
      </c>
      <c r="BB245" s="349">
        <f>'Quarterly data'!BC316</f>
        <v>0</v>
      </c>
      <c r="BC245" s="349">
        <f>'Quarterly data'!BD316</f>
        <v>0</v>
      </c>
      <c r="BD245" s="349">
        <f>'Quarterly data'!BE316</f>
        <v>0</v>
      </c>
      <c r="BE245" s="349">
        <f>'Quarterly data'!BF316</f>
        <v>0</v>
      </c>
      <c r="BF245" s="349">
        <f>'Quarterly data'!BG316</f>
        <v>0</v>
      </c>
      <c r="BG245" s="349">
        <f>'Quarterly data'!BH316</f>
        <v>0</v>
      </c>
      <c r="BH245" s="349">
        <f>'Quarterly data'!BI316</f>
        <v>0</v>
      </c>
      <c r="BI245" s="349">
        <f>'Quarterly data'!BJ316</f>
        <v>0</v>
      </c>
      <c r="BJ245" s="349">
        <f>'Quarterly data'!BK316</f>
        <v>0</v>
      </c>
      <c r="BK245" s="349">
        <f>'Quarterly data'!BL316</f>
        <v>0</v>
      </c>
      <c r="BL245" s="349">
        <f>'Quarterly data'!BM316</f>
        <v>0</v>
      </c>
      <c r="BM245" s="349">
        <f>'Quarterly data'!BN316</f>
        <v>0</v>
      </c>
      <c r="BN245" s="349">
        <f>'Quarterly data'!BO316</f>
        <v>0</v>
      </c>
      <c r="BO245" s="349">
        <f>'Quarterly data'!BP316</f>
        <v>0</v>
      </c>
      <c r="BP245" s="349">
        <f>'Quarterly data'!BQ316</f>
        <v>0</v>
      </c>
      <c r="BQ245" s="349">
        <f>'Quarterly data'!BR316</f>
        <v>0</v>
      </c>
      <c r="BR245" s="349" t="e">
        <f>'Quarterly data'!BS316</f>
        <v>#DIV/0!</v>
      </c>
      <c r="BS245" s="349" t="e">
        <f>'Quarterly data'!BT316</f>
        <v>#DIV/0!</v>
      </c>
      <c r="BT245" s="349" t="e">
        <f>'Quarterly data'!BU316</f>
        <v>#DIV/0!</v>
      </c>
      <c r="BU245" s="349" t="e">
        <f>'Quarterly data'!BV316</f>
        <v>#DIV/0!</v>
      </c>
      <c r="BV245" s="349" t="e">
        <f>'Quarterly data'!BW316</f>
        <v>#DIV/0!</v>
      </c>
      <c r="BW245" s="349" t="e">
        <f>'Quarterly data'!BX316</f>
        <v>#DIV/0!</v>
      </c>
      <c r="BX245" s="349" t="e">
        <f>'Quarterly data'!BY316</f>
        <v>#DIV/0!</v>
      </c>
      <c r="BY245" s="349" t="e">
        <f>'Quarterly data'!BZ316</f>
        <v>#DIV/0!</v>
      </c>
      <c r="BZ245" s="349">
        <f>'Quarterly data'!CA316</f>
        <v>0</v>
      </c>
      <c r="CA245" s="349">
        <f>'Quarterly data'!CB316</f>
        <v>0</v>
      </c>
      <c r="CB245" s="349">
        <f>'Quarterly data'!CC316</f>
        <v>0</v>
      </c>
      <c r="CC245" s="349">
        <f>'Quarterly data'!CD316</f>
        <v>0</v>
      </c>
      <c r="CD245" s="349">
        <f>'Quarterly data'!CE316</f>
        <v>0</v>
      </c>
      <c r="CE245" s="349">
        <f>'Quarterly data'!CF316</f>
        <v>0</v>
      </c>
      <c r="CF245" s="349">
        <f>'Quarterly data'!CG316</f>
        <v>0</v>
      </c>
      <c r="CG245" s="349">
        <f>'Quarterly data'!CH316</f>
        <v>0</v>
      </c>
      <c r="CH245" s="349">
        <f>'Quarterly data'!CI316</f>
        <v>0</v>
      </c>
      <c r="CI245" s="349">
        <f>'Quarterly data'!CJ316</f>
        <v>0</v>
      </c>
      <c r="CJ245" s="349">
        <f>'Quarterly data'!CK316</f>
        <v>0</v>
      </c>
      <c r="CK245" s="349">
        <f>'Quarterly data'!CL316</f>
        <v>0</v>
      </c>
      <c r="CL245" s="349">
        <f>'Quarterly data'!CM316</f>
        <v>0</v>
      </c>
      <c r="CM245" s="349">
        <f>'Quarterly data'!CN316</f>
        <v>0</v>
      </c>
      <c r="CN245" s="349">
        <f>'Quarterly data'!CO316</f>
        <v>0</v>
      </c>
      <c r="CO245" s="349">
        <f>'Quarterly data'!CP316</f>
        <v>0</v>
      </c>
      <c r="CP245" s="349">
        <f>'Quarterly data'!CQ316</f>
        <v>0</v>
      </c>
      <c r="CQ245" s="349">
        <f>'Quarterly data'!CR316</f>
        <v>0</v>
      </c>
      <c r="CR245" s="349">
        <f>'Quarterly data'!CS316</f>
        <v>0</v>
      </c>
      <c r="CS245" s="349">
        <f>'Quarterly data'!CT316</f>
        <v>0</v>
      </c>
      <c r="CT245" s="349">
        <f>'Quarterly data'!CU316</f>
        <v>0</v>
      </c>
      <c r="CU245" s="349">
        <f>'Quarterly data'!CV316</f>
        <v>0</v>
      </c>
      <c r="CV245" s="349">
        <f>'Quarterly data'!CW316</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662940</xdr:colOff>
                <xdr:row>2</xdr:row>
                <xdr:rowOff>83820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32</vt:i4>
      </vt:variant>
    </vt:vector>
  </HeadingPairs>
  <TitlesOfParts>
    <vt:vector size="38" baseType="lpstr">
      <vt:lpstr>Quarterly data (2)</vt:lpstr>
      <vt:lpstr>ToC data doc</vt:lpstr>
      <vt:lpstr>monthly data</vt:lpstr>
      <vt:lpstr>Quarterly data</vt:lpstr>
      <vt:lpstr>Sheet1</vt:lpstr>
      <vt:lpstr>Dataset</vt:lpstr>
      <vt:lpstr>'Quarterly data (2)'!BOP___External_sector_Quarterly</vt:lpstr>
      <vt:lpstr>BOP_Rwametric_Qdata</vt:lpstr>
      <vt:lpstr>CPI_Rwametric_Mdata</vt:lpstr>
      <vt:lpstr>CPIolder_Rwametric_Mdata</vt:lpstr>
      <vt:lpstr>FISCAL_Rwametric_Mdata</vt:lpstr>
      <vt:lpstr>GAS_Rwametric_Qdata</vt:lpstr>
      <vt:lpstr>GEE_Rwametric_Qdata</vt:lpstr>
      <vt:lpstr>'Quarterly data (2)'!GEE_Rwandametric</vt:lpstr>
      <vt:lpstr>Interest_rwametric_Mdata</vt:lpstr>
      <vt:lpstr>'Quarterly data (2)'!Interst_rate</vt:lpstr>
      <vt:lpstr>macro_ectric</vt:lpstr>
      <vt:lpstr>MON_Rwametric_Mdata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REAL_POPLAB_Rwametric_Qdata</vt:lpstr>
      <vt:lpstr>REAL_Rwametric_Qdata</vt:lpstr>
      <vt:lpstr>'Quarterly data (2)'!Real_sector_Quarterly</vt:lpstr>
      <vt:lpstr>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Zoltan Reppa</cp:lastModifiedBy>
  <cp:lastPrinted>2021-06-16T19:37:29Z</cp:lastPrinted>
  <dcterms:created xsi:type="dcterms:W3CDTF">2018-08-06T07:02:49Z</dcterms:created>
  <dcterms:modified xsi:type="dcterms:W3CDTF">2021-06-18T13:50:15Z</dcterms:modified>
</cp:coreProperties>
</file>